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esktop\Data immersion\"/>
    </mc:Choice>
  </mc:AlternateContent>
  <bookViews>
    <workbookView xWindow="0" yWindow="0" windowWidth="19200" windowHeight="7600" activeTab="1"/>
  </bookViews>
  <sheets>
    <sheet name="CDC Influenza &amp;Us Census data" sheetId="1" r:id="rId1"/>
    <sheet name="The Statistical Analysis" sheetId="2" r:id="rId2"/>
    <sheet name="Pivot table" sheetId="3" r:id="rId3"/>
  </sheets>
  <externalReferences>
    <externalReference r:id="rId4"/>
  </externalReferenc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X3" i="1"/>
  <c r="Y3" i="1"/>
  <c r="Z3" i="1"/>
  <c r="AA3" i="1"/>
  <c r="O4" i="1"/>
  <c r="P4" i="1"/>
  <c r="Q4" i="1"/>
  <c r="R4" i="1"/>
  <c r="S4" i="1"/>
  <c r="T4" i="1"/>
  <c r="U4" i="1"/>
  <c r="V4" i="1"/>
  <c r="W4" i="1"/>
  <c r="X4" i="1"/>
  <c r="Y4" i="1"/>
  <c r="Z4" i="1"/>
  <c r="AA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C3" i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D351" i="1"/>
  <c r="AE351" i="1"/>
  <c r="AF351" i="1"/>
  <c r="AC352" i="1"/>
  <c r="AD352" i="1"/>
  <c r="AE352" i="1"/>
  <c r="AF352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56" i="1"/>
  <c r="AD356" i="1"/>
  <c r="AE356" i="1"/>
  <c r="AF356" i="1"/>
  <c r="AC357" i="1"/>
  <c r="AD357" i="1"/>
  <c r="AE357" i="1"/>
  <c r="AF357" i="1"/>
  <c r="AC358" i="1"/>
  <c r="AD358" i="1"/>
  <c r="AE358" i="1"/>
  <c r="AF358" i="1"/>
  <c r="AC359" i="1"/>
  <c r="AD359" i="1"/>
  <c r="AE359" i="1"/>
  <c r="AF359" i="1"/>
  <c r="AC360" i="1"/>
  <c r="AD360" i="1"/>
  <c r="AE360" i="1"/>
  <c r="AF360" i="1"/>
  <c r="AC361" i="1"/>
  <c r="AD361" i="1"/>
  <c r="AE361" i="1"/>
  <c r="AF361" i="1"/>
  <c r="AC362" i="1"/>
  <c r="AD362" i="1"/>
  <c r="AE362" i="1"/>
  <c r="AF362" i="1"/>
  <c r="AC363" i="1"/>
  <c r="AD363" i="1"/>
  <c r="AE363" i="1"/>
  <c r="AF363" i="1"/>
  <c r="AC364" i="1"/>
  <c r="AD364" i="1"/>
  <c r="AE364" i="1"/>
  <c r="AF364" i="1"/>
  <c r="AC365" i="1"/>
  <c r="AD365" i="1"/>
  <c r="AE365" i="1"/>
  <c r="AF365" i="1"/>
  <c r="AC366" i="1"/>
  <c r="AD366" i="1"/>
  <c r="AE366" i="1"/>
  <c r="AF366" i="1"/>
  <c r="AC367" i="1"/>
  <c r="AD367" i="1"/>
  <c r="AE367" i="1"/>
  <c r="AF367" i="1"/>
  <c r="AC368" i="1"/>
  <c r="AD368" i="1"/>
  <c r="AE368" i="1"/>
  <c r="AF368" i="1"/>
  <c r="AC369" i="1"/>
  <c r="AD369" i="1"/>
  <c r="AE369" i="1"/>
  <c r="AF36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75" i="1"/>
  <c r="AD375" i="1"/>
  <c r="AE375" i="1"/>
  <c r="AF375" i="1"/>
  <c r="AC376" i="1"/>
  <c r="AD376" i="1"/>
  <c r="AE376" i="1"/>
  <c r="AF376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385" i="1"/>
  <c r="AD385" i="1"/>
  <c r="AE385" i="1"/>
  <c r="AF385" i="1"/>
  <c r="AC386" i="1"/>
  <c r="AD386" i="1"/>
  <c r="AE386" i="1"/>
  <c r="AF386" i="1"/>
  <c r="AC387" i="1"/>
  <c r="AD387" i="1"/>
  <c r="AE387" i="1"/>
  <c r="AF387" i="1"/>
  <c r="AC388" i="1"/>
  <c r="AD388" i="1"/>
  <c r="AE388" i="1"/>
  <c r="AF388" i="1"/>
  <c r="AC389" i="1"/>
  <c r="AD389" i="1"/>
  <c r="AE389" i="1"/>
  <c r="AF389" i="1"/>
  <c r="AC390" i="1"/>
  <c r="AD390" i="1"/>
  <c r="AE390" i="1"/>
  <c r="AF390" i="1"/>
  <c r="AC391" i="1"/>
  <c r="AD391" i="1"/>
  <c r="AE391" i="1"/>
  <c r="AF391" i="1"/>
  <c r="AC392" i="1"/>
  <c r="AD392" i="1"/>
  <c r="AE392" i="1"/>
  <c r="AF392" i="1"/>
  <c r="AC393" i="1"/>
  <c r="AD393" i="1"/>
  <c r="AE393" i="1"/>
  <c r="AF393" i="1"/>
  <c r="AC394" i="1"/>
  <c r="AD394" i="1"/>
  <c r="AE394" i="1"/>
  <c r="AF394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H34" i="2" l="1"/>
  <c r="G34" i="2"/>
  <c r="F34" i="2"/>
  <c r="E34" i="2"/>
  <c r="F20" i="2" l="1"/>
  <c r="D20" i="2"/>
  <c r="C20" i="2"/>
  <c r="B20" i="2"/>
  <c r="F18" i="2"/>
  <c r="F19" i="2" s="1"/>
  <c r="D18" i="2"/>
  <c r="D19" i="2" s="1"/>
  <c r="D22" i="2" s="1"/>
  <c r="C18" i="2"/>
  <c r="C19" i="2" s="1"/>
  <c r="B18" i="2"/>
  <c r="B19" i="2" s="1"/>
  <c r="B22" i="2" l="1"/>
  <c r="C22" i="2"/>
  <c r="F22" i="2"/>
  <c r="F21" i="2"/>
  <c r="F23" i="2" s="1"/>
  <c r="F24" i="2" s="1"/>
  <c r="D21" i="2"/>
  <c r="D23" i="2" s="1"/>
  <c r="D24" i="2" s="1"/>
  <c r="B21" i="2"/>
  <c r="B23" i="2" s="1"/>
  <c r="B24" i="2" s="1"/>
  <c r="C21" i="2"/>
  <c r="C23" i="2" s="1"/>
  <c r="C24" i="2" s="1"/>
  <c r="AP12" i="1"/>
  <c r="AO12" i="1"/>
  <c r="AB12" i="1"/>
  <c r="AN12" i="1" s="1"/>
  <c r="AG12" i="1"/>
  <c r="AP183" i="1"/>
  <c r="AB183" i="1"/>
  <c r="AL183" i="1"/>
  <c r="AJ183" i="1"/>
  <c r="AH183" i="1"/>
  <c r="AG183" i="1"/>
  <c r="AP5" i="1"/>
  <c r="AB5" i="1"/>
  <c r="AN5" i="1" s="1"/>
  <c r="AJ5" i="1"/>
  <c r="AG5" i="1"/>
  <c r="AP74" i="1"/>
  <c r="AB74" i="1"/>
  <c r="AM74" i="1"/>
  <c r="AL74" i="1"/>
  <c r="AJ74" i="1"/>
  <c r="AI74" i="1"/>
  <c r="AH74" i="1"/>
  <c r="AG74" i="1"/>
  <c r="AP68" i="1"/>
  <c r="AB68" i="1"/>
  <c r="AN68" i="1" s="1"/>
  <c r="AM68" i="1"/>
  <c r="AJ68" i="1"/>
  <c r="AI68" i="1"/>
  <c r="AG68" i="1"/>
  <c r="AP17" i="1"/>
  <c r="AO17" i="1"/>
  <c r="AB17" i="1"/>
  <c r="AK17" i="1"/>
  <c r="AJ17" i="1"/>
  <c r="AG17" i="1"/>
  <c r="AP26" i="1"/>
  <c r="AB26" i="1"/>
  <c r="AG26" i="1"/>
  <c r="AP205" i="1"/>
  <c r="AB205" i="1"/>
  <c r="AK205" i="1"/>
  <c r="AJ205" i="1"/>
  <c r="AG205" i="1"/>
  <c r="AB3" i="1"/>
  <c r="AG3" i="1"/>
  <c r="AP283" i="1"/>
  <c r="AB283" i="1"/>
  <c r="AN283" i="1" s="1"/>
  <c r="AM283" i="1"/>
  <c r="AJ283" i="1"/>
  <c r="AG283" i="1"/>
  <c r="AP194" i="1"/>
  <c r="AO194" i="1"/>
  <c r="AB194" i="1"/>
  <c r="AN194" i="1" s="1"/>
  <c r="AL194" i="1"/>
  <c r="AK194" i="1"/>
  <c r="AJ194" i="1"/>
  <c r="AH194" i="1"/>
  <c r="AG194" i="1"/>
  <c r="AP236" i="1"/>
  <c r="AB236" i="1"/>
  <c r="AM236" i="1"/>
  <c r="AL236" i="1"/>
  <c r="AK236" i="1"/>
  <c r="AI236" i="1"/>
  <c r="AH236" i="1"/>
  <c r="AG236" i="1"/>
  <c r="AP244" i="1"/>
  <c r="AB244" i="1"/>
  <c r="AL244" i="1"/>
  <c r="AH244" i="1"/>
  <c r="AG244" i="1"/>
  <c r="AP264" i="1"/>
  <c r="AB264" i="1"/>
  <c r="AG264" i="1"/>
  <c r="AP248" i="1"/>
  <c r="AB248" i="1"/>
  <c r="AN248" i="1" s="1"/>
  <c r="AJ248" i="1"/>
  <c r="AG248" i="1"/>
  <c r="AP217" i="1"/>
  <c r="AB217" i="1"/>
  <c r="AG217" i="1"/>
  <c r="AP63" i="1"/>
  <c r="AO63" i="1"/>
  <c r="AB63" i="1"/>
  <c r="AN63" i="1" s="1"/>
  <c r="AK63" i="1"/>
  <c r="AG63" i="1"/>
  <c r="AP190" i="1"/>
  <c r="AB190" i="1"/>
  <c r="AL190" i="1"/>
  <c r="AH190" i="1"/>
  <c r="AG190" i="1"/>
  <c r="AP175" i="1"/>
  <c r="AB175" i="1"/>
  <c r="AM175" i="1"/>
  <c r="AI175" i="1"/>
  <c r="AG175" i="1"/>
  <c r="AP129" i="1"/>
  <c r="AB129" i="1"/>
  <c r="AG129" i="1"/>
  <c r="AP235" i="1"/>
  <c r="AB235" i="1"/>
  <c r="AG235" i="1"/>
  <c r="AP199" i="1"/>
  <c r="AB199" i="1"/>
  <c r="AG199" i="1"/>
  <c r="AP221" i="1"/>
  <c r="AB221" i="1"/>
  <c r="AG221" i="1"/>
  <c r="AP9" i="1"/>
  <c r="AB9" i="1"/>
  <c r="AG9" i="1"/>
  <c r="AP88" i="1"/>
  <c r="AB88" i="1"/>
  <c r="AG88" i="1"/>
  <c r="AP79" i="1"/>
  <c r="AB79" i="1"/>
  <c r="AG79" i="1"/>
  <c r="AP130" i="1"/>
  <c r="AB130" i="1"/>
  <c r="AG130" i="1"/>
  <c r="AP329" i="1"/>
  <c r="AB329" i="1"/>
  <c r="AM329" i="1"/>
  <c r="AI329" i="1"/>
  <c r="AG329" i="1"/>
  <c r="AP253" i="1"/>
  <c r="AO253" i="1"/>
  <c r="AB253" i="1"/>
  <c r="AN253" i="1" s="1"/>
  <c r="AJ253" i="1"/>
  <c r="AG253" i="1"/>
  <c r="AP270" i="1"/>
  <c r="AO270" i="1"/>
  <c r="AB270" i="1"/>
  <c r="AK270" i="1"/>
  <c r="AG270" i="1"/>
  <c r="AP203" i="1"/>
  <c r="AB203" i="1"/>
  <c r="AG203" i="1"/>
  <c r="AP167" i="1"/>
  <c r="AO167" i="1"/>
  <c r="AB167" i="1"/>
  <c r="AM167" i="1"/>
  <c r="AL167" i="1"/>
  <c r="AK167" i="1"/>
  <c r="AH167" i="1"/>
  <c r="AG167" i="1"/>
  <c r="AP145" i="1"/>
  <c r="AB145" i="1"/>
  <c r="AN145" i="1" s="1"/>
  <c r="AG145" i="1"/>
  <c r="AP239" i="1"/>
  <c r="AB239" i="1"/>
  <c r="AJ239" i="1"/>
  <c r="AG239" i="1"/>
  <c r="AP110" i="1"/>
  <c r="AB110" i="1"/>
  <c r="AG110" i="1"/>
  <c r="AP201" i="1"/>
  <c r="AO201" i="1"/>
  <c r="AB201" i="1"/>
  <c r="AK201" i="1"/>
  <c r="AG201" i="1"/>
  <c r="AP365" i="1"/>
  <c r="AB365" i="1"/>
  <c r="AN365" i="1" s="1"/>
  <c r="AJ365" i="1"/>
  <c r="AG365" i="1"/>
  <c r="AP360" i="1"/>
  <c r="AB360" i="1"/>
  <c r="AK360" i="1"/>
  <c r="AG360" i="1"/>
  <c r="AP372" i="1"/>
  <c r="AB372" i="1"/>
  <c r="AH372" i="1"/>
  <c r="AG372" i="1"/>
  <c r="AP376" i="1"/>
  <c r="AB376" i="1"/>
  <c r="AJ376" i="1"/>
  <c r="AG376" i="1"/>
  <c r="AP362" i="1"/>
  <c r="AB362" i="1"/>
  <c r="AG362" i="1"/>
  <c r="AP315" i="1"/>
  <c r="AB315" i="1"/>
  <c r="AG315" i="1"/>
  <c r="AP363" i="1"/>
  <c r="AO363" i="1"/>
  <c r="AB363" i="1"/>
  <c r="AK363" i="1"/>
  <c r="AG363" i="1"/>
  <c r="AP314" i="1"/>
  <c r="AB314" i="1"/>
  <c r="AN314" i="1" s="1"/>
  <c r="AK314" i="1"/>
  <c r="AJ314" i="1"/>
  <c r="AG314" i="1"/>
  <c r="AP298" i="1"/>
  <c r="AO298" i="1"/>
  <c r="AB298" i="1"/>
  <c r="AK298" i="1"/>
  <c r="AG298" i="1"/>
  <c r="AP125" i="1"/>
  <c r="AB125" i="1"/>
  <c r="AL125" i="1"/>
  <c r="AK125" i="1"/>
  <c r="AG125" i="1"/>
  <c r="AP37" i="1"/>
  <c r="AB37" i="1"/>
  <c r="AN37" i="1" s="1"/>
  <c r="AG37" i="1"/>
  <c r="AP90" i="1"/>
  <c r="AB90" i="1"/>
  <c r="AM90" i="1"/>
  <c r="AL90" i="1"/>
  <c r="AJ90" i="1"/>
  <c r="AI90" i="1"/>
  <c r="AG90" i="1"/>
  <c r="AP21" i="1"/>
  <c r="AB21" i="1"/>
  <c r="AN21" i="1" s="1"/>
  <c r="AJ21" i="1"/>
  <c r="AG21" i="1"/>
  <c r="AP180" i="1"/>
  <c r="AB180" i="1"/>
  <c r="AG180" i="1"/>
  <c r="AP69" i="1"/>
  <c r="AB69" i="1"/>
  <c r="AN69" i="1" s="1"/>
  <c r="AG69" i="1"/>
  <c r="AP133" i="1"/>
  <c r="AB133" i="1"/>
  <c r="AG133" i="1"/>
  <c r="AP114" i="1"/>
  <c r="AB114" i="1"/>
  <c r="AN114" i="1" s="1"/>
  <c r="AG114" i="1"/>
  <c r="AP51" i="1"/>
  <c r="AB51" i="1"/>
  <c r="AG51" i="1"/>
  <c r="AP91" i="1"/>
  <c r="AB91" i="1"/>
  <c r="AG91" i="1"/>
  <c r="AP121" i="1"/>
  <c r="AB121" i="1"/>
  <c r="AM121" i="1"/>
  <c r="AI121" i="1"/>
  <c r="AG121" i="1"/>
  <c r="AP122" i="1"/>
  <c r="AB122" i="1"/>
  <c r="AG122" i="1"/>
  <c r="AP135" i="1"/>
  <c r="AB135" i="1"/>
  <c r="AL135" i="1"/>
  <c r="AG135" i="1"/>
  <c r="AO101" i="1"/>
  <c r="AP101" i="1"/>
  <c r="AB101" i="1"/>
  <c r="AH101" i="1"/>
  <c r="AG101" i="1"/>
  <c r="AP76" i="1"/>
  <c r="AB76" i="1"/>
  <c r="AG76" i="1"/>
  <c r="AP19" i="1"/>
  <c r="AB19" i="1"/>
  <c r="AG19" i="1"/>
  <c r="AP18" i="1"/>
  <c r="AB18" i="1"/>
  <c r="AG18" i="1"/>
  <c r="AP184" i="1"/>
  <c r="AO184" i="1"/>
  <c r="AB184" i="1"/>
  <c r="AK184" i="1"/>
  <c r="AG184" i="1"/>
  <c r="AP443" i="1"/>
  <c r="AB443" i="1"/>
  <c r="AM443" i="1"/>
  <c r="AL443" i="1"/>
  <c r="AH443" i="1"/>
  <c r="AG443" i="1"/>
  <c r="AG442" i="1"/>
  <c r="AP442" i="1"/>
  <c r="AB442" i="1"/>
  <c r="AP439" i="1"/>
  <c r="AB439" i="1"/>
  <c r="AN439" i="1" s="1"/>
  <c r="AJ439" i="1"/>
  <c r="AG439" i="1"/>
  <c r="AP446" i="1"/>
  <c r="AB446" i="1"/>
  <c r="AG446" i="1"/>
  <c r="AP438" i="1"/>
  <c r="AB438" i="1"/>
  <c r="AG438" i="1"/>
  <c r="AP435" i="1"/>
  <c r="AO435" i="1"/>
  <c r="AB435" i="1"/>
  <c r="AK435" i="1"/>
  <c r="AG435" i="1"/>
  <c r="AP433" i="1"/>
  <c r="AB433" i="1"/>
  <c r="AG433" i="1"/>
  <c r="AP432" i="1"/>
  <c r="AB432" i="1"/>
  <c r="AG432" i="1"/>
  <c r="AP434" i="1"/>
  <c r="AB434" i="1"/>
  <c r="AG434" i="1"/>
  <c r="AP419" i="1"/>
  <c r="AB419" i="1"/>
  <c r="AK419" i="1"/>
  <c r="AG419" i="1"/>
  <c r="AP400" i="1"/>
  <c r="AB400" i="1"/>
  <c r="AG400" i="1"/>
  <c r="AP408" i="1"/>
  <c r="AB408" i="1"/>
  <c r="AG408" i="1"/>
  <c r="AP387" i="1"/>
  <c r="AB387" i="1"/>
  <c r="AG387" i="1"/>
  <c r="AP380" i="1"/>
  <c r="AB380" i="1"/>
  <c r="AG380" i="1"/>
  <c r="AP368" i="1"/>
  <c r="AB368" i="1"/>
  <c r="AG368" i="1"/>
  <c r="AP375" i="1"/>
  <c r="AB375" i="1"/>
  <c r="AL375" i="1"/>
  <c r="AH375" i="1"/>
  <c r="AG375" i="1"/>
  <c r="AP366" i="1"/>
  <c r="AB366" i="1"/>
  <c r="AM366" i="1"/>
  <c r="AI366" i="1"/>
  <c r="AG366" i="1"/>
  <c r="AP337" i="1"/>
  <c r="AB337" i="1"/>
  <c r="AN337" i="1" s="1"/>
  <c r="AG337" i="1"/>
  <c r="AP28" i="1"/>
  <c r="AB28" i="1"/>
  <c r="AK28" i="1"/>
  <c r="AG28" i="1"/>
  <c r="AP191" i="1"/>
  <c r="AB191" i="1"/>
  <c r="AK191" i="1"/>
  <c r="AG191" i="1"/>
  <c r="AP160" i="1"/>
  <c r="AB160" i="1"/>
  <c r="AG160" i="1"/>
  <c r="AP43" i="1"/>
  <c r="AB43" i="1"/>
  <c r="AG43" i="1"/>
  <c r="AP120" i="1"/>
  <c r="AB120" i="1"/>
  <c r="AG120" i="1"/>
  <c r="AP55" i="1"/>
  <c r="AB55" i="1"/>
  <c r="AH55" i="1"/>
  <c r="AG55" i="1"/>
  <c r="AP4" i="1"/>
  <c r="AB4" i="1"/>
  <c r="AM4" i="1"/>
  <c r="AG4" i="1"/>
  <c r="AP162" i="1"/>
  <c r="AB162" i="1"/>
  <c r="AG162" i="1"/>
  <c r="AP117" i="1"/>
  <c r="AB117" i="1"/>
  <c r="AG117" i="1"/>
  <c r="AP280" i="1"/>
  <c r="AB280" i="1"/>
  <c r="AG280" i="1"/>
  <c r="AP265" i="1"/>
  <c r="AB265" i="1"/>
  <c r="AG265" i="1"/>
  <c r="AP316" i="1"/>
  <c r="AO316" i="1"/>
  <c r="AB316" i="1"/>
  <c r="AK316" i="1"/>
  <c r="AG316" i="1"/>
  <c r="AP278" i="1"/>
  <c r="AB278" i="1"/>
  <c r="AG278" i="1"/>
  <c r="AG294" i="1"/>
  <c r="AP294" i="1"/>
  <c r="AB294" i="1"/>
  <c r="AP240" i="1"/>
  <c r="AB240" i="1"/>
  <c r="AG240" i="1"/>
  <c r="AP266" i="1"/>
  <c r="AB266" i="1"/>
  <c r="AG266" i="1"/>
  <c r="AP241" i="1"/>
  <c r="AB241" i="1"/>
  <c r="AG241" i="1"/>
  <c r="AP251" i="1"/>
  <c r="AO251" i="1"/>
  <c r="AB251" i="1"/>
  <c r="AK251" i="1"/>
  <c r="AG251" i="1"/>
  <c r="AP119" i="1"/>
  <c r="AB119" i="1"/>
  <c r="AN119" i="1" s="1"/>
  <c r="AJ119" i="1"/>
  <c r="AG119" i="1"/>
  <c r="AP197" i="1"/>
  <c r="AB197" i="1"/>
  <c r="AG197" i="1"/>
  <c r="AP163" i="1"/>
  <c r="AB163" i="1"/>
  <c r="AK163" i="1"/>
  <c r="AG163" i="1"/>
  <c r="AP134" i="1"/>
  <c r="AB134" i="1"/>
  <c r="AG134" i="1"/>
  <c r="AP33" i="1"/>
  <c r="AB33" i="1"/>
  <c r="AG33" i="1"/>
  <c r="AP139" i="1"/>
  <c r="AB139" i="1"/>
  <c r="AG139" i="1"/>
  <c r="AP142" i="1"/>
  <c r="AB142" i="1"/>
  <c r="AM142" i="1"/>
  <c r="AG142" i="1"/>
  <c r="AP165" i="1"/>
  <c r="AO165" i="1"/>
  <c r="AB165" i="1"/>
  <c r="AN165" i="1" s="1"/>
  <c r="AG165" i="1"/>
  <c r="AP150" i="1"/>
  <c r="AB150" i="1"/>
  <c r="AI150" i="1"/>
  <c r="AG150" i="1"/>
  <c r="AP424" i="1"/>
  <c r="AB424" i="1"/>
  <c r="AK424" i="1"/>
  <c r="AG424" i="1"/>
  <c r="AP422" i="1"/>
  <c r="AB422" i="1"/>
  <c r="AK422" i="1"/>
  <c r="AG422" i="1"/>
  <c r="AP421" i="1"/>
  <c r="AB421" i="1"/>
  <c r="AG421" i="1"/>
  <c r="AP413" i="1"/>
  <c r="AB413" i="1"/>
  <c r="AN413" i="1" s="1"/>
  <c r="AG413" i="1"/>
  <c r="AP406" i="1"/>
  <c r="AB406" i="1"/>
  <c r="AG406" i="1"/>
  <c r="AG388" i="1"/>
  <c r="AP388" i="1"/>
  <c r="AB388" i="1"/>
  <c r="AP410" i="1"/>
  <c r="AB410" i="1"/>
  <c r="AG410" i="1"/>
  <c r="AP384" i="1"/>
  <c r="AB384" i="1"/>
  <c r="AM384" i="1"/>
  <c r="AG384" i="1"/>
  <c r="AP396" i="1"/>
  <c r="AB396" i="1"/>
  <c r="AG396" i="1"/>
  <c r="AP196" i="1"/>
  <c r="AB196" i="1"/>
  <c r="AG196" i="1"/>
  <c r="AP234" i="1"/>
  <c r="AB234" i="1"/>
  <c r="AG234" i="1"/>
  <c r="AP36" i="1"/>
  <c r="AB36" i="1"/>
  <c r="AM36" i="1"/>
  <c r="AG36" i="1"/>
  <c r="AP238" i="1"/>
  <c r="AB238" i="1"/>
  <c r="AL238" i="1"/>
  <c r="AH238" i="1"/>
  <c r="AG238" i="1"/>
  <c r="AP123" i="1"/>
  <c r="AB123" i="1"/>
  <c r="AG123" i="1"/>
  <c r="AP72" i="1"/>
  <c r="AO72" i="1"/>
  <c r="AB72" i="1"/>
  <c r="AK72" i="1"/>
  <c r="AG72" i="1"/>
  <c r="AP34" i="1"/>
  <c r="AB34" i="1"/>
  <c r="AG34" i="1"/>
  <c r="AP61" i="1"/>
  <c r="AB61" i="1"/>
  <c r="AG61" i="1"/>
  <c r="AP48" i="1"/>
  <c r="AB48" i="1"/>
  <c r="AM48" i="1"/>
  <c r="AG48" i="1"/>
  <c r="AP293" i="1"/>
  <c r="AO293" i="1"/>
  <c r="AB293" i="1"/>
  <c r="AK293" i="1"/>
  <c r="AG293" i="1"/>
  <c r="AP220" i="1"/>
  <c r="AB220" i="1"/>
  <c r="AL220" i="1"/>
  <c r="AK220" i="1"/>
  <c r="AG220" i="1"/>
  <c r="AP281" i="1"/>
  <c r="AB281" i="1"/>
  <c r="AK281" i="1"/>
  <c r="AG281" i="1"/>
  <c r="AP276" i="1"/>
  <c r="AB276" i="1"/>
  <c r="AL276" i="1"/>
  <c r="AG276" i="1"/>
  <c r="AP227" i="1"/>
  <c r="AO227" i="1"/>
  <c r="AB227" i="1"/>
  <c r="AK227" i="1"/>
  <c r="AG227" i="1"/>
  <c r="AP185" i="1"/>
  <c r="AB185" i="1"/>
  <c r="AG185" i="1"/>
  <c r="AP308" i="1"/>
  <c r="AO308" i="1"/>
  <c r="AB308" i="1"/>
  <c r="AG308" i="1"/>
  <c r="AP252" i="1"/>
  <c r="AB252" i="1"/>
  <c r="AM252" i="1"/>
  <c r="AG252" i="1"/>
  <c r="AP262" i="1"/>
  <c r="AO262" i="1"/>
  <c r="AB262" i="1"/>
  <c r="AG262" i="1"/>
  <c r="AP430" i="1"/>
  <c r="AB430" i="1"/>
  <c r="AG430" i="1"/>
  <c r="AP420" i="1"/>
  <c r="AB420" i="1"/>
  <c r="AG420" i="1"/>
  <c r="AP425" i="1"/>
  <c r="AB425" i="1"/>
  <c r="AG425" i="1"/>
  <c r="AP423" i="1"/>
  <c r="AB423" i="1"/>
  <c r="AG423" i="1"/>
  <c r="AP409" i="1"/>
  <c r="AB409" i="1"/>
  <c r="AI409" i="1"/>
  <c r="AG409" i="1"/>
  <c r="AP383" i="1"/>
  <c r="AB383" i="1"/>
  <c r="AN383" i="1" s="1"/>
  <c r="AG383" i="1"/>
  <c r="AP399" i="1"/>
  <c r="AB399" i="1"/>
  <c r="AG399" i="1"/>
  <c r="AP378" i="1"/>
  <c r="AB378" i="1"/>
  <c r="AN378" i="1" s="1"/>
  <c r="AG378" i="1"/>
  <c r="AP379" i="1"/>
  <c r="AB379" i="1"/>
  <c r="AK379" i="1"/>
  <c r="AJ379" i="1"/>
  <c r="AG379" i="1"/>
  <c r="AO159" i="1"/>
  <c r="AP159" i="1"/>
  <c r="AB159" i="1"/>
  <c r="AG159" i="1"/>
  <c r="AP83" i="1"/>
  <c r="AB83" i="1"/>
  <c r="AG83" i="1"/>
  <c r="AP169" i="1"/>
  <c r="AB169" i="1"/>
  <c r="AG169" i="1"/>
  <c r="AK23" i="1"/>
  <c r="AP23" i="1"/>
  <c r="AB23" i="1"/>
  <c r="AG23" i="1"/>
  <c r="AP95" i="1"/>
  <c r="AB95" i="1"/>
  <c r="AG95" i="1"/>
  <c r="AP140" i="1"/>
  <c r="AB140" i="1"/>
  <c r="AG140" i="1"/>
  <c r="AP52" i="1"/>
  <c r="AB52" i="1"/>
  <c r="AG52" i="1"/>
  <c r="AP143" i="1"/>
  <c r="AB143" i="1"/>
  <c r="AG143" i="1"/>
  <c r="AP171" i="1"/>
  <c r="AB171" i="1"/>
  <c r="AG171" i="1"/>
  <c r="AP426" i="1"/>
  <c r="AB426" i="1"/>
  <c r="AG426" i="1"/>
  <c r="AP414" i="1"/>
  <c r="AB414" i="1"/>
  <c r="AN414" i="1" s="1"/>
  <c r="AH414" i="1"/>
  <c r="AG414" i="1"/>
  <c r="AP427" i="1"/>
  <c r="AB427" i="1"/>
  <c r="AG427" i="1"/>
  <c r="AP407" i="1"/>
  <c r="AO407" i="1"/>
  <c r="AB407" i="1"/>
  <c r="AI407" i="1"/>
  <c r="AG407" i="1"/>
  <c r="AP402" i="1"/>
  <c r="AB402" i="1"/>
  <c r="AG402" i="1"/>
  <c r="AP404" i="1"/>
  <c r="AB404" i="1"/>
  <c r="AG404" i="1"/>
  <c r="AP370" i="1"/>
  <c r="AB370" i="1"/>
  <c r="AG370" i="1"/>
  <c r="AP367" i="1"/>
  <c r="AB367" i="1"/>
  <c r="AG367" i="1"/>
  <c r="AP389" i="1"/>
  <c r="AB389" i="1"/>
  <c r="AG389" i="1"/>
  <c r="AP451" i="1"/>
  <c r="AB451" i="1"/>
  <c r="AG451" i="1"/>
  <c r="AP453" i="1"/>
  <c r="AB453" i="1"/>
  <c r="AG453" i="1"/>
  <c r="AP449" i="1"/>
  <c r="AB449" i="1"/>
  <c r="AG449" i="1"/>
  <c r="AP448" i="1"/>
  <c r="AB448" i="1"/>
  <c r="AG448" i="1"/>
  <c r="AP450" i="1"/>
  <c r="AB450" i="1"/>
  <c r="AN450" i="1" s="1"/>
  <c r="AG450" i="1"/>
  <c r="AP440" i="1"/>
  <c r="AB440" i="1"/>
  <c r="AG440" i="1"/>
  <c r="AP445" i="1"/>
  <c r="AB445" i="1"/>
  <c r="AG445" i="1"/>
  <c r="AP444" i="1"/>
  <c r="AB444" i="1"/>
  <c r="AG444" i="1"/>
  <c r="AP447" i="1"/>
  <c r="AB447" i="1"/>
  <c r="AM447" i="1"/>
  <c r="AI447" i="1"/>
  <c r="AG447" i="1"/>
  <c r="AP100" i="1"/>
  <c r="AB100" i="1"/>
  <c r="AG100" i="1"/>
  <c r="AP15" i="1"/>
  <c r="AB15" i="1"/>
  <c r="AG15" i="1"/>
  <c r="AP53" i="1"/>
  <c r="AB53" i="1"/>
  <c r="AG53" i="1"/>
  <c r="AP13" i="1"/>
  <c r="AB13" i="1"/>
  <c r="AL13" i="1"/>
  <c r="AH13" i="1"/>
  <c r="AG13" i="1"/>
  <c r="AP128" i="1"/>
  <c r="AB128" i="1"/>
  <c r="AG128" i="1"/>
  <c r="AP39" i="1"/>
  <c r="AO39" i="1"/>
  <c r="AB39" i="1"/>
  <c r="AK39" i="1"/>
  <c r="AG39" i="1"/>
  <c r="AP60" i="1"/>
  <c r="AB60" i="1"/>
  <c r="AG60" i="1"/>
  <c r="AP94" i="1"/>
  <c r="AB94" i="1"/>
  <c r="AG94" i="1"/>
  <c r="AP209" i="1"/>
  <c r="AB209" i="1"/>
  <c r="AG209" i="1"/>
  <c r="AP323" i="1"/>
  <c r="AO323" i="1"/>
  <c r="AB323" i="1"/>
  <c r="AK323" i="1"/>
  <c r="AG323" i="1"/>
  <c r="AP339" i="1"/>
  <c r="AB339" i="1"/>
  <c r="AG339" i="1"/>
  <c r="AP326" i="1"/>
  <c r="AB326" i="1"/>
  <c r="AM326" i="1"/>
  <c r="AI326" i="1"/>
  <c r="AG326" i="1"/>
  <c r="AP295" i="1"/>
  <c r="AB295" i="1"/>
  <c r="AN295" i="1" s="1"/>
  <c r="AJ295" i="1"/>
  <c r="AG295" i="1"/>
  <c r="AP318" i="1"/>
  <c r="AO318" i="1"/>
  <c r="AB318" i="1"/>
  <c r="AG318" i="1"/>
  <c r="AP290" i="1"/>
  <c r="AB290" i="1"/>
  <c r="AG290" i="1"/>
  <c r="AP288" i="1"/>
  <c r="AB288" i="1"/>
  <c r="AG288" i="1"/>
  <c r="AP284" i="1"/>
  <c r="AB284" i="1"/>
  <c r="AG284" i="1"/>
  <c r="AP299" i="1"/>
  <c r="AB299" i="1"/>
  <c r="AG299" i="1"/>
  <c r="AP141" i="1"/>
  <c r="AB141" i="1"/>
  <c r="AG141" i="1"/>
  <c r="AP70" i="1"/>
  <c r="AB70" i="1"/>
  <c r="AL70" i="1"/>
  <c r="AG70" i="1"/>
  <c r="AP107" i="1"/>
  <c r="AB107" i="1"/>
  <c r="AN107" i="1" s="1"/>
  <c r="AG107" i="1"/>
  <c r="AP42" i="1"/>
  <c r="AB42" i="1"/>
  <c r="AG42" i="1"/>
  <c r="AP71" i="1"/>
  <c r="AB71" i="1"/>
  <c r="AG71" i="1"/>
  <c r="AP166" i="1"/>
  <c r="AB166" i="1"/>
  <c r="AG166" i="1"/>
  <c r="AP116" i="1"/>
  <c r="AB116" i="1"/>
  <c r="AG116" i="1"/>
  <c r="AP106" i="1"/>
  <c r="AO106" i="1"/>
  <c r="AB106" i="1"/>
  <c r="AK106" i="1"/>
  <c r="AG106" i="1"/>
  <c r="AP213" i="1"/>
  <c r="AB213" i="1"/>
  <c r="AL213" i="1"/>
  <c r="AH213" i="1"/>
  <c r="AG213" i="1"/>
  <c r="AP334" i="1"/>
  <c r="AB334" i="1"/>
  <c r="AM334" i="1"/>
  <c r="AG334" i="1"/>
  <c r="AP261" i="1"/>
  <c r="AB261" i="1"/>
  <c r="AG261" i="1"/>
  <c r="AP291" i="1"/>
  <c r="AB291" i="1"/>
  <c r="AG291" i="1"/>
  <c r="AP335" i="1"/>
  <c r="AB335" i="1"/>
  <c r="AG335" i="1"/>
  <c r="AP246" i="1"/>
  <c r="AB246" i="1"/>
  <c r="AM246" i="1"/>
  <c r="AG246" i="1"/>
  <c r="AP176" i="1"/>
  <c r="AB176" i="1"/>
  <c r="AK176" i="1"/>
  <c r="AG176" i="1"/>
  <c r="AP228" i="1"/>
  <c r="AB228" i="1"/>
  <c r="AG228" i="1"/>
  <c r="AP214" i="1"/>
  <c r="AB214" i="1"/>
  <c r="AG214" i="1"/>
  <c r="AP242" i="1"/>
  <c r="AB242" i="1"/>
  <c r="AG242" i="1"/>
  <c r="AP87" i="1"/>
  <c r="AB87" i="1"/>
  <c r="AG87" i="1"/>
  <c r="AP59" i="1"/>
  <c r="AB59" i="1"/>
  <c r="AG59" i="1"/>
  <c r="AP80" i="1"/>
  <c r="AB80" i="1"/>
  <c r="AG80" i="1"/>
  <c r="AP44" i="1"/>
  <c r="AB44" i="1"/>
  <c r="AG44" i="1"/>
  <c r="AP10" i="1"/>
  <c r="AB10" i="1"/>
  <c r="AG10" i="1"/>
  <c r="AP161" i="1"/>
  <c r="AB161" i="1"/>
  <c r="AG161" i="1"/>
  <c r="AP174" i="1"/>
  <c r="AB174" i="1"/>
  <c r="AG174" i="1"/>
  <c r="AP6" i="1"/>
  <c r="AB6" i="1"/>
  <c r="AM6" i="1"/>
  <c r="AL6" i="1"/>
  <c r="AG6" i="1"/>
  <c r="AP77" i="1"/>
  <c r="AB77" i="1"/>
  <c r="AG77" i="1"/>
  <c r="AP148" i="1"/>
  <c r="AB148" i="1"/>
  <c r="AG148" i="1"/>
  <c r="AP32" i="1"/>
  <c r="AB32" i="1"/>
  <c r="AK32" i="1"/>
  <c r="AH32" i="1"/>
  <c r="AG32" i="1"/>
  <c r="AP46" i="1"/>
  <c r="AB46" i="1"/>
  <c r="AG46" i="1"/>
  <c r="AP144" i="1"/>
  <c r="AB144" i="1"/>
  <c r="AG144" i="1"/>
  <c r="AP38" i="1"/>
  <c r="AB38" i="1"/>
  <c r="AG38" i="1"/>
  <c r="AP22" i="1"/>
  <c r="AB22" i="1"/>
  <c r="AG22" i="1"/>
  <c r="AP158" i="1"/>
  <c r="AB158" i="1"/>
  <c r="AG158" i="1"/>
  <c r="AP172" i="1"/>
  <c r="AB172" i="1"/>
  <c r="AK172" i="1"/>
  <c r="AG172" i="1"/>
  <c r="AP20" i="1"/>
  <c r="AB20" i="1"/>
  <c r="AG20" i="1"/>
  <c r="AP355" i="1"/>
  <c r="AB355" i="1"/>
  <c r="AG355" i="1"/>
  <c r="AP351" i="1"/>
  <c r="AB351" i="1"/>
  <c r="AM351" i="1"/>
  <c r="AL351" i="1"/>
  <c r="AI351" i="1"/>
  <c r="AH351" i="1"/>
  <c r="AG351" i="1"/>
  <c r="AP346" i="1"/>
  <c r="AB346" i="1"/>
  <c r="AM346" i="1"/>
  <c r="AI346" i="1"/>
  <c r="AG346" i="1"/>
  <c r="AP332" i="1"/>
  <c r="AB332" i="1"/>
  <c r="AN332" i="1" s="1"/>
  <c r="AJ332" i="1"/>
  <c r="AG332" i="1"/>
  <c r="AP352" i="1"/>
  <c r="AB352" i="1"/>
  <c r="AG352" i="1"/>
  <c r="AP319" i="1"/>
  <c r="AB319" i="1"/>
  <c r="AM319" i="1"/>
  <c r="AG319" i="1"/>
  <c r="AP307" i="1"/>
  <c r="AB307" i="1"/>
  <c r="AG307" i="1"/>
  <c r="AP286" i="1"/>
  <c r="AB286" i="1"/>
  <c r="AG286" i="1"/>
  <c r="AP331" i="1"/>
  <c r="AB331" i="1"/>
  <c r="AG331" i="1"/>
  <c r="AP336" i="1"/>
  <c r="AB336" i="1"/>
  <c r="AG336" i="1"/>
  <c r="AP327" i="1"/>
  <c r="AB327" i="1"/>
  <c r="AK327" i="1"/>
  <c r="AG327" i="1"/>
  <c r="AP311" i="1"/>
  <c r="AO311" i="1"/>
  <c r="AB311" i="1"/>
  <c r="AG311" i="1"/>
  <c r="AP279" i="1"/>
  <c r="AB279" i="1"/>
  <c r="AG279" i="1"/>
  <c r="AG260" i="1"/>
  <c r="AP260" i="1"/>
  <c r="AB260" i="1"/>
  <c r="AP245" i="1"/>
  <c r="AB245" i="1"/>
  <c r="AL245" i="1"/>
  <c r="AG245" i="1"/>
  <c r="AP212" i="1"/>
  <c r="AB212" i="1"/>
  <c r="AG212" i="1"/>
  <c r="AG131" i="1"/>
  <c r="AP131" i="1"/>
  <c r="AB131" i="1"/>
  <c r="AL131" i="1"/>
  <c r="AG96" i="1"/>
  <c r="AP96" i="1"/>
  <c r="AB96" i="1"/>
  <c r="AL96" i="1"/>
  <c r="AH96" i="1"/>
  <c r="AP193" i="1"/>
  <c r="AB193" i="1"/>
  <c r="AG193" i="1"/>
  <c r="AP177" i="1"/>
  <c r="AB177" i="1"/>
  <c r="AG177" i="1"/>
  <c r="AP146" i="1"/>
  <c r="AB146" i="1"/>
  <c r="AG146" i="1"/>
  <c r="AP103" i="1"/>
  <c r="AB103" i="1"/>
  <c r="AG103" i="1"/>
  <c r="AP113" i="1"/>
  <c r="AB113" i="1"/>
  <c r="AG113" i="1"/>
  <c r="AP155" i="1"/>
  <c r="AB155" i="1"/>
  <c r="AG155" i="1"/>
  <c r="AP182" i="1"/>
  <c r="AB182" i="1"/>
  <c r="AK182" i="1"/>
  <c r="AG182" i="1"/>
  <c r="AP81" i="1"/>
  <c r="AB81" i="1"/>
  <c r="AL81" i="1"/>
  <c r="AG81" i="1"/>
  <c r="AP111" i="1"/>
  <c r="AB111" i="1"/>
  <c r="AG111" i="1"/>
  <c r="AP395" i="1"/>
  <c r="AB395" i="1"/>
  <c r="AG395" i="1"/>
  <c r="AP397" i="1"/>
  <c r="AB397" i="1"/>
  <c r="AG397" i="1"/>
  <c r="AP394" i="1"/>
  <c r="AB394" i="1"/>
  <c r="AG394" i="1"/>
  <c r="AP392" i="1"/>
  <c r="AB392" i="1"/>
  <c r="AG392" i="1"/>
  <c r="AP393" i="1"/>
  <c r="AB393" i="1"/>
  <c r="AG393" i="1"/>
  <c r="AP356" i="1"/>
  <c r="AB356" i="1"/>
  <c r="AN356" i="1" s="1"/>
  <c r="AG356" i="1"/>
  <c r="AP371" i="1"/>
  <c r="AB371" i="1"/>
  <c r="AK371" i="1"/>
  <c r="AG371" i="1"/>
  <c r="AP364" i="1"/>
  <c r="AB364" i="1"/>
  <c r="AL364" i="1"/>
  <c r="AG364" i="1"/>
  <c r="AP359" i="1"/>
  <c r="AB359" i="1"/>
  <c r="AG359" i="1"/>
  <c r="AP347" i="1"/>
  <c r="AB347" i="1"/>
  <c r="AN347" i="1" s="1"/>
  <c r="AG347" i="1"/>
  <c r="AP343" i="1"/>
  <c r="AO343" i="1"/>
  <c r="AB343" i="1"/>
  <c r="AK343" i="1"/>
  <c r="AG343" i="1"/>
  <c r="AP350" i="1"/>
  <c r="AB350" i="1"/>
  <c r="AG350" i="1"/>
  <c r="AP341" i="1"/>
  <c r="AB341" i="1"/>
  <c r="AG341" i="1"/>
  <c r="AP321" i="1"/>
  <c r="AB321" i="1"/>
  <c r="AG321" i="1"/>
  <c r="AP300" i="1"/>
  <c r="AB300" i="1"/>
  <c r="AG300" i="1"/>
  <c r="AP277" i="1"/>
  <c r="AB277" i="1"/>
  <c r="AG277" i="1"/>
  <c r="AP257" i="1"/>
  <c r="AB257" i="1"/>
  <c r="AG257" i="1"/>
  <c r="AP273" i="1"/>
  <c r="AB273" i="1"/>
  <c r="AG273" i="1"/>
  <c r="AG344" i="1"/>
  <c r="AP344" i="1"/>
  <c r="AB344" i="1"/>
  <c r="AP324" i="1"/>
  <c r="AB324" i="1"/>
  <c r="AG324" i="1"/>
  <c r="AP354" i="1"/>
  <c r="AB354" i="1"/>
  <c r="AM354" i="1"/>
  <c r="AI354" i="1"/>
  <c r="AG354" i="1"/>
  <c r="AP325" i="1"/>
  <c r="AB325" i="1"/>
  <c r="AG325" i="1"/>
  <c r="AP313" i="1"/>
  <c r="AB313" i="1"/>
  <c r="AG313" i="1"/>
  <c r="AP243" i="1"/>
  <c r="AB243" i="1"/>
  <c r="AG243" i="1"/>
  <c r="AP289" i="1"/>
  <c r="AB289" i="1"/>
  <c r="AG289" i="1"/>
  <c r="AP255" i="1"/>
  <c r="AB255" i="1"/>
  <c r="AG255" i="1"/>
  <c r="AP168" i="1"/>
  <c r="AB168" i="1"/>
  <c r="AG168" i="1"/>
  <c r="AP78" i="1"/>
  <c r="AB78" i="1"/>
  <c r="AG78" i="1"/>
  <c r="AP64" i="1"/>
  <c r="AB64" i="1"/>
  <c r="AG64" i="1"/>
  <c r="AP108" i="1"/>
  <c r="AB108" i="1"/>
  <c r="AG108" i="1"/>
  <c r="AP224" i="1"/>
  <c r="AB224" i="1"/>
  <c r="AG224" i="1"/>
  <c r="AP35" i="1"/>
  <c r="AB35" i="1"/>
  <c r="AG35" i="1"/>
  <c r="AP30" i="1"/>
  <c r="AB30" i="1"/>
  <c r="AM30" i="1"/>
  <c r="AI30" i="1"/>
  <c r="AG30" i="1"/>
  <c r="AP47" i="1"/>
  <c r="AB47" i="1"/>
  <c r="AL47" i="1"/>
  <c r="AG47" i="1"/>
  <c r="AP127" i="1"/>
  <c r="AB127" i="1"/>
  <c r="AG127" i="1"/>
  <c r="AP118" i="1"/>
  <c r="AB118" i="1"/>
  <c r="AG118" i="1"/>
  <c r="AP317" i="1"/>
  <c r="AB317" i="1"/>
  <c r="AG317" i="1"/>
  <c r="AP258" i="1"/>
  <c r="AB258" i="1"/>
  <c r="AG258" i="1"/>
  <c r="AP259" i="1"/>
  <c r="AB259" i="1"/>
  <c r="AG259" i="1"/>
  <c r="AP306" i="1"/>
  <c r="AB306" i="1"/>
  <c r="AG306" i="1"/>
  <c r="AP274" i="1"/>
  <c r="AB274" i="1"/>
  <c r="AG274" i="1"/>
  <c r="AP254" i="1"/>
  <c r="AB254" i="1"/>
  <c r="AG254" i="1"/>
  <c r="AP206" i="1"/>
  <c r="AB206" i="1"/>
  <c r="AG206" i="1"/>
  <c r="AP309" i="1"/>
  <c r="AB309" i="1"/>
  <c r="AG309" i="1"/>
  <c r="AP249" i="1"/>
  <c r="AB249" i="1"/>
  <c r="AG249" i="1"/>
  <c r="AP333" i="1"/>
  <c r="AB333" i="1"/>
  <c r="AG333" i="1"/>
  <c r="AP348" i="1"/>
  <c r="AB348" i="1"/>
  <c r="AH348" i="1"/>
  <c r="AG348" i="1"/>
  <c r="AP345" i="1"/>
  <c r="AB345" i="1"/>
  <c r="AG345" i="1"/>
  <c r="AP342" i="1"/>
  <c r="AB342" i="1"/>
  <c r="AN342" i="1" s="1"/>
  <c r="AJ342" i="1"/>
  <c r="AG342" i="1"/>
  <c r="AP312" i="1"/>
  <c r="AB312" i="1"/>
  <c r="AK312" i="1"/>
  <c r="AG312" i="1"/>
  <c r="AP287" i="1"/>
  <c r="AB287" i="1"/>
  <c r="AG287" i="1"/>
  <c r="AP301" i="1"/>
  <c r="AB301" i="1"/>
  <c r="AG301" i="1"/>
  <c r="AP247" i="1"/>
  <c r="AB247" i="1"/>
  <c r="AG247" i="1"/>
  <c r="AP304" i="1"/>
  <c r="AB304" i="1"/>
  <c r="AG304" i="1"/>
  <c r="AP229" i="1"/>
  <c r="AB229" i="1"/>
  <c r="AG229" i="1"/>
  <c r="AP192" i="1"/>
  <c r="AB192" i="1"/>
  <c r="AM192" i="1"/>
  <c r="AI192" i="1"/>
  <c r="AG192" i="1"/>
  <c r="AP237" i="1"/>
  <c r="AB237" i="1"/>
  <c r="AG237" i="1"/>
  <c r="AP54" i="1"/>
  <c r="AB54" i="1"/>
  <c r="AG54" i="1"/>
  <c r="AP112" i="1"/>
  <c r="AB112" i="1"/>
  <c r="AG112" i="1"/>
  <c r="AP11" i="1"/>
  <c r="AB11" i="1"/>
  <c r="AG11" i="1"/>
  <c r="AP41" i="1"/>
  <c r="AB41" i="1"/>
  <c r="AG41" i="1"/>
  <c r="AI136" i="1"/>
  <c r="AP136" i="1"/>
  <c r="AB136" i="1"/>
  <c r="AG136" i="1"/>
  <c r="AP102" i="1"/>
  <c r="AB102" i="1"/>
  <c r="AG102" i="1"/>
  <c r="AP200" i="1"/>
  <c r="AB200" i="1"/>
  <c r="AK200" i="1"/>
  <c r="AG200" i="1"/>
  <c r="AP14" i="1"/>
  <c r="AB14" i="1"/>
  <c r="AG14" i="1"/>
  <c r="AP152" i="1"/>
  <c r="AB152" i="1"/>
  <c r="AG152" i="1"/>
  <c r="AP132" i="1"/>
  <c r="AB132" i="1"/>
  <c r="AN132" i="1" s="1"/>
  <c r="AH132" i="1"/>
  <c r="AG132" i="1"/>
  <c r="AP211" i="1"/>
  <c r="AB211" i="1"/>
  <c r="AG211" i="1"/>
  <c r="AP16" i="1"/>
  <c r="AB16" i="1"/>
  <c r="AG16" i="1"/>
  <c r="AP153" i="1"/>
  <c r="AO153" i="1"/>
  <c r="AB153" i="1"/>
  <c r="AK153" i="1"/>
  <c r="AG153" i="1"/>
  <c r="AP62" i="1"/>
  <c r="AB62" i="1"/>
  <c r="AL62" i="1"/>
  <c r="AH62" i="1"/>
  <c r="AG62" i="1"/>
  <c r="AP189" i="1"/>
  <c r="AB189" i="1"/>
  <c r="AM189" i="1"/>
  <c r="AI189" i="1"/>
  <c r="AG189" i="1"/>
  <c r="AP340" i="1"/>
  <c r="AB340" i="1"/>
  <c r="AN340" i="1" s="1"/>
  <c r="AJ340" i="1"/>
  <c r="AI340" i="1"/>
  <c r="AH340" i="1"/>
  <c r="AG340" i="1"/>
  <c r="AP320" i="1"/>
  <c r="AB320" i="1"/>
  <c r="AG320" i="1"/>
  <c r="AP297" i="1"/>
  <c r="AO297" i="1"/>
  <c r="AB297" i="1"/>
  <c r="AN297" i="1" s="1"/>
  <c r="AJ297" i="1"/>
  <c r="AG297" i="1"/>
  <c r="AP302" i="1"/>
  <c r="AO302" i="1"/>
  <c r="AB302" i="1"/>
  <c r="AK302" i="1"/>
  <c r="AG302" i="1"/>
  <c r="AP268" i="1"/>
  <c r="AB268" i="1"/>
  <c r="AL268" i="1"/>
  <c r="AH268" i="1"/>
  <c r="AG268" i="1"/>
  <c r="AP232" i="1"/>
  <c r="AO232" i="1"/>
  <c r="AB232" i="1"/>
  <c r="AK232" i="1"/>
  <c r="AG232" i="1"/>
  <c r="AP271" i="1"/>
  <c r="AB271" i="1"/>
  <c r="AL271" i="1"/>
  <c r="AH271" i="1"/>
  <c r="AG271" i="1"/>
  <c r="AO275" i="1"/>
  <c r="AP275" i="1"/>
  <c r="AB275" i="1"/>
  <c r="AG275" i="1"/>
  <c r="AP292" i="1"/>
  <c r="AB292" i="1"/>
  <c r="AM292" i="1"/>
  <c r="AG292" i="1"/>
  <c r="AP428" i="1"/>
  <c r="AB428" i="1"/>
  <c r="AL428" i="1"/>
  <c r="AJ428" i="1"/>
  <c r="AH428" i="1"/>
  <c r="AG428" i="1"/>
  <c r="AP417" i="1"/>
  <c r="AB417" i="1"/>
  <c r="AM417" i="1"/>
  <c r="AI417" i="1"/>
  <c r="AG417" i="1"/>
  <c r="AP411" i="1"/>
  <c r="AB411" i="1"/>
  <c r="AH411" i="1"/>
  <c r="AG411" i="1"/>
  <c r="AP418" i="1"/>
  <c r="AB418" i="1"/>
  <c r="AG418" i="1"/>
  <c r="AG412" i="1"/>
  <c r="AP412" i="1"/>
  <c r="AB412" i="1"/>
  <c r="AP403" i="1"/>
  <c r="AB403" i="1"/>
  <c r="AG403" i="1"/>
  <c r="AP385" i="1"/>
  <c r="AB385" i="1"/>
  <c r="AL385" i="1"/>
  <c r="AH385" i="1"/>
  <c r="AG385" i="1"/>
  <c r="AP381" i="1"/>
  <c r="AB381" i="1"/>
  <c r="AG381" i="1"/>
  <c r="AP390" i="1"/>
  <c r="AB390" i="1"/>
  <c r="AL390" i="1"/>
  <c r="AH390" i="1"/>
  <c r="AG390" i="1"/>
  <c r="AP7" i="1"/>
  <c r="AB7" i="1"/>
  <c r="AG7" i="1"/>
  <c r="AP75" i="1"/>
  <c r="AO75" i="1"/>
  <c r="AB75" i="1"/>
  <c r="AG75" i="1"/>
  <c r="AP93" i="1"/>
  <c r="AB93" i="1"/>
  <c r="AN93" i="1" s="1"/>
  <c r="AL93" i="1"/>
  <c r="AH93" i="1"/>
  <c r="AG93" i="1"/>
  <c r="AP219" i="1"/>
  <c r="AB219" i="1"/>
  <c r="AM219" i="1"/>
  <c r="AI219" i="1"/>
  <c r="AG219" i="1"/>
  <c r="AP164" i="1"/>
  <c r="AO164" i="1"/>
  <c r="AB164" i="1"/>
  <c r="AN164" i="1" s="1"/>
  <c r="AK164" i="1"/>
  <c r="AG164" i="1"/>
  <c r="AP56" i="1"/>
  <c r="AO56" i="1"/>
  <c r="AB56" i="1"/>
  <c r="AN56" i="1" s="1"/>
  <c r="AL56" i="1"/>
  <c r="AK56" i="1"/>
  <c r="AJ56" i="1"/>
  <c r="AH56" i="1"/>
  <c r="AG56" i="1"/>
  <c r="AP198" i="1"/>
  <c r="AB198" i="1"/>
  <c r="AN198" i="1" s="1"/>
  <c r="AG198" i="1"/>
  <c r="AP126" i="1"/>
  <c r="AB126" i="1"/>
  <c r="AJ126" i="1"/>
  <c r="AG126" i="1"/>
  <c r="AP27" i="1"/>
  <c r="AB27" i="1"/>
  <c r="AG27" i="1"/>
  <c r="AP97" i="1"/>
  <c r="AB97" i="1"/>
  <c r="AG97" i="1"/>
  <c r="AP24" i="1"/>
  <c r="AB24" i="1"/>
  <c r="AG24" i="1"/>
  <c r="AP40" i="1"/>
  <c r="AB40" i="1"/>
  <c r="AG40" i="1"/>
  <c r="AP109" i="1"/>
  <c r="AB109" i="1"/>
  <c r="AG109" i="1"/>
  <c r="AP45" i="1"/>
  <c r="AB45" i="1"/>
  <c r="AG45" i="1"/>
  <c r="AP67" i="1"/>
  <c r="AB67" i="1"/>
  <c r="AG67" i="1"/>
  <c r="AP86" i="1"/>
  <c r="AB86" i="1"/>
  <c r="AG86" i="1"/>
  <c r="AP173" i="1"/>
  <c r="AB173" i="1"/>
  <c r="AN173" i="1" s="1"/>
  <c r="AJ173" i="1"/>
  <c r="AG173" i="1"/>
  <c r="AP149" i="1"/>
  <c r="AB149" i="1"/>
  <c r="AG149" i="1"/>
  <c r="AP398" i="1"/>
  <c r="AB398" i="1"/>
  <c r="AG398" i="1"/>
  <c r="AP391" i="1"/>
  <c r="AB391" i="1"/>
  <c r="AG391" i="1"/>
  <c r="AP377" i="1"/>
  <c r="AB377" i="1"/>
  <c r="AG377" i="1"/>
  <c r="AP386" i="1"/>
  <c r="AB386" i="1"/>
  <c r="AG386" i="1"/>
  <c r="AP374" i="1"/>
  <c r="AB374" i="1"/>
  <c r="AG374" i="1"/>
  <c r="AP353" i="1"/>
  <c r="AB353" i="1"/>
  <c r="AG353" i="1"/>
  <c r="AP382" i="1"/>
  <c r="AB382" i="1"/>
  <c r="AG382" i="1"/>
  <c r="AP369" i="1"/>
  <c r="AB369" i="1"/>
  <c r="AG369" i="1"/>
  <c r="AP357" i="1"/>
  <c r="AB357" i="1"/>
  <c r="AG357" i="1"/>
  <c r="AP441" i="1"/>
  <c r="AB441" i="1"/>
  <c r="AN441" i="1" s="1"/>
  <c r="AJ441" i="1"/>
  <c r="AH441" i="1"/>
  <c r="AG441" i="1"/>
  <c r="AP437" i="1"/>
  <c r="AB437" i="1"/>
  <c r="AG437" i="1"/>
  <c r="AP436" i="1"/>
  <c r="AB436" i="1"/>
  <c r="AG436" i="1"/>
  <c r="AP431" i="1"/>
  <c r="AB431" i="1"/>
  <c r="AM431" i="1"/>
  <c r="AI431" i="1"/>
  <c r="AG431" i="1"/>
  <c r="AP429" i="1"/>
  <c r="AB429" i="1"/>
  <c r="AJ429" i="1"/>
  <c r="AG429" i="1"/>
  <c r="AP415" i="1"/>
  <c r="AB415" i="1"/>
  <c r="AN415" i="1" s="1"/>
  <c r="AG415" i="1"/>
  <c r="AP416" i="1"/>
  <c r="AB416" i="1"/>
  <c r="AG416" i="1"/>
  <c r="AP405" i="1"/>
  <c r="AB405" i="1"/>
  <c r="AG405" i="1"/>
  <c r="AP401" i="1"/>
  <c r="AB401" i="1"/>
  <c r="AJ401" i="1"/>
  <c r="AG401" i="1"/>
  <c r="AP57" i="1"/>
  <c r="AB57" i="1"/>
  <c r="AJ57" i="1"/>
  <c r="AG57" i="1"/>
  <c r="AP85" i="1"/>
  <c r="AO85" i="1"/>
  <c r="AB85" i="1"/>
  <c r="AL85" i="1"/>
  <c r="AK85" i="1"/>
  <c r="AH85" i="1"/>
  <c r="AG85" i="1"/>
  <c r="AP157" i="1"/>
  <c r="AB157" i="1"/>
  <c r="AL157" i="1"/>
  <c r="AH157" i="1"/>
  <c r="AG157" i="1"/>
  <c r="AP138" i="1"/>
  <c r="AB138" i="1"/>
  <c r="AG138" i="1"/>
  <c r="AP92" i="1"/>
  <c r="AB92" i="1"/>
  <c r="AL92" i="1"/>
  <c r="AH92" i="1"/>
  <c r="AG92" i="1"/>
  <c r="AP204" i="1"/>
  <c r="AB204" i="1"/>
  <c r="AG204" i="1"/>
  <c r="AP99" i="1"/>
  <c r="AB99" i="1"/>
  <c r="AL99" i="1"/>
  <c r="AH99" i="1"/>
  <c r="AG99" i="1"/>
  <c r="AP233" i="1"/>
  <c r="AO233" i="1"/>
  <c r="AB233" i="1"/>
  <c r="AK233" i="1"/>
  <c r="AG233" i="1"/>
  <c r="AP65" i="1"/>
  <c r="AB65" i="1"/>
  <c r="AN65" i="1" s="1"/>
  <c r="AL65" i="1"/>
  <c r="AH65" i="1"/>
  <c r="AG65" i="1"/>
  <c r="AP115" i="1"/>
  <c r="AB115" i="1"/>
  <c r="AG115" i="1"/>
  <c r="AP170" i="1"/>
  <c r="AB170" i="1"/>
  <c r="AG170" i="1"/>
  <c r="AP207" i="1"/>
  <c r="AB207" i="1"/>
  <c r="AG207" i="1"/>
  <c r="AP105" i="1"/>
  <c r="AB105" i="1"/>
  <c r="AG105" i="1"/>
  <c r="AP147" i="1"/>
  <c r="AB147" i="1"/>
  <c r="AL147" i="1"/>
  <c r="AG147" i="1"/>
  <c r="AP156" i="1"/>
  <c r="AB156" i="1"/>
  <c r="AM156" i="1"/>
  <c r="AI156" i="1"/>
  <c r="AG156" i="1"/>
  <c r="AP181" i="1"/>
  <c r="AB181" i="1"/>
  <c r="AN181" i="1" s="1"/>
  <c r="AJ181" i="1"/>
  <c r="AG181" i="1"/>
  <c r="AP84" i="1"/>
  <c r="AB84" i="1"/>
  <c r="AG84" i="1"/>
  <c r="AP73" i="1"/>
  <c r="AB73" i="1"/>
  <c r="AG73" i="1"/>
  <c r="AP225" i="1"/>
  <c r="AB225" i="1"/>
  <c r="AN225" i="1" s="1"/>
  <c r="AG225" i="1"/>
  <c r="AP89" i="1"/>
  <c r="AB89" i="1"/>
  <c r="AL89" i="1"/>
  <c r="AH89" i="1"/>
  <c r="AG89" i="1"/>
  <c r="AP230" i="1"/>
  <c r="AB230" i="1"/>
  <c r="AG230" i="1"/>
  <c r="AP179" i="1"/>
  <c r="AB179" i="1"/>
  <c r="AG179" i="1"/>
  <c r="AP187" i="1"/>
  <c r="AB187" i="1"/>
  <c r="AG187" i="1"/>
  <c r="AP8" i="1"/>
  <c r="AB8" i="1"/>
  <c r="AG8" i="1"/>
  <c r="AP223" i="1"/>
  <c r="AB223" i="1"/>
  <c r="AG223" i="1"/>
  <c r="AP178" i="1"/>
  <c r="AB178" i="1"/>
  <c r="AG178" i="1"/>
  <c r="AP98" i="1"/>
  <c r="AB98" i="1"/>
  <c r="AG98" i="1"/>
  <c r="AP215" i="1"/>
  <c r="AB215" i="1"/>
  <c r="AG215" i="1"/>
  <c r="AP210" i="1"/>
  <c r="AB210" i="1"/>
  <c r="AG210" i="1"/>
  <c r="AP124" i="1"/>
  <c r="AB124" i="1"/>
  <c r="AG124" i="1"/>
  <c r="AP188" i="1"/>
  <c r="AB188" i="1"/>
  <c r="AG188" i="1"/>
  <c r="AP208" i="1"/>
  <c r="AB208" i="1"/>
  <c r="AG208" i="1"/>
  <c r="AP195" i="1"/>
  <c r="AB195" i="1"/>
  <c r="AG195" i="1"/>
  <c r="AP216" i="1"/>
  <c r="AB216" i="1"/>
  <c r="AG216" i="1"/>
  <c r="AP151" i="1"/>
  <c r="AB151" i="1"/>
  <c r="AG151" i="1"/>
  <c r="AP50" i="1"/>
  <c r="AB50" i="1"/>
  <c r="AG50" i="1"/>
  <c r="AP461" i="1"/>
  <c r="AB461" i="1"/>
  <c r="AG461" i="1"/>
  <c r="AP460" i="1"/>
  <c r="AB460" i="1"/>
  <c r="AL460" i="1"/>
  <c r="AG460" i="1"/>
  <c r="AP459" i="1"/>
  <c r="AB459" i="1"/>
  <c r="AG459" i="1"/>
  <c r="AP457" i="1"/>
  <c r="AB457" i="1"/>
  <c r="AG457" i="1"/>
  <c r="AP458" i="1"/>
  <c r="AB458" i="1"/>
  <c r="AL458" i="1"/>
  <c r="AH458" i="1"/>
  <c r="AG458" i="1"/>
  <c r="AP456" i="1"/>
  <c r="AB456" i="1"/>
  <c r="AG456" i="1"/>
  <c r="AP452" i="1"/>
  <c r="AO452" i="1"/>
  <c r="AB452" i="1"/>
  <c r="AK452" i="1"/>
  <c r="AG452" i="1"/>
  <c r="AP454" i="1"/>
  <c r="AO454" i="1"/>
  <c r="AB454" i="1"/>
  <c r="AK454" i="1"/>
  <c r="AG454" i="1"/>
  <c r="AP455" i="1"/>
  <c r="AB455" i="1"/>
  <c r="AJ455" i="1"/>
  <c r="AG455" i="1"/>
  <c r="AP269" i="1"/>
  <c r="AB269" i="1"/>
  <c r="AG269" i="1"/>
  <c r="AP267" i="1"/>
  <c r="AO267" i="1"/>
  <c r="AB267" i="1"/>
  <c r="AK267" i="1"/>
  <c r="AG267" i="1"/>
  <c r="AP272" i="1"/>
  <c r="AB272" i="1"/>
  <c r="AG272" i="1"/>
  <c r="AP256" i="1"/>
  <c r="AB256" i="1"/>
  <c r="AM256" i="1"/>
  <c r="AL256" i="1"/>
  <c r="AH256" i="1"/>
  <c r="AG256" i="1"/>
  <c r="AP296" i="1"/>
  <c r="AO296" i="1"/>
  <c r="AB296" i="1"/>
  <c r="AK296" i="1"/>
  <c r="AG296" i="1"/>
  <c r="AP202" i="1"/>
  <c r="AB202" i="1"/>
  <c r="AN202" i="1" s="1"/>
  <c r="AJ202" i="1"/>
  <c r="AG202" i="1"/>
  <c r="AP154" i="1"/>
  <c r="AB154" i="1"/>
  <c r="AM154" i="1"/>
  <c r="AI154" i="1"/>
  <c r="AG154" i="1"/>
  <c r="AP186" i="1"/>
  <c r="AB186" i="1"/>
  <c r="AN186" i="1" s="1"/>
  <c r="AJ186" i="1"/>
  <c r="AG186" i="1"/>
  <c r="AP49" i="1"/>
  <c r="AB49" i="1"/>
  <c r="AG49" i="1"/>
  <c r="AP322" i="1"/>
  <c r="AB322" i="1"/>
  <c r="AL322" i="1"/>
  <c r="AG322" i="1"/>
  <c r="AP338" i="1"/>
  <c r="AB338" i="1"/>
  <c r="AM338" i="1"/>
  <c r="AI338" i="1"/>
  <c r="AG338" i="1"/>
  <c r="AP263" i="1"/>
  <c r="AB263" i="1"/>
  <c r="AN263" i="1" s="1"/>
  <c r="AJ263" i="1"/>
  <c r="AG263" i="1"/>
  <c r="AP305" i="1"/>
  <c r="AB305" i="1"/>
  <c r="AM305" i="1"/>
  <c r="AL305" i="1"/>
  <c r="AI305" i="1"/>
  <c r="AH305" i="1"/>
  <c r="AG305" i="1"/>
  <c r="AP222" i="1"/>
  <c r="AB222" i="1"/>
  <c r="AG222" i="1"/>
  <c r="AP226" i="1"/>
  <c r="AB226" i="1"/>
  <c r="AG226" i="1"/>
  <c r="AP250" i="1"/>
  <c r="AB250" i="1"/>
  <c r="AK250" i="1"/>
  <c r="AG250" i="1"/>
  <c r="AP231" i="1"/>
  <c r="AO231" i="1"/>
  <c r="AB231" i="1"/>
  <c r="AN231" i="1" s="1"/>
  <c r="AK231" i="1"/>
  <c r="AG231" i="1"/>
  <c r="AP330" i="1"/>
  <c r="AB330" i="1"/>
  <c r="AG330" i="1"/>
  <c r="AP25" i="1"/>
  <c r="AB25" i="1"/>
  <c r="AG25" i="1"/>
  <c r="AP66" i="1"/>
  <c r="AB66" i="1"/>
  <c r="AG66" i="1"/>
  <c r="AP137" i="1"/>
  <c r="AB137" i="1"/>
  <c r="AG137" i="1"/>
  <c r="AP104" i="1"/>
  <c r="AB104" i="1"/>
  <c r="AG104" i="1"/>
  <c r="AP29" i="1"/>
  <c r="AB29" i="1"/>
  <c r="AG29" i="1"/>
  <c r="AP218" i="1"/>
  <c r="AB218" i="1"/>
  <c r="AK218" i="1"/>
  <c r="AG218" i="1"/>
  <c r="AP82" i="1"/>
  <c r="AB82" i="1"/>
  <c r="AG82" i="1"/>
  <c r="AP58" i="1"/>
  <c r="AB58" i="1"/>
  <c r="AM58" i="1"/>
  <c r="AI58" i="1"/>
  <c r="AG58" i="1"/>
  <c r="AP31" i="1"/>
  <c r="AB31" i="1"/>
  <c r="AG31" i="1"/>
  <c r="AP373" i="1"/>
  <c r="AB373" i="1"/>
  <c r="AG373" i="1"/>
  <c r="AP358" i="1"/>
  <c r="AB358" i="1"/>
  <c r="AG358" i="1"/>
  <c r="AP361" i="1"/>
  <c r="AO361" i="1"/>
  <c r="AB361" i="1"/>
  <c r="AK361" i="1"/>
  <c r="AG361" i="1"/>
  <c r="AP349" i="1"/>
  <c r="AB349" i="1"/>
  <c r="AG349" i="1"/>
  <c r="AP303" i="1"/>
  <c r="AB303" i="1"/>
  <c r="AG303" i="1"/>
  <c r="AP285" i="1"/>
  <c r="AO285" i="1"/>
  <c r="AB285" i="1"/>
  <c r="AM285" i="1"/>
  <c r="AI285" i="1"/>
  <c r="AG285" i="1"/>
  <c r="AP310" i="1"/>
  <c r="AO310" i="1"/>
  <c r="AB310" i="1"/>
  <c r="AK310" i="1"/>
  <c r="AG310" i="1"/>
  <c r="AP328" i="1"/>
  <c r="AB328" i="1"/>
  <c r="AL328" i="1"/>
  <c r="AH328" i="1"/>
  <c r="AG328" i="1"/>
  <c r="AP282" i="1"/>
  <c r="AO282" i="1"/>
  <c r="AB282" i="1"/>
  <c r="AL282" i="1"/>
  <c r="AK282" i="1"/>
  <c r="AH282" i="1"/>
  <c r="AG282" i="1"/>
  <c r="D34" i="2" l="1"/>
  <c r="F23" i="1"/>
  <c r="AN3" i="1"/>
  <c r="AK179" i="1"/>
  <c r="AO179" i="1"/>
  <c r="AJ416" i="1"/>
  <c r="AN416" i="1"/>
  <c r="AI415" i="1"/>
  <c r="AM415" i="1"/>
  <c r="AH7" i="1"/>
  <c r="AL7" i="1"/>
  <c r="AK390" i="1"/>
  <c r="AO390" i="1"/>
  <c r="AJ381" i="1"/>
  <c r="AN381" i="1"/>
  <c r="AI385" i="1"/>
  <c r="AM385" i="1"/>
  <c r="AK412" i="1"/>
  <c r="AO412" i="1"/>
  <c r="AJ232" i="1"/>
  <c r="AN232" i="1"/>
  <c r="AM54" i="1"/>
  <c r="AK192" i="1"/>
  <c r="AO192" i="1"/>
  <c r="AI224" i="1"/>
  <c r="AM224" i="1"/>
  <c r="AO354" i="1"/>
  <c r="AK77" i="1"/>
  <c r="AJ6" i="1"/>
  <c r="AN6" i="1"/>
  <c r="AJ166" i="1"/>
  <c r="AN166" i="1"/>
  <c r="AH42" i="1"/>
  <c r="AL42" i="1"/>
  <c r="AN57" i="1"/>
  <c r="AI401" i="1"/>
  <c r="AM401" i="1"/>
  <c r="AK357" i="1"/>
  <c r="AO357" i="1"/>
  <c r="AI382" i="1"/>
  <c r="AM382" i="1"/>
  <c r="AH353" i="1"/>
  <c r="AL353" i="1"/>
  <c r="AH391" i="1"/>
  <c r="AL391" i="1"/>
  <c r="AH126" i="1"/>
  <c r="AL126" i="1"/>
  <c r="AI411" i="1"/>
  <c r="AM411" i="1"/>
  <c r="AJ355" i="1"/>
  <c r="AL186" i="1"/>
  <c r="AK352" i="1"/>
  <c r="AM119" i="1"/>
  <c r="AH366" i="1"/>
  <c r="AL366" i="1"/>
  <c r="AH387" i="1"/>
  <c r="AL387" i="1"/>
  <c r="AL263" i="1"/>
  <c r="AL310" i="1"/>
  <c r="AM66" i="1"/>
  <c r="AK330" i="1"/>
  <c r="AK61" i="1"/>
  <c r="AJ34" i="1"/>
  <c r="AL123" i="1"/>
  <c r="AL196" i="1"/>
  <c r="AK396" i="1"/>
  <c r="AO396" i="1"/>
  <c r="AN384" i="1"/>
  <c r="AN88" i="1"/>
  <c r="AO226" i="1"/>
  <c r="AN27" i="1"/>
  <c r="AL454" i="1"/>
  <c r="AN245" i="1"/>
  <c r="AL398" i="1"/>
  <c r="AK358" i="1"/>
  <c r="AK305" i="1"/>
  <c r="AM306" i="1"/>
  <c r="AK258" i="1"/>
  <c r="AN445" i="1"/>
  <c r="AK402" i="1"/>
  <c r="AI66" i="1"/>
  <c r="AL24" i="1"/>
  <c r="AH454" i="1"/>
  <c r="AK254" i="1"/>
  <c r="AI306" i="1"/>
  <c r="AK303" i="1"/>
  <c r="AH109" i="1"/>
  <c r="AL109" i="1"/>
  <c r="AJ24" i="1"/>
  <c r="AN24" i="1"/>
  <c r="AI97" i="1"/>
  <c r="AM97" i="1"/>
  <c r="AH27" i="1"/>
  <c r="AL27" i="1"/>
  <c r="AK126" i="1"/>
  <c r="AO126" i="1"/>
  <c r="AJ198" i="1"/>
  <c r="AI418" i="1"/>
  <c r="AM418" i="1"/>
  <c r="AH275" i="1"/>
  <c r="AL275" i="1"/>
  <c r="AI206" i="1"/>
  <c r="AM206" i="1"/>
  <c r="AJ306" i="1"/>
  <c r="AI259" i="1"/>
  <c r="AM259" i="1"/>
  <c r="AH258" i="1"/>
  <c r="AL258" i="1"/>
  <c r="AK356" i="1"/>
  <c r="AO356" i="1"/>
  <c r="AH141" i="1"/>
  <c r="AH290" i="1"/>
  <c r="AH90" i="1"/>
  <c r="AK37" i="1"/>
  <c r="AO37" i="1"/>
  <c r="AL113" i="1"/>
  <c r="AK284" i="1"/>
  <c r="AI419" i="1"/>
  <c r="AH438" i="1"/>
  <c r="AL438" i="1"/>
  <c r="AO5" i="1"/>
  <c r="AH81" i="1"/>
  <c r="AH77" i="1"/>
  <c r="AH116" i="1"/>
  <c r="AO284" i="1"/>
  <c r="AJ128" i="1"/>
  <c r="AH303" i="1"/>
  <c r="AL303" i="1"/>
  <c r="AH269" i="1"/>
  <c r="AJ458" i="1"/>
  <c r="AI457" i="1"/>
  <c r="AM457" i="1"/>
  <c r="AH233" i="1"/>
  <c r="AL233" i="1"/>
  <c r="AK429" i="1"/>
  <c r="AO429" i="1"/>
  <c r="AI436" i="1"/>
  <c r="AM436" i="1"/>
  <c r="AH437" i="1"/>
  <c r="AL437" i="1"/>
  <c r="AK441" i="1"/>
  <c r="AO441" i="1"/>
  <c r="AJ391" i="1"/>
  <c r="AK173" i="1"/>
  <c r="AO173" i="1"/>
  <c r="AJ86" i="1"/>
  <c r="AH45" i="1"/>
  <c r="AL45" i="1"/>
  <c r="AI24" i="1"/>
  <c r="AM24" i="1"/>
  <c r="AH97" i="1"/>
  <c r="AL97" i="1"/>
  <c r="AN7" i="1"/>
  <c r="AK275" i="1"/>
  <c r="AI297" i="1"/>
  <c r="AM297" i="1"/>
  <c r="AL320" i="1"/>
  <c r="AL345" i="1"/>
  <c r="AN333" i="1"/>
  <c r="AO313" i="1"/>
  <c r="AH354" i="1"/>
  <c r="AK324" i="1"/>
  <c r="AN277" i="1"/>
  <c r="AL321" i="1"/>
  <c r="AK359" i="1"/>
  <c r="AI81" i="1"/>
  <c r="AM81" i="1"/>
  <c r="AK22" i="1"/>
  <c r="AK335" i="1"/>
  <c r="AO335" i="1"/>
  <c r="AJ291" i="1"/>
  <c r="AN291" i="1"/>
  <c r="AH107" i="1"/>
  <c r="AM299" i="1"/>
  <c r="AH284" i="1"/>
  <c r="AL284" i="1"/>
  <c r="AK288" i="1"/>
  <c r="AO288" i="1"/>
  <c r="AH53" i="1"/>
  <c r="AJ143" i="1"/>
  <c r="AN143" i="1"/>
  <c r="AO234" i="1"/>
  <c r="AJ388" i="1"/>
  <c r="AN388" i="1"/>
  <c r="AK150" i="1"/>
  <c r="AO150" i="1"/>
  <c r="AH197" i="1"/>
  <c r="AI280" i="1"/>
  <c r="AL117" i="1"/>
  <c r="AK162" i="1"/>
  <c r="AI434" i="1"/>
  <c r="AM434" i="1"/>
  <c r="AH376" i="1"/>
  <c r="AK155" i="1"/>
  <c r="AJ177" i="1"/>
  <c r="AN177" i="1"/>
  <c r="AH22" i="1"/>
  <c r="AL22" i="1"/>
  <c r="AK38" i="1"/>
  <c r="AO38" i="1"/>
  <c r="AI53" i="1"/>
  <c r="AH171" i="1"/>
  <c r="AK143" i="1"/>
  <c r="AO143" i="1"/>
  <c r="AK425" i="1"/>
  <c r="AO425" i="1"/>
  <c r="AM185" i="1"/>
  <c r="AJ191" i="1"/>
  <c r="AN191" i="1"/>
  <c r="AH368" i="1"/>
  <c r="AK101" i="1"/>
  <c r="AK315" i="1"/>
  <c r="AO315" i="1"/>
  <c r="AI365" i="1"/>
  <c r="AL201" i="1"/>
  <c r="AK329" i="1"/>
  <c r="AO329" i="1"/>
  <c r="AI79" i="1"/>
  <c r="AM79" i="1"/>
  <c r="AH88" i="1"/>
  <c r="AN221" i="1"/>
  <c r="AI199" i="1"/>
  <c r="AM199" i="1"/>
  <c r="AK129" i="1"/>
  <c r="AM205" i="1"/>
  <c r="AL324" i="1"/>
  <c r="AK346" i="1"/>
  <c r="AI32" i="1"/>
  <c r="AH174" i="1"/>
  <c r="AK60" i="1"/>
  <c r="AI15" i="1"/>
  <c r="AM15" i="1"/>
  <c r="AM367" i="1"/>
  <c r="AL370" i="1"/>
  <c r="AK383" i="1"/>
  <c r="AJ409" i="1"/>
  <c r="AN409" i="1"/>
  <c r="AK420" i="1"/>
  <c r="AI262" i="1"/>
  <c r="AM262" i="1"/>
  <c r="AI34" i="1"/>
  <c r="AM33" i="1"/>
  <c r="AH265" i="1"/>
  <c r="AL265" i="1"/>
  <c r="AK280" i="1"/>
  <c r="AO280" i="1"/>
  <c r="AK55" i="1"/>
  <c r="AI368" i="1"/>
  <c r="AM368" i="1"/>
  <c r="AO419" i="1"/>
  <c r="AI122" i="1"/>
  <c r="AK91" i="1"/>
  <c r="AK362" i="1"/>
  <c r="AO362" i="1"/>
  <c r="AM201" i="1"/>
  <c r="AO130" i="1"/>
  <c r="AN349" i="1"/>
  <c r="AM361" i="1"/>
  <c r="AH358" i="1"/>
  <c r="AL358" i="1"/>
  <c r="AK249" i="1"/>
  <c r="AO249" i="1"/>
  <c r="AN309" i="1"/>
  <c r="AK29" i="1"/>
  <c r="AN226" i="1"/>
  <c r="AH272" i="1"/>
  <c r="AL272" i="1"/>
  <c r="AM459" i="1"/>
  <c r="AH460" i="1"/>
  <c r="AH151" i="1"/>
  <c r="AL151" i="1"/>
  <c r="AN210" i="1"/>
  <c r="AL105" i="1"/>
  <c r="AN67" i="1"/>
  <c r="AH75" i="1"/>
  <c r="AM41" i="1"/>
  <c r="AO29" i="1"/>
  <c r="AH361" i="1"/>
  <c r="AL361" i="1"/>
  <c r="AI31" i="1"/>
  <c r="AM31" i="1"/>
  <c r="AK58" i="1"/>
  <c r="AJ82" i="1"/>
  <c r="AN82" i="1"/>
  <c r="AH29" i="1"/>
  <c r="AL29" i="1"/>
  <c r="AK104" i="1"/>
  <c r="AO104" i="1"/>
  <c r="AO330" i="1"/>
  <c r="AH250" i="1"/>
  <c r="AL250" i="1"/>
  <c r="AK186" i="1"/>
  <c r="AO186" i="1"/>
  <c r="AJ154" i="1"/>
  <c r="AN154" i="1"/>
  <c r="AL202" i="1"/>
  <c r="AN256" i="1"/>
  <c r="AI272" i="1"/>
  <c r="AM272" i="1"/>
  <c r="AJ459" i="1"/>
  <c r="AI460" i="1"/>
  <c r="AM460" i="1"/>
  <c r="AJ50" i="1"/>
  <c r="AN50" i="1"/>
  <c r="AI151" i="1"/>
  <c r="AM151" i="1"/>
  <c r="AH216" i="1"/>
  <c r="AL216" i="1"/>
  <c r="AJ208" i="1"/>
  <c r="AN208" i="1"/>
  <c r="AI188" i="1"/>
  <c r="AM188" i="1"/>
  <c r="AI98" i="1"/>
  <c r="AM98" i="1"/>
  <c r="AH178" i="1"/>
  <c r="AL178" i="1"/>
  <c r="AJ230" i="1"/>
  <c r="AN230" i="1"/>
  <c r="AH225" i="1"/>
  <c r="AL225" i="1"/>
  <c r="AL181" i="1"/>
  <c r="AI105" i="1"/>
  <c r="AM105" i="1"/>
  <c r="AJ115" i="1"/>
  <c r="AN115" i="1"/>
  <c r="AI65" i="1"/>
  <c r="AM65" i="1"/>
  <c r="AH416" i="1"/>
  <c r="AL416" i="1"/>
  <c r="AK415" i="1"/>
  <c r="AO415" i="1"/>
  <c r="AI353" i="1"/>
  <c r="AM353" i="1"/>
  <c r="AH374" i="1"/>
  <c r="AL374" i="1"/>
  <c r="AH40" i="1"/>
  <c r="AL40" i="1"/>
  <c r="AK24" i="1"/>
  <c r="AO24" i="1"/>
  <c r="AK219" i="1"/>
  <c r="AO219" i="1"/>
  <c r="AJ390" i="1"/>
  <c r="AK411" i="1"/>
  <c r="AO411" i="1"/>
  <c r="AJ417" i="1"/>
  <c r="AN417" i="1"/>
  <c r="AH11" i="1"/>
  <c r="AL11" i="1"/>
  <c r="AH192" i="1"/>
  <c r="AL192" i="1"/>
  <c r="AO229" i="1"/>
  <c r="AH306" i="1"/>
  <c r="AL306" i="1"/>
  <c r="AI29" i="1"/>
  <c r="AM29" i="1"/>
  <c r="AO137" i="1"/>
  <c r="AJ66" i="1"/>
  <c r="AN66" i="1"/>
  <c r="AI25" i="1"/>
  <c r="AM25" i="1"/>
  <c r="AH226" i="1"/>
  <c r="AL226" i="1"/>
  <c r="AI49" i="1"/>
  <c r="AM49" i="1"/>
  <c r="AH296" i="1"/>
  <c r="AL296" i="1"/>
  <c r="AI454" i="1"/>
  <c r="AM454" i="1"/>
  <c r="AK459" i="1"/>
  <c r="AO459" i="1"/>
  <c r="AK50" i="1"/>
  <c r="AO50" i="1"/>
  <c r="AI216" i="1"/>
  <c r="AM216" i="1"/>
  <c r="AJ188" i="1"/>
  <c r="AI124" i="1"/>
  <c r="AM124" i="1"/>
  <c r="AH210" i="1"/>
  <c r="AL210" i="1"/>
  <c r="AH179" i="1"/>
  <c r="AH170" i="1"/>
  <c r="AL170" i="1"/>
  <c r="AH138" i="1"/>
  <c r="AH401" i="1"/>
  <c r="AL401" i="1"/>
  <c r="AH369" i="1"/>
  <c r="AL369" i="1"/>
  <c r="AK382" i="1"/>
  <c r="AO382" i="1"/>
  <c r="AH386" i="1"/>
  <c r="AL386" i="1"/>
  <c r="AI398" i="1"/>
  <c r="AM398" i="1"/>
  <c r="AH67" i="1"/>
  <c r="AL67" i="1"/>
  <c r="AI40" i="1"/>
  <c r="AM40" i="1"/>
  <c r="AN108" i="1"/>
  <c r="AK168" i="1"/>
  <c r="AO168" i="1"/>
  <c r="AN255" i="1"/>
  <c r="AM267" i="1"/>
  <c r="AJ187" i="1"/>
  <c r="AN92" i="1"/>
  <c r="AI320" i="1"/>
  <c r="AM320" i="1"/>
  <c r="AI153" i="1"/>
  <c r="AM153" i="1"/>
  <c r="AI152" i="1"/>
  <c r="AM152" i="1"/>
  <c r="AH287" i="1"/>
  <c r="AN305" i="1"/>
  <c r="AL373" i="1"/>
  <c r="AJ58" i="1"/>
  <c r="AN58" i="1"/>
  <c r="AN25" i="1"/>
  <c r="AI330" i="1"/>
  <c r="AM330" i="1"/>
  <c r="AH231" i="1"/>
  <c r="AL231" i="1"/>
  <c r="AH222" i="1"/>
  <c r="AL222" i="1"/>
  <c r="AK322" i="1"/>
  <c r="AN49" i="1"/>
  <c r="AJ296" i="1"/>
  <c r="AN296" i="1"/>
  <c r="AH456" i="1"/>
  <c r="AL456" i="1"/>
  <c r="AH8" i="1"/>
  <c r="AK187" i="1"/>
  <c r="AO187" i="1"/>
  <c r="AH84" i="1"/>
  <c r="AL84" i="1"/>
  <c r="AJ207" i="1"/>
  <c r="AH115" i="1"/>
  <c r="AL115" i="1"/>
  <c r="AH204" i="1"/>
  <c r="AL204" i="1"/>
  <c r="AK92" i="1"/>
  <c r="AO92" i="1"/>
  <c r="AJ138" i="1"/>
  <c r="AN138" i="1"/>
  <c r="AH429" i="1"/>
  <c r="AL429" i="1"/>
  <c r="AN374" i="1"/>
  <c r="AH173" i="1"/>
  <c r="AL173" i="1"/>
  <c r="AK86" i="1"/>
  <c r="AO86" i="1"/>
  <c r="AI198" i="1"/>
  <c r="AM198" i="1"/>
  <c r="AI268" i="1"/>
  <c r="AM268" i="1"/>
  <c r="AH302" i="1"/>
  <c r="AL302" i="1"/>
  <c r="AI16" i="1"/>
  <c r="AM16" i="1"/>
  <c r="AH211" i="1"/>
  <c r="AL211" i="1"/>
  <c r="AJ75" i="1"/>
  <c r="AN75" i="1"/>
  <c r="AJ302" i="1"/>
  <c r="AI62" i="1"/>
  <c r="AM62" i="1"/>
  <c r="AI132" i="1"/>
  <c r="AL152" i="1"/>
  <c r="AN200" i="1"/>
  <c r="AI102" i="1"/>
  <c r="AM11" i="1"/>
  <c r="AJ237" i="1"/>
  <c r="AN237" i="1"/>
  <c r="AL301" i="1"/>
  <c r="AL309" i="1"/>
  <c r="AO206" i="1"/>
  <c r="AH317" i="1"/>
  <c r="AK118" i="1"/>
  <c r="AO118" i="1"/>
  <c r="AK300" i="1"/>
  <c r="AO300" i="1"/>
  <c r="AN321" i="1"/>
  <c r="AH393" i="1"/>
  <c r="AL393" i="1"/>
  <c r="AK392" i="1"/>
  <c r="AL146" i="1"/>
  <c r="AI193" i="1"/>
  <c r="AM193" i="1"/>
  <c r="AH447" i="1"/>
  <c r="AL447" i="1"/>
  <c r="AJ449" i="1"/>
  <c r="AN449" i="1"/>
  <c r="AH451" i="1"/>
  <c r="AL451" i="1"/>
  <c r="AK414" i="1"/>
  <c r="AH95" i="1"/>
  <c r="AL95" i="1"/>
  <c r="AK159" i="1"/>
  <c r="AM379" i="1"/>
  <c r="AH430" i="1"/>
  <c r="AL430" i="1"/>
  <c r="AK262" i="1"/>
  <c r="AK185" i="1"/>
  <c r="AO185" i="1"/>
  <c r="AJ227" i="1"/>
  <c r="AN227" i="1"/>
  <c r="AM276" i="1"/>
  <c r="AI293" i="1"/>
  <c r="AK196" i="1"/>
  <c r="AH410" i="1"/>
  <c r="AM413" i="1"/>
  <c r="AK134" i="1"/>
  <c r="AO134" i="1"/>
  <c r="AM241" i="1"/>
  <c r="AH239" i="1"/>
  <c r="AO145" i="1"/>
  <c r="AH392" i="1"/>
  <c r="AL392" i="1"/>
  <c r="AI395" i="1"/>
  <c r="AM395" i="1"/>
  <c r="AH111" i="1"/>
  <c r="AL111" i="1"/>
  <c r="AO81" i="1"/>
  <c r="AJ193" i="1"/>
  <c r="AK260" i="1"/>
  <c r="AO260" i="1"/>
  <c r="AN319" i="1"/>
  <c r="AO32" i="1"/>
  <c r="AH291" i="1"/>
  <c r="AL291" i="1"/>
  <c r="AK261" i="1"/>
  <c r="AI288" i="1"/>
  <c r="AK339" i="1"/>
  <c r="AI209" i="1"/>
  <c r="AO128" i="1"/>
  <c r="AJ367" i="1"/>
  <c r="AN367" i="1"/>
  <c r="AJ426" i="1"/>
  <c r="AN426" i="1"/>
  <c r="AM171" i="1"/>
  <c r="AL143" i="1"/>
  <c r="AI308" i="1"/>
  <c r="AM308" i="1"/>
  <c r="AJ36" i="1"/>
  <c r="AN36" i="1"/>
  <c r="AK142" i="1"/>
  <c r="AO142" i="1"/>
  <c r="AJ139" i="1"/>
  <c r="AN139" i="1"/>
  <c r="AJ433" i="1"/>
  <c r="AM439" i="1"/>
  <c r="AH442" i="1"/>
  <c r="AI18" i="1"/>
  <c r="AM18" i="1"/>
  <c r="AH434" i="1"/>
  <c r="AL434" i="1"/>
  <c r="AJ152" i="1"/>
  <c r="AN152" i="1"/>
  <c r="AI14" i="1"/>
  <c r="AM14" i="1"/>
  <c r="AK237" i="1"/>
  <c r="AO237" i="1"/>
  <c r="AO247" i="1"/>
  <c r="AJ301" i="1"/>
  <c r="AI287" i="1"/>
  <c r="AM287" i="1"/>
  <c r="AH312" i="1"/>
  <c r="AL312" i="1"/>
  <c r="AH206" i="1"/>
  <c r="AJ317" i="1"/>
  <c r="AN317" i="1"/>
  <c r="AL118" i="1"/>
  <c r="AO224" i="1"/>
  <c r="AO257" i="1"/>
  <c r="AI350" i="1"/>
  <c r="AM350" i="1"/>
  <c r="AH343" i="1"/>
  <c r="AL343" i="1"/>
  <c r="AI364" i="1"/>
  <c r="AM364" i="1"/>
  <c r="AK397" i="1"/>
  <c r="AO397" i="1"/>
  <c r="AI146" i="1"/>
  <c r="AM146" i="1"/>
  <c r="AN279" i="1"/>
  <c r="AL327" i="1"/>
  <c r="AH307" i="1"/>
  <c r="AL307" i="1"/>
  <c r="AK319" i="1"/>
  <c r="AO319" i="1"/>
  <c r="AI46" i="1"/>
  <c r="AN80" i="1"/>
  <c r="AI59" i="1"/>
  <c r="AI228" i="1"/>
  <c r="AH176" i="1"/>
  <c r="AK246" i="1"/>
  <c r="AO246" i="1"/>
  <c r="AM291" i="1"/>
  <c r="AI106" i="1"/>
  <c r="AM106" i="1"/>
  <c r="AK107" i="1"/>
  <c r="AL128" i="1"/>
  <c r="AM53" i="1"/>
  <c r="AH15" i="1"/>
  <c r="AL15" i="1"/>
  <c r="AK449" i="1"/>
  <c r="AO449" i="1"/>
  <c r="AI451" i="1"/>
  <c r="AM451" i="1"/>
  <c r="AH389" i="1"/>
  <c r="AJ171" i="1"/>
  <c r="AN171" i="1"/>
  <c r="AM143" i="1"/>
  <c r="AM95" i="1"/>
  <c r="AM430" i="1"/>
  <c r="AK252" i="1"/>
  <c r="AJ308" i="1"/>
  <c r="AN308" i="1"/>
  <c r="AH251" i="1"/>
  <c r="AL251" i="1"/>
  <c r="AJ266" i="1"/>
  <c r="AH316" i="1"/>
  <c r="AJ280" i="1"/>
  <c r="AN280" i="1"/>
  <c r="AJ160" i="1"/>
  <c r="AN380" i="1"/>
  <c r="AH408" i="1"/>
  <c r="AL408" i="1"/>
  <c r="AN298" i="1"/>
  <c r="AI314" i="1"/>
  <c r="AM314" i="1"/>
  <c r="AK103" i="1"/>
  <c r="AK144" i="1"/>
  <c r="AK174" i="1"/>
  <c r="AO174" i="1"/>
  <c r="AJ161" i="1"/>
  <c r="AN161" i="1"/>
  <c r="AH44" i="1"/>
  <c r="AL44" i="1"/>
  <c r="AJ59" i="1"/>
  <c r="AN59" i="1"/>
  <c r="AH242" i="1"/>
  <c r="AL242" i="1"/>
  <c r="AK214" i="1"/>
  <c r="AO214" i="1"/>
  <c r="AI176" i="1"/>
  <c r="AM176" i="1"/>
  <c r="AM42" i="1"/>
  <c r="AH318" i="1"/>
  <c r="AL318" i="1"/>
  <c r="AJ53" i="1"/>
  <c r="AN53" i="1"/>
  <c r="AJ447" i="1"/>
  <c r="AN447" i="1"/>
  <c r="AI444" i="1"/>
  <c r="AH445" i="1"/>
  <c r="AL445" i="1"/>
  <c r="AH449" i="1"/>
  <c r="AL449" i="1"/>
  <c r="AN278" i="1"/>
  <c r="AH247" i="1"/>
  <c r="AK345" i="1"/>
  <c r="AO345" i="1"/>
  <c r="AJ348" i="1"/>
  <c r="AN348" i="1"/>
  <c r="AL254" i="1"/>
  <c r="AH224" i="1"/>
  <c r="AK108" i="1"/>
  <c r="AO108" i="1"/>
  <c r="AJ64" i="1"/>
  <c r="AK255" i="1"/>
  <c r="AJ289" i="1"/>
  <c r="AN289" i="1"/>
  <c r="AI273" i="1"/>
  <c r="AM273" i="1"/>
  <c r="AH341" i="1"/>
  <c r="AL341" i="1"/>
  <c r="AK350" i="1"/>
  <c r="AO350" i="1"/>
  <c r="AJ343" i="1"/>
  <c r="AN343" i="1"/>
  <c r="AK364" i="1"/>
  <c r="AO364" i="1"/>
  <c r="AK395" i="1"/>
  <c r="AO395" i="1"/>
  <c r="AN111" i="1"/>
  <c r="AK96" i="1"/>
  <c r="AO96" i="1"/>
  <c r="AI131" i="1"/>
  <c r="AM131" i="1"/>
  <c r="AK245" i="1"/>
  <c r="AO245" i="1"/>
  <c r="AK311" i="1"/>
  <c r="AH319" i="1"/>
  <c r="AH172" i="1"/>
  <c r="AL172" i="1"/>
  <c r="AO158" i="1"/>
  <c r="AH144" i="1"/>
  <c r="AL144" i="1"/>
  <c r="AK46" i="1"/>
  <c r="AO46" i="1"/>
  <c r="AH80" i="1"/>
  <c r="AL80" i="1"/>
  <c r="AM242" i="1"/>
  <c r="AH214" i="1"/>
  <c r="AL214" i="1"/>
  <c r="AK228" i="1"/>
  <c r="AO228" i="1"/>
  <c r="AK213" i="1"/>
  <c r="AI107" i="1"/>
  <c r="AM107" i="1"/>
  <c r="AO209" i="1"/>
  <c r="AL379" i="1"/>
  <c r="AK378" i="1"/>
  <c r="AO378" i="1"/>
  <c r="AJ262" i="1"/>
  <c r="AN262" i="1"/>
  <c r="AM227" i="1"/>
  <c r="AN238" i="1"/>
  <c r="AL36" i="1"/>
  <c r="AK421" i="1"/>
  <c r="AO421" i="1"/>
  <c r="AJ422" i="1"/>
  <c r="AN422" i="1"/>
  <c r="AI424" i="1"/>
  <c r="AM424" i="1"/>
  <c r="AI163" i="1"/>
  <c r="AM163" i="1"/>
  <c r="AK266" i="1"/>
  <c r="AO266" i="1"/>
  <c r="AH91" i="1"/>
  <c r="AM264" i="1"/>
  <c r="AN240" i="1"/>
  <c r="AJ316" i="1"/>
  <c r="AN316" i="1"/>
  <c r="AN120" i="1"/>
  <c r="AI43" i="1"/>
  <c r="AM43" i="1"/>
  <c r="AH432" i="1"/>
  <c r="AI91" i="1"/>
  <c r="AM91" i="1"/>
  <c r="AL133" i="1"/>
  <c r="AN362" i="1"/>
  <c r="AH329" i="1"/>
  <c r="AL329" i="1"/>
  <c r="AO68" i="1"/>
  <c r="AH446" i="1"/>
  <c r="AL446" i="1"/>
  <c r="AI19" i="1"/>
  <c r="AM19" i="1"/>
  <c r="AM135" i="1"/>
  <c r="AI125" i="1"/>
  <c r="AM125" i="1"/>
  <c r="AN239" i="1"/>
  <c r="AI203" i="1"/>
  <c r="AH270" i="1"/>
  <c r="AL270" i="1"/>
  <c r="AH280" i="1"/>
  <c r="AJ434" i="1"/>
  <c r="AL315" i="1"/>
  <c r="AH331" i="1"/>
  <c r="AL331" i="1"/>
  <c r="AK10" i="1"/>
  <c r="AO10" i="1"/>
  <c r="AJ44" i="1"/>
  <c r="AN44" i="1"/>
  <c r="AI80" i="1"/>
  <c r="AM80" i="1"/>
  <c r="AJ242" i="1"/>
  <c r="AN242" i="1"/>
  <c r="AL228" i="1"/>
  <c r="AN261" i="1"/>
  <c r="AN116" i="1"/>
  <c r="AI166" i="1"/>
  <c r="AM166" i="1"/>
  <c r="AK141" i="1"/>
  <c r="AI318" i="1"/>
  <c r="AO326" i="1"/>
  <c r="AM323" i="1"/>
  <c r="AL209" i="1"/>
  <c r="AK447" i="1"/>
  <c r="AO447" i="1"/>
  <c r="AJ444" i="1"/>
  <c r="AH440" i="1"/>
  <c r="AM449" i="1"/>
  <c r="AL453" i="1"/>
  <c r="AJ389" i="1"/>
  <c r="AN389" i="1"/>
  <c r="AH383" i="1"/>
  <c r="AL383" i="1"/>
  <c r="AL425" i="1"/>
  <c r="AH252" i="1"/>
  <c r="AL252" i="1"/>
  <c r="AK276" i="1"/>
  <c r="AO276" i="1"/>
  <c r="AM220" i="1"/>
  <c r="AI238" i="1"/>
  <c r="AM238" i="1"/>
  <c r="AK36" i="1"/>
  <c r="AN234" i="1"/>
  <c r="AJ410" i="1"/>
  <c r="AK406" i="1"/>
  <c r="AO406" i="1"/>
  <c r="AH142" i="1"/>
  <c r="AL142" i="1"/>
  <c r="AK139" i="1"/>
  <c r="AO139" i="1"/>
  <c r="AJ33" i="1"/>
  <c r="AN33" i="1"/>
  <c r="AH240" i="1"/>
  <c r="AL240" i="1"/>
  <c r="AH191" i="1"/>
  <c r="AL191" i="1"/>
  <c r="AJ368" i="1"/>
  <c r="AN368" i="1"/>
  <c r="AI380" i="1"/>
  <c r="AM380" i="1"/>
  <c r="AK434" i="1"/>
  <c r="AL439" i="1"/>
  <c r="AK442" i="1"/>
  <c r="AO442" i="1"/>
  <c r="AM51" i="1"/>
  <c r="AN363" i="1"/>
  <c r="AM315" i="1"/>
  <c r="AL360" i="1"/>
  <c r="AJ217" i="1"/>
  <c r="AN217" i="1"/>
  <c r="AI248" i="1"/>
  <c r="AM248" i="1"/>
  <c r="AJ3" i="1"/>
  <c r="AH205" i="1"/>
  <c r="AL205" i="1"/>
  <c r="AH180" i="1"/>
  <c r="AL180" i="1"/>
  <c r="AK365" i="1"/>
  <c r="AO365" i="1"/>
  <c r="AK79" i="1"/>
  <c r="AO79" i="1"/>
  <c r="AJ88" i="1"/>
  <c r="AL129" i="1"/>
  <c r="AJ282" i="1"/>
  <c r="AN282" i="1"/>
  <c r="AJ285" i="1"/>
  <c r="AN285" i="1"/>
  <c r="AK349" i="1"/>
  <c r="AO349" i="1"/>
  <c r="AK373" i="1"/>
  <c r="AH58" i="1"/>
  <c r="AL58" i="1"/>
  <c r="AL218" i="1"/>
  <c r="AJ104" i="1"/>
  <c r="AN104" i="1"/>
  <c r="AJ231" i="1"/>
  <c r="AK226" i="1"/>
  <c r="AO305" i="1"/>
  <c r="AI263" i="1"/>
  <c r="AM263" i="1"/>
  <c r="AK338" i="1"/>
  <c r="AO338" i="1"/>
  <c r="AJ322" i="1"/>
  <c r="AN322" i="1"/>
  <c r="AK272" i="1"/>
  <c r="AO272" i="1"/>
  <c r="AL269" i="1"/>
  <c r="AJ195" i="1"/>
  <c r="AN195" i="1"/>
  <c r="AI215" i="1"/>
  <c r="AH98" i="1"/>
  <c r="AL98" i="1"/>
  <c r="AH230" i="1"/>
  <c r="AM282" i="1"/>
  <c r="AM303" i="1"/>
  <c r="AH349" i="1"/>
  <c r="AL349" i="1"/>
  <c r="AI358" i="1"/>
  <c r="AM358" i="1"/>
  <c r="AH373" i="1"/>
  <c r="AJ31" i="1"/>
  <c r="AN31" i="1"/>
  <c r="AK82" i="1"/>
  <c r="AO82" i="1"/>
  <c r="AM218" i="1"/>
  <c r="AI137" i="1"/>
  <c r="AM137" i="1"/>
  <c r="AK66" i="1"/>
  <c r="AO66" i="1"/>
  <c r="AJ25" i="1"/>
  <c r="AH330" i="1"/>
  <c r="AL330" i="1"/>
  <c r="AM250" i="1"/>
  <c r="AM222" i="1"/>
  <c r="AJ328" i="1"/>
  <c r="AN328" i="1"/>
  <c r="AM310" i="1"/>
  <c r="AJ303" i="1"/>
  <c r="AN303" i="1"/>
  <c r="AI349" i="1"/>
  <c r="AM349" i="1"/>
  <c r="AJ358" i="1"/>
  <c r="AN358" i="1"/>
  <c r="AI373" i="1"/>
  <c r="AM373" i="1"/>
  <c r="AK31" i="1"/>
  <c r="AO31" i="1"/>
  <c r="AJ218" i="1"/>
  <c r="AN218" i="1"/>
  <c r="AJ137" i="1"/>
  <c r="AN137" i="1"/>
  <c r="AH66" i="1"/>
  <c r="AL66" i="1"/>
  <c r="AK25" i="1"/>
  <c r="AO25" i="1"/>
  <c r="AJ49" i="1"/>
  <c r="AJ256" i="1"/>
  <c r="AH455" i="1"/>
  <c r="AL455" i="1"/>
  <c r="AH457" i="1"/>
  <c r="AL457" i="1"/>
  <c r="AH461" i="1"/>
  <c r="AL461" i="1"/>
  <c r="AH124" i="1"/>
  <c r="AO328" i="1"/>
  <c r="AJ310" i="1"/>
  <c r="AN310" i="1"/>
  <c r="AJ349" i="1"/>
  <c r="AO358" i="1"/>
  <c r="AJ373" i="1"/>
  <c r="AN373" i="1"/>
  <c r="AI82" i="1"/>
  <c r="AM82" i="1"/>
  <c r="AO218" i="1"/>
  <c r="AL104" i="1"/>
  <c r="AK137" i="1"/>
  <c r="AJ330" i="1"/>
  <c r="AN330" i="1"/>
  <c r="AO250" i="1"/>
  <c r="AK222" i="1"/>
  <c r="AO222" i="1"/>
  <c r="AK263" i="1"/>
  <c r="AK49" i="1"/>
  <c r="AO49" i="1"/>
  <c r="AI186" i="1"/>
  <c r="AM186" i="1"/>
  <c r="AH154" i="1"/>
  <c r="AL154" i="1"/>
  <c r="AI296" i="1"/>
  <c r="AM296" i="1"/>
  <c r="AK256" i="1"/>
  <c r="AO256" i="1"/>
  <c r="AI455" i="1"/>
  <c r="AM455" i="1"/>
  <c r="AM452" i="1"/>
  <c r="AI461" i="1"/>
  <c r="AM461" i="1"/>
  <c r="AJ29" i="1"/>
  <c r="AN29" i="1"/>
  <c r="AM104" i="1"/>
  <c r="AJ226" i="1"/>
  <c r="AH263" i="1"/>
  <c r="AJ338" i="1"/>
  <c r="AN338" i="1"/>
  <c r="AI322" i="1"/>
  <c r="AM322" i="1"/>
  <c r="AK202" i="1"/>
  <c r="AO202" i="1"/>
  <c r="AJ272" i="1"/>
  <c r="AN272" i="1"/>
  <c r="AH267" i="1"/>
  <c r="AL267" i="1"/>
  <c r="AK269" i="1"/>
  <c r="AO269" i="1"/>
  <c r="AJ452" i="1"/>
  <c r="AI456" i="1"/>
  <c r="AM456" i="1"/>
  <c r="AJ457" i="1"/>
  <c r="AN457" i="1"/>
  <c r="AH459" i="1"/>
  <c r="AL459" i="1"/>
  <c r="AK460" i="1"/>
  <c r="AO460" i="1"/>
  <c r="AI282" i="1"/>
  <c r="AJ454" i="1"/>
  <c r="AN454" i="1"/>
  <c r="AH452" i="1"/>
  <c r="AL452" i="1"/>
  <c r="AK456" i="1"/>
  <c r="AO456" i="1"/>
  <c r="AI458" i="1"/>
  <c r="AM458" i="1"/>
  <c r="AJ216" i="1"/>
  <c r="AN216" i="1"/>
  <c r="AI195" i="1"/>
  <c r="AM195" i="1"/>
  <c r="AH208" i="1"/>
  <c r="AL208" i="1"/>
  <c r="AJ124" i="1"/>
  <c r="AN124" i="1"/>
  <c r="AM210" i="1"/>
  <c r="AH215" i="1"/>
  <c r="AL215" i="1"/>
  <c r="AI223" i="1"/>
  <c r="AM223" i="1"/>
  <c r="AN187" i="1"/>
  <c r="AK230" i="1"/>
  <c r="AO230" i="1"/>
  <c r="AJ73" i="1"/>
  <c r="AN73" i="1"/>
  <c r="AH181" i="1"/>
  <c r="AN156" i="1"/>
  <c r="AI147" i="1"/>
  <c r="AM147" i="1"/>
  <c r="AL138" i="1"/>
  <c r="AJ157" i="1"/>
  <c r="AN157" i="1"/>
  <c r="AI405" i="1"/>
  <c r="AM405" i="1"/>
  <c r="AI429" i="1"/>
  <c r="AM429" i="1"/>
  <c r="AJ436" i="1"/>
  <c r="AN436" i="1"/>
  <c r="AI437" i="1"/>
  <c r="AM437" i="1"/>
  <c r="AI386" i="1"/>
  <c r="AM386" i="1"/>
  <c r="AK377" i="1"/>
  <c r="AO377" i="1"/>
  <c r="AH86" i="1"/>
  <c r="AL86" i="1"/>
  <c r="AI45" i="1"/>
  <c r="AM45" i="1"/>
  <c r="AI126" i="1"/>
  <c r="AM126" i="1"/>
  <c r="AH164" i="1"/>
  <c r="AL164" i="1"/>
  <c r="AI93" i="1"/>
  <c r="AM93" i="1"/>
  <c r="AL75" i="1"/>
  <c r="AI390" i="1"/>
  <c r="AM390" i="1"/>
  <c r="AI403" i="1"/>
  <c r="AM403" i="1"/>
  <c r="AH412" i="1"/>
  <c r="AL412" i="1"/>
  <c r="AJ418" i="1"/>
  <c r="AN418" i="1"/>
  <c r="AN428" i="1"/>
  <c r="AI271" i="1"/>
  <c r="AM271" i="1"/>
  <c r="AH232" i="1"/>
  <c r="AJ268" i="1"/>
  <c r="AN268" i="1"/>
  <c r="AL287" i="1"/>
  <c r="AO348" i="1"/>
  <c r="AI249" i="1"/>
  <c r="AM249" i="1"/>
  <c r="AH309" i="1"/>
  <c r="AO64" i="1"/>
  <c r="AK73" i="1"/>
  <c r="AO73" i="1"/>
  <c r="AJ84" i="1"/>
  <c r="AN84" i="1"/>
  <c r="AI181" i="1"/>
  <c r="AM181" i="1"/>
  <c r="AJ147" i="1"/>
  <c r="AN147" i="1"/>
  <c r="AK207" i="1"/>
  <c r="AO207" i="1"/>
  <c r="AJ170" i="1"/>
  <c r="AN170" i="1"/>
  <c r="AI115" i="1"/>
  <c r="AM115" i="1"/>
  <c r="AJ233" i="1"/>
  <c r="AN233" i="1"/>
  <c r="AI138" i="1"/>
  <c r="AM138" i="1"/>
  <c r="AK157" i="1"/>
  <c r="AO157" i="1"/>
  <c r="AL57" i="1"/>
  <c r="AJ405" i="1"/>
  <c r="AN405" i="1"/>
  <c r="AH431" i="1"/>
  <c r="AL431" i="1"/>
  <c r="AN437" i="1"/>
  <c r="AK374" i="1"/>
  <c r="AO374" i="1"/>
  <c r="AH377" i="1"/>
  <c r="AL377" i="1"/>
  <c r="AJ45" i="1"/>
  <c r="AN45" i="1"/>
  <c r="AK27" i="1"/>
  <c r="AO27" i="1"/>
  <c r="AH198" i="1"/>
  <c r="AL198" i="1"/>
  <c r="AI164" i="1"/>
  <c r="AM164" i="1"/>
  <c r="AI75" i="1"/>
  <c r="AM75" i="1"/>
  <c r="AK7" i="1"/>
  <c r="AO7" i="1"/>
  <c r="AL381" i="1"/>
  <c r="AO385" i="1"/>
  <c r="AJ403" i="1"/>
  <c r="AN403" i="1"/>
  <c r="AK418" i="1"/>
  <c r="AO418" i="1"/>
  <c r="AH417" i="1"/>
  <c r="AL417" i="1"/>
  <c r="AK428" i="1"/>
  <c r="AO428" i="1"/>
  <c r="AI292" i="1"/>
  <c r="AI54" i="1"/>
  <c r="AL304" i="1"/>
  <c r="AK320" i="1"/>
  <c r="AO320" i="1"/>
  <c r="AH189" i="1"/>
  <c r="AL189" i="1"/>
  <c r="AK62" i="1"/>
  <c r="AJ153" i="1"/>
  <c r="AN153" i="1"/>
  <c r="AK136" i="1"/>
  <c r="AJ41" i="1"/>
  <c r="AN41" i="1"/>
  <c r="AK112" i="1"/>
  <c r="AO112" i="1"/>
  <c r="AJ54" i="1"/>
  <c r="AI237" i="1"/>
  <c r="AM237" i="1"/>
  <c r="AJ229" i="1"/>
  <c r="AL415" i="1"/>
  <c r="AL357" i="1"/>
  <c r="AN382" i="1"/>
  <c r="AN398" i="1"/>
  <c r="AH219" i="1"/>
  <c r="AH73" i="1"/>
  <c r="AH207" i="1"/>
  <c r="AL207" i="1"/>
  <c r="AH436" i="1"/>
  <c r="AL436" i="1"/>
  <c r="AJ412" i="1"/>
  <c r="AH14" i="1"/>
  <c r="AI11" i="1"/>
  <c r="AJ8" i="1"/>
  <c r="AN99" i="1"/>
  <c r="AN109" i="1"/>
  <c r="AI202" i="1"/>
  <c r="AM202" i="1"/>
  <c r="AJ267" i="1"/>
  <c r="AN267" i="1"/>
  <c r="AI269" i="1"/>
  <c r="AM269" i="1"/>
  <c r="AK457" i="1"/>
  <c r="AO457" i="1"/>
  <c r="AJ461" i="1"/>
  <c r="AL50" i="1"/>
  <c r="AN151" i="1"/>
  <c r="AH195" i="1"/>
  <c r="AN188" i="1"/>
  <c r="AH223" i="1"/>
  <c r="AK8" i="1"/>
  <c r="AO8" i="1"/>
  <c r="AL179" i="1"/>
  <c r="AI89" i="1"/>
  <c r="AM89" i="1"/>
  <c r="AK225" i="1"/>
  <c r="AO225" i="1"/>
  <c r="AH147" i="1"/>
  <c r="AN105" i="1"/>
  <c r="AK99" i="1"/>
  <c r="AO99" i="1"/>
  <c r="AK57" i="1"/>
  <c r="AO57" i="1"/>
  <c r="AJ415" i="1"/>
  <c r="AJ357" i="1"/>
  <c r="AN357" i="1"/>
  <c r="AH382" i="1"/>
  <c r="AL382" i="1"/>
  <c r="AN377" i="1"/>
  <c r="AK149" i="1"/>
  <c r="AO149" i="1"/>
  <c r="AJ40" i="1"/>
  <c r="AN40" i="1"/>
  <c r="AK97" i="1"/>
  <c r="AO97" i="1"/>
  <c r="AJ219" i="1"/>
  <c r="AN219" i="1"/>
  <c r="AK381" i="1"/>
  <c r="AO381" i="1"/>
  <c r="AL403" i="1"/>
  <c r="AL411" i="1"/>
  <c r="AO340" i="1"/>
  <c r="AL153" i="1"/>
  <c r="AN16" i="1"/>
  <c r="AJ312" i="1"/>
  <c r="AL249" i="1"/>
  <c r="AK309" i="1"/>
  <c r="AO309" i="1"/>
  <c r="AK259" i="1"/>
  <c r="AO259" i="1"/>
  <c r="AN258" i="1"/>
  <c r="AN35" i="1"/>
  <c r="AH78" i="1"/>
  <c r="AL78" i="1"/>
  <c r="AI255" i="1"/>
  <c r="AM255" i="1"/>
  <c r="AK243" i="1"/>
  <c r="AO243" i="1"/>
  <c r="AL325" i="1"/>
  <c r="AH277" i="1"/>
  <c r="AL277" i="1"/>
  <c r="AJ350" i="1"/>
  <c r="AI343" i="1"/>
  <c r="AM343" i="1"/>
  <c r="AH347" i="1"/>
  <c r="AL347" i="1"/>
  <c r="AJ393" i="1"/>
  <c r="AN393" i="1"/>
  <c r="AO394" i="1"/>
  <c r="AI397" i="1"/>
  <c r="AM397" i="1"/>
  <c r="AK111" i="1"/>
  <c r="AO111" i="1"/>
  <c r="AL182" i="1"/>
  <c r="AJ155" i="1"/>
  <c r="AN155" i="1"/>
  <c r="AO103" i="1"/>
  <c r="AK212" i="1"/>
  <c r="AO212" i="1"/>
  <c r="AI311" i="1"/>
  <c r="AM311" i="1"/>
  <c r="AI331" i="1"/>
  <c r="AM331" i="1"/>
  <c r="AH286" i="1"/>
  <c r="AK307" i="1"/>
  <c r="AH346" i="1"/>
  <c r="AL346" i="1"/>
  <c r="AI158" i="1"/>
  <c r="AM158" i="1"/>
  <c r="AM46" i="1"/>
  <c r="AJ148" i="1"/>
  <c r="AN148" i="1"/>
  <c r="AI77" i="1"/>
  <c r="AM77" i="1"/>
  <c r="AO6" i="1"/>
  <c r="AJ174" i="1"/>
  <c r="AL161" i="1"/>
  <c r="AL59" i="1"/>
  <c r="AH335" i="1"/>
  <c r="AH334" i="1"/>
  <c r="AL334" i="1"/>
  <c r="AI70" i="1"/>
  <c r="AM70" i="1"/>
  <c r="AK299" i="1"/>
  <c r="AO299" i="1"/>
  <c r="AJ284" i="1"/>
  <c r="AN284" i="1"/>
  <c r="AK290" i="1"/>
  <c r="AO290" i="1"/>
  <c r="AJ206" i="1"/>
  <c r="AN206" i="1"/>
  <c r="AO274" i="1"/>
  <c r="AL259" i="1"/>
  <c r="AO127" i="1"/>
  <c r="AK35" i="1"/>
  <c r="AO35" i="1"/>
  <c r="AH108" i="1"/>
  <c r="AL108" i="1"/>
  <c r="AK273" i="1"/>
  <c r="AO273" i="1"/>
  <c r="AJ257" i="1"/>
  <c r="AN257" i="1"/>
  <c r="AI371" i="1"/>
  <c r="AM371" i="1"/>
  <c r="AH356" i="1"/>
  <c r="AL356" i="1"/>
  <c r="AJ81" i="1"/>
  <c r="AN81" i="1"/>
  <c r="AK177" i="1"/>
  <c r="AO177" i="1"/>
  <c r="AJ319" i="1"/>
  <c r="AH352" i="1"/>
  <c r="AL352" i="1"/>
  <c r="AK351" i="1"/>
  <c r="AO351" i="1"/>
  <c r="AN355" i="1"/>
  <c r="AL20" i="1"/>
  <c r="AJ158" i="1"/>
  <c r="AN158" i="1"/>
  <c r="AO144" i="1"/>
  <c r="AM161" i="1"/>
  <c r="AH10" i="1"/>
  <c r="AL10" i="1"/>
  <c r="AK44" i="1"/>
  <c r="AO44" i="1"/>
  <c r="AM59" i="1"/>
  <c r="AH87" i="1"/>
  <c r="AL87" i="1"/>
  <c r="AJ214" i="1"/>
  <c r="AM228" i="1"/>
  <c r="AI335" i="1"/>
  <c r="AM335" i="1"/>
  <c r="AK166" i="1"/>
  <c r="AO166" i="1"/>
  <c r="AJ71" i="1"/>
  <c r="AI42" i="1"/>
  <c r="AI78" i="1"/>
  <c r="AM78" i="1"/>
  <c r="AH168" i="1"/>
  <c r="AL243" i="1"/>
  <c r="AH300" i="1"/>
  <c r="AK393" i="1"/>
  <c r="AO393" i="1"/>
  <c r="AH394" i="1"/>
  <c r="AL394" i="1"/>
  <c r="AO155" i="1"/>
  <c r="AH103" i="1"/>
  <c r="AL103" i="1"/>
  <c r="AN131" i="1"/>
  <c r="AK279" i="1"/>
  <c r="AK336" i="1"/>
  <c r="AO336" i="1"/>
  <c r="AI286" i="1"/>
  <c r="AM286" i="1"/>
  <c r="AO148" i="1"/>
  <c r="AJ292" i="1"/>
  <c r="AN292" i="1"/>
  <c r="AN271" i="1"/>
  <c r="AN302" i="1"/>
  <c r="AJ320" i="1"/>
  <c r="AK189" i="1"/>
  <c r="AO189" i="1"/>
  <c r="AJ211" i="1"/>
  <c r="AN211" i="1"/>
  <c r="AK152" i="1"/>
  <c r="AH200" i="1"/>
  <c r="AL200" i="1"/>
  <c r="AM136" i="1"/>
  <c r="AK41" i="1"/>
  <c r="AO41" i="1"/>
  <c r="AJ11" i="1"/>
  <c r="AM112" i="1"/>
  <c r="AH229" i="1"/>
  <c r="AJ304" i="1"/>
  <c r="AK301" i="1"/>
  <c r="AO301" i="1"/>
  <c r="AO342" i="1"/>
  <c r="AI345" i="1"/>
  <c r="AM345" i="1"/>
  <c r="AK333" i="1"/>
  <c r="AO333" i="1"/>
  <c r="AO317" i="1"/>
  <c r="AK47" i="1"/>
  <c r="AO47" i="1"/>
  <c r="AL35" i="1"/>
  <c r="AH64" i="1"/>
  <c r="AJ78" i="1"/>
  <c r="AI168" i="1"/>
  <c r="AM168" i="1"/>
  <c r="AL313" i="1"/>
  <c r="AN325" i="1"/>
  <c r="AK257" i="1"/>
  <c r="AI300" i="1"/>
  <c r="AM300" i="1"/>
  <c r="AK321" i="1"/>
  <c r="AI356" i="1"/>
  <c r="AM356" i="1"/>
  <c r="AJ182" i="1"/>
  <c r="AJ113" i="1"/>
  <c r="AI103" i="1"/>
  <c r="AM103" i="1"/>
  <c r="AH177" i="1"/>
  <c r="AL177" i="1"/>
  <c r="AK193" i="1"/>
  <c r="AO193" i="1"/>
  <c r="AK131" i="1"/>
  <c r="AO131" i="1"/>
  <c r="AH279" i="1"/>
  <c r="AL279" i="1"/>
  <c r="AI307" i="1"/>
  <c r="AM307" i="1"/>
  <c r="AM352" i="1"/>
  <c r="AH332" i="1"/>
  <c r="AL332" i="1"/>
  <c r="AK355" i="1"/>
  <c r="AI20" i="1"/>
  <c r="AM20" i="1"/>
  <c r="AN22" i="1"/>
  <c r="AI38" i="1"/>
  <c r="AM38" i="1"/>
  <c r="AK70" i="1"/>
  <c r="AO70" i="1"/>
  <c r="AH323" i="1"/>
  <c r="AL323" i="1"/>
  <c r="AJ14" i="1"/>
  <c r="AN14" i="1"/>
  <c r="AH54" i="1"/>
  <c r="AL54" i="1"/>
  <c r="AK306" i="1"/>
  <c r="AO306" i="1"/>
  <c r="AJ259" i="1"/>
  <c r="AN259" i="1"/>
  <c r="AI127" i="1"/>
  <c r="AM127" i="1"/>
  <c r="AI64" i="1"/>
  <c r="AM64" i="1"/>
  <c r="AH255" i="1"/>
  <c r="AL255" i="1"/>
  <c r="AO289" i="1"/>
  <c r="AK325" i="1"/>
  <c r="AO325" i="1"/>
  <c r="AO344" i="1"/>
  <c r="AO371" i="1"/>
  <c r="AK146" i="1"/>
  <c r="AO146" i="1"/>
  <c r="AI177" i="1"/>
  <c r="AM177" i="1"/>
  <c r="AJ96" i="1"/>
  <c r="AN96" i="1"/>
  <c r="AH245" i="1"/>
  <c r="AJ352" i="1"/>
  <c r="AI172" i="1"/>
  <c r="AM172" i="1"/>
  <c r="AJ132" i="1"/>
  <c r="AI200" i="1"/>
  <c r="AM200" i="1"/>
  <c r="AJ136" i="1"/>
  <c r="AJ112" i="1"/>
  <c r="AN112" i="1"/>
  <c r="AJ192" i="1"/>
  <c r="AK304" i="1"/>
  <c r="AO304" i="1"/>
  <c r="AJ247" i="1"/>
  <c r="AN247" i="1"/>
  <c r="AO287" i="1"/>
  <c r="AL342" i="1"/>
  <c r="AH333" i="1"/>
  <c r="AL333" i="1"/>
  <c r="AO30" i="1"/>
  <c r="AK78" i="1"/>
  <c r="AO78" i="1"/>
  <c r="AJ168" i="1"/>
  <c r="AN168" i="1"/>
  <c r="AJ243" i="1"/>
  <c r="AI313" i="1"/>
  <c r="AM313" i="1"/>
  <c r="AJ300" i="1"/>
  <c r="AN300" i="1"/>
  <c r="AO341" i="1"/>
  <c r="AJ359" i="1"/>
  <c r="AN359" i="1"/>
  <c r="AI393" i="1"/>
  <c r="AM393" i="1"/>
  <c r="AJ394" i="1"/>
  <c r="AN394" i="1"/>
  <c r="AI155" i="1"/>
  <c r="AM155" i="1"/>
  <c r="AK113" i="1"/>
  <c r="AO113" i="1"/>
  <c r="AJ103" i="1"/>
  <c r="AN103" i="1"/>
  <c r="AH193" i="1"/>
  <c r="AL193" i="1"/>
  <c r="AH131" i="1"/>
  <c r="AJ212" i="1"/>
  <c r="AN212" i="1"/>
  <c r="AI336" i="1"/>
  <c r="AM336" i="1"/>
  <c r="AO286" i="1"/>
  <c r="AI332" i="1"/>
  <c r="AH46" i="1"/>
  <c r="AM148" i="1"/>
  <c r="AI174" i="1"/>
  <c r="AN10" i="1"/>
  <c r="AI44" i="1"/>
  <c r="AN87" i="1"/>
  <c r="AN176" i="1"/>
  <c r="AL246" i="1"/>
  <c r="AH261" i="1"/>
  <c r="AJ213" i="1"/>
  <c r="AL106" i="1"/>
  <c r="AK116" i="1"/>
  <c r="AO116" i="1"/>
  <c r="AH71" i="1"/>
  <c r="AJ339" i="1"/>
  <c r="AH158" i="1"/>
  <c r="AJ38" i="1"/>
  <c r="AN38" i="1"/>
  <c r="AL148" i="1"/>
  <c r="AO77" i="1"/>
  <c r="AK80" i="1"/>
  <c r="AN335" i="1"/>
  <c r="AJ334" i="1"/>
  <c r="AN334" i="1"/>
  <c r="AI213" i="1"/>
  <c r="AM213" i="1"/>
  <c r="AL166" i="1"/>
  <c r="AJ42" i="1"/>
  <c r="AN42" i="1"/>
  <c r="AL299" i="1"/>
  <c r="AN318" i="1"/>
  <c r="AM295" i="1"/>
  <c r="AH326" i="1"/>
  <c r="AL326" i="1"/>
  <c r="AI323" i="1"/>
  <c r="AK209" i="1"/>
  <c r="AI94" i="1"/>
  <c r="AM94" i="1"/>
  <c r="AO60" i="1"/>
  <c r="AK15" i="1"/>
  <c r="AO15" i="1"/>
  <c r="AK444" i="1"/>
  <c r="AO444" i="1"/>
  <c r="AI440" i="1"/>
  <c r="AI389" i="1"/>
  <c r="AM389" i="1"/>
  <c r="AJ52" i="1"/>
  <c r="AN52" i="1"/>
  <c r="AJ83" i="1"/>
  <c r="AN83" i="1"/>
  <c r="AK399" i="1"/>
  <c r="AH409" i="1"/>
  <c r="AL409" i="1"/>
  <c r="AO423" i="1"/>
  <c r="AM425" i="1"/>
  <c r="AH420" i="1"/>
  <c r="AL420" i="1"/>
  <c r="AJ430" i="1"/>
  <c r="AN430" i="1"/>
  <c r="AH293" i="1"/>
  <c r="AL293" i="1"/>
  <c r="AJ48" i="1"/>
  <c r="AN48" i="1"/>
  <c r="AM61" i="1"/>
  <c r="AH34" i="1"/>
  <c r="AL34" i="1"/>
  <c r="AK410" i="1"/>
  <c r="AH406" i="1"/>
  <c r="AL406" i="1"/>
  <c r="AI421" i="1"/>
  <c r="AL422" i="1"/>
  <c r="AJ150" i="1"/>
  <c r="AO380" i="1"/>
  <c r="AJ387" i="1"/>
  <c r="AK400" i="1"/>
  <c r="AO400" i="1"/>
  <c r="AJ419" i="1"/>
  <c r="AJ432" i="1"/>
  <c r="AI433" i="1"/>
  <c r="AM433" i="1"/>
  <c r="AK122" i="1"/>
  <c r="AO122" i="1"/>
  <c r="AJ121" i="1"/>
  <c r="AO110" i="1"/>
  <c r="AL199" i="1"/>
  <c r="AO235" i="1"/>
  <c r="J20" i="2"/>
  <c r="J18" i="2"/>
  <c r="J19" i="2" s="1"/>
  <c r="AH60" i="1"/>
  <c r="AN39" i="1"/>
  <c r="AH444" i="1"/>
  <c r="AK451" i="1"/>
  <c r="AO451" i="1"/>
  <c r="AI140" i="1"/>
  <c r="AM140" i="1"/>
  <c r="AK95" i="1"/>
  <c r="AO95" i="1"/>
  <c r="AH169" i="1"/>
  <c r="AJ378" i="1"/>
  <c r="AH399" i="1"/>
  <c r="AL399" i="1"/>
  <c r="AO383" i="1"/>
  <c r="AM409" i="1"/>
  <c r="AL185" i="1"/>
  <c r="AI276" i="1"/>
  <c r="AK48" i="1"/>
  <c r="AO48" i="1"/>
  <c r="AJ61" i="1"/>
  <c r="AN61" i="1"/>
  <c r="AK123" i="1"/>
  <c r="AI384" i="1"/>
  <c r="AI406" i="1"/>
  <c r="AM406" i="1"/>
  <c r="AJ421" i="1"/>
  <c r="AI422" i="1"/>
  <c r="AM422" i="1"/>
  <c r="AH424" i="1"/>
  <c r="AH241" i="1"/>
  <c r="AL241" i="1"/>
  <c r="AM240" i="1"/>
  <c r="AH4" i="1"/>
  <c r="AL4" i="1"/>
  <c r="AK43" i="1"/>
  <c r="AO43" i="1"/>
  <c r="AN375" i="1"/>
  <c r="AL400" i="1"/>
  <c r="AJ19" i="1"/>
  <c r="AI76" i="1"/>
  <c r="AM76" i="1"/>
  <c r="AH122" i="1"/>
  <c r="AL122" i="1"/>
  <c r="AK121" i="1"/>
  <c r="AI21" i="1"/>
  <c r="AM21" i="1"/>
  <c r="AN372" i="1"/>
  <c r="AI360" i="1"/>
  <c r="AM360" i="1"/>
  <c r="AH130" i="1"/>
  <c r="AL130" i="1"/>
  <c r="AI88" i="1"/>
  <c r="AM88" i="1"/>
  <c r="K20" i="2"/>
  <c r="K18" i="2"/>
  <c r="K19" i="2" s="1"/>
  <c r="AN141" i="1"/>
  <c r="AH339" i="1"/>
  <c r="AN94" i="1"/>
  <c r="AK13" i="1"/>
  <c r="AO13" i="1"/>
  <c r="AK100" i="1"/>
  <c r="AO100" i="1"/>
  <c r="AK448" i="1"/>
  <c r="AO448" i="1"/>
  <c r="AN427" i="1"/>
  <c r="AM414" i="1"/>
  <c r="AJ276" i="1"/>
  <c r="AN276" i="1"/>
  <c r="AJ234" i="1"/>
  <c r="AK388" i="1"/>
  <c r="AO55" i="1"/>
  <c r="AI120" i="1"/>
  <c r="AM120" i="1"/>
  <c r="AN160" i="1"/>
  <c r="AJ28" i="1"/>
  <c r="AN28" i="1"/>
  <c r="AN446" i="1"/>
  <c r="AJ443" i="1"/>
  <c r="AN443" i="1"/>
  <c r="AH69" i="1"/>
  <c r="AL69" i="1"/>
  <c r="AH315" i="1"/>
  <c r="AH365" i="1"/>
  <c r="AK203" i="1"/>
  <c r="AO203" i="1"/>
  <c r="AL9" i="1"/>
  <c r="AK221" i="1"/>
  <c r="AO221" i="1"/>
  <c r="AP3" i="1"/>
  <c r="L20" i="2"/>
  <c r="L18" i="2"/>
  <c r="L19" i="2" s="1"/>
  <c r="AJ299" i="1"/>
  <c r="AN299" i="1"/>
  <c r="AI284" i="1"/>
  <c r="AM284" i="1"/>
  <c r="AJ326" i="1"/>
  <c r="AM60" i="1"/>
  <c r="AI450" i="1"/>
  <c r="AM450" i="1"/>
  <c r="AI453" i="1"/>
  <c r="AM453" i="1"/>
  <c r="AK389" i="1"/>
  <c r="AO389" i="1"/>
  <c r="AK404" i="1"/>
  <c r="AO404" i="1"/>
  <c r="AH407" i="1"/>
  <c r="AO23" i="1"/>
  <c r="AH83" i="1"/>
  <c r="AL83" i="1"/>
  <c r="AM281" i="1"/>
  <c r="AH220" i="1"/>
  <c r="AN293" i="1"/>
  <c r="AH48" i="1"/>
  <c r="AL48" i="1"/>
  <c r="AO61" i="1"/>
  <c r="AI72" i="1"/>
  <c r="AM72" i="1"/>
  <c r="AH123" i="1"/>
  <c r="AM196" i="1"/>
  <c r="AK33" i="1"/>
  <c r="AO33" i="1"/>
  <c r="AI294" i="1"/>
  <c r="AM294" i="1"/>
  <c r="AJ162" i="1"/>
  <c r="AN162" i="1"/>
  <c r="AH43" i="1"/>
  <c r="AK19" i="1"/>
  <c r="AO19" i="1"/>
  <c r="AJ76" i="1"/>
  <c r="AI101" i="1"/>
  <c r="AM101" i="1"/>
  <c r="AO91" i="1"/>
  <c r="AK114" i="1"/>
  <c r="AO114" i="1"/>
  <c r="AK180" i="1"/>
  <c r="AI376" i="1"/>
  <c r="AM376" i="1"/>
  <c r="AK372" i="1"/>
  <c r="AO372" i="1"/>
  <c r="AJ360" i="1"/>
  <c r="AN360" i="1"/>
  <c r="AH129" i="1"/>
  <c r="AJ175" i="1"/>
  <c r="AN175" i="1"/>
  <c r="AI190" i="1"/>
  <c r="AM190" i="1"/>
  <c r="AM318" i="1"/>
  <c r="AK53" i="1"/>
  <c r="AO53" i="1"/>
  <c r="AJ15" i="1"/>
  <c r="AN15" i="1"/>
  <c r="AH100" i="1"/>
  <c r="AK440" i="1"/>
  <c r="AO440" i="1"/>
  <c r="AH448" i="1"/>
  <c r="AJ453" i="1"/>
  <c r="AN453" i="1"/>
  <c r="AO402" i="1"/>
  <c r="AK427" i="1"/>
  <c r="AO427" i="1"/>
  <c r="AH426" i="1"/>
  <c r="AL426" i="1"/>
  <c r="AO171" i="1"/>
  <c r="AH52" i="1"/>
  <c r="AJ169" i="1"/>
  <c r="AN169" i="1"/>
  <c r="AI399" i="1"/>
  <c r="AM399" i="1"/>
  <c r="AN420" i="1"/>
  <c r="AI13" i="1"/>
  <c r="AM52" i="1"/>
  <c r="AK140" i="1"/>
  <c r="AO140" i="1"/>
  <c r="AI83" i="1"/>
  <c r="AM83" i="1"/>
  <c r="AJ423" i="1"/>
  <c r="AN423" i="1"/>
  <c r="AO420" i="1"/>
  <c r="AI252" i="1"/>
  <c r="AN410" i="1"/>
  <c r="AM150" i="1"/>
  <c r="AK197" i="1"/>
  <c r="AO197" i="1"/>
  <c r="AI119" i="1"/>
  <c r="AJ241" i="1"/>
  <c r="AN241" i="1"/>
  <c r="AK240" i="1"/>
  <c r="AO240" i="1"/>
  <c r="AJ294" i="1"/>
  <c r="AN294" i="1"/>
  <c r="AH278" i="1"/>
  <c r="AL278" i="1"/>
  <c r="AO162" i="1"/>
  <c r="AJ4" i="1"/>
  <c r="AN4" i="1"/>
  <c r="AO160" i="1"/>
  <c r="AM387" i="1"/>
  <c r="AO434" i="1"/>
  <c r="AM438" i="1"/>
  <c r="AJ51" i="1"/>
  <c r="AH114" i="1"/>
  <c r="AL114" i="1"/>
  <c r="AH201" i="1"/>
  <c r="AJ110" i="1"/>
  <c r="AN110" i="1"/>
  <c r="AI239" i="1"/>
  <c r="AM239" i="1"/>
  <c r="AH145" i="1"/>
  <c r="AL145" i="1"/>
  <c r="AJ167" i="1"/>
  <c r="AN167" i="1"/>
  <c r="AN235" i="1"/>
  <c r="AM129" i="1"/>
  <c r="AJ190" i="1"/>
  <c r="AN190" i="1"/>
  <c r="AI63" i="1"/>
  <c r="AM63" i="1"/>
  <c r="AJ12" i="1"/>
  <c r="AH276" i="1"/>
  <c r="AN281" i="1"/>
  <c r="AK34" i="1"/>
  <c r="AO34" i="1"/>
  <c r="AJ72" i="1"/>
  <c r="AN72" i="1"/>
  <c r="AM123" i="1"/>
  <c r="AK238" i="1"/>
  <c r="AI36" i="1"/>
  <c r="AI410" i="1"/>
  <c r="AM410" i="1"/>
  <c r="AI134" i="1"/>
  <c r="AM134" i="1"/>
  <c r="AN163" i="1"/>
  <c r="AI197" i="1"/>
  <c r="AM197" i="1"/>
  <c r="AI251" i="1"/>
  <c r="AM251" i="1"/>
  <c r="AK294" i="1"/>
  <c r="AO294" i="1"/>
  <c r="AM278" i="1"/>
  <c r="AI117" i="1"/>
  <c r="AM117" i="1"/>
  <c r="AH162" i="1"/>
  <c r="AL162" i="1"/>
  <c r="AN408" i="1"/>
  <c r="AH419" i="1"/>
  <c r="AK432" i="1"/>
  <c r="AO432" i="1"/>
  <c r="AJ438" i="1"/>
  <c r="AJ442" i="1"/>
  <c r="AN184" i="1"/>
  <c r="AK135" i="1"/>
  <c r="AO135" i="1"/>
  <c r="AK51" i="1"/>
  <c r="AO51" i="1"/>
  <c r="AJ69" i="1"/>
  <c r="AO314" i="1"/>
  <c r="AH363" i="1"/>
  <c r="AH110" i="1"/>
  <c r="AL110" i="1"/>
  <c r="AJ130" i="1"/>
  <c r="AN130" i="1"/>
  <c r="AH79" i="1"/>
  <c r="AL79" i="1"/>
  <c r="AI9" i="1"/>
  <c r="AM9" i="1"/>
  <c r="AH221" i="1"/>
  <c r="AL221" i="1"/>
  <c r="AH175" i="1"/>
  <c r="AL175" i="1"/>
  <c r="AH264" i="1"/>
  <c r="AL264" i="1"/>
  <c r="AJ236" i="1"/>
  <c r="AN236" i="1"/>
  <c r="AI194" i="1"/>
  <c r="AM194" i="1"/>
  <c r="AI3" i="1"/>
  <c r="AM3" i="1"/>
  <c r="AH17" i="1"/>
  <c r="AM183" i="1"/>
  <c r="AI240" i="1"/>
  <c r="AM265" i="1"/>
  <c r="AL280" i="1"/>
  <c r="AJ55" i="1"/>
  <c r="AN55" i="1"/>
  <c r="AO191" i="1"/>
  <c r="AH28" i="1"/>
  <c r="AL28" i="1"/>
  <c r="AJ366" i="1"/>
  <c r="AK368" i="1"/>
  <c r="AK408" i="1"/>
  <c r="AO408" i="1"/>
  <c r="AJ18" i="1"/>
  <c r="AH133" i="1"/>
  <c r="AM180" i="1"/>
  <c r="AK21" i="1"/>
  <c r="AO21" i="1"/>
  <c r="AN90" i="1"/>
  <c r="AJ125" i="1"/>
  <c r="AI298" i="1"/>
  <c r="AM298" i="1"/>
  <c r="AH362" i="1"/>
  <c r="AK376" i="1"/>
  <c r="AO376" i="1"/>
  <c r="AI372" i="1"/>
  <c r="AM372" i="1"/>
  <c r="AK239" i="1"/>
  <c r="AO239" i="1"/>
  <c r="AJ145" i="1"/>
  <c r="AK253" i="1"/>
  <c r="AJ199" i="1"/>
  <c r="AI235" i="1"/>
  <c r="AM235" i="1"/>
  <c r="AH217" i="1"/>
  <c r="AL217" i="1"/>
  <c r="AK283" i="1"/>
  <c r="AI17" i="1"/>
  <c r="AM17" i="1"/>
  <c r="H18" i="2"/>
  <c r="H19" i="2" s="1"/>
  <c r="H20" i="2"/>
  <c r="AK18" i="1"/>
  <c r="AO18" i="1"/>
  <c r="AH76" i="1"/>
  <c r="AL76" i="1"/>
  <c r="AN122" i="1"/>
  <c r="AH51" i="1"/>
  <c r="AL51" i="1"/>
  <c r="AI133" i="1"/>
  <c r="AM133" i="1"/>
  <c r="AO69" i="1"/>
  <c r="AJ180" i="1"/>
  <c r="AN180" i="1"/>
  <c r="AH21" i="1"/>
  <c r="AL21" i="1"/>
  <c r="AI37" i="1"/>
  <c r="AM37" i="1"/>
  <c r="AJ298" i="1"/>
  <c r="AH314" i="1"/>
  <c r="AL314" i="1"/>
  <c r="AJ363" i="1"/>
  <c r="AJ372" i="1"/>
  <c r="AI270" i="1"/>
  <c r="AM270" i="1"/>
  <c r="AH253" i="1"/>
  <c r="AL253" i="1"/>
  <c r="AJ235" i="1"/>
  <c r="AI217" i="1"/>
  <c r="AM217" i="1"/>
  <c r="AH248" i="1"/>
  <c r="AL248" i="1"/>
  <c r="AL283" i="1"/>
  <c r="I18" i="2"/>
  <c r="I19" i="2" s="1"/>
  <c r="I20" i="2"/>
  <c r="AK26" i="1"/>
  <c r="AO26" i="1"/>
  <c r="AN17" i="1"/>
  <c r="AK74" i="1"/>
  <c r="AO74" i="1"/>
  <c r="AI12" i="1"/>
  <c r="AM12" i="1"/>
  <c r="AI92" i="1"/>
  <c r="AM92" i="1"/>
  <c r="AI310" i="1"/>
  <c r="AH322" i="1"/>
  <c r="AN452" i="1"/>
  <c r="AN459" i="1"/>
  <c r="AK151" i="1"/>
  <c r="AO151" i="1"/>
  <c r="AJ223" i="1"/>
  <c r="AN223" i="1"/>
  <c r="AL8" i="1"/>
  <c r="AK89" i="1"/>
  <c r="AO89" i="1"/>
  <c r="AI225" i="1"/>
  <c r="AM225" i="1"/>
  <c r="AK147" i="1"/>
  <c r="AO147" i="1"/>
  <c r="AI99" i="1"/>
  <c r="AM99" i="1"/>
  <c r="AK405" i="1"/>
  <c r="AO405" i="1"/>
  <c r="AI67" i="1"/>
  <c r="AM67" i="1"/>
  <c r="AK328" i="1"/>
  <c r="AK285" i="1"/>
  <c r="AI250" i="1"/>
  <c r="AI104" i="1"/>
  <c r="AI328" i="1"/>
  <c r="AM328" i="1"/>
  <c r="AH285" i="1"/>
  <c r="AL285" i="1"/>
  <c r="AI303" i="1"/>
  <c r="AO373" i="1"/>
  <c r="AH31" i="1"/>
  <c r="AL31" i="1"/>
  <c r="AH218" i="1"/>
  <c r="AH137" i="1"/>
  <c r="AL137" i="1"/>
  <c r="AI231" i="1"/>
  <c r="AM231" i="1"/>
  <c r="AJ250" i="1"/>
  <c r="AN250" i="1"/>
  <c r="AJ305" i="1"/>
  <c r="AO263" i="1"/>
  <c r="AH338" i="1"/>
  <c r="AL338" i="1"/>
  <c r="AH186" i="1"/>
  <c r="AI256" i="1"/>
  <c r="AK223" i="1"/>
  <c r="AO223" i="1"/>
  <c r="AI8" i="1"/>
  <c r="AM8" i="1"/>
  <c r="AI179" i="1"/>
  <c r="AM179" i="1"/>
  <c r="AI170" i="1"/>
  <c r="AM170" i="1"/>
  <c r="AJ65" i="1"/>
  <c r="AI204" i="1"/>
  <c r="AM204" i="1"/>
  <c r="AN401" i="1"/>
  <c r="AL441" i="1"/>
  <c r="AI210" i="1"/>
  <c r="AK215" i="1"/>
  <c r="AO215" i="1"/>
  <c r="AJ98" i="1"/>
  <c r="AN98" i="1"/>
  <c r="AL73" i="1"/>
  <c r="AJ156" i="1"/>
  <c r="AJ105" i="1"/>
  <c r="AH57" i="1"/>
  <c r="AK416" i="1"/>
  <c r="AO416" i="1"/>
  <c r="AJ437" i="1"/>
  <c r="AI369" i="1"/>
  <c r="AM369" i="1"/>
  <c r="AI377" i="1"/>
  <c r="AM377" i="1"/>
  <c r="AJ398" i="1"/>
  <c r="AH149" i="1"/>
  <c r="AL149" i="1"/>
  <c r="AN455" i="1"/>
  <c r="AI361" i="1"/>
  <c r="AI222" i="1"/>
  <c r="AN458" i="1"/>
  <c r="AN461" i="1"/>
  <c r="AH310" i="1"/>
  <c r="AO303" i="1"/>
  <c r="AJ361" i="1"/>
  <c r="AN361" i="1"/>
  <c r="AO58" i="1"/>
  <c r="AH82" i="1"/>
  <c r="AL82" i="1"/>
  <c r="AI218" i="1"/>
  <c r="AH104" i="1"/>
  <c r="AH25" i="1"/>
  <c r="AL25" i="1"/>
  <c r="AI226" i="1"/>
  <c r="AM226" i="1"/>
  <c r="AJ222" i="1"/>
  <c r="AN222" i="1"/>
  <c r="AO322" i="1"/>
  <c r="AH49" i="1"/>
  <c r="AL49" i="1"/>
  <c r="AK154" i="1"/>
  <c r="AO154" i="1"/>
  <c r="AH202" i="1"/>
  <c r="AI267" i="1"/>
  <c r="AJ269" i="1"/>
  <c r="AN269" i="1"/>
  <c r="AK455" i="1"/>
  <c r="AO455" i="1"/>
  <c r="AI452" i="1"/>
  <c r="AJ456" i="1"/>
  <c r="AN456" i="1"/>
  <c r="AK458" i="1"/>
  <c r="AO458" i="1"/>
  <c r="AI459" i="1"/>
  <c r="AJ460" i="1"/>
  <c r="AN460" i="1"/>
  <c r="AK461" i="1"/>
  <c r="AO461" i="1"/>
  <c r="AH50" i="1"/>
  <c r="AL124" i="1"/>
  <c r="AJ210" i="1"/>
  <c r="AJ178" i="1"/>
  <c r="AN178" i="1"/>
  <c r="AH187" i="1"/>
  <c r="AL187" i="1"/>
  <c r="AL230" i="1"/>
  <c r="AK84" i="1"/>
  <c r="AO84" i="1"/>
  <c r="AK156" i="1"/>
  <c r="AO156" i="1"/>
  <c r="AK105" i="1"/>
  <c r="AO105" i="1"/>
  <c r="AI207" i="1"/>
  <c r="AM207" i="1"/>
  <c r="AK138" i="1"/>
  <c r="AO138" i="1"/>
  <c r="AJ431" i="1"/>
  <c r="AN431" i="1"/>
  <c r="AI374" i="1"/>
  <c r="AM374" i="1"/>
  <c r="AI391" i="1"/>
  <c r="AM391" i="1"/>
  <c r="AI109" i="1"/>
  <c r="AM109" i="1"/>
  <c r="AK204" i="1"/>
  <c r="AO204" i="1"/>
  <c r="AJ85" i="1"/>
  <c r="AN85" i="1"/>
  <c r="AI416" i="1"/>
  <c r="AM416" i="1"/>
  <c r="AI357" i="1"/>
  <c r="AM357" i="1"/>
  <c r="AK369" i="1"/>
  <c r="AO369" i="1"/>
  <c r="AK353" i="1"/>
  <c r="AO353" i="1"/>
  <c r="AK386" i="1"/>
  <c r="AO386" i="1"/>
  <c r="AK391" i="1"/>
  <c r="AO391" i="1"/>
  <c r="AH398" i="1"/>
  <c r="AJ149" i="1"/>
  <c r="AN149" i="1"/>
  <c r="AN86" i="1"/>
  <c r="AK67" i="1"/>
  <c r="AO67" i="1"/>
  <c r="AK109" i="1"/>
  <c r="AO109" i="1"/>
  <c r="AJ27" i="1"/>
  <c r="AK93" i="1"/>
  <c r="AO93" i="1"/>
  <c r="AJ7" i="1"/>
  <c r="AI381" i="1"/>
  <c r="AM381" i="1"/>
  <c r="AK385" i="1"/>
  <c r="AH403" i="1"/>
  <c r="AN412" i="1"/>
  <c r="AH292" i="1"/>
  <c r="AL292" i="1"/>
  <c r="AJ275" i="1"/>
  <c r="AN275" i="1"/>
  <c r="AK271" i="1"/>
  <c r="AO271" i="1"/>
  <c r="AI232" i="1"/>
  <c r="AM232" i="1"/>
  <c r="AH297" i="1"/>
  <c r="AL297" i="1"/>
  <c r="AK340" i="1"/>
  <c r="AJ62" i="1"/>
  <c r="AN62" i="1"/>
  <c r="AI211" i="1"/>
  <c r="AM211" i="1"/>
  <c r="AK132" i="1"/>
  <c r="AO132" i="1"/>
  <c r="AJ102" i="1"/>
  <c r="AN102" i="1"/>
  <c r="AH136" i="1"/>
  <c r="AL136" i="1"/>
  <c r="AI41" i="1"/>
  <c r="AK11" i="1"/>
  <c r="AI112" i="1"/>
  <c r="AK54" i="1"/>
  <c r="AN229" i="1"/>
  <c r="AN304" i="1"/>
  <c r="AI247" i="1"/>
  <c r="AM247" i="1"/>
  <c r="AN301" i="1"/>
  <c r="AI312" i="1"/>
  <c r="AM312" i="1"/>
  <c r="AK342" i="1"/>
  <c r="AK348" i="1"/>
  <c r="AH254" i="1"/>
  <c r="AJ274" i="1"/>
  <c r="AN274" i="1"/>
  <c r="AO258" i="1"/>
  <c r="AI317" i="1"/>
  <c r="AM317" i="1"/>
  <c r="AN118" i="1"/>
  <c r="AH127" i="1"/>
  <c r="AJ108" i="1"/>
  <c r="AL64" i="1"/>
  <c r="AL168" i="1"/>
  <c r="AH289" i="1"/>
  <c r="AN324" i="1"/>
  <c r="AH344" i="1"/>
  <c r="AI257" i="1"/>
  <c r="AM257" i="1"/>
  <c r="AK277" i="1"/>
  <c r="AO277" i="1"/>
  <c r="AO321" i="1"/>
  <c r="AI341" i="1"/>
  <c r="AM341" i="1"/>
  <c r="AN350" i="1"/>
  <c r="AK347" i="1"/>
  <c r="AK14" i="1"/>
  <c r="AO14" i="1"/>
  <c r="AN312" i="1"/>
  <c r="AH342" i="1"/>
  <c r="AI333" i="1"/>
  <c r="AM333" i="1"/>
  <c r="AI309" i="1"/>
  <c r="AM309" i="1"/>
  <c r="AK206" i="1"/>
  <c r="AN78" i="1"/>
  <c r="AI208" i="1"/>
  <c r="AM208" i="1"/>
  <c r="AH188" i="1"/>
  <c r="AL188" i="1"/>
  <c r="AK210" i="1"/>
  <c r="AO210" i="1"/>
  <c r="AL223" i="1"/>
  <c r="AN8" i="1"/>
  <c r="AJ179" i="1"/>
  <c r="AN179" i="1"/>
  <c r="AJ225" i="1"/>
  <c r="AI84" i="1"/>
  <c r="AM84" i="1"/>
  <c r="AK181" i="1"/>
  <c r="AO181" i="1"/>
  <c r="AH156" i="1"/>
  <c r="AL156" i="1"/>
  <c r="AH105" i="1"/>
  <c r="AN207" i="1"/>
  <c r="AK170" i="1"/>
  <c r="AO170" i="1"/>
  <c r="AK65" i="1"/>
  <c r="AO65" i="1"/>
  <c r="AI233" i="1"/>
  <c r="AM233" i="1"/>
  <c r="AJ99" i="1"/>
  <c r="AJ92" i="1"/>
  <c r="AI157" i="1"/>
  <c r="AM157" i="1"/>
  <c r="AI57" i="1"/>
  <c r="AM57" i="1"/>
  <c r="AK401" i="1"/>
  <c r="AO401" i="1"/>
  <c r="AH405" i="1"/>
  <c r="AL405" i="1"/>
  <c r="AH415" i="1"/>
  <c r="AN429" i="1"/>
  <c r="AK431" i="1"/>
  <c r="AO431" i="1"/>
  <c r="AK437" i="1"/>
  <c r="AO437" i="1"/>
  <c r="AI441" i="1"/>
  <c r="AM441" i="1"/>
  <c r="AJ382" i="1"/>
  <c r="AJ374" i="1"/>
  <c r="AJ377" i="1"/>
  <c r="AI173" i="1"/>
  <c r="AM173" i="1"/>
  <c r="AK45" i="1"/>
  <c r="AO45" i="1"/>
  <c r="AK40" i="1"/>
  <c r="AO40" i="1"/>
  <c r="AH24" i="1"/>
  <c r="AJ97" i="1"/>
  <c r="AN97" i="1"/>
  <c r="AN126" i="1"/>
  <c r="AK198" i="1"/>
  <c r="AO198" i="1"/>
  <c r="AI56" i="1"/>
  <c r="AM56" i="1"/>
  <c r="AJ164" i="1"/>
  <c r="AL219" i="1"/>
  <c r="AK75" i="1"/>
  <c r="AN390" i="1"/>
  <c r="AH418" i="1"/>
  <c r="AL418" i="1"/>
  <c r="AJ411" i="1"/>
  <c r="AN411" i="1"/>
  <c r="AK417" i="1"/>
  <c r="AO417" i="1"/>
  <c r="AI428" i="1"/>
  <c r="AM428" i="1"/>
  <c r="AK268" i="1"/>
  <c r="AO268" i="1"/>
  <c r="AI302" i="1"/>
  <c r="AM302" i="1"/>
  <c r="AJ189" i="1"/>
  <c r="AN189" i="1"/>
  <c r="AO62" i="1"/>
  <c r="AJ16" i="1"/>
  <c r="AK211" i="1"/>
  <c r="AO211" i="1"/>
  <c r="AM132" i="1"/>
  <c r="AK102" i="1"/>
  <c r="AO102" i="1"/>
  <c r="AK229" i="1"/>
  <c r="AH304" i="1"/>
  <c r="AH301" i="1"/>
  <c r="AJ287" i="1"/>
  <c r="AN287" i="1"/>
  <c r="AO312" i="1"/>
  <c r="AI342" i="1"/>
  <c r="AM342" i="1"/>
  <c r="AN345" i="1"/>
  <c r="AI348" i="1"/>
  <c r="AM348" i="1"/>
  <c r="AJ333" i="1"/>
  <c r="AH249" i="1"/>
  <c r="AJ309" i="1"/>
  <c r="AL206" i="1"/>
  <c r="AI254" i="1"/>
  <c r="AM254" i="1"/>
  <c r="AK274" i="1"/>
  <c r="AH118" i="1"/>
  <c r="AJ127" i="1"/>
  <c r="AN127" i="1"/>
  <c r="AH47" i="1"/>
  <c r="AJ30" i="1"/>
  <c r="AN30" i="1"/>
  <c r="AH35" i="1"/>
  <c r="AJ224" i="1"/>
  <c r="AN224" i="1"/>
  <c r="AH325" i="1"/>
  <c r="AJ354" i="1"/>
  <c r="AN354" i="1"/>
  <c r="AH324" i="1"/>
  <c r="AJ344" i="1"/>
  <c r="AN344" i="1"/>
  <c r="AH273" i="1"/>
  <c r="AL273" i="1"/>
  <c r="AH350" i="1"/>
  <c r="AL350" i="1"/>
  <c r="AO359" i="1"/>
  <c r="AM44" i="1"/>
  <c r="AH102" i="1"/>
  <c r="AN136" i="1"/>
  <c r="AK247" i="1"/>
  <c r="AN254" i="1"/>
  <c r="AH274" i="1"/>
  <c r="AI258" i="1"/>
  <c r="AM258" i="1"/>
  <c r="AK317" i="1"/>
  <c r="AI277" i="1"/>
  <c r="AM277" i="1"/>
  <c r="AI347" i="1"/>
  <c r="AM347" i="1"/>
  <c r="AN392" i="1"/>
  <c r="AK81" i="1"/>
  <c r="AI50" i="1"/>
  <c r="AM50" i="1"/>
  <c r="AJ151" i="1"/>
  <c r="AK216" i="1"/>
  <c r="AO216" i="1"/>
  <c r="AL195" i="1"/>
  <c r="AK124" i="1"/>
  <c r="AO124" i="1"/>
  <c r="AJ215" i="1"/>
  <c r="AN215" i="1"/>
  <c r="AK178" i="1"/>
  <c r="AO178" i="1"/>
  <c r="AI187" i="1"/>
  <c r="AM187" i="1"/>
  <c r="AI230" i="1"/>
  <c r="AM230" i="1"/>
  <c r="AJ89" i="1"/>
  <c r="AN89" i="1"/>
  <c r="AI73" i="1"/>
  <c r="AM73" i="1"/>
  <c r="AK115" i="1"/>
  <c r="AO115" i="1"/>
  <c r="AJ204" i="1"/>
  <c r="AN204" i="1"/>
  <c r="AI85" i="1"/>
  <c r="AM85" i="1"/>
  <c r="AK436" i="1"/>
  <c r="AO436" i="1"/>
  <c r="AH357" i="1"/>
  <c r="AJ369" i="1"/>
  <c r="AN369" i="1"/>
  <c r="AJ353" i="1"/>
  <c r="AN353" i="1"/>
  <c r="AJ386" i="1"/>
  <c r="AN386" i="1"/>
  <c r="AN391" i="1"/>
  <c r="AK398" i="1"/>
  <c r="AO398" i="1"/>
  <c r="AI149" i="1"/>
  <c r="AM149" i="1"/>
  <c r="AI86" i="1"/>
  <c r="AM86" i="1"/>
  <c r="AJ67" i="1"/>
  <c r="AJ109" i="1"/>
  <c r="AI27" i="1"/>
  <c r="AM27" i="1"/>
  <c r="AJ93" i="1"/>
  <c r="AI7" i="1"/>
  <c r="AM7" i="1"/>
  <c r="AH381" i="1"/>
  <c r="AJ385" i="1"/>
  <c r="AN385" i="1"/>
  <c r="AK403" i="1"/>
  <c r="AO403" i="1"/>
  <c r="AI412" i="1"/>
  <c r="AM412" i="1"/>
  <c r="AK292" i="1"/>
  <c r="AO292" i="1"/>
  <c r="AI275" i="1"/>
  <c r="AM275" i="1"/>
  <c r="AJ271" i="1"/>
  <c r="AL232" i="1"/>
  <c r="AK297" i="1"/>
  <c r="AK16" i="1"/>
  <c r="AO16" i="1"/>
  <c r="AH152" i="1"/>
  <c r="AH41" i="1"/>
  <c r="AN11" i="1"/>
  <c r="AH112" i="1"/>
  <c r="AN54" i="1"/>
  <c r="AH237" i="1"/>
  <c r="AN192" i="1"/>
  <c r="AI229" i="1"/>
  <c r="AM229" i="1"/>
  <c r="AI304" i="1"/>
  <c r="AM304" i="1"/>
  <c r="AL247" i="1"/>
  <c r="AI301" i="1"/>
  <c r="AM301" i="1"/>
  <c r="AK287" i="1"/>
  <c r="AH345" i="1"/>
  <c r="AJ249" i="1"/>
  <c r="AN249" i="1"/>
  <c r="AO254" i="1"/>
  <c r="AI274" i="1"/>
  <c r="AM274" i="1"/>
  <c r="AN306" i="1"/>
  <c r="AH259" i="1"/>
  <c r="AI118" i="1"/>
  <c r="AM118" i="1"/>
  <c r="AK127" i="1"/>
  <c r="AI47" i="1"/>
  <c r="AM47" i="1"/>
  <c r="AK30" i="1"/>
  <c r="AI35" i="1"/>
  <c r="AM35" i="1"/>
  <c r="AK224" i="1"/>
  <c r="AK289" i="1"/>
  <c r="AI243" i="1"/>
  <c r="AM243" i="1"/>
  <c r="AK313" i="1"/>
  <c r="AI325" i="1"/>
  <c r="AM325" i="1"/>
  <c r="AK354" i="1"/>
  <c r="AJ321" i="1"/>
  <c r="AH359" i="1"/>
  <c r="AL359" i="1"/>
  <c r="AL397" i="1"/>
  <c r="AI111" i="1"/>
  <c r="AM111" i="1"/>
  <c r="AJ172" i="1"/>
  <c r="AN172" i="1"/>
  <c r="AL158" i="1"/>
  <c r="AN64" i="1"/>
  <c r="AO255" i="1"/>
  <c r="AI289" i="1"/>
  <c r="AM289" i="1"/>
  <c r="AN243" i="1"/>
  <c r="AH313" i="1"/>
  <c r="AI324" i="1"/>
  <c r="AM324" i="1"/>
  <c r="AK344" i="1"/>
  <c r="AH321" i="1"/>
  <c r="AJ341" i="1"/>
  <c r="AN341" i="1"/>
  <c r="AO347" i="1"/>
  <c r="AI359" i="1"/>
  <c r="AM359" i="1"/>
  <c r="AN364" i="1"/>
  <c r="AH371" i="1"/>
  <c r="AL371" i="1"/>
  <c r="AI392" i="1"/>
  <c r="AM392" i="1"/>
  <c r="AK394" i="1"/>
  <c r="AH182" i="1"/>
  <c r="AN113" i="1"/>
  <c r="AI96" i="1"/>
  <c r="AM96" i="1"/>
  <c r="AJ131" i="1"/>
  <c r="AJ260" i="1"/>
  <c r="AN260" i="1"/>
  <c r="AO279" i="1"/>
  <c r="AH311" i="1"/>
  <c r="AL311" i="1"/>
  <c r="AI327" i="1"/>
  <c r="AM327" i="1"/>
  <c r="AJ286" i="1"/>
  <c r="AN286" i="1"/>
  <c r="AJ346" i="1"/>
  <c r="AN346" i="1"/>
  <c r="AJ46" i="1"/>
  <c r="AN46" i="1"/>
  <c r="AL32" i="1"/>
  <c r="AI148" i="1"/>
  <c r="AL77" i="1"/>
  <c r="AI6" i="1"/>
  <c r="AL174" i="1"/>
  <c r="AI161" i="1"/>
  <c r="AO80" i="1"/>
  <c r="AK87" i="1"/>
  <c r="AO87" i="1"/>
  <c r="AI242" i="1"/>
  <c r="AL261" i="1"/>
  <c r="AI116" i="1"/>
  <c r="AM116" i="1"/>
  <c r="AL71" i="1"/>
  <c r="AJ290" i="1"/>
  <c r="AN290" i="1"/>
  <c r="AN404" i="1"/>
  <c r="AI402" i="1"/>
  <c r="AM402" i="1"/>
  <c r="AH212" i="1"/>
  <c r="AL212" i="1"/>
  <c r="AI245" i="1"/>
  <c r="AM245" i="1"/>
  <c r="AN327" i="1"/>
  <c r="AM332" i="1"/>
  <c r="AI39" i="1"/>
  <c r="AM39" i="1"/>
  <c r="AN47" i="1"/>
  <c r="AH30" i="1"/>
  <c r="AJ35" i="1"/>
  <c r="AL224" i="1"/>
  <c r="AI108" i="1"/>
  <c r="AM108" i="1"/>
  <c r="AK64" i="1"/>
  <c r="AH243" i="1"/>
  <c r="AJ313" i="1"/>
  <c r="AN313" i="1"/>
  <c r="AO324" i="1"/>
  <c r="AI344" i="1"/>
  <c r="AM344" i="1"/>
  <c r="AN273" i="1"/>
  <c r="AH257" i="1"/>
  <c r="AJ277" i="1"/>
  <c r="AL300" i="1"/>
  <c r="AI321" i="1"/>
  <c r="AM321" i="1"/>
  <c r="AK341" i="1"/>
  <c r="AH364" i="1"/>
  <c r="AJ371" i="1"/>
  <c r="AN371" i="1"/>
  <c r="AO392" i="1"/>
  <c r="AI394" i="1"/>
  <c r="AM394" i="1"/>
  <c r="AN397" i="1"/>
  <c r="AH395" i="1"/>
  <c r="AL395" i="1"/>
  <c r="AJ111" i="1"/>
  <c r="AI182" i="1"/>
  <c r="AM182" i="1"/>
  <c r="AH113" i="1"/>
  <c r="AN146" i="1"/>
  <c r="AI212" i="1"/>
  <c r="AM212" i="1"/>
  <c r="AJ245" i="1"/>
  <c r="AJ311" i="1"/>
  <c r="AN311" i="1"/>
  <c r="AO327" i="1"/>
  <c r="AH336" i="1"/>
  <c r="AL336" i="1"/>
  <c r="AJ307" i="1"/>
  <c r="AN307" i="1"/>
  <c r="AL319" i="1"/>
  <c r="AI352" i="1"/>
  <c r="AH355" i="1"/>
  <c r="AL355" i="1"/>
  <c r="AJ20" i="1"/>
  <c r="AN20" i="1"/>
  <c r="AI22" i="1"/>
  <c r="AI144" i="1"/>
  <c r="AI10" i="1"/>
  <c r="AK291" i="1"/>
  <c r="AO291" i="1"/>
  <c r="AK334" i="1"/>
  <c r="AO334" i="1"/>
  <c r="AI339" i="1"/>
  <c r="AM339" i="1"/>
  <c r="AH228" i="1"/>
  <c r="AJ176" i="1"/>
  <c r="AH246" i="1"/>
  <c r="AJ335" i="1"/>
  <c r="AJ261" i="1"/>
  <c r="AN182" i="1"/>
  <c r="AH260" i="1"/>
  <c r="AL260" i="1"/>
  <c r="AI279" i="1"/>
  <c r="AM279" i="1"/>
  <c r="AH327" i="1"/>
  <c r="AJ331" i="1"/>
  <c r="AN331" i="1"/>
  <c r="AL286" i="1"/>
  <c r="AO307" i="1"/>
  <c r="AI319" i="1"/>
  <c r="AN352" i="1"/>
  <c r="AK332" i="1"/>
  <c r="AO332" i="1"/>
  <c r="AJ351" i="1"/>
  <c r="AN351" i="1"/>
  <c r="AI355" i="1"/>
  <c r="AM355" i="1"/>
  <c r="AK20" i="1"/>
  <c r="AO20" i="1"/>
  <c r="AL46" i="1"/>
  <c r="AN71" i="1"/>
  <c r="AJ209" i="1"/>
  <c r="AI60" i="1"/>
  <c r="AH397" i="1"/>
  <c r="AJ395" i="1"/>
  <c r="AN395" i="1"/>
  <c r="AO182" i="1"/>
  <c r="AH155" i="1"/>
  <c r="AL155" i="1"/>
  <c r="AI113" i="1"/>
  <c r="AM113" i="1"/>
  <c r="AH146" i="1"/>
  <c r="AN193" i="1"/>
  <c r="AI260" i="1"/>
  <c r="AM260" i="1"/>
  <c r="AJ336" i="1"/>
  <c r="AN336" i="1"/>
  <c r="AK331" i="1"/>
  <c r="AO331" i="1"/>
  <c r="AJ80" i="1"/>
  <c r="AH59" i="1"/>
  <c r="AJ87" i="1"/>
  <c r="AN214" i="1"/>
  <c r="AO176" i="1"/>
  <c r="AK71" i="1"/>
  <c r="AL141" i="1"/>
  <c r="AO339" i="1"/>
  <c r="AN451" i="1"/>
  <c r="AL402" i="1"/>
  <c r="AO107" i="1"/>
  <c r="AH70" i="1"/>
  <c r="AJ141" i="1"/>
  <c r="AN288" i="1"/>
  <c r="AK295" i="1"/>
  <c r="AO295" i="1"/>
  <c r="AH209" i="1"/>
  <c r="AJ60" i="1"/>
  <c r="AN60" i="1"/>
  <c r="AH128" i="1"/>
  <c r="AM13" i="1"/>
  <c r="AL53" i="1"/>
  <c r="AI449" i="1"/>
  <c r="AK453" i="1"/>
  <c r="AO453" i="1"/>
  <c r="AJ451" i="1"/>
  <c r="AL389" i="1"/>
  <c r="AH370" i="1"/>
  <c r="AM407" i="1"/>
  <c r="AJ427" i="1"/>
  <c r="AI426" i="1"/>
  <c r="AM426" i="1"/>
  <c r="AK171" i="1"/>
  <c r="AJ95" i="1"/>
  <c r="AN95" i="1"/>
  <c r="AL23" i="1"/>
  <c r="AN159" i="1"/>
  <c r="AO379" i="1"/>
  <c r="AI378" i="1"/>
  <c r="AM378" i="1"/>
  <c r="AJ399" i="1"/>
  <c r="AN399" i="1"/>
  <c r="AH423" i="1"/>
  <c r="AL423" i="1"/>
  <c r="AH227" i="1"/>
  <c r="AL227" i="1"/>
  <c r="AO281" i="1"/>
  <c r="AJ293" i="1"/>
  <c r="AI61" i="1"/>
  <c r="AO123" i="1"/>
  <c r="AK234" i="1"/>
  <c r="AO410" i="1"/>
  <c r="AO172" i="1"/>
  <c r="AO22" i="1"/>
  <c r="AL38" i="1"/>
  <c r="AN144" i="1"/>
  <c r="AN32" i="1"/>
  <c r="AH148" i="1"/>
  <c r="AN77" i="1"/>
  <c r="AN174" i="1"/>
  <c r="AH161" i="1"/>
  <c r="AJ10" i="1"/>
  <c r="AI87" i="1"/>
  <c r="AJ228" i="1"/>
  <c r="AN228" i="1"/>
  <c r="AL176" i="1"/>
  <c r="AI246" i="1"/>
  <c r="AI291" i="1"/>
  <c r="AO261" i="1"/>
  <c r="AN213" i="1"/>
  <c r="AH106" i="1"/>
  <c r="AJ116" i="1"/>
  <c r="AI71" i="1"/>
  <c r="AM71" i="1"/>
  <c r="AL107" i="1"/>
  <c r="AO141" i="1"/>
  <c r="AI290" i="1"/>
  <c r="AM290" i="1"/>
  <c r="AK318" i="1"/>
  <c r="AH295" i="1"/>
  <c r="AN326" i="1"/>
  <c r="AM209" i="1"/>
  <c r="AH39" i="1"/>
  <c r="AL39" i="1"/>
  <c r="AI128" i="1"/>
  <c r="AM128" i="1"/>
  <c r="AN13" i="1"/>
  <c r="AL100" i="1"/>
  <c r="AL444" i="1"/>
  <c r="AI445" i="1"/>
  <c r="AM445" i="1"/>
  <c r="AL440" i="1"/>
  <c r="AJ450" i="1"/>
  <c r="AL448" i="1"/>
  <c r="AH453" i="1"/>
  <c r="AK367" i="1"/>
  <c r="AO367" i="1"/>
  <c r="AI370" i="1"/>
  <c r="AM370" i="1"/>
  <c r="AH404" i="1"/>
  <c r="AL404" i="1"/>
  <c r="AJ402" i="1"/>
  <c r="AN402" i="1"/>
  <c r="AJ407" i="1"/>
  <c r="AN407" i="1"/>
  <c r="AI414" i="1"/>
  <c r="AI143" i="1"/>
  <c r="AK52" i="1"/>
  <c r="AO52" i="1"/>
  <c r="AI23" i="1"/>
  <c r="AM23" i="1"/>
  <c r="AK169" i="1"/>
  <c r="AO169" i="1"/>
  <c r="AI383" i="1"/>
  <c r="AI220" i="1"/>
  <c r="AI413" i="1"/>
  <c r="AM214" i="1"/>
  <c r="AJ246" i="1"/>
  <c r="AN246" i="1"/>
  <c r="AL335" i="1"/>
  <c r="AI334" i="1"/>
  <c r="AO213" i="1"/>
  <c r="AH166" i="1"/>
  <c r="AK42" i="1"/>
  <c r="AO42" i="1"/>
  <c r="AJ70" i="1"/>
  <c r="AN70" i="1"/>
  <c r="AI299" i="1"/>
  <c r="AH288" i="1"/>
  <c r="AL288" i="1"/>
  <c r="AI295" i="1"/>
  <c r="AK326" i="1"/>
  <c r="AJ94" i="1"/>
  <c r="AN128" i="1"/>
  <c r="AJ445" i="1"/>
  <c r="AH367" i="1"/>
  <c r="AL367" i="1"/>
  <c r="AJ370" i="1"/>
  <c r="AN370" i="1"/>
  <c r="AH427" i="1"/>
  <c r="AL427" i="1"/>
  <c r="AJ414" i="1"/>
  <c r="AK426" i="1"/>
  <c r="AO426" i="1"/>
  <c r="AI171" i="1"/>
  <c r="AJ140" i="1"/>
  <c r="AN140" i="1"/>
  <c r="AJ23" i="1"/>
  <c r="AN23" i="1"/>
  <c r="AJ425" i="1"/>
  <c r="AI430" i="1"/>
  <c r="AH262" i="1"/>
  <c r="AK308" i="1"/>
  <c r="AH185" i="1"/>
  <c r="AI227" i="1"/>
  <c r="AJ220" i="1"/>
  <c r="AN220" i="1"/>
  <c r="AJ238" i="1"/>
  <c r="AH36" i="1"/>
  <c r="AI234" i="1"/>
  <c r="AM234" i="1"/>
  <c r="AO196" i="1"/>
  <c r="AI396" i="1"/>
  <c r="AM396" i="1"/>
  <c r="AK384" i="1"/>
  <c r="AO384" i="1"/>
  <c r="AO424" i="1"/>
  <c r="AK165" i="1"/>
  <c r="AH163" i="1"/>
  <c r="AL163" i="1"/>
  <c r="AI100" i="1"/>
  <c r="AM100" i="1"/>
  <c r="AM444" i="1"/>
  <c r="AM440" i="1"/>
  <c r="AK450" i="1"/>
  <c r="AO450" i="1"/>
  <c r="AI448" i="1"/>
  <c r="AM448" i="1"/>
  <c r="AI404" i="1"/>
  <c r="AM404" i="1"/>
  <c r="AK407" i="1"/>
  <c r="AI420" i="1"/>
  <c r="AI281" i="1"/>
  <c r="AI123" i="1"/>
  <c r="AO238" i="1"/>
  <c r="AK413" i="1"/>
  <c r="AO413" i="1"/>
  <c r="AH266" i="1"/>
  <c r="AL266" i="1"/>
  <c r="AH294" i="1"/>
  <c r="AJ117" i="1"/>
  <c r="AN117" i="1"/>
  <c r="AI261" i="1"/>
  <c r="AM261" i="1"/>
  <c r="AJ106" i="1"/>
  <c r="AN106" i="1"/>
  <c r="AL116" i="1"/>
  <c r="AO71" i="1"/>
  <c r="AJ107" i="1"/>
  <c r="AI141" i="1"/>
  <c r="AM141" i="1"/>
  <c r="AM288" i="1"/>
  <c r="AN339" i="1"/>
  <c r="AN323" i="1"/>
  <c r="AK94" i="1"/>
  <c r="AO94" i="1"/>
  <c r="AK128" i="1"/>
  <c r="AJ100" i="1"/>
  <c r="AN100" i="1"/>
  <c r="AN444" i="1"/>
  <c r="AK445" i="1"/>
  <c r="AO445" i="1"/>
  <c r="AJ440" i="1"/>
  <c r="AN440" i="1"/>
  <c r="AH450" i="1"/>
  <c r="AL450" i="1"/>
  <c r="AJ448" i="1"/>
  <c r="AN448" i="1"/>
  <c r="AI367" i="1"/>
  <c r="AK370" i="1"/>
  <c r="AO370" i="1"/>
  <c r="AJ404" i="1"/>
  <c r="AH402" i="1"/>
  <c r="AL407" i="1"/>
  <c r="AI427" i="1"/>
  <c r="AM427" i="1"/>
  <c r="AO414" i="1"/>
  <c r="AI52" i="1"/>
  <c r="AI159" i="1"/>
  <c r="AM159" i="1"/>
  <c r="AN379" i="1"/>
  <c r="AH378" i="1"/>
  <c r="AK423" i="1"/>
  <c r="AH425" i="1"/>
  <c r="AJ420" i="1"/>
  <c r="AK430" i="1"/>
  <c r="AO430" i="1"/>
  <c r="AJ252" i="1"/>
  <c r="AI185" i="1"/>
  <c r="AM293" i="1"/>
  <c r="AJ123" i="1"/>
  <c r="AN123" i="1"/>
  <c r="AJ406" i="1"/>
  <c r="AN406" i="1"/>
  <c r="AI316" i="1"/>
  <c r="AM316" i="1"/>
  <c r="AJ265" i="1"/>
  <c r="AN265" i="1"/>
  <c r="AL55" i="1"/>
  <c r="AH160" i="1"/>
  <c r="AL160" i="1"/>
  <c r="AI191" i="1"/>
  <c r="AH337" i="1"/>
  <c r="AL337" i="1"/>
  <c r="AH184" i="1"/>
  <c r="AH360" i="1"/>
  <c r="AI95" i="1"/>
  <c r="AI169" i="1"/>
  <c r="AM169" i="1"/>
  <c r="AH159" i="1"/>
  <c r="AL159" i="1"/>
  <c r="AI379" i="1"/>
  <c r="AJ383" i="1"/>
  <c r="AK409" i="1"/>
  <c r="AO409" i="1"/>
  <c r="AI423" i="1"/>
  <c r="AM423" i="1"/>
  <c r="AI425" i="1"/>
  <c r="AJ185" i="1"/>
  <c r="AN185" i="1"/>
  <c r="AJ281" i="1"/>
  <c r="AO220" i="1"/>
  <c r="AI48" i="1"/>
  <c r="AM34" i="1"/>
  <c r="AJ196" i="1"/>
  <c r="AN196" i="1"/>
  <c r="AH396" i="1"/>
  <c r="AL396" i="1"/>
  <c r="AL410" i="1"/>
  <c r="AI388" i="1"/>
  <c r="AM388" i="1"/>
  <c r="AH413" i="1"/>
  <c r="AL413" i="1"/>
  <c r="AO422" i="1"/>
  <c r="AN150" i="1"/>
  <c r="AH165" i="1"/>
  <c r="AL165" i="1"/>
  <c r="AI142" i="1"/>
  <c r="AL33" i="1"/>
  <c r="AJ197" i="1"/>
  <c r="AN197" i="1"/>
  <c r="AI266" i="1"/>
  <c r="AM266" i="1"/>
  <c r="AI55" i="1"/>
  <c r="AM55" i="1"/>
  <c r="AI160" i="1"/>
  <c r="AM160" i="1"/>
  <c r="AO28" i="1"/>
  <c r="AI375" i="1"/>
  <c r="AO368" i="1"/>
  <c r="AH400" i="1"/>
  <c r="AK433" i="1"/>
  <c r="AO433" i="1"/>
  <c r="AI435" i="1"/>
  <c r="AM435" i="1"/>
  <c r="AH121" i="1"/>
  <c r="AL121" i="1"/>
  <c r="AI180" i="1"/>
  <c r="AJ129" i="1"/>
  <c r="AN129" i="1"/>
  <c r="AK244" i="1"/>
  <c r="AO244" i="1"/>
  <c r="AH119" i="1"/>
  <c r="AL119" i="1"/>
  <c r="AJ251" i="1"/>
  <c r="AN251" i="1"/>
  <c r="AJ240" i="1"/>
  <c r="AL294" i="1"/>
  <c r="AI278" i="1"/>
  <c r="AH117" i="1"/>
  <c r="AK4" i="1"/>
  <c r="AO4" i="1"/>
  <c r="AJ120" i="1"/>
  <c r="AL43" i="1"/>
  <c r="AJ375" i="1"/>
  <c r="AI387" i="1"/>
  <c r="AO438" i="1"/>
  <c r="AK443" i="1"/>
  <c r="AO443" i="1"/>
  <c r="AH433" i="1"/>
  <c r="AL433" i="1"/>
  <c r="AH439" i="1"/>
  <c r="AN19" i="1"/>
  <c r="AJ264" i="1"/>
  <c r="AN264" i="1"/>
  <c r="AH196" i="1"/>
  <c r="AJ396" i="1"/>
  <c r="AN396" i="1"/>
  <c r="AH384" i="1"/>
  <c r="AL384" i="1"/>
  <c r="AO388" i="1"/>
  <c r="AJ424" i="1"/>
  <c r="AN424" i="1"/>
  <c r="AH150" i="1"/>
  <c r="AL150" i="1"/>
  <c r="AJ165" i="1"/>
  <c r="AI139" i="1"/>
  <c r="AL197" i="1"/>
  <c r="AK337" i="1"/>
  <c r="AO337" i="1"/>
  <c r="AN434" i="1"/>
  <c r="AN432" i="1"/>
  <c r="AK446" i="1"/>
  <c r="AO446" i="1"/>
  <c r="AI363" i="1"/>
  <c r="AM363" i="1"/>
  <c r="AJ315" i="1"/>
  <c r="AN315" i="1"/>
  <c r="AJ201" i="1"/>
  <c r="AN201" i="1"/>
  <c r="AN34" i="1"/>
  <c r="AO36" i="1"/>
  <c r="AH234" i="1"/>
  <c r="AL234" i="1"/>
  <c r="AI196" i="1"/>
  <c r="AH388" i="1"/>
  <c r="AL388" i="1"/>
  <c r="AJ413" i="1"/>
  <c r="AH421" i="1"/>
  <c r="AL421" i="1"/>
  <c r="AI165" i="1"/>
  <c r="AM165" i="1"/>
  <c r="AJ142" i="1"/>
  <c r="AN142" i="1"/>
  <c r="AH139" i="1"/>
  <c r="AL139" i="1"/>
  <c r="AI33" i="1"/>
  <c r="AJ134" i="1"/>
  <c r="AN134" i="1"/>
  <c r="AI241" i="1"/>
  <c r="AJ278" i="1"/>
  <c r="AL316" i="1"/>
  <c r="AK117" i="1"/>
  <c r="AO117" i="1"/>
  <c r="AI4" i="1"/>
  <c r="AI337" i="1"/>
  <c r="AM337" i="1"/>
  <c r="AI438" i="1"/>
  <c r="AI443" i="1"/>
  <c r="AJ184" i="1"/>
  <c r="AO121" i="1"/>
  <c r="AI51" i="1"/>
  <c r="AJ114" i="1"/>
  <c r="AL88" i="1"/>
  <c r="AI129" i="1"/>
  <c r="AK248" i="1"/>
  <c r="AO248" i="1"/>
  <c r="AI264" i="1"/>
  <c r="AJ244" i="1"/>
  <c r="AN244" i="1"/>
  <c r="AL17" i="1"/>
  <c r="AI265" i="1"/>
  <c r="AI162" i="1"/>
  <c r="AM162" i="1"/>
  <c r="AH120" i="1"/>
  <c r="AL120" i="1"/>
  <c r="AJ43" i="1"/>
  <c r="AN43" i="1"/>
  <c r="AI28" i="1"/>
  <c r="AM28" i="1"/>
  <c r="AI432" i="1"/>
  <c r="AM432" i="1"/>
  <c r="AH435" i="1"/>
  <c r="AL435" i="1"/>
  <c r="AK439" i="1"/>
  <c r="AO439" i="1"/>
  <c r="AL442" i="1"/>
  <c r="AK76" i="1"/>
  <c r="AO76" i="1"/>
  <c r="AI135" i="1"/>
  <c r="AJ122" i="1"/>
  <c r="AJ37" i="1"/>
  <c r="AJ362" i="1"/>
  <c r="AL376" i="1"/>
  <c r="AK110" i="1"/>
  <c r="AI167" i="1"/>
  <c r="AJ203" i="1"/>
  <c r="AN203" i="1"/>
  <c r="AJ79" i="1"/>
  <c r="AH235" i="1"/>
  <c r="AL235" i="1"/>
  <c r="AK175" i="1"/>
  <c r="AO175" i="1"/>
  <c r="AK3" i="1"/>
  <c r="AO3" i="1"/>
  <c r="AI205" i="1"/>
  <c r="AJ26" i="1"/>
  <c r="AN26" i="1"/>
  <c r="AK183" i="1"/>
  <c r="AO183" i="1"/>
  <c r="AN101" i="1"/>
  <c r="AI145" i="1"/>
  <c r="AI221" i="1"/>
  <c r="AH68" i="1"/>
  <c r="AN74" i="1"/>
  <c r="AK5" i="1"/>
  <c r="AK12" i="1"/>
  <c r="AK375" i="1"/>
  <c r="AO375" i="1"/>
  <c r="AL368" i="1"/>
  <c r="AI400" i="1"/>
  <c r="AM400" i="1"/>
  <c r="AN442" i="1"/>
  <c r="AI184" i="1"/>
  <c r="AM184" i="1"/>
  <c r="AH19" i="1"/>
  <c r="AL19" i="1"/>
  <c r="AI114" i="1"/>
  <c r="AM114" i="1"/>
  <c r="AI69" i="1"/>
  <c r="AM69" i="1"/>
  <c r="AH298" i="1"/>
  <c r="AL239" i="1"/>
  <c r="AI253" i="1"/>
  <c r="AM253" i="1"/>
  <c r="AJ329" i="1"/>
  <c r="AK130" i="1"/>
  <c r="AK88" i="1"/>
  <c r="AO88" i="1"/>
  <c r="AH9" i="1"/>
  <c r="AJ221" i="1"/>
  <c r="AJ63" i="1"/>
  <c r="AL12" i="1"/>
  <c r="AH125" i="1"/>
  <c r="AH199" i="1"/>
  <c r="AH203" i="1"/>
  <c r="AH283" i="1"/>
  <c r="AH26" i="1"/>
  <c r="AH5" i="1"/>
  <c r="AI183" i="1"/>
  <c r="AK380" i="1"/>
  <c r="AI408" i="1"/>
  <c r="AN419" i="1"/>
  <c r="AN435" i="1"/>
  <c r="AI446" i="1"/>
  <c r="AM446" i="1"/>
  <c r="AI439" i="1"/>
  <c r="AI442" i="1"/>
  <c r="AH18" i="1"/>
  <c r="AL18" i="1"/>
  <c r="AL101" i="1"/>
  <c r="AH135" i="1"/>
  <c r="AN121" i="1"/>
  <c r="AN91" i="1"/>
  <c r="AJ133" i="1"/>
  <c r="AN133" i="1"/>
  <c r="AK69" i="1"/>
  <c r="AI315" i="1"/>
  <c r="AI362" i="1"/>
  <c r="AM362" i="1"/>
  <c r="AN376" i="1"/>
  <c r="AL365" i="1"/>
  <c r="AI201" i="1"/>
  <c r="AI110" i="1"/>
  <c r="AK145" i="1"/>
  <c r="AJ270" i="1"/>
  <c r="AN270" i="1"/>
  <c r="AI130" i="1"/>
  <c r="AM130" i="1"/>
  <c r="AK9" i="1"/>
  <c r="AO9" i="1"/>
  <c r="AK235" i="1"/>
  <c r="AK190" i="1"/>
  <c r="AH63" i="1"/>
  <c r="AL63" i="1"/>
  <c r="AI244" i="1"/>
  <c r="AM244" i="1"/>
  <c r="AI283" i="1"/>
  <c r="AI26" i="1"/>
  <c r="AM26" i="1"/>
  <c r="AK68" i="1"/>
  <c r="AI5" i="1"/>
  <c r="AM5" i="1"/>
  <c r="AN183" i="1"/>
  <c r="AK98" i="1"/>
  <c r="AO98" i="1"/>
  <c r="AM340" i="1"/>
  <c r="AK195" i="1"/>
  <c r="AO195" i="1"/>
  <c r="AK208" i="1"/>
  <c r="AO208" i="1"/>
  <c r="AM215" i="1"/>
  <c r="AI178" i="1"/>
  <c r="AM178" i="1"/>
  <c r="AK188" i="1"/>
  <c r="AO188" i="1"/>
  <c r="AN320" i="1"/>
  <c r="AH16" i="1"/>
  <c r="AM102" i="1"/>
  <c r="AL14" i="1"/>
  <c r="AO200" i="1"/>
  <c r="AO136" i="1"/>
  <c r="AO11" i="1"/>
  <c r="AO54" i="1"/>
  <c r="AJ345" i="1"/>
  <c r="AL348" i="1"/>
  <c r="AJ118" i="1"/>
  <c r="AL127" i="1"/>
  <c r="AJ324" i="1"/>
  <c r="AL344" i="1"/>
  <c r="AJ392" i="1"/>
  <c r="AJ327" i="1"/>
  <c r="AL340" i="1"/>
  <c r="AH153" i="1"/>
  <c r="AL102" i="1"/>
  <c r="AL41" i="1"/>
  <c r="AL112" i="1"/>
  <c r="AL237" i="1"/>
  <c r="AJ47" i="1"/>
  <c r="AL30" i="1"/>
  <c r="AJ273" i="1"/>
  <c r="AL257" i="1"/>
  <c r="AJ397" i="1"/>
  <c r="AJ146" i="1"/>
  <c r="AL16" i="1"/>
  <c r="AJ254" i="1"/>
  <c r="AL274" i="1"/>
  <c r="AJ255" i="1"/>
  <c r="AL289" i="1"/>
  <c r="AJ347" i="1"/>
  <c r="AJ279" i="1"/>
  <c r="AL132" i="1"/>
  <c r="AO152" i="1"/>
  <c r="AJ200" i="1"/>
  <c r="AJ364" i="1"/>
  <c r="AH320" i="1"/>
  <c r="AL229" i="1"/>
  <c r="AJ258" i="1"/>
  <c r="AL317" i="1"/>
  <c r="AJ325" i="1"/>
  <c r="AL354" i="1"/>
  <c r="AJ356" i="1"/>
  <c r="AO355" i="1"/>
  <c r="AJ22" i="1"/>
  <c r="AJ77" i="1"/>
  <c r="AK6" i="1"/>
  <c r="AK59" i="1"/>
  <c r="AO59" i="1"/>
  <c r="AM87" i="1"/>
  <c r="AM32" i="1"/>
  <c r="AH6" i="1"/>
  <c r="AM174" i="1"/>
  <c r="AK242" i="1"/>
  <c r="AO242" i="1"/>
  <c r="AI214" i="1"/>
  <c r="AH20" i="1"/>
  <c r="AK158" i="1"/>
  <c r="AH38" i="1"/>
  <c r="AK286" i="1"/>
  <c r="AO352" i="1"/>
  <c r="AM144" i="1"/>
  <c r="AJ32" i="1"/>
  <c r="AK148" i="1"/>
  <c r="AK161" i="1"/>
  <c r="AO161" i="1"/>
  <c r="AM10" i="1"/>
  <c r="AO346" i="1"/>
  <c r="AM22" i="1"/>
  <c r="AJ144" i="1"/>
  <c r="AH299" i="1"/>
  <c r="AJ288" i="1"/>
  <c r="AL295" i="1"/>
  <c r="AJ323" i="1"/>
  <c r="AN209" i="1"/>
  <c r="AJ159" i="1"/>
  <c r="AJ39" i="1"/>
  <c r="AJ318" i="1"/>
  <c r="AL339" i="1"/>
  <c r="AJ13" i="1"/>
  <c r="AL290" i="1"/>
  <c r="AH94" i="1"/>
  <c r="AL94" i="1"/>
  <c r="AL60" i="1"/>
  <c r="AL140" i="1"/>
  <c r="AK83" i="1"/>
  <c r="AO83" i="1"/>
  <c r="AL414" i="1"/>
  <c r="AH143" i="1"/>
  <c r="AM383" i="1"/>
  <c r="AM420" i="1"/>
  <c r="AH72" i="1"/>
  <c r="AL72" i="1"/>
  <c r="AH134" i="1"/>
  <c r="AL134" i="1"/>
  <c r="AK241" i="1"/>
  <c r="AO241" i="1"/>
  <c r="AO366" i="1"/>
  <c r="AK387" i="1"/>
  <c r="AO387" i="1"/>
  <c r="AL52" i="1"/>
  <c r="AH23" i="1"/>
  <c r="AN252" i="1"/>
  <c r="AJ384" i="1"/>
  <c r="AL169" i="1"/>
  <c r="AH379" i="1"/>
  <c r="AN425" i="1"/>
  <c r="AO252" i="1"/>
  <c r="AH308" i="1"/>
  <c r="AL308" i="1"/>
  <c r="AO163" i="1"/>
  <c r="AL171" i="1"/>
  <c r="AH140" i="1"/>
  <c r="AL378" i="1"/>
  <c r="AO399" i="1"/>
  <c r="AL262" i="1"/>
  <c r="AH281" i="1"/>
  <c r="AL281" i="1"/>
  <c r="AH61" i="1"/>
  <c r="AL61" i="1"/>
  <c r="AN421" i="1"/>
  <c r="AK119" i="1"/>
  <c r="AO119" i="1"/>
  <c r="AK278" i="1"/>
  <c r="AO278" i="1"/>
  <c r="AK120" i="1"/>
  <c r="AO120" i="1"/>
  <c r="AH380" i="1"/>
  <c r="AL380" i="1"/>
  <c r="AJ400" i="1"/>
  <c r="AN400" i="1"/>
  <c r="AK90" i="1"/>
  <c r="AH37" i="1"/>
  <c r="AL37" i="1"/>
  <c r="AK199" i="1"/>
  <c r="AO199" i="1"/>
  <c r="AK217" i="1"/>
  <c r="AH3" i="1"/>
  <c r="AL3" i="1"/>
  <c r="AJ163" i="1"/>
  <c r="AN266" i="1"/>
  <c r="AK438" i="1"/>
  <c r="AM421" i="1"/>
  <c r="AH422" i="1"/>
  <c r="AK265" i="1"/>
  <c r="AO265" i="1"/>
  <c r="AK160" i="1"/>
  <c r="AJ135" i="1"/>
  <c r="AN135" i="1"/>
  <c r="AK133" i="1"/>
  <c r="AL424" i="1"/>
  <c r="AM139" i="1"/>
  <c r="AH33" i="1"/>
  <c r="AM280" i="1"/>
  <c r="AK366" i="1"/>
  <c r="AJ9" i="1"/>
  <c r="AK264" i="1"/>
  <c r="AJ408" i="1"/>
  <c r="AM419" i="1"/>
  <c r="AL432" i="1"/>
  <c r="AJ446" i="1"/>
  <c r="AM442" i="1"/>
  <c r="AL184" i="1"/>
  <c r="AJ101" i="1"/>
  <c r="AM122" i="1"/>
  <c r="AL91" i="1"/>
  <c r="AO133" i="1"/>
  <c r="AO180" i="1"/>
  <c r="AO90" i="1"/>
  <c r="AL298" i="1"/>
  <c r="AL363" i="1"/>
  <c r="AL362" i="1"/>
  <c r="AM365" i="1"/>
  <c r="AM110" i="1"/>
  <c r="AM145" i="1"/>
  <c r="AN329" i="1"/>
  <c r="AN79" i="1"/>
  <c r="AN9" i="1"/>
  <c r="AO129" i="1"/>
  <c r="AO190" i="1"/>
  <c r="AO217" i="1"/>
  <c r="AO264" i="1"/>
  <c r="AO236" i="1"/>
  <c r="AO283" i="1"/>
  <c r="AL26" i="1"/>
  <c r="AL68" i="1"/>
  <c r="AL5" i="1"/>
  <c r="AJ91" i="1"/>
  <c r="AJ337" i="1"/>
  <c r="AJ380" i="1"/>
  <c r="AN433" i="1"/>
  <c r="AN18" i="1"/>
  <c r="AN51" i="1"/>
  <c r="AN125" i="1"/>
  <c r="AO360" i="1"/>
  <c r="AL203" i="1"/>
  <c r="AM221" i="1"/>
  <c r="AN205" i="1"/>
  <c r="AM191" i="1"/>
  <c r="AM408" i="1"/>
  <c r="AL419" i="1"/>
  <c r="AJ435" i="1"/>
  <c r="AN366" i="1"/>
  <c r="AM375" i="1"/>
  <c r="AN387" i="1"/>
  <c r="AN438" i="1"/>
  <c r="AN76" i="1"/>
  <c r="AO125" i="1"/>
  <c r="AL372" i="1"/>
  <c r="AM203" i="1"/>
  <c r="AN199" i="1"/>
  <c r="AO205" i="1"/>
  <c r="AH12" i="1"/>
  <c r="L21" i="2" l="1"/>
  <c r="L23" i="2" s="1"/>
  <c r="L24" i="2" s="1"/>
  <c r="L22" i="2"/>
  <c r="J22" i="2"/>
  <c r="J21" i="2"/>
  <c r="J23" i="2" s="1"/>
  <c r="J24" i="2" s="1"/>
  <c r="K22" i="2"/>
  <c r="K21" i="2"/>
  <c r="K23" i="2" s="1"/>
  <c r="K24" i="2" s="1"/>
  <c r="I22" i="2"/>
  <c r="I21" i="2"/>
  <c r="H22" i="2"/>
  <c r="H21" i="2"/>
  <c r="I23" i="2" l="1"/>
  <c r="I24" i="2" s="1"/>
  <c r="H23" i="2"/>
  <c r="H24" i="2" s="1"/>
</calcChain>
</file>

<file path=xl/sharedStrings.xml><?xml version="1.0" encoding="utf-8"?>
<sst xmlns="http://schemas.openxmlformats.org/spreadsheetml/2006/main" count="591" uniqueCount="561">
  <si>
    <t>CDC INFLUENZA DATA SET</t>
  </si>
  <si>
    <t>CENSUS DATA</t>
  </si>
  <si>
    <t>NORMALIZATION</t>
  </si>
  <si>
    <t>Combined key</t>
  </si>
  <si>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</si>
  <si>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</si>
  <si>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</si>
  <si>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</si>
  <si>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</si>
  <si>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</si>
  <si>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</si>
  <si>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</si>
  <si>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</si>
  <si>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</si>
  <si>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</si>
  <si>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Not Stated</t>
  </si>
  <si>
    <t>Grand Total</t>
  </si>
  <si>
    <t>Sum of Under 5 years</t>
  </si>
  <si>
    <t>Sum of 5 to 9 years</t>
  </si>
  <si>
    <t>Sum of 10 to 14 years</t>
  </si>
  <si>
    <t>Sum of 15 to 19 years</t>
  </si>
  <si>
    <t>Sum of 20 to 24 years</t>
  </si>
  <si>
    <t>Sum of 25 to 29 years</t>
  </si>
  <si>
    <t>Sum of 30 to 34 years</t>
  </si>
  <si>
    <t>Sum of 35 to 39 years</t>
  </si>
  <si>
    <t>Sum of 40 to 44 years</t>
  </si>
  <si>
    <t>Sum of 45 to 49 years</t>
  </si>
  <si>
    <t>Sum of 50 to 54 years</t>
  </si>
  <si>
    <t>Sum of 55 to 59 years</t>
  </si>
  <si>
    <t>Sum of 60 to 64 years</t>
  </si>
  <si>
    <t>Sum of 65 to 69 years</t>
  </si>
  <si>
    <t>Sum of 70 to 74 years</t>
  </si>
  <si>
    <t>Sum of 75 to 79 years</t>
  </si>
  <si>
    <t>Sum of 80 to 84 years</t>
  </si>
  <si>
    <t>Sum of 85 years and over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</si>
  <si>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</si>
  <si>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</si>
  <si>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</si>
  <si>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</si>
  <si>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</si>
  <si>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</si>
  <si>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</si>
  <si>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</si>
  <si>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</si>
  <si>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 and over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</si>
  <si>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</si>
  <si>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</si>
  <si>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</si>
  <si>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</si>
  <si>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</si>
  <si>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</si>
  <si>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</si>
  <si>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</si>
  <si>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</si>
  <si>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</si>
  <si>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</si>
  <si>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</si>
  <si>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</si>
  <si>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</si>
  <si>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</si>
  <si>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</si>
  <si>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</si>
  <si>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</si>
  <si>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</si>
  <si>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</si>
  <si>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</si>
  <si>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</si>
  <si>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</si>
  <si>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</si>
  <si>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</si>
  <si>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</si>
  <si>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</si>
  <si>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</si>
  <si>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</si>
  <si>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</si>
  <si>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</si>
  <si>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</si>
  <si>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</si>
  <si>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</si>
  <si>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</si>
  <si>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</si>
  <si>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</si>
  <si>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</si>
  <si>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</si>
  <si>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</si>
  <si>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</si>
  <si>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</si>
  <si>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</si>
  <si>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</si>
  <si>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</si>
  <si>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</si>
  <si>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</si>
  <si>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</si>
  <si>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</si>
  <si>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</si>
  <si>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</si>
  <si>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</si>
  <si>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</si>
  <si>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</si>
  <si>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</si>
  <si>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</si>
  <si>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</si>
  <si>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</si>
  <si>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</si>
  <si>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</si>
  <si>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</si>
  <si>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</si>
  <si>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</si>
  <si>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</si>
  <si>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</si>
  <si>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</si>
  <si>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</si>
  <si>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</si>
  <si>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</si>
  <si>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</si>
  <si>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</si>
  <si>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</si>
  <si>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</si>
  <si>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</si>
  <si>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</si>
  <si>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</si>
  <si>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</si>
  <si>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</si>
  <si>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</si>
  <si>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</si>
  <si>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</si>
  <si>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</si>
  <si>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</si>
  <si>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</si>
  <si>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</si>
  <si>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</si>
  <si>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</si>
  <si>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</si>
  <si>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</si>
  <si>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</si>
  <si>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</si>
  <si>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</si>
  <si>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</si>
  <si>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</si>
  <si>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</si>
  <si>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</si>
  <si>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</si>
  <si>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</si>
  <si>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</si>
  <si>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</si>
  <si>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</si>
  <si>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</si>
  <si>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</si>
  <si>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</si>
  <si>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</si>
  <si>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</si>
  <si>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</si>
  <si>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</si>
  <si>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</si>
  <si>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</si>
  <si>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</si>
  <si>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</si>
  <si>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</si>
  <si>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</si>
  <si>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</si>
  <si>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</si>
  <si>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</si>
  <si>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</si>
  <si>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</si>
  <si>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</si>
  <si>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</si>
  <si>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</si>
  <si>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</si>
  <si>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</si>
  <si>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</si>
  <si>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</si>
  <si>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</si>
  <si>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</si>
  <si>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</si>
  <si>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</si>
  <si>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</si>
  <si>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</si>
  <si>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</si>
  <si>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</si>
  <si>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</si>
  <si>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</si>
  <si>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</si>
  <si>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</si>
  <si>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</si>
  <si>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</si>
  <si>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</si>
  <si>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</si>
  <si>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</si>
  <si>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</si>
  <si>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</si>
  <si>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</si>
  <si>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</si>
  <si>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</si>
  <si>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</si>
  <si>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</si>
  <si>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</si>
  <si>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</si>
  <si>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</si>
  <si>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</si>
  <si>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</si>
  <si>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</si>
  <si>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</si>
  <si>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</si>
  <si>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</si>
  <si>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</si>
  <si>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</si>
  <si>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</si>
  <si>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</si>
  <si>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</si>
  <si>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</si>
  <si>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</si>
  <si>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</si>
  <si>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</si>
  <si>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</si>
  <si>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</si>
  <si>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</si>
  <si>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</si>
  <si>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</si>
  <si>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</si>
  <si>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</si>
  <si>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</si>
  <si>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</si>
  <si>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</si>
  <si>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</si>
  <si>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</si>
  <si>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</si>
  <si>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</si>
  <si>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</si>
  <si>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</si>
  <si>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</si>
  <si>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</si>
  <si>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</si>
  <si>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</si>
  <si>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</si>
  <si>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</si>
  <si>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</si>
  <si>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</si>
  <si>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</si>
  <si>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</si>
  <si>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</si>
  <si>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</si>
  <si>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</si>
  <si>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</si>
  <si>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</si>
  <si>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</si>
  <si>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</si>
  <si>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</si>
  <si>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</si>
  <si>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</si>
  <si>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</si>
  <si>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</si>
  <si>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</si>
  <si>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</si>
  <si>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</si>
  <si>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</si>
  <si>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</si>
  <si>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</si>
  <si>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</si>
  <si>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</si>
  <si>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</si>
  <si>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</si>
  <si>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</si>
  <si>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</si>
  <si>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</si>
  <si>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</si>
  <si>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</si>
  <si>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</si>
  <si>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</si>
  <si>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</si>
  <si>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</si>
  <si>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</si>
  <si>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</si>
  <si>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</si>
  <si>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</si>
  <si>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</si>
  <si>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</si>
  <si>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</si>
  <si>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</si>
  <si>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</si>
  <si>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</si>
  <si>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</si>
  <si>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</si>
  <si>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</si>
  <si>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</si>
  <si>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</si>
  <si>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</si>
  <si>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</si>
  <si>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</si>
  <si>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</si>
  <si>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</si>
  <si>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</si>
  <si>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</si>
  <si>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</si>
  <si>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</si>
  <si>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</si>
  <si>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</si>
  <si>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</si>
  <si>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</si>
  <si>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</si>
  <si>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</si>
  <si>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</si>
  <si>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</si>
  <si>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</si>
  <si>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</si>
  <si>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</si>
  <si>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</si>
  <si>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</si>
  <si>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</si>
  <si>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</si>
  <si>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</si>
  <si>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</si>
  <si>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</si>
  <si>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</si>
  <si>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</si>
  <si>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</si>
  <si>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</si>
  <si>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</si>
  <si>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</si>
  <si>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</si>
  <si>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</si>
  <si>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</si>
  <si>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</si>
  <si>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</si>
  <si>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</si>
  <si>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</si>
  <si>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</si>
  <si>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</si>
  <si>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</si>
  <si>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</si>
  <si>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</si>
  <si>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</si>
  <si>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</si>
  <si>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</si>
  <si>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</si>
  <si>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</si>
  <si>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</si>
  <si>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</si>
  <si>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</si>
  <si>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</si>
  <si>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</si>
  <si>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</si>
  <si>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</si>
  <si>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</si>
  <si>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</si>
  <si>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</si>
  <si>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</si>
  <si>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</si>
  <si>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</si>
  <si>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</si>
  <si>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</si>
  <si>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</si>
  <si>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</si>
  <si>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</si>
  <si>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</si>
  <si>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</si>
  <si>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</si>
  <si>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</si>
  <si>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</si>
  <si>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</si>
  <si>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</si>
  <si>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</si>
  <si>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</si>
  <si>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</si>
  <si>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</si>
  <si>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</si>
  <si>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</si>
  <si>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</si>
  <si>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</si>
  <si>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</si>
  <si>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</si>
  <si>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</si>
  <si>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</si>
  <si>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</si>
  <si>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</si>
  <si>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</si>
  <si>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</si>
  <si>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</si>
  <si>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</si>
  <si>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</si>
  <si>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</si>
  <si>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</si>
  <si>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</si>
  <si>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</si>
  <si>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</si>
  <si>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</si>
  <si>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</si>
  <si>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</si>
  <si>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</si>
  <si>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</si>
  <si>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</si>
  <si>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</si>
  <si>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</si>
  <si>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</si>
  <si>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</si>
  <si>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</si>
  <si>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</si>
  <si>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</si>
  <si>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</si>
  <si>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</si>
  <si>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</si>
  <si>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</si>
  <si>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</si>
  <si>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</si>
  <si>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</si>
  <si>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</si>
  <si>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</si>
  <si>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</si>
  <si>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</si>
  <si>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</si>
  <si>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</si>
  <si>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</si>
  <si>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</si>
  <si>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</si>
  <si>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</si>
  <si>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</si>
  <si>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</si>
  <si>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</si>
  <si>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</si>
  <si>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</si>
  <si>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</si>
  <si>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</si>
  <si>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</si>
  <si>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</si>
  <si>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</si>
  <si>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</si>
  <si>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</si>
  <si>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</si>
  <si>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</si>
  <si>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</si>
  <si>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</si>
  <si>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</si>
  <si>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</si>
  <si>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</si>
  <si>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</si>
  <si>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</si>
  <si>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</si>
  <si>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</si>
  <si>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</si>
  <si>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</si>
  <si>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</si>
  <si>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</si>
  <si>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</si>
  <si>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</si>
  <si>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</si>
  <si>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</si>
  <si>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</si>
  <si>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</si>
  <si>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</si>
  <si>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</si>
  <si>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</si>
  <si>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</si>
  <si>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</si>
  <si>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</si>
  <si>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</si>
  <si>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</si>
  <si>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</si>
  <si>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</si>
  <si>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</si>
  <si>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</si>
  <si>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</si>
  <si>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</si>
  <si>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</si>
  <si>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</si>
  <si>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</si>
  <si>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</si>
  <si>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</si>
  <si>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</si>
  <si>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</si>
  <si>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</si>
  <si>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</si>
  <si>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</si>
  <si>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</si>
  <si>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</si>
  <si>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</si>
  <si>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</si>
  <si>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</si>
  <si>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</si>
  <si>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</si>
  <si>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</si>
  <si>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</si>
  <si>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</si>
  <si>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</si>
  <si>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</si>
  <si>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</si>
  <si>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</si>
  <si>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</si>
  <si>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</si>
  <si>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</si>
  <si>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</si>
  <si>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</si>
  <si>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</si>
  <si>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</si>
  <si>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</si>
  <si>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</si>
  <si>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</si>
  <si>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</si>
  <si>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</si>
  <si>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</si>
  <si>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</si>
  <si>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</si>
  <si>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</si>
  <si>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</si>
  <si>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</si>
  <si>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</si>
  <si>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Date Set</t>
  </si>
  <si>
    <t>CDC Influenza and US Census Data</t>
  </si>
  <si>
    <t xml:space="preserve"> If the patience with age more than 65 are treated immediately, then the influenza death rate can be decreased.</t>
  </si>
  <si>
    <t>DATA SPREAD</t>
  </si>
  <si>
    <t>Data set name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</si>
  <si>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</si>
  <si>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</si>
  <si>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</si>
  <si>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</si>
  <si>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</si>
  <si>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</si>
  <si>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</si>
  <si>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CDC Influenza &amp;US Census Data</t>
  </si>
  <si>
    <t>Sample or Population</t>
  </si>
  <si>
    <t>Sample data</t>
  </si>
  <si>
    <t>Normal Distribution</t>
  </si>
  <si>
    <t>Row Labels</t>
  </si>
  <si>
    <t>Total death 85+years</t>
  </si>
  <si>
    <t>Total Influenza death</t>
  </si>
  <si>
    <t>Total popolation 65-69</t>
  </si>
  <si>
    <t>Total popolation 70-74</t>
  </si>
  <si>
    <t>Total popolation 85 and over</t>
  </si>
  <si>
    <t>Total death 65-74 years</t>
  </si>
  <si>
    <t>Total Death 75-84 years</t>
  </si>
  <si>
    <t>Variable 8</t>
  </si>
  <si>
    <t>Variable 9</t>
  </si>
  <si>
    <t>Left skewed</t>
  </si>
  <si>
    <t>Right skewed</t>
  </si>
  <si>
    <t>Total popolation 75-79</t>
  </si>
  <si>
    <t>Total population 80-84</t>
  </si>
  <si>
    <t>Variance</t>
  </si>
  <si>
    <t>Standard devation</t>
  </si>
  <si>
    <t xml:space="preserve">Mean </t>
  </si>
  <si>
    <t>Outlier percentage</t>
  </si>
  <si>
    <t>Lower Outlier</t>
  </si>
  <si>
    <t>Upper outlier</t>
  </si>
  <si>
    <t>Totla outliers</t>
  </si>
  <si>
    <t>CORRELATION</t>
  </si>
  <si>
    <t>Total death 85+ and total population 85+</t>
  </si>
  <si>
    <t>Proposed Relationship</t>
  </si>
  <si>
    <t>Correlation Coefficient</t>
  </si>
  <si>
    <t>Strenght of Correlation</t>
  </si>
  <si>
    <t>Uselfulness/Interpretation</t>
  </si>
  <si>
    <t>To test the relationship between the variables,total death 85 +and total population 85 + years</t>
  </si>
  <si>
    <t>Total death 65 -74 and total population 65-69</t>
  </si>
  <si>
    <t>Total death 65 -74 and total population 70-74</t>
  </si>
  <si>
    <t>Total death 75 -84 and total population 75-79</t>
  </si>
  <si>
    <t>Total death 75 -84 and total population 80-85</t>
  </si>
  <si>
    <t xml:space="preserve">To test the relationship between the variables, total death 65-74 and total population 70-74 years </t>
  </si>
  <si>
    <t>To test the relationship between the variables,total death 75-84 and total population 75-79years</t>
  </si>
  <si>
    <t xml:space="preserve">To test the relationship between the variables, total death 65-74 and total population 65-69 years </t>
  </si>
  <si>
    <t>To test the relationship between the variables,total death 75-84 and total population 80-85 years</t>
  </si>
  <si>
    <t>Strong correlation</t>
  </si>
  <si>
    <t>As the correlation coefficient is between 0.5 -1.0, there is strong correlation between the above variables.My hypothesis is supported by the fact that individuals aged 65 and older, who are considered a vulnerable population, are more prone to influenza-related deaths. Therefore, providing proper treatment and care to this demographic could potentially lower the mortality rate.</t>
  </si>
  <si>
    <t>Sum of 75-84 years</t>
  </si>
  <si>
    <t>left Skewed</t>
  </si>
  <si>
    <t>left 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</si>
</sst>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/>
    <xf numFmtId="1" fontId="5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center" wrapText="1"/>
    </xf>
    <xf numFmtId="9" fontId="0" fillId="0" borderId="0" xfId="1" applyFont="1"/>
    <xf numFmtId="0" fontId="8" fillId="0" borderId="0" xfId="0" applyFont="1" applyAlignment="1">
      <alignment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[1.8.xlsx]Pivot table!PivotTable1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table'!$A$4:$A$288</c:f>
              <c:strCache>
                <c:ptCount val="284"/>
                <c:pt idx="0">
                  <c:v>23</c:v>
                </c:pt>
                <c:pt idx="1">
                  <c:v>27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45</c:v>
                </c:pt>
                <c:pt idx="8">
                  <c:v>46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99</c:v>
                </c:pt>
                <c:pt idx="54">
                  <c:v>101</c:v>
                </c:pt>
                <c:pt idx="55">
                  <c:v>102</c:v>
                </c:pt>
                <c:pt idx="56">
                  <c:v>105</c:v>
                </c:pt>
                <c:pt idx="57">
                  <c:v>106</c:v>
                </c:pt>
                <c:pt idx="58">
                  <c:v>109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119</c:v>
                </c:pt>
                <c:pt idx="66">
                  <c:v>120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137</c:v>
                </c:pt>
                <c:pt idx="82">
                  <c:v>139</c:v>
                </c:pt>
                <c:pt idx="83">
                  <c:v>141</c:v>
                </c:pt>
                <c:pt idx="84">
                  <c:v>142</c:v>
                </c:pt>
                <c:pt idx="85">
                  <c:v>144</c:v>
                </c:pt>
                <c:pt idx="86">
                  <c:v>149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182</c:v>
                </c:pt>
                <c:pt idx="109">
                  <c:v>188</c:v>
                </c:pt>
                <c:pt idx="110">
                  <c:v>191</c:v>
                </c:pt>
                <c:pt idx="111">
                  <c:v>193</c:v>
                </c:pt>
                <c:pt idx="112">
                  <c:v>195</c:v>
                </c:pt>
                <c:pt idx="113">
                  <c:v>197</c:v>
                </c:pt>
                <c:pt idx="114">
                  <c:v>198</c:v>
                </c:pt>
                <c:pt idx="115">
                  <c:v>199</c:v>
                </c:pt>
                <c:pt idx="116">
                  <c:v>201</c:v>
                </c:pt>
                <c:pt idx="117">
                  <c:v>204</c:v>
                </c:pt>
                <c:pt idx="118">
                  <c:v>206</c:v>
                </c:pt>
                <c:pt idx="119">
                  <c:v>207</c:v>
                </c:pt>
                <c:pt idx="120">
                  <c:v>208</c:v>
                </c:pt>
                <c:pt idx="121">
                  <c:v>210</c:v>
                </c:pt>
                <c:pt idx="122">
                  <c:v>211</c:v>
                </c:pt>
                <c:pt idx="123">
                  <c:v>212</c:v>
                </c:pt>
                <c:pt idx="124">
                  <c:v>213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221</c:v>
                </c:pt>
                <c:pt idx="129">
                  <c:v>225</c:v>
                </c:pt>
                <c:pt idx="130">
                  <c:v>228</c:v>
                </c:pt>
                <c:pt idx="131">
                  <c:v>229</c:v>
                </c:pt>
                <c:pt idx="132">
                  <c:v>234</c:v>
                </c:pt>
                <c:pt idx="133">
                  <c:v>235</c:v>
                </c:pt>
                <c:pt idx="134">
                  <c:v>238</c:v>
                </c:pt>
                <c:pt idx="135">
                  <c:v>241</c:v>
                </c:pt>
                <c:pt idx="136">
                  <c:v>242</c:v>
                </c:pt>
                <c:pt idx="137">
                  <c:v>243</c:v>
                </c:pt>
                <c:pt idx="138">
                  <c:v>244</c:v>
                </c:pt>
                <c:pt idx="139">
                  <c:v>246</c:v>
                </c:pt>
                <c:pt idx="140">
                  <c:v>247</c:v>
                </c:pt>
                <c:pt idx="141">
                  <c:v>250</c:v>
                </c:pt>
                <c:pt idx="142">
                  <c:v>252</c:v>
                </c:pt>
                <c:pt idx="143">
                  <c:v>254</c:v>
                </c:pt>
                <c:pt idx="144">
                  <c:v>256</c:v>
                </c:pt>
                <c:pt idx="145">
                  <c:v>257</c:v>
                </c:pt>
                <c:pt idx="146">
                  <c:v>261</c:v>
                </c:pt>
                <c:pt idx="147">
                  <c:v>263</c:v>
                </c:pt>
                <c:pt idx="148">
                  <c:v>265</c:v>
                </c:pt>
                <c:pt idx="149">
                  <c:v>266</c:v>
                </c:pt>
                <c:pt idx="150">
                  <c:v>268</c:v>
                </c:pt>
                <c:pt idx="151">
                  <c:v>270</c:v>
                </c:pt>
                <c:pt idx="152">
                  <c:v>273</c:v>
                </c:pt>
                <c:pt idx="153">
                  <c:v>274</c:v>
                </c:pt>
                <c:pt idx="154">
                  <c:v>275</c:v>
                </c:pt>
                <c:pt idx="155">
                  <c:v>276</c:v>
                </c:pt>
                <c:pt idx="156">
                  <c:v>277</c:v>
                </c:pt>
                <c:pt idx="157">
                  <c:v>278</c:v>
                </c:pt>
                <c:pt idx="158">
                  <c:v>279</c:v>
                </c:pt>
                <c:pt idx="159">
                  <c:v>281</c:v>
                </c:pt>
                <c:pt idx="160">
                  <c:v>283</c:v>
                </c:pt>
                <c:pt idx="161">
                  <c:v>284</c:v>
                </c:pt>
                <c:pt idx="162">
                  <c:v>286</c:v>
                </c:pt>
                <c:pt idx="163">
                  <c:v>292</c:v>
                </c:pt>
                <c:pt idx="164">
                  <c:v>295</c:v>
                </c:pt>
                <c:pt idx="165">
                  <c:v>296</c:v>
                </c:pt>
                <c:pt idx="166">
                  <c:v>305</c:v>
                </c:pt>
                <c:pt idx="167">
                  <c:v>308</c:v>
                </c:pt>
                <c:pt idx="168">
                  <c:v>310</c:v>
                </c:pt>
                <c:pt idx="169">
                  <c:v>311</c:v>
                </c:pt>
                <c:pt idx="170">
                  <c:v>312</c:v>
                </c:pt>
                <c:pt idx="171">
                  <c:v>315</c:v>
                </c:pt>
                <c:pt idx="172">
                  <c:v>317</c:v>
                </c:pt>
                <c:pt idx="173">
                  <c:v>318</c:v>
                </c:pt>
                <c:pt idx="174">
                  <c:v>327</c:v>
                </c:pt>
                <c:pt idx="175">
                  <c:v>329</c:v>
                </c:pt>
                <c:pt idx="176">
                  <c:v>330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338</c:v>
                </c:pt>
                <c:pt idx="181">
                  <c:v>340</c:v>
                </c:pt>
                <c:pt idx="182">
                  <c:v>342</c:v>
                </c:pt>
                <c:pt idx="183">
                  <c:v>343</c:v>
                </c:pt>
                <c:pt idx="184">
                  <c:v>346</c:v>
                </c:pt>
                <c:pt idx="185">
                  <c:v>348</c:v>
                </c:pt>
                <c:pt idx="186">
                  <c:v>350</c:v>
                </c:pt>
                <c:pt idx="187">
                  <c:v>351</c:v>
                </c:pt>
                <c:pt idx="188">
                  <c:v>355</c:v>
                </c:pt>
                <c:pt idx="189">
                  <c:v>362</c:v>
                </c:pt>
                <c:pt idx="190">
                  <c:v>363</c:v>
                </c:pt>
                <c:pt idx="191">
                  <c:v>365</c:v>
                </c:pt>
                <c:pt idx="192">
                  <c:v>372</c:v>
                </c:pt>
                <c:pt idx="193">
                  <c:v>373</c:v>
                </c:pt>
                <c:pt idx="194">
                  <c:v>376</c:v>
                </c:pt>
                <c:pt idx="195">
                  <c:v>378</c:v>
                </c:pt>
                <c:pt idx="196">
                  <c:v>382</c:v>
                </c:pt>
                <c:pt idx="197">
                  <c:v>391</c:v>
                </c:pt>
                <c:pt idx="198">
                  <c:v>392</c:v>
                </c:pt>
                <c:pt idx="199">
                  <c:v>398</c:v>
                </c:pt>
                <c:pt idx="200">
                  <c:v>406</c:v>
                </c:pt>
                <c:pt idx="201">
                  <c:v>409</c:v>
                </c:pt>
                <c:pt idx="202">
                  <c:v>410</c:v>
                </c:pt>
                <c:pt idx="203">
                  <c:v>411</c:v>
                </c:pt>
                <c:pt idx="204">
                  <c:v>412</c:v>
                </c:pt>
                <c:pt idx="205">
                  <c:v>417</c:v>
                </c:pt>
                <c:pt idx="206">
                  <c:v>419</c:v>
                </c:pt>
                <c:pt idx="207">
                  <c:v>433</c:v>
                </c:pt>
                <c:pt idx="208">
                  <c:v>435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441</c:v>
                </c:pt>
                <c:pt idx="213">
                  <c:v>442</c:v>
                </c:pt>
                <c:pt idx="214">
                  <c:v>457</c:v>
                </c:pt>
                <c:pt idx="215">
                  <c:v>472</c:v>
                </c:pt>
                <c:pt idx="216">
                  <c:v>475</c:v>
                </c:pt>
                <c:pt idx="217">
                  <c:v>479</c:v>
                </c:pt>
                <c:pt idx="218">
                  <c:v>485</c:v>
                </c:pt>
                <c:pt idx="219">
                  <c:v>487</c:v>
                </c:pt>
                <c:pt idx="220">
                  <c:v>501</c:v>
                </c:pt>
                <c:pt idx="221">
                  <c:v>510</c:v>
                </c:pt>
                <c:pt idx="222">
                  <c:v>514</c:v>
                </c:pt>
                <c:pt idx="223">
                  <c:v>519</c:v>
                </c:pt>
                <c:pt idx="224">
                  <c:v>532</c:v>
                </c:pt>
                <c:pt idx="225">
                  <c:v>539</c:v>
                </c:pt>
                <c:pt idx="226">
                  <c:v>541</c:v>
                </c:pt>
                <c:pt idx="227">
                  <c:v>544</c:v>
                </c:pt>
                <c:pt idx="228">
                  <c:v>559</c:v>
                </c:pt>
                <c:pt idx="229">
                  <c:v>570</c:v>
                </c:pt>
                <c:pt idx="230">
                  <c:v>574</c:v>
                </c:pt>
                <c:pt idx="231">
                  <c:v>577</c:v>
                </c:pt>
                <c:pt idx="232">
                  <c:v>587</c:v>
                </c:pt>
                <c:pt idx="233">
                  <c:v>589</c:v>
                </c:pt>
                <c:pt idx="234">
                  <c:v>590</c:v>
                </c:pt>
                <c:pt idx="235">
                  <c:v>592</c:v>
                </c:pt>
                <c:pt idx="236">
                  <c:v>596</c:v>
                </c:pt>
                <c:pt idx="237">
                  <c:v>597</c:v>
                </c:pt>
                <c:pt idx="238">
                  <c:v>600</c:v>
                </c:pt>
                <c:pt idx="239">
                  <c:v>604</c:v>
                </c:pt>
                <c:pt idx="240">
                  <c:v>606</c:v>
                </c:pt>
                <c:pt idx="241">
                  <c:v>609</c:v>
                </c:pt>
                <c:pt idx="242">
                  <c:v>611</c:v>
                </c:pt>
                <c:pt idx="243">
                  <c:v>615</c:v>
                </c:pt>
                <c:pt idx="244">
                  <c:v>624</c:v>
                </c:pt>
                <c:pt idx="245">
                  <c:v>625</c:v>
                </c:pt>
                <c:pt idx="246">
                  <c:v>629</c:v>
                </c:pt>
                <c:pt idx="247">
                  <c:v>641</c:v>
                </c:pt>
                <c:pt idx="248">
                  <c:v>646</c:v>
                </c:pt>
                <c:pt idx="249">
                  <c:v>648</c:v>
                </c:pt>
                <c:pt idx="250">
                  <c:v>671</c:v>
                </c:pt>
                <c:pt idx="251">
                  <c:v>686</c:v>
                </c:pt>
                <c:pt idx="252">
                  <c:v>691</c:v>
                </c:pt>
                <c:pt idx="253">
                  <c:v>697</c:v>
                </c:pt>
                <c:pt idx="254">
                  <c:v>701</c:v>
                </c:pt>
                <c:pt idx="255">
                  <c:v>708</c:v>
                </c:pt>
                <c:pt idx="256">
                  <c:v>716</c:v>
                </c:pt>
                <c:pt idx="257">
                  <c:v>733</c:v>
                </c:pt>
                <c:pt idx="258">
                  <c:v>741</c:v>
                </c:pt>
                <c:pt idx="259">
                  <c:v>744</c:v>
                </c:pt>
                <c:pt idx="260">
                  <c:v>784</c:v>
                </c:pt>
                <c:pt idx="261">
                  <c:v>803</c:v>
                </c:pt>
                <c:pt idx="262">
                  <c:v>826</c:v>
                </c:pt>
                <c:pt idx="263">
                  <c:v>829</c:v>
                </c:pt>
                <c:pt idx="264">
                  <c:v>841</c:v>
                </c:pt>
                <c:pt idx="265">
                  <c:v>852</c:v>
                </c:pt>
                <c:pt idx="266">
                  <c:v>1127</c:v>
                </c:pt>
                <c:pt idx="267">
                  <c:v>1134</c:v>
                </c:pt>
                <c:pt idx="268">
                  <c:v>1152</c:v>
                </c:pt>
                <c:pt idx="269">
                  <c:v>1171</c:v>
                </c:pt>
                <c:pt idx="270">
                  <c:v>1214</c:v>
                </c:pt>
                <c:pt idx="271">
                  <c:v>1216</c:v>
                </c:pt>
                <c:pt idx="272">
                  <c:v>1254</c:v>
                </c:pt>
                <c:pt idx="273">
                  <c:v>1268</c:v>
                </c:pt>
                <c:pt idx="274">
                  <c:v>1269</c:v>
                </c:pt>
                <c:pt idx="275">
                  <c:v>1439</c:v>
                </c:pt>
                <c:pt idx="276">
                  <c:v>1443</c:v>
                </c:pt>
                <c:pt idx="277">
                  <c:v>1450</c:v>
                </c:pt>
                <c:pt idx="278">
                  <c:v>1537</c:v>
                </c:pt>
                <c:pt idx="279">
                  <c:v>1579</c:v>
                </c:pt>
                <c:pt idx="280">
                  <c:v>1595</c:v>
                </c:pt>
                <c:pt idx="281">
                  <c:v>1602</c:v>
                </c:pt>
                <c:pt idx="282">
                  <c:v>1617</c:v>
                </c:pt>
                <c:pt idx="283">
                  <c:v>1633</c:v>
                </c:pt>
              </c:strCache>
            </c:strRef>
          </c:cat>
          <c:val>
            <c:numRef>
              <c:f>'Pivot table'!$B$4:$B$288</c:f>
              <c:numCache>
                <c:formatCode>General</c:formatCode>
                <c:ptCount val="284"/>
                <c:pt idx="0">
                  <c:v>23</c:v>
                </c:pt>
                <c:pt idx="1">
                  <c:v>27</c:v>
                </c:pt>
                <c:pt idx="2">
                  <c:v>74</c:v>
                </c:pt>
                <c:pt idx="3">
                  <c:v>38</c:v>
                </c:pt>
                <c:pt idx="4">
                  <c:v>195</c:v>
                </c:pt>
                <c:pt idx="5">
                  <c:v>123</c:v>
                </c:pt>
                <c:pt idx="6">
                  <c:v>84</c:v>
                </c:pt>
                <c:pt idx="7">
                  <c:v>45</c:v>
                </c:pt>
                <c:pt idx="8">
                  <c:v>230</c:v>
                </c:pt>
                <c:pt idx="9">
                  <c:v>144</c:v>
                </c:pt>
                <c:pt idx="10">
                  <c:v>147</c:v>
                </c:pt>
                <c:pt idx="11">
                  <c:v>300</c:v>
                </c:pt>
                <c:pt idx="12">
                  <c:v>102</c:v>
                </c:pt>
                <c:pt idx="13">
                  <c:v>260</c:v>
                </c:pt>
                <c:pt idx="14">
                  <c:v>159</c:v>
                </c:pt>
                <c:pt idx="15">
                  <c:v>216</c:v>
                </c:pt>
                <c:pt idx="16">
                  <c:v>275</c:v>
                </c:pt>
                <c:pt idx="17">
                  <c:v>392</c:v>
                </c:pt>
                <c:pt idx="18">
                  <c:v>171</c:v>
                </c:pt>
                <c:pt idx="19">
                  <c:v>116</c:v>
                </c:pt>
                <c:pt idx="20">
                  <c:v>295</c:v>
                </c:pt>
                <c:pt idx="21">
                  <c:v>540</c:v>
                </c:pt>
                <c:pt idx="22">
                  <c:v>244</c:v>
                </c:pt>
                <c:pt idx="23">
                  <c:v>62</c:v>
                </c:pt>
                <c:pt idx="24">
                  <c:v>189</c:v>
                </c:pt>
                <c:pt idx="25">
                  <c:v>384</c:v>
                </c:pt>
                <c:pt idx="26">
                  <c:v>390</c:v>
                </c:pt>
                <c:pt idx="27">
                  <c:v>330</c:v>
                </c:pt>
                <c:pt idx="28">
                  <c:v>402</c:v>
                </c:pt>
                <c:pt idx="29">
                  <c:v>68</c:v>
                </c:pt>
                <c:pt idx="30">
                  <c:v>276</c:v>
                </c:pt>
                <c:pt idx="31">
                  <c:v>213</c:v>
                </c:pt>
                <c:pt idx="32">
                  <c:v>144</c:v>
                </c:pt>
                <c:pt idx="33">
                  <c:v>146</c:v>
                </c:pt>
                <c:pt idx="34">
                  <c:v>75</c:v>
                </c:pt>
                <c:pt idx="35">
                  <c:v>76</c:v>
                </c:pt>
                <c:pt idx="36">
                  <c:v>308</c:v>
                </c:pt>
                <c:pt idx="37">
                  <c:v>156</c:v>
                </c:pt>
                <c:pt idx="38">
                  <c:v>240</c:v>
                </c:pt>
                <c:pt idx="39">
                  <c:v>162</c:v>
                </c:pt>
                <c:pt idx="40">
                  <c:v>246</c:v>
                </c:pt>
                <c:pt idx="41">
                  <c:v>166</c:v>
                </c:pt>
                <c:pt idx="42">
                  <c:v>84</c:v>
                </c:pt>
                <c:pt idx="43">
                  <c:v>86</c:v>
                </c:pt>
                <c:pt idx="44">
                  <c:v>174</c:v>
                </c:pt>
                <c:pt idx="45">
                  <c:v>176</c:v>
                </c:pt>
                <c:pt idx="46">
                  <c:v>89</c:v>
                </c:pt>
                <c:pt idx="47">
                  <c:v>90</c:v>
                </c:pt>
                <c:pt idx="48">
                  <c:v>276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99</c:v>
                </c:pt>
                <c:pt idx="54">
                  <c:v>202</c:v>
                </c:pt>
                <c:pt idx="55">
                  <c:v>102</c:v>
                </c:pt>
                <c:pt idx="56">
                  <c:v>210</c:v>
                </c:pt>
                <c:pt idx="57">
                  <c:v>318</c:v>
                </c:pt>
                <c:pt idx="58">
                  <c:v>327</c:v>
                </c:pt>
                <c:pt idx="59">
                  <c:v>111</c:v>
                </c:pt>
                <c:pt idx="60">
                  <c:v>112</c:v>
                </c:pt>
                <c:pt idx="61">
                  <c:v>226</c:v>
                </c:pt>
                <c:pt idx="62">
                  <c:v>115</c:v>
                </c:pt>
                <c:pt idx="63">
                  <c:v>464</c:v>
                </c:pt>
                <c:pt idx="64">
                  <c:v>117</c:v>
                </c:pt>
                <c:pt idx="65">
                  <c:v>357</c:v>
                </c:pt>
                <c:pt idx="66">
                  <c:v>120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375</c:v>
                </c:pt>
                <c:pt idx="71">
                  <c:v>126</c:v>
                </c:pt>
                <c:pt idx="72">
                  <c:v>254</c:v>
                </c:pt>
                <c:pt idx="73">
                  <c:v>256</c:v>
                </c:pt>
                <c:pt idx="74">
                  <c:v>387</c:v>
                </c:pt>
                <c:pt idx="75">
                  <c:v>130</c:v>
                </c:pt>
                <c:pt idx="76">
                  <c:v>131</c:v>
                </c:pt>
                <c:pt idx="77">
                  <c:v>396</c:v>
                </c:pt>
                <c:pt idx="78">
                  <c:v>266</c:v>
                </c:pt>
                <c:pt idx="79">
                  <c:v>268</c:v>
                </c:pt>
                <c:pt idx="80">
                  <c:v>135</c:v>
                </c:pt>
                <c:pt idx="81">
                  <c:v>137</c:v>
                </c:pt>
                <c:pt idx="82">
                  <c:v>139</c:v>
                </c:pt>
                <c:pt idx="83">
                  <c:v>423</c:v>
                </c:pt>
                <c:pt idx="84">
                  <c:v>142</c:v>
                </c:pt>
                <c:pt idx="85">
                  <c:v>144</c:v>
                </c:pt>
                <c:pt idx="86">
                  <c:v>298</c:v>
                </c:pt>
                <c:pt idx="87">
                  <c:v>302</c:v>
                </c:pt>
                <c:pt idx="88">
                  <c:v>152</c:v>
                </c:pt>
                <c:pt idx="89">
                  <c:v>306</c:v>
                </c:pt>
                <c:pt idx="90">
                  <c:v>156</c:v>
                </c:pt>
                <c:pt idx="91">
                  <c:v>157</c:v>
                </c:pt>
                <c:pt idx="92">
                  <c:v>316</c:v>
                </c:pt>
                <c:pt idx="93">
                  <c:v>159</c:v>
                </c:pt>
                <c:pt idx="94">
                  <c:v>320</c:v>
                </c:pt>
                <c:pt idx="95">
                  <c:v>161</c:v>
                </c:pt>
                <c:pt idx="96">
                  <c:v>162</c:v>
                </c:pt>
                <c:pt idx="97">
                  <c:v>164</c:v>
                </c:pt>
                <c:pt idx="98">
                  <c:v>165</c:v>
                </c:pt>
                <c:pt idx="99">
                  <c:v>498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350</c:v>
                </c:pt>
                <c:pt idx="104">
                  <c:v>176</c:v>
                </c:pt>
                <c:pt idx="105">
                  <c:v>354</c:v>
                </c:pt>
                <c:pt idx="106">
                  <c:v>356</c:v>
                </c:pt>
                <c:pt idx="107">
                  <c:v>179</c:v>
                </c:pt>
                <c:pt idx="108">
                  <c:v>182</c:v>
                </c:pt>
                <c:pt idx="109">
                  <c:v>376</c:v>
                </c:pt>
                <c:pt idx="110">
                  <c:v>191</c:v>
                </c:pt>
                <c:pt idx="111">
                  <c:v>386</c:v>
                </c:pt>
                <c:pt idx="112">
                  <c:v>390</c:v>
                </c:pt>
                <c:pt idx="113">
                  <c:v>591</c:v>
                </c:pt>
                <c:pt idx="114">
                  <c:v>198</c:v>
                </c:pt>
                <c:pt idx="115">
                  <c:v>199</c:v>
                </c:pt>
                <c:pt idx="116">
                  <c:v>201</c:v>
                </c:pt>
                <c:pt idx="117">
                  <c:v>204</c:v>
                </c:pt>
                <c:pt idx="118">
                  <c:v>412</c:v>
                </c:pt>
                <c:pt idx="119">
                  <c:v>828</c:v>
                </c:pt>
                <c:pt idx="120">
                  <c:v>416</c:v>
                </c:pt>
                <c:pt idx="121">
                  <c:v>210</c:v>
                </c:pt>
                <c:pt idx="122">
                  <c:v>211</c:v>
                </c:pt>
                <c:pt idx="123">
                  <c:v>424</c:v>
                </c:pt>
                <c:pt idx="124">
                  <c:v>213</c:v>
                </c:pt>
                <c:pt idx="125">
                  <c:v>218</c:v>
                </c:pt>
                <c:pt idx="126">
                  <c:v>438</c:v>
                </c:pt>
                <c:pt idx="127">
                  <c:v>220</c:v>
                </c:pt>
                <c:pt idx="128">
                  <c:v>221</c:v>
                </c:pt>
                <c:pt idx="129">
                  <c:v>450</c:v>
                </c:pt>
                <c:pt idx="130">
                  <c:v>228</c:v>
                </c:pt>
                <c:pt idx="131">
                  <c:v>229</c:v>
                </c:pt>
                <c:pt idx="132">
                  <c:v>702</c:v>
                </c:pt>
                <c:pt idx="133">
                  <c:v>235</c:v>
                </c:pt>
                <c:pt idx="134">
                  <c:v>238</c:v>
                </c:pt>
                <c:pt idx="135">
                  <c:v>241</c:v>
                </c:pt>
                <c:pt idx="136">
                  <c:v>484</c:v>
                </c:pt>
                <c:pt idx="137">
                  <c:v>486</c:v>
                </c:pt>
                <c:pt idx="138">
                  <c:v>488</c:v>
                </c:pt>
                <c:pt idx="139">
                  <c:v>246</c:v>
                </c:pt>
                <c:pt idx="140">
                  <c:v>247</c:v>
                </c:pt>
                <c:pt idx="141">
                  <c:v>750</c:v>
                </c:pt>
                <c:pt idx="142">
                  <c:v>252</c:v>
                </c:pt>
                <c:pt idx="143">
                  <c:v>254</c:v>
                </c:pt>
                <c:pt idx="144">
                  <c:v>256</c:v>
                </c:pt>
                <c:pt idx="145">
                  <c:v>514</c:v>
                </c:pt>
                <c:pt idx="146">
                  <c:v>522</c:v>
                </c:pt>
                <c:pt idx="147">
                  <c:v>263</c:v>
                </c:pt>
                <c:pt idx="148">
                  <c:v>265</c:v>
                </c:pt>
                <c:pt idx="149">
                  <c:v>266</c:v>
                </c:pt>
                <c:pt idx="150">
                  <c:v>268</c:v>
                </c:pt>
                <c:pt idx="151">
                  <c:v>540</c:v>
                </c:pt>
                <c:pt idx="152">
                  <c:v>273</c:v>
                </c:pt>
                <c:pt idx="153">
                  <c:v>274</c:v>
                </c:pt>
                <c:pt idx="154">
                  <c:v>275</c:v>
                </c:pt>
                <c:pt idx="155">
                  <c:v>276</c:v>
                </c:pt>
                <c:pt idx="156">
                  <c:v>277</c:v>
                </c:pt>
                <c:pt idx="157">
                  <c:v>278</c:v>
                </c:pt>
                <c:pt idx="158">
                  <c:v>279</c:v>
                </c:pt>
                <c:pt idx="159">
                  <c:v>281</c:v>
                </c:pt>
                <c:pt idx="160">
                  <c:v>566</c:v>
                </c:pt>
                <c:pt idx="161">
                  <c:v>284</c:v>
                </c:pt>
                <c:pt idx="162">
                  <c:v>286</c:v>
                </c:pt>
                <c:pt idx="163">
                  <c:v>1168</c:v>
                </c:pt>
                <c:pt idx="164">
                  <c:v>295</c:v>
                </c:pt>
                <c:pt idx="165">
                  <c:v>296</c:v>
                </c:pt>
                <c:pt idx="166">
                  <c:v>305</c:v>
                </c:pt>
                <c:pt idx="167">
                  <c:v>308</c:v>
                </c:pt>
                <c:pt idx="168">
                  <c:v>620</c:v>
                </c:pt>
                <c:pt idx="169">
                  <c:v>311</c:v>
                </c:pt>
                <c:pt idx="170">
                  <c:v>312</c:v>
                </c:pt>
                <c:pt idx="171">
                  <c:v>315</c:v>
                </c:pt>
                <c:pt idx="172">
                  <c:v>317</c:v>
                </c:pt>
                <c:pt idx="173">
                  <c:v>636</c:v>
                </c:pt>
                <c:pt idx="174">
                  <c:v>327</c:v>
                </c:pt>
                <c:pt idx="175">
                  <c:v>658</c:v>
                </c:pt>
                <c:pt idx="176">
                  <c:v>330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338</c:v>
                </c:pt>
                <c:pt idx="181">
                  <c:v>340</c:v>
                </c:pt>
                <c:pt idx="182">
                  <c:v>342</c:v>
                </c:pt>
                <c:pt idx="183">
                  <c:v>343</c:v>
                </c:pt>
                <c:pt idx="184">
                  <c:v>692</c:v>
                </c:pt>
                <c:pt idx="185">
                  <c:v>348</c:v>
                </c:pt>
                <c:pt idx="186">
                  <c:v>350</c:v>
                </c:pt>
                <c:pt idx="187">
                  <c:v>702</c:v>
                </c:pt>
                <c:pt idx="188">
                  <c:v>710</c:v>
                </c:pt>
                <c:pt idx="189">
                  <c:v>362</c:v>
                </c:pt>
                <c:pt idx="190">
                  <c:v>726</c:v>
                </c:pt>
                <c:pt idx="191">
                  <c:v>365</c:v>
                </c:pt>
                <c:pt idx="192">
                  <c:v>372</c:v>
                </c:pt>
                <c:pt idx="193">
                  <c:v>373</c:v>
                </c:pt>
                <c:pt idx="194">
                  <c:v>376</c:v>
                </c:pt>
                <c:pt idx="195">
                  <c:v>378</c:v>
                </c:pt>
                <c:pt idx="196">
                  <c:v>382</c:v>
                </c:pt>
                <c:pt idx="197">
                  <c:v>391</c:v>
                </c:pt>
                <c:pt idx="198">
                  <c:v>392</c:v>
                </c:pt>
                <c:pt idx="199">
                  <c:v>398</c:v>
                </c:pt>
                <c:pt idx="200">
                  <c:v>406</c:v>
                </c:pt>
                <c:pt idx="201">
                  <c:v>409</c:v>
                </c:pt>
                <c:pt idx="202">
                  <c:v>410</c:v>
                </c:pt>
                <c:pt idx="203">
                  <c:v>411</c:v>
                </c:pt>
                <c:pt idx="204">
                  <c:v>824</c:v>
                </c:pt>
                <c:pt idx="205">
                  <c:v>417</c:v>
                </c:pt>
                <c:pt idx="206">
                  <c:v>838</c:v>
                </c:pt>
                <c:pt idx="207">
                  <c:v>433</c:v>
                </c:pt>
                <c:pt idx="208">
                  <c:v>435</c:v>
                </c:pt>
                <c:pt idx="209">
                  <c:v>438</c:v>
                </c:pt>
                <c:pt idx="210">
                  <c:v>878</c:v>
                </c:pt>
                <c:pt idx="211">
                  <c:v>440</c:v>
                </c:pt>
                <c:pt idx="212">
                  <c:v>441</c:v>
                </c:pt>
                <c:pt idx="213">
                  <c:v>442</c:v>
                </c:pt>
                <c:pt idx="214">
                  <c:v>457</c:v>
                </c:pt>
                <c:pt idx="215">
                  <c:v>472</c:v>
                </c:pt>
                <c:pt idx="216">
                  <c:v>475</c:v>
                </c:pt>
                <c:pt idx="217">
                  <c:v>479</c:v>
                </c:pt>
                <c:pt idx="218">
                  <c:v>485</c:v>
                </c:pt>
                <c:pt idx="219">
                  <c:v>487</c:v>
                </c:pt>
                <c:pt idx="220">
                  <c:v>501</c:v>
                </c:pt>
                <c:pt idx="221">
                  <c:v>1020</c:v>
                </c:pt>
                <c:pt idx="222">
                  <c:v>514</c:v>
                </c:pt>
                <c:pt idx="223">
                  <c:v>519</c:v>
                </c:pt>
                <c:pt idx="224">
                  <c:v>532</c:v>
                </c:pt>
                <c:pt idx="225">
                  <c:v>539</c:v>
                </c:pt>
                <c:pt idx="226">
                  <c:v>541</c:v>
                </c:pt>
                <c:pt idx="227">
                  <c:v>544</c:v>
                </c:pt>
                <c:pt idx="228">
                  <c:v>559</c:v>
                </c:pt>
                <c:pt idx="229">
                  <c:v>570</c:v>
                </c:pt>
                <c:pt idx="230">
                  <c:v>574</c:v>
                </c:pt>
                <c:pt idx="231">
                  <c:v>577</c:v>
                </c:pt>
                <c:pt idx="232">
                  <c:v>587</c:v>
                </c:pt>
                <c:pt idx="233">
                  <c:v>589</c:v>
                </c:pt>
                <c:pt idx="234">
                  <c:v>590</c:v>
                </c:pt>
                <c:pt idx="235">
                  <c:v>592</c:v>
                </c:pt>
                <c:pt idx="236">
                  <c:v>596</c:v>
                </c:pt>
                <c:pt idx="237">
                  <c:v>597</c:v>
                </c:pt>
                <c:pt idx="238">
                  <c:v>600</c:v>
                </c:pt>
                <c:pt idx="239">
                  <c:v>604</c:v>
                </c:pt>
                <c:pt idx="240">
                  <c:v>606</c:v>
                </c:pt>
                <c:pt idx="241">
                  <c:v>609</c:v>
                </c:pt>
                <c:pt idx="242">
                  <c:v>1222</c:v>
                </c:pt>
                <c:pt idx="243">
                  <c:v>615</c:v>
                </c:pt>
                <c:pt idx="244">
                  <c:v>624</c:v>
                </c:pt>
                <c:pt idx="245">
                  <c:v>625</c:v>
                </c:pt>
                <c:pt idx="246">
                  <c:v>629</c:v>
                </c:pt>
                <c:pt idx="247">
                  <c:v>641</c:v>
                </c:pt>
                <c:pt idx="248">
                  <c:v>646</c:v>
                </c:pt>
                <c:pt idx="249">
                  <c:v>648</c:v>
                </c:pt>
                <c:pt idx="250">
                  <c:v>671</c:v>
                </c:pt>
                <c:pt idx="251">
                  <c:v>686</c:v>
                </c:pt>
                <c:pt idx="252">
                  <c:v>691</c:v>
                </c:pt>
                <c:pt idx="253">
                  <c:v>697</c:v>
                </c:pt>
                <c:pt idx="254">
                  <c:v>701</c:v>
                </c:pt>
                <c:pt idx="255">
                  <c:v>708</c:v>
                </c:pt>
                <c:pt idx="256">
                  <c:v>716</c:v>
                </c:pt>
                <c:pt idx="257">
                  <c:v>733</c:v>
                </c:pt>
                <c:pt idx="258">
                  <c:v>741</c:v>
                </c:pt>
                <c:pt idx="259">
                  <c:v>744</c:v>
                </c:pt>
                <c:pt idx="260">
                  <c:v>784</c:v>
                </c:pt>
                <c:pt idx="261">
                  <c:v>803</c:v>
                </c:pt>
                <c:pt idx="262">
                  <c:v>1652</c:v>
                </c:pt>
                <c:pt idx="263">
                  <c:v>829</c:v>
                </c:pt>
                <c:pt idx="264">
                  <c:v>841</c:v>
                </c:pt>
                <c:pt idx="265">
                  <c:v>852</c:v>
                </c:pt>
                <c:pt idx="266">
                  <c:v>1127</c:v>
                </c:pt>
                <c:pt idx="267">
                  <c:v>1134</c:v>
                </c:pt>
                <c:pt idx="268">
                  <c:v>1152</c:v>
                </c:pt>
                <c:pt idx="269">
                  <c:v>1171</c:v>
                </c:pt>
                <c:pt idx="270">
                  <c:v>1214</c:v>
                </c:pt>
                <c:pt idx="271">
                  <c:v>1216</c:v>
                </c:pt>
                <c:pt idx="272">
                  <c:v>1254</c:v>
                </c:pt>
                <c:pt idx="273">
                  <c:v>1268</c:v>
                </c:pt>
                <c:pt idx="274">
                  <c:v>1269</c:v>
                </c:pt>
                <c:pt idx="275">
                  <c:v>1439</c:v>
                </c:pt>
                <c:pt idx="276">
                  <c:v>1443</c:v>
                </c:pt>
                <c:pt idx="277">
                  <c:v>1450</c:v>
                </c:pt>
                <c:pt idx="278">
                  <c:v>1537</c:v>
                </c:pt>
                <c:pt idx="279">
                  <c:v>1579</c:v>
                </c:pt>
                <c:pt idx="280">
                  <c:v>1595</c:v>
                </c:pt>
                <c:pt idx="281">
                  <c:v>1602</c:v>
                </c:pt>
                <c:pt idx="282">
                  <c:v>1617</c:v>
                </c:pt>
                <c:pt idx="283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8-4917-B8EF-7492D947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03632"/>
        <c:axId val="408101664"/>
      </c:barChart>
      <c:catAx>
        <c:axId val="4081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1664"/>
        <c:crosses val="autoZero"/>
        <c:auto val="1"/>
        <c:lblAlgn val="ctr"/>
        <c:lblOffset val="100"/>
        <c:noMultiLvlLbl val="0"/>
      </c:catAx>
      <c:valAx>
        <c:axId val="4081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5</xdr:row>
      <xdr:rowOff>12700</xdr:rowOff>
    </xdr:from>
    <xdr:to>
      <xdr:col>9</xdr:col>
      <xdr:colOff>117475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integration"/>
      <sheetName val="data mapping"/>
      <sheetName val="Influenza set"/>
      <sheetName val="Influenza combined key"/>
      <sheetName val="Influenza pivot table"/>
      <sheetName val="Census combined key"/>
      <sheetName val="Census set"/>
      <sheetName val="census 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Alabama, 2009</v>
          </cell>
          <cell r="B4">
            <v>307928.86300000001</v>
          </cell>
          <cell r="C4">
            <v>305838.68999999989</v>
          </cell>
          <cell r="D4">
            <v>313745.66200000007</v>
          </cell>
          <cell r="E4">
            <v>328568.98099999997</v>
          </cell>
          <cell r="F4">
            <v>327876.04400000005</v>
          </cell>
          <cell r="G4">
            <v>312437.49300000002</v>
          </cell>
          <cell r="H4">
            <v>289017.19600000005</v>
          </cell>
          <cell r="I4">
            <v>304740.98599999992</v>
          </cell>
          <cell r="J4">
            <v>326556.48699999996</v>
          </cell>
          <cell r="K4">
            <v>341993.17300000001</v>
          </cell>
          <cell r="L4">
            <v>323160.24699999992</v>
          </cell>
          <cell r="M4">
            <v>286238.99799999985</v>
          </cell>
          <cell r="N4">
            <v>239659.71100000001</v>
          </cell>
          <cell r="O4">
            <v>185977.62300000005</v>
          </cell>
          <cell r="P4">
            <v>150377.83800000002</v>
          </cell>
          <cell r="Q4">
            <v>123530.31799999998</v>
          </cell>
          <cell r="R4">
            <v>90293.571000000011</v>
          </cell>
          <cell r="S4">
            <v>76362.826000000015</v>
          </cell>
        </row>
        <row r="5">
          <cell r="A5" t="str">
            <v>Alabama, 2010</v>
          </cell>
          <cell r="B5">
            <v>301921.90099999995</v>
          </cell>
          <cell r="C5">
            <v>309792.87399999995</v>
          </cell>
          <cell r="D5">
            <v>315572.03699999995</v>
          </cell>
          <cell r="E5">
            <v>341224.04800000013</v>
          </cell>
          <cell r="F5">
            <v>328327.21299999993</v>
          </cell>
          <cell r="G5">
            <v>306356.446</v>
          </cell>
          <cell r="H5">
            <v>289161.45799999998</v>
          </cell>
          <cell r="I5">
            <v>308987.77299999999</v>
          </cell>
          <cell r="J5">
            <v>322393.27100000012</v>
          </cell>
          <cell r="K5">
            <v>346739.97199999995</v>
          </cell>
          <cell r="L5">
            <v>336245.58600000007</v>
          </cell>
          <cell r="M5">
            <v>299865.59500000009</v>
          </cell>
          <cell r="N5">
            <v>254668.43599999999</v>
          </cell>
          <cell r="O5">
            <v>196493.59099999999</v>
          </cell>
          <cell r="P5">
            <v>155738.49400000001</v>
          </cell>
          <cell r="Q5">
            <v>119861.00899999996</v>
          </cell>
          <cell r="R5">
            <v>87109.825999999986</v>
          </cell>
          <cell r="S5">
            <v>73898.580999999962</v>
          </cell>
        </row>
        <row r="6">
          <cell r="A6" t="str">
            <v>Alabama, 2011</v>
          </cell>
          <cell r="B6">
            <v>302645.11100000021</v>
          </cell>
          <cell r="C6">
            <v>308173.76600000006</v>
          </cell>
          <cell r="D6">
            <v>316745.31800000003</v>
          </cell>
          <cell r="E6">
            <v>340219.76599999995</v>
          </cell>
          <cell r="F6">
            <v>333647.39900000015</v>
          </cell>
          <cell r="G6">
            <v>308063.51500000001</v>
          </cell>
          <cell r="H6">
            <v>292392.11699999997</v>
          </cell>
          <cell r="I6">
            <v>305322.49600000004</v>
          </cell>
          <cell r="J6">
            <v>316616.70799999998</v>
          </cell>
          <cell r="K6">
            <v>344222.30900000012</v>
          </cell>
          <cell r="L6">
            <v>340852.96499999997</v>
          </cell>
          <cell r="M6">
            <v>303415.39400000015</v>
          </cell>
          <cell r="N6">
            <v>267993.73</v>
          </cell>
          <cell r="O6">
            <v>204283.55899999995</v>
          </cell>
          <cell r="P6">
            <v>156187.22500000001</v>
          </cell>
          <cell r="Q6">
            <v>120513.49499999998</v>
          </cell>
          <cell r="R6">
            <v>88632.319999999992</v>
          </cell>
          <cell r="S6">
            <v>74465.832000000009</v>
          </cell>
        </row>
        <row r="7">
          <cell r="A7" t="str">
            <v>Alabama, 2012</v>
          </cell>
          <cell r="B7">
            <v>302847.39999999997</v>
          </cell>
          <cell r="C7">
            <v>307755.76499999996</v>
          </cell>
          <cell r="D7">
            <v>316321.8980000001</v>
          </cell>
          <cell r="E7">
            <v>335508.76199999999</v>
          </cell>
          <cell r="F7">
            <v>338690.54499999998</v>
          </cell>
          <cell r="G7">
            <v>307391.23299999995</v>
          </cell>
          <cell r="H7">
            <v>296285.31400000001</v>
          </cell>
          <cell r="I7">
            <v>301507.9600000002</v>
          </cell>
          <cell r="J7">
            <v>314540.45499999996</v>
          </cell>
          <cell r="K7">
            <v>340253.41400000011</v>
          </cell>
          <cell r="L7">
            <v>344573.25999999989</v>
          </cell>
          <cell r="M7">
            <v>308565.93500000006</v>
          </cell>
          <cell r="N7">
            <v>278497.23499999999</v>
          </cell>
          <cell r="O7">
            <v>212374.44500000004</v>
          </cell>
          <cell r="P7">
            <v>159756.31399999993</v>
          </cell>
          <cell r="Q7">
            <v>121060.061</v>
          </cell>
          <cell r="R7">
            <v>87884.705000000016</v>
          </cell>
          <cell r="S7">
            <v>77051.362999999998</v>
          </cell>
        </row>
        <row r="8">
          <cell r="A8" t="str">
            <v>Alabama, 2013</v>
          </cell>
          <cell r="B8">
            <v>290870.39500000002</v>
          </cell>
          <cell r="C8">
            <v>296276.27900000004</v>
          </cell>
          <cell r="D8">
            <v>308437.20899999997</v>
          </cell>
          <cell r="E8">
            <v>323246.592</v>
          </cell>
          <cell r="F8">
            <v>338442.90699999995</v>
          </cell>
          <cell r="G8">
            <v>301598.97600000002</v>
          </cell>
          <cell r="H8">
            <v>291774.66800000006</v>
          </cell>
          <cell r="I8">
            <v>288086.54899999988</v>
          </cell>
          <cell r="J8">
            <v>305586.27000000014</v>
          </cell>
          <cell r="K8">
            <v>323967.96600000007</v>
          </cell>
          <cell r="L8">
            <v>335122.63300000009</v>
          </cell>
          <cell r="M8">
            <v>306272.02199999994</v>
          </cell>
          <cell r="N8">
            <v>277005.109</v>
          </cell>
          <cell r="O8">
            <v>215057.90099999998</v>
          </cell>
          <cell r="P8">
            <v>160120.04499999995</v>
          </cell>
          <cell r="Q8">
            <v>122101.79899999998</v>
          </cell>
          <cell r="R8">
            <v>85195.031000000003</v>
          </cell>
          <cell r="S8">
            <v>76518.604999999981</v>
          </cell>
        </row>
        <row r="9">
          <cell r="A9" t="str">
            <v>Alabama, 2014</v>
          </cell>
          <cell r="B9">
            <v>280763.57899999997</v>
          </cell>
          <cell r="C9">
            <v>285818.10099999997</v>
          </cell>
          <cell r="D9">
            <v>299394.64799999999</v>
          </cell>
          <cell r="E9">
            <v>306543.63299999997</v>
          </cell>
          <cell r="F9">
            <v>327555.49099999998</v>
          </cell>
          <cell r="G9">
            <v>295356.16199999995</v>
          </cell>
          <cell r="H9">
            <v>287753.05699999997</v>
          </cell>
          <cell r="I9">
            <v>276649.94500000001</v>
          </cell>
          <cell r="J9">
            <v>295711.679</v>
          </cell>
          <cell r="K9">
            <v>307068.79100000008</v>
          </cell>
          <cell r="L9">
            <v>323673.12599999987</v>
          </cell>
          <cell r="M9">
            <v>300553.45600000006</v>
          </cell>
          <cell r="N9">
            <v>270641.03600000002</v>
          </cell>
          <cell r="O9">
            <v>214039.06699999998</v>
          </cell>
          <cell r="P9">
            <v>156168.96000000002</v>
          </cell>
          <cell r="Q9">
            <v>119707.40199999999</v>
          </cell>
          <cell r="R9">
            <v>82026.535000000018</v>
          </cell>
          <cell r="S9">
            <v>74948.271000000022</v>
          </cell>
        </row>
        <row r="10">
          <cell r="A10" t="str">
            <v>Alabama, 2015</v>
          </cell>
          <cell r="B10">
            <v>270692.09499999997</v>
          </cell>
          <cell r="C10">
            <v>278699.79600000003</v>
          </cell>
          <cell r="D10">
            <v>290233.66899999994</v>
          </cell>
          <cell r="E10">
            <v>293567.31799999997</v>
          </cell>
          <cell r="F10">
            <v>318099.1540000001</v>
          </cell>
          <cell r="G10">
            <v>290830.51199999993</v>
          </cell>
          <cell r="H10">
            <v>282484.18999999994</v>
          </cell>
          <cell r="I10">
            <v>269315.93099999998</v>
          </cell>
          <cell r="J10">
            <v>286890.065</v>
          </cell>
          <cell r="K10">
            <v>291861.00500000006</v>
          </cell>
          <cell r="L10">
            <v>313472.52099999989</v>
          </cell>
          <cell r="M10">
            <v>295872.38300000003</v>
          </cell>
          <cell r="N10">
            <v>268491.85399999999</v>
          </cell>
          <cell r="O10">
            <v>216200.88799999998</v>
          </cell>
          <cell r="P10">
            <v>156707.29799999995</v>
          </cell>
          <cell r="Q10">
            <v>117597.66899999998</v>
          </cell>
          <cell r="R10">
            <v>80025.913999999961</v>
          </cell>
          <cell r="S10">
            <v>73346.554000000018</v>
          </cell>
        </row>
        <row r="11">
          <cell r="A11" t="str">
            <v>Alabama, 2016</v>
          </cell>
          <cell r="B11">
            <v>275133.25299999997</v>
          </cell>
          <cell r="C11">
            <v>286984.62599999993</v>
          </cell>
          <cell r="D11">
            <v>294893.42399999988</v>
          </cell>
          <cell r="E11">
            <v>305267.67200000002</v>
          </cell>
          <cell r="F11">
            <v>321688.89299999992</v>
          </cell>
          <cell r="G11">
            <v>300548.23499999993</v>
          </cell>
          <cell r="H11">
            <v>290068.64099999995</v>
          </cell>
          <cell r="I11">
            <v>279498.83100000006</v>
          </cell>
          <cell r="J11">
            <v>291911.7</v>
          </cell>
          <cell r="K11">
            <v>295836.3949999999</v>
          </cell>
          <cell r="L11">
            <v>320418.46499999985</v>
          </cell>
          <cell r="M11">
            <v>311366.44999999995</v>
          </cell>
          <cell r="N11">
            <v>277907.59999999998</v>
          </cell>
          <cell r="O11">
            <v>235051.56500000006</v>
          </cell>
          <cell r="P11">
            <v>170009.04199999999</v>
          </cell>
          <cell r="Q11">
            <v>124061.98599999998</v>
          </cell>
          <cell r="R11">
            <v>85844.406000000003</v>
          </cell>
          <cell r="S11">
            <v>76330.944000000003</v>
          </cell>
        </row>
        <row r="12">
          <cell r="A12" t="str">
            <v>Alabama, 2017</v>
          </cell>
          <cell r="B12">
            <v>276368</v>
          </cell>
          <cell r="C12">
            <v>287851</v>
          </cell>
          <cell r="D12">
            <v>296009</v>
          </cell>
          <cell r="E12">
            <v>307326</v>
          </cell>
          <cell r="F12">
            <v>322715</v>
          </cell>
          <cell r="G12">
            <v>307212</v>
          </cell>
          <cell r="H12">
            <v>289518</v>
          </cell>
          <cell r="I12">
            <v>281676</v>
          </cell>
          <cell r="J12">
            <v>288217</v>
          </cell>
          <cell r="K12">
            <v>294869</v>
          </cell>
          <cell r="L12">
            <v>319386</v>
          </cell>
          <cell r="M12">
            <v>314717</v>
          </cell>
          <cell r="N12">
            <v>288206</v>
          </cell>
          <cell r="O12">
            <v>242800</v>
          </cell>
          <cell r="P12">
            <v>180507</v>
          </cell>
          <cell r="Q12">
            <v>128114</v>
          </cell>
          <cell r="R12">
            <v>88795</v>
          </cell>
          <cell r="S12">
            <v>78846</v>
          </cell>
        </row>
        <row r="13">
          <cell r="A13" t="str">
            <v>Alaska, 2009</v>
          </cell>
          <cell r="B13">
            <v>52103.368999999999</v>
          </cell>
          <cell r="C13">
            <v>48352.805</v>
          </cell>
          <cell r="D13">
            <v>49739.192000000003</v>
          </cell>
          <cell r="E13">
            <v>54197.435000000012</v>
          </cell>
          <cell r="F13">
            <v>59649.379000000001</v>
          </cell>
          <cell r="G13">
            <v>53253.632000000005</v>
          </cell>
          <cell r="H13">
            <v>43921.453999999991</v>
          </cell>
          <cell r="I13">
            <v>44871.430999999997</v>
          </cell>
          <cell r="J13">
            <v>51317.234000000011</v>
          </cell>
          <cell r="K13">
            <v>54817.756999999998</v>
          </cell>
          <cell r="L13">
            <v>52191.020000000011</v>
          </cell>
          <cell r="M13">
            <v>43295.270000000004</v>
          </cell>
          <cell r="N13">
            <v>27999.695000000007</v>
          </cell>
          <cell r="O13">
            <v>17365.698000000004</v>
          </cell>
          <cell r="P13">
            <v>12310.133</v>
          </cell>
          <cell r="Q13">
            <v>8456.5560000000005</v>
          </cell>
          <cell r="R13">
            <v>5313.5689999999995</v>
          </cell>
          <cell r="S13">
            <v>4362.7529999999997</v>
          </cell>
        </row>
        <row r="14">
          <cell r="A14" t="str">
            <v>Alaska, 2010</v>
          </cell>
          <cell r="B14">
            <v>50438.073999999993</v>
          </cell>
          <cell r="C14">
            <v>48504.039999999986</v>
          </cell>
          <cell r="D14">
            <v>50027.917999999991</v>
          </cell>
          <cell r="E14">
            <v>53132.562999999987</v>
          </cell>
          <cell r="F14">
            <v>53894.108000000007</v>
          </cell>
          <cell r="G14">
            <v>48914.064999999995</v>
          </cell>
          <cell r="H14">
            <v>42955.268999999993</v>
          </cell>
          <cell r="I14">
            <v>43840.803999999996</v>
          </cell>
          <cell r="J14">
            <v>49929.863000000005</v>
          </cell>
          <cell r="K14">
            <v>54172.170000000006</v>
          </cell>
          <cell r="L14">
            <v>53155.088000000003</v>
          </cell>
          <cell r="M14">
            <v>45894.797999999988</v>
          </cell>
          <cell r="N14">
            <v>30488.560000000005</v>
          </cell>
          <cell r="O14">
            <v>18887.995000000003</v>
          </cell>
          <cell r="P14">
            <v>12276.151</v>
          </cell>
          <cell r="Q14">
            <v>8172.398000000001</v>
          </cell>
          <cell r="R14">
            <v>5534.9120000000003</v>
          </cell>
          <cell r="S14">
            <v>3951.8270000000011</v>
          </cell>
        </row>
        <row r="15">
          <cell r="A15" t="str">
            <v>Alaska, 2011</v>
          </cell>
          <cell r="B15">
            <v>49320.758000000002</v>
          </cell>
          <cell r="C15">
            <v>46802.798999999999</v>
          </cell>
          <cell r="D15">
            <v>48846.469000000012</v>
          </cell>
          <cell r="E15">
            <v>50265.949000000001</v>
          </cell>
          <cell r="F15">
            <v>52081.174000000006</v>
          </cell>
          <cell r="G15">
            <v>50221.705999999991</v>
          </cell>
          <cell r="H15">
            <v>43407.061000000002</v>
          </cell>
          <cell r="I15">
            <v>43550.242999999995</v>
          </cell>
          <cell r="J15">
            <v>46659.275999999991</v>
          </cell>
          <cell r="K15">
            <v>51883.197999999997</v>
          </cell>
          <cell r="L15">
            <v>53141.345000000001</v>
          </cell>
          <cell r="M15">
            <v>47214.311000000002</v>
          </cell>
          <cell r="N15">
            <v>31530.02</v>
          </cell>
          <cell r="O15">
            <v>19488.183000000001</v>
          </cell>
          <cell r="P15">
            <v>12853.458999999997</v>
          </cell>
          <cell r="Q15">
            <v>8390.0279999999984</v>
          </cell>
          <cell r="R15">
            <v>6082.7749999999996</v>
          </cell>
          <cell r="S15">
            <v>4042.532999999999</v>
          </cell>
        </row>
        <row r="16">
          <cell r="A16" t="str">
            <v>Alaska, 2012</v>
          </cell>
          <cell r="B16">
            <v>49808.383000000002</v>
          </cell>
          <cell r="C16">
            <v>46766.265999999996</v>
          </cell>
          <cell r="D16">
            <v>47805.321999999993</v>
          </cell>
          <cell r="E16">
            <v>48558.262000000002</v>
          </cell>
          <cell r="F16">
            <v>53472.954999999994</v>
          </cell>
          <cell r="G16">
            <v>51589.258999999991</v>
          </cell>
          <cell r="H16">
            <v>45059.029000000002</v>
          </cell>
          <cell r="I16">
            <v>42042.691999999995</v>
          </cell>
          <cell r="J16">
            <v>45906.954000000012</v>
          </cell>
          <cell r="K16">
            <v>49776.523999999998</v>
          </cell>
          <cell r="L16">
            <v>52255.952999999994</v>
          </cell>
          <cell r="M16">
            <v>47611.421999999991</v>
          </cell>
          <cell r="N16">
            <v>32875.168000000005</v>
          </cell>
          <cell r="O16">
            <v>19392.189999999999</v>
          </cell>
          <cell r="P16">
            <v>13576.838000000002</v>
          </cell>
          <cell r="Q16">
            <v>8325.232</v>
          </cell>
          <cell r="R16">
            <v>5809.7129999999997</v>
          </cell>
          <cell r="S16">
            <v>4272.4880000000003</v>
          </cell>
        </row>
        <row r="17">
          <cell r="A17" t="str">
            <v>Alaska, 2013</v>
          </cell>
          <cell r="B17">
            <v>51998.602000000014</v>
          </cell>
          <cell r="C17">
            <v>48082.551999999996</v>
          </cell>
          <cell r="D17">
            <v>49739.220000000008</v>
          </cell>
          <cell r="E17">
            <v>49171.391000000003</v>
          </cell>
          <cell r="F17">
            <v>55327.556999999979</v>
          </cell>
          <cell r="G17">
            <v>55159.925999999992</v>
          </cell>
          <cell r="H17">
            <v>47862.457000000009</v>
          </cell>
          <cell r="I17">
            <v>42962.165000000001</v>
          </cell>
          <cell r="J17">
            <v>45094.640999999996</v>
          </cell>
          <cell r="K17">
            <v>48892.443000000014</v>
          </cell>
          <cell r="L17">
            <v>52960.448000000004</v>
          </cell>
          <cell r="M17">
            <v>49579.861000000004</v>
          </cell>
          <cell r="N17">
            <v>36084.396000000008</v>
          </cell>
          <cell r="O17">
            <v>21843.714000000007</v>
          </cell>
          <cell r="P17">
            <v>14980.236999999996</v>
          </cell>
          <cell r="Q17">
            <v>8753.9509999999991</v>
          </cell>
          <cell r="R17">
            <v>6311.8199999999979</v>
          </cell>
          <cell r="S17">
            <v>4984.97</v>
          </cell>
        </row>
        <row r="18">
          <cell r="A18" t="str">
            <v>Alaska, 2014</v>
          </cell>
          <cell r="B18">
            <v>46005.01400000001</v>
          </cell>
          <cell r="C18">
            <v>43249.179999999993</v>
          </cell>
          <cell r="D18">
            <v>43721.675999999992</v>
          </cell>
          <cell r="E18">
            <v>43268.791999999994</v>
          </cell>
          <cell r="F18">
            <v>52510.68</v>
          </cell>
          <cell r="G18">
            <v>51872.856</v>
          </cell>
          <cell r="H18">
            <v>46032.480999999985</v>
          </cell>
          <cell r="I18">
            <v>39488.632000000005</v>
          </cell>
          <cell r="J18">
            <v>40948.168999999994</v>
          </cell>
          <cell r="K18">
            <v>42840.976999999999</v>
          </cell>
          <cell r="L18">
            <v>46557.416000000005</v>
          </cell>
          <cell r="M18">
            <v>43542.109999999993</v>
          </cell>
          <cell r="N18">
            <v>33338.931000000004</v>
          </cell>
          <cell r="O18">
            <v>20882.516000000003</v>
          </cell>
          <cell r="P18">
            <v>14361.534</v>
          </cell>
          <cell r="Q18">
            <v>8568.2710000000006</v>
          </cell>
          <cell r="R18">
            <v>5645.8490000000011</v>
          </cell>
          <cell r="S18">
            <v>4919.4150000000009</v>
          </cell>
        </row>
        <row r="19">
          <cell r="A19" t="str">
            <v>Alaska, 2015</v>
          </cell>
          <cell r="B19">
            <v>50094.328999999991</v>
          </cell>
          <cell r="C19">
            <v>46805.309000000001</v>
          </cell>
          <cell r="D19">
            <v>46807.782000000014</v>
          </cell>
          <cell r="E19">
            <v>46264.814999999995</v>
          </cell>
          <cell r="F19">
            <v>56733.120999999985</v>
          </cell>
          <cell r="G19">
            <v>56376.358</v>
          </cell>
          <cell r="H19">
            <v>49365.685000000005</v>
          </cell>
          <cell r="I19">
            <v>42777.313000000009</v>
          </cell>
          <cell r="J19">
            <v>42088.822999999997</v>
          </cell>
          <cell r="K19">
            <v>43955.425999999999</v>
          </cell>
          <cell r="L19">
            <v>49431.360000000001</v>
          </cell>
          <cell r="M19">
            <v>47776.762999999992</v>
          </cell>
          <cell r="N19">
            <v>38123.248999999996</v>
          </cell>
          <cell r="O19">
            <v>25396.794999999995</v>
          </cell>
          <cell r="P19">
            <v>16349.493</v>
          </cell>
          <cell r="Q19">
            <v>9529.2060000000019</v>
          </cell>
          <cell r="R19">
            <v>6870.54</v>
          </cell>
          <cell r="S19">
            <v>5561.7810000000027</v>
          </cell>
        </row>
        <row r="20">
          <cell r="A20" t="str">
            <v>Alaska, 2016</v>
          </cell>
          <cell r="B20">
            <v>50552.801999999981</v>
          </cell>
          <cell r="C20">
            <v>48306.51999999999</v>
          </cell>
          <cell r="D20">
            <v>47750.391999999993</v>
          </cell>
          <cell r="E20">
            <v>46073.445</v>
          </cell>
          <cell r="F20">
            <v>55892.759999999987</v>
          </cell>
          <cell r="G20">
            <v>57027.701000000001</v>
          </cell>
          <cell r="H20">
            <v>51420.456999999995</v>
          </cell>
          <cell r="I20">
            <v>44835.950000000012</v>
          </cell>
          <cell r="J20">
            <v>42406.567999999992</v>
          </cell>
          <cell r="K20">
            <v>44291.686999999984</v>
          </cell>
          <cell r="L20">
            <v>49718.634999999995</v>
          </cell>
          <cell r="M20">
            <v>50065.200000000004</v>
          </cell>
          <cell r="N20">
            <v>40545.885000000002</v>
          </cell>
          <cell r="O20">
            <v>27969.826999999997</v>
          </cell>
          <cell r="P20">
            <v>18523.543999999994</v>
          </cell>
          <cell r="Q20">
            <v>10417.459999999999</v>
          </cell>
          <cell r="R20">
            <v>6945.1760000000004</v>
          </cell>
          <cell r="S20">
            <v>6584.226999999998</v>
          </cell>
        </row>
        <row r="21">
          <cell r="A21" t="str">
            <v>Alaska, 2017</v>
          </cell>
          <cell r="B21">
            <v>51140</v>
          </cell>
          <cell r="C21">
            <v>48188</v>
          </cell>
          <cell r="D21">
            <v>47549</v>
          </cell>
          <cell r="E21">
            <v>45340</v>
          </cell>
          <cell r="F21">
            <v>55838</v>
          </cell>
          <cell r="G21">
            <v>58304</v>
          </cell>
          <cell r="H21">
            <v>52732</v>
          </cell>
          <cell r="I21">
            <v>46004</v>
          </cell>
          <cell r="J21">
            <v>41225</v>
          </cell>
          <cell r="K21">
            <v>43039</v>
          </cell>
          <cell r="L21">
            <v>46945</v>
          </cell>
          <cell r="M21">
            <v>48586</v>
          </cell>
          <cell r="N21">
            <v>40212</v>
          </cell>
          <cell r="O21">
            <v>29965</v>
          </cell>
          <cell r="P21">
            <v>18566</v>
          </cell>
          <cell r="Q21">
            <v>10761</v>
          </cell>
          <cell r="R21">
            <v>6987</v>
          </cell>
          <cell r="S21">
            <v>6030</v>
          </cell>
        </row>
        <row r="22">
          <cell r="A22" t="str">
            <v>Arizona, 2009</v>
          </cell>
          <cell r="B22">
            <v>500512.114</v>
          </cell>
          <cell r="C22">
            <v>451503.86900000001</v>
          </cell>
          <cell r="D22">
            <v>448731.44899999996</v>
          </cell>
          <cell r="E22">
            <v>433687.80299999996</v>
          </cell>
          <cell r="F22">
            <v>424616.96000000002</v>
          </cell>
          <cell r="G22">
            <v>479172.41299999994</v>
          </cell>
          <cell r="H22">
            <v>440286.97399999999</v>
          </cell>
          <cell r="I22">
            <v>431529.58199999994</v>
          </cell>
          <cell r="J22">
            <v>427297.22</v>
          </cell>
          <cell r="K22">
            <v>429470.81900000002</v>
          </cell>
          <cell r="L22">
            <v>390314.72700000001</v>
          </cell>
          <cell r="M22">
            <v>350422.49800000002</v>
          </cell>
          <cell r="N22">
            <v>301356.09699999995</v>
          </cell>
          <cell r="O22">
            <v>233948.65100000001</v>
          </cell>
          <cell r="P22">
            <v>188709.36899999998</v>
          </cell>
          <cell r="Q22">
            <v>172567.44200000001</v>
          </cell>
          <cell r="R22">
            <v>122266.00100000002</v>
          </cell>
          <cell r="S22">
            <v>96568.51999999999</v>
          </cell>
        </row>
        <row r="23">
          <cell r="A23" t="str">
            <v>Arizona, 2010</v>
          </cell>
          <cell r="B23">
            <v>462606.62300000002</v>
          </cell>
          <cell r="C23">
            <v>439465.98800000007</v>
          </cell>
          <cell r="D23">
            <v>440213.11000000004</v>
          </cell>
          <cell r="E23">
            <v>452890.97800000006</v>
          </cell>
          <cell r="F23">
            <v>431718.96200000006</v>
          </cell>
          <cell r="G23">
            <v>444524.59</v>
          </cell>
          <cell r="H23">
            <v>407474.42200000002</v>
          </cell>
          <cell r="I23">
            <v>420015.06300000008</v>
          </cell>
          <cell r="J23">
            <v>408939.42699999997</v>
          </cell>
          <cell r="K23">
            <v>421357.15700000001</v>
          </cell>
          <cell r="L23">
            <v>395777.07200000004</v>
          </cell>
          <cell r="M23">
            <v>361719.63199999998</v>
          </cell>
          <cell r="N23">
            <v>320846.17499999999</v>
          </cell>
          <cell r="O23">
            <v>257180.95600000001</v>
          </cell>
          <cell r="P23">
            <v>202672.12699999998</v>
          </cell>
          <cell r="Q23">
            <v>161792.32299999997</v>
          </cell>
          <cell r="R23">
            <v>115351.32100000001</v>
          </cell>
          <cell r="S23">
            <v>94396.292999999991</v>
          </cell>
        </row>
        <row r="24">
          <cell r="A24" t="str">
            <v>Arizona, 2011</v>
          </cell>
          <cell r="B24">
            <v>454131.86400000012</v>
          </cell>
          <cell r="C24">
            <v>435934.15400000004</v>
          </cell>
          <cell r="D24">
            <v>437478.28000000009</v>
          </cell>
          <cell r="E24">
            <v>448165.84600000008</v>
          </cell>
          <cell r="F24">
            <v>438990.71300000005</v>
          </cell>
          <cell r="G24">
            <v>442325.03200000001</v>
          </cell>
          <cell r="H24">
            <v>409358.27599999995</v>
          </cell>
          <cell r="I24">
            <v>412854.37900000002</v>
          </cell>
          <cell r="J24">
            <v>406649.36600000004</v>
          </cell>
          <cell r="K24">
            <v>418093.97899999999</v>
          </cell>
          <cell r="L24">
            <v>400055.85399999999</v>
          </cell>
          <cell r="M24">
            <v>363084.478</v>
          </cell>
          <cell r="N24">
            <v>333880.36199999996</v>
          </cell>
          <cell r="O24">
            <v>268018.897</v>
          </cell>
          <cell r="P24">
            <v>208213.13500000001</v>
          </cell>
          <cell r="Q24">
            <v>162912.43400000001</v>
          </cell>
          <cell r="R24">
            <v>117108.33799999999</v>
          </cell>
          <cell r="S24">
            <v>96203.976999999999</v>
          </cell>
        </row>
        <row r="25">
          <cell r="A25" t="str">
            <v>Arizona, 2012</v>
          </cell>
          <cell r="B25">
            <v>455863.22200000007</v>
          </cell>
          <cell r="C25">
            <v>448130.16</v>
          </cell>
          <cell r="D25">
            <v>452116.04200000002</v>
          </cell>
          <cell r="E25">
            <v>455083.61499999993</v>
          </cell>
          <cell r="F25">
            <v>451809.32399999996</v>
          </cell>
          <cell r="G25">
            <v>442869.81499999994</v>
          </cell>
          <cell r="H25">
            <v>420226.60299999994</v>
          </cell>
          <cell r="I25">
            <v>409458.47799999989</v>
          </cell>
          <cell r="J25">
            <v>414688.37400000001</v>
          </cell>
          <cell r="K25">
            <v>419898.26199999999</v>
          </cell>
          <cell r="L25">
            <v>413127.69900000008</v>
          </cell>
          <cell r="M25">
            <v>376324.26</v>
          </cell>
          <cell r="N25">
            <v>350484.38299999991</v>
          </cell>
          <cell r="O25">
            <v>281949.02900000004</v>
          </cell>
          <cell r="P25">
            <v>220550.19400000005</v>
          </cell>
          <cell r="Q25">
            <v>164878.524</v>
          </cell>
          <cell r="R25">
            <v>120002.325</v>
          </cell>
          <cell r="S25">
            <v>104545.908</v>
          </cell>
        </row>
        <row r="26">
          <cell r="A26" t="str">
            <v>Arizona, 2013</v>
          </cell>
          <cell r="B26">
            <v>447025.81299999997</v>
          </cell>
          <cell r="C26">
            <v>451699.22199999995</v>
          </cell>
          <cell r="D26">
            <v>451710.77500000002</v>
          </cell>
          <cell r="E26">
            <v>454062.48600000003</v>
          </cell>
          <cell r="F26">
            <v>461667.95799999993</v>
          </cell>
          <cell r="G26">
            <v>439425.09799999994</v>
          </cell>
          <cell r="H26">
            <v>425483.98700000002</v>
          </cell>
          <cell r="I26">
            <v>407465.17100000003</v>
          </cell>
          <cell r="J26">
            <v>421426.26799999998</v>
          </cell>
          <cell r="K26">
            <v>418640.91600000008</v>
          </cell>
          <cell r="L26">
            <v>419026.40499999997</v>
          </cell>
          <cell r="M26">
            <v>384692.97399999993</v>
          </cell>
          <cell r="N26">
            <v>361642.29799999995</v>
          </cell>
          <cell r="O26">
            <v>296993.89199999999</v>
          </cell>
          <cell r="P26">
            <v>230871.37100000001</v>
          </cell>
          <cell r="Q26">
            <v>169022.64399999997</v>
          </cell>
          <cell r="R26">
            <v>122052.80999999998</v>
          </cell>
          <cell r="S26">
            <v>106610.3</v>
          </cell>
        </row>
        <row r="27">
          <cell r="A27" t="str">
            <v>Arizona, 2014</v>
          </cell>
          <cell r="B27">
            <v>438431.64299999992</v>
          </cell>
          <cell r="C27">
            <v>450308.45599999995</v>
          </cell>
          <cell r="D27">
            <v>453962.01</v>
          </cell>
          <cell r="E27">
            <v>450768.304</v>
          </cell>
          <cell r="F27">
            <v>469050.27499999991</v>
          </cell>
          <cell r="G27">
            <v>441317.13400000002</v>
          </cell>
          <cell r="H27">
            <v>429747.92800000001</v>
          </cell>
          <cell r="I27">
            <v>404429.79300000001</v>
          </cell>
          <cell r="J27">
            <v>419132.93000000005</v>
          </cell>
          <cell r="K27">
            <v>412321.49800000002</v>
          </cell>
          <cell r="L27">
            <v>424649.10900000005</v>
          </cell>
          <cell r="M27">
            <v>392633.58399999992</v>
          </cell>
          <cell r="N27">
            <v>367408.94099999999</v>
          </cell>
          <cell r="O27">
            <v>312283.07299999997</v>
          </cell>
          <cell r="P27">
            <v>242037.31600000002</v>
          </cell>
          <cell r="Q27">
            <v>174030.63499999998</v>
          </cell>
          <cell r="R27">
            <v>124904.64700000001</v>
          </cell>
          <cell r="S27">
            <v>112907.53000000001</v>
          </cell>
        </row>
        <row r="28">
          <cell r="A28" t="str">
            <v>Arizona, 2015</v>
          </cell>
          <cell r="B28">
            <v>424856.47899999999</v>
          </cell>
          <cell r="C28">
            <v>447781.45699999999</v>
          </cell>
          <cell r="D28">
            <v>445061.64899999998</v>
          </cell>
          <cell r="E28">
            <v>447695.85700000002</v>
          </cell>
          <cell r="F28">
            <v>468645.14999999997</v>
          </cell>
          <cell r="G28">
            <v>442048.45</v>
          </cell>
          <cell r="H28">
            <v>431949.16800000001</v>
          </cell>
          <cell r="I28">
            <v>404600.10700000008</v>
          </cell>
          <cell r="J28">
            <v>418684.85200000007</v>
          </cell>
          <cell r="K28">
            <v>403722.54500000004</v>
          </cell>
          <cell r="L28">
            <v>420759.09600000002</v>
          </cell>
          <cell r="M28">
            <v>396014.22300000006</v>
          </cell>
          <cell r="N28">
            <v>371744.57999999996</v>
          </cell>
          <cell r="O28">
            <v>325555.79199999996</v>
          </cell>
          <cell r="P28">
            <v>255671.486</v>
          </cell>
          <cell r="Q28">
            <v>182148.48100000003</v>
          </cell>
          <cell r="R28">
            <v>127147.73099999999</v>
          </cell>
          <cell r="S28">
            <v>119063.27099999999</v>
          </cell>
        </row>
        <row r="29">
          <cell r="A29" t="str">
            <v>Arizona, 2016</v>
          </cell>
          <cell r="B29">
            <v>427120.03400000004</v>
          </cell>
          <cell r="C29">
            <v>447648.07199999987</v>
          </cell>
          <cell r="D29">
            <v>442673.90399999992</v>
          </cell>
          <cell r="E29">
            <v>445917.12399999995</v>
          </cell>
          <cell r="F29">
            <v>474207.48000000004</v>
          </cell>
          <cell r="G29">
            <v>445110.27800000005</v>
          </cell>
          <cell r="H29">
            <v>434201.28200000006</v>
          </cell>
          <cell r="I29">
            <v>403816.34500000003</v>
          </cell>
          <cell r="J29">
            <v>409626.36000000004</v>
          </cell>
          <cell r="K29">
            <v>402139.52500000002</v>
          </cell>
          <cell r="L29">
            <v>415466.33500000002</v>
          </cell>
          <cell r="M29">
            <v>388608.1</v>
          </cell>
          <cell r="N29">
            <v>367787.38199999998</v>
          </cell>
          <cell r="O29">
            <v>330423.72700000001</v>
          </cell>
          <cell r="P29">
            <v>253880.80699999997</v>
          </cell>
          <cell r="Q29">
            <v>181364.09900000002</v>
          </cell>
          <cell r="R29">
            <v>125034.792</v>
          </cell>
          <cell r="S29">
            <v>115515.61300000001</v>
          </cell>
        </row>
        <row r="30">
          <cell r="A30" t="str">
            <v>Arizona, 2017</v>
          </cell>
          <cell r="B30">
            <v>430289</v>
          </cell>
          <cell r="C30">
            <v>450272</v>
          </cell>
          <cell r="D30">
            <v>453704</v>
          </cell>
          <cell r="E30">
            <v>457718</v>
          </cell>
          <cell r="F30">
            <v>478963</v>
          </cell>
          <cell r="G30">
            <v>464670</v>
          </cell>
          <cell r="H30">
            <v>444555</v>
          </cell>
          <cell r="I30">
            <v>417816</v>
          </cell>
          <cell r="J30">
            <v>416427</v>
          </cell>
          <cell r="K30">
            <v>410796</v>
          </cell>
          <cell r="L30">
            <v>422787</v>
          </cell>
          <cell r="M30">
            <v>409463</v>
          </cell>
          <cell r="N30">
            <v>392173</v>
          </cell>
          <cell r="O30">
            <v>359008</v>
          </cell>
          <cell r="P30">
            <v>278686</v>
          </cell>
          <cell r="Q30">
            <v>201117</v>
          </cell>
          <cell r="R30">
            <v>130632</v>
          </cell>
          <cell r="S30">
            <v>123325</v>
          </cell>
        </row>
        <row r="31">
          <cell r="A31" t="str">
            <v>Arkansas, 2009</v>
          </cell>
          <cell r="B31">
            <v>198959.60400000005</v>
          </cell>
          <cell r="C31">
            <v>193963.24699999994</v>
          </cell>
          <cell r="D31">
            <v>188395.16900000002</v>
          </cell>
          <cell r="E31">
            <v>201617.67100000003</v>
          </cell>
          <cell r="F31">
            <v>189812.348</v>
          </cell>
          <cell r="G31">
            <v>197760.56699999995</v>
          </cell>
          <cell r="H31">
            <v>179290.82699999999</v>
          </cell>
          <cell r="I31">
            <v>181339.95699999999</v>
          </cell>
          <cell r="J31">
            <v>193843.09899999993</v>
          </cell>
          <cell r="K31">
            <v>202454.76299999995</v>
          </cell>
          <cell r="L31">
            <v>190900.06599999999</v>
          </cell>
          <cell r="M31">
            <v>173355.72299999991</v>
          </cell>
          <cell r="N31">
            <v>148978.36799999999</v>
          </cell>
          <cell r="O31">
            <v>115366.405</v>
          </cell>
          <cell r="P31">
            <v>95285.918999999994</v>
          </cell>
          <cell r="Q31">
            <v>78079.888999999996</v>
          </cell>
          <cell r="R31">
            <v>59179.21699999999</v>
          </cell>
          <cell r="S31">
            <v>51320.077999999987</v>
          </cell>
        </row>
        <row r="32">
          <cell r="A32" t="str">
            <v>Arkansas, 2010</v>
          </cell>
          <cell r="B32">
            <v>193750.10000000006</v>
          </cell>
          <cell r="C32">
            <v>194772.73499999996</v>
          </cell>
          <cell r="D32">
            <v>191617.611</v>
          </cell>
          <cell r="E32">
            <v>203744.53399999999</v>
          </cell>
          <cell r="F32">
            <v>195011.24599999998</v>
          </cell>
          <cell r="G32">
            <v>190995.54299999998</v>
          </cell>
          <cell r="H32">
            <v>175697.96999999997</v>
          </cell>
          <cell r="I32">
            <v>182127.15700000001</v>
          </cell>
          <cell r="J32">
            <v>189737.20099999997</v>
          </cell>
          <cell r="K32">
            <v>202081.41200000004</v>
          </cell>
          <cell r="L32">
            <v>194451.31299999994</v>
          </cell>
          <cell r="M32">
            <v>177146.34300000002</v>
          </cell>
          <cell r="N32">
            <v>156638.69399999996</v>
          </cell>
          <cell r="O32">
            <v>122386.579</v>
          </cell>
          <cell r="P32">
            <v>99025.986000000004</v>
          </cell>
          <cell r="Q32">
            <v>75439.175999999992</v>
          </cell>
          <cell r="R32">
            <v>56349.470999999998</v>
          </cell>
          <cell r="S32">
            <v>49469.617999999995</v>
          </cell>
        </row>
        <row r="33">
          <cell r="A33" t="str">
            <v>Arkansas, 2011</v>
          </cell>
          <cell r="B33">
            <v>192485.815</v>
          </cell>
          <cell r="C33">
            <v>192036.37600000002</v>
          </cell>
          <cell r="D33">
            <v>190856.24099999992</v>
          </cell>
          <cell r="E33">
            <v>199701.07200000001</v>
          </cell>
          <cell r="F33">
            <v>194990.77900000001</v>
          </cell>
          <cell r="G33">
            <v>189323.53200000001</v>
          </cell>
          <cell r="H33">
            <v>176713.14399999994</v>
          </cell>
          <cell r="I33">
            <v>179007.21099999995</v>
          </cell>
          <cell r="J33">
            <v>184942.05100000004</v>
          </cell>
          <cell r="K33">
            <v>198596.74100000004</v>
          </cell>
          <cell r="L33">
            <v>193463.33499999999</v>
          </cell>
          <cell r="M33">
            <v>176584.63999999998</v>
          </cell>
          <cell r="N33">
            <v>158591.82399999996</v>
          </cell>
          <cell r="O33">
            <v>122812.52699999999</v>
          </cell>
          <cell r="P33">
            <v>98938.96100000001</v>
          </cell>
          <cell r="Q33">
            <v>74586.949999999983</v>
          </cell>
          <cell r="R33">
            <v>54994.806000000011</v>
          </cell>
          <cell r="S33">
            <v>48667.197999999997</v>
          </cell>
        </row>
        <row r="34">
          <cell r="A34" t="str">
            <v>Arkansas, 2012</v>
          </cell>
          <cell r="B34">
            <v>189051.89599999998</v>
          </cell>
          <cell r="C34">
            <v>190884.89699999994</v>
          </cell>
          <cell r="D34">
            <v>188235.00499999998</v>
          </cell>
          <cell r="E34">
            <v>194156.86600000007</v>
          </cell>
          <cell r="F34">
            <v>191967.465</v>
          </cell>
          <cell r="G34">
            <v>185814.90599999993</v>
          </cell>
          <cell r="H34">
            <v>176209.75400000002</v>
          </cell>
          <cell r="I34">
            <v>175353.92099999997</v>
          </cell>
          <cell r="J34">
            <v>180562.36199999999</v>
          </cell>
          <cell r="K34">
            <v>194376.58100000003</v>
          </cell>
          <cell r="L34">
            <v>192539.671</v>
          </cell>
          <cell r="M34">
            <v>178086.20500000002</v>
          </cell>
          <cell r="N34">
            <v>160999.56800000006</v>
          </cell>
          <cell r="O34">
            <v>124513.98399999998</v>
          </cell>
          <cell r="P34">
            <v>101023.268</v>
          </cell>
          <cell r="Q34">
            <v>75210.244999999995</v>
          </cell>
          <cell r="R34">
            <v>54405.824000000008</v>
          </cell>
          <cell r="S34">
            <v>48125.057000000008</v>
          </cell>
        </row>
        <row r="35">
          <cell r="A35" t="str">
            <v>Arkansas, 2013</v>
          </cell>
          <cell r="B35">
            <v>188726.81399999998</v>
          </cell>
          <cell r="C35">
            <v>192790.91999999995</v>
          </cell>
          <cell r="D35">
            <v>188924.11700000003</v>
          </cell>
          <cell r="E35">
            <v>193122.46600000007</v>
          </cell>
          <cell r="F35">
            <v>197881.65</v>
          </cell>
          <cell r="G35">
            <v>187380.37399999998</v>
          </cell>
          <cell r="H35">
            <v>181139.43700000001</v>
          </cell>
          <cell r="I35">
            <v>173546.36300000004</v>
          </cell>
          <cell r="J35">
            <v>179694.90299999996</v>
          </cell>
          <cell r="K35">
            <v>190093.49399999995</v>
          </cell>
          <cell r="L35">
            <v>192767.10599999994</v>
          </cell>
          <cell r="M35">
            <v>180358.12000000005</v>
          </cell>
          <cell r="N35">
            <v>160272.42099999997</v>
          </cell>
          <cell r="O35">
            <v>128560.181</v>
          </cell>
          <cell r="P35">
            <v>99860.130999999994</v>
          </cell>
          <cell r="Q35">
            <v>74196.488999999987</v>
          </cell>
          <cell r="R35">
            <v>54101.577000000005</v>
          </cell>
          <cell r="S35">
            <v>48689.701999999997</v>
          </cell>
        </row>
        <row r="36">
          <cell r="A36" t="str">
            <v>Arkansas, 2014</v>
          </cell>
          <cell r="B36">
            <v>173233.12300000005</v>
          </cell>
          <cell r="C36">
            <v>179013.99799999996</v>
          </cell>
          <cell r="D36">
            <v>175725.36500000002</v>
          </cell>
          <cell r="E36">
            <v>177858.58500000002</v>
          </cell>
          <cell r="F36">
            <v>184581.93100000004</v>
          </cell>
          <cell r="G36">
            <v>171917.75299999997</v>
          </cell>
          <cell r="H36">
            <v>170270.54199999993</v>
          </cell>
          <cell r="I36">
            <v>161917.57200000001</v>
          </cell>
          <cell r="J36">
            <v>165121.71</v>
          </cell>
          <cell r="K36">
            <v>170434.56900000002</v>
          </cell>
          <cell r="L36">
            <v>177795.02299999999</v>
          </cell>
          <cell r="M36">
            <v>166069.76599999995</v>
          </cell>
          <cell r="N36">
            <v>150754.14200000005</v>
          </cell>
          <cell r="O36">
            <v>122497.54900000001</v>
          </cell>
          <cell r="P36">
            <v>95014.478999999992</v>
          </cell>
          <cell r="Q36">
            <v>69377.523000000016</v>
          </cell>
          <cell r="R36">
            <v>49503.046999999999</v>
          </cell>
          <cell r="S36">
            <v>44469.146000000008</v>
          </cell>
        </row>
        <row r="37">
          <cell r="A37" t="str">
            <v>Arkansas, 2015</v>
          </cell>
          <cell r="B37">
            <v>179631.53100000002</v>
          </cell>
          <cell r="C37">
            <v>187283.133</v>
          </cell>
          <cell r="D37">
            <v>181888.04800000004</v>
          </cell>
          <cell r="E37">
            <v>183378.45900000003</v>
          </cell>
          <cell r="F37">
            <v>191541.68400000001</v>
          </cell>
          <cell r="G37">
            <v>180706.74200000009</v>
          </cell>
          <cell r="H37">
            <v>180571.41899999999</v>
          </cell>
          <cell r="I37">
            <v>168924.06099999999</v>
          </cell>
          <cell r="J37">
            <v>171713.035</v>
          </cell>
          <cell r="K37">
            <v>174250.81099999993</v>
          </cell>
          <cell r="L37">
            <v>186003.772</v>
          </cell>
          <cell r="M37">
            <v>177757.88200000001</v>
          </cell>
          <cell r="N37">
            <v>159892.05200000005</v>
          </cell>
          <cell r="O37">
            <v>134150.61100000003</v>
          </cell>
          <cell r="P37">
            <v>103831.08100000001</v>
          </cell>
          <cell r="Q37">
            <v>74351.34199999999</v>
          </cell>
          <cell r="R37">
            <v>53042.563000000009</v>
          </cell>
          <cell r="S37">
            <v>48999.754000000001</v>
          </cell>
        </row>
        <row r="38">
          <cell r="A38" t="str">
            <v>Arkansas, 2016</v>
          </cell>
          <cell r="B38">
            <v>171521.45599999992</v>
          </cell>
          <cell r="C38">
            <v>180151.087</v>
          </cell>
          <cell r="D38">
            <v>174118.18999999994</v>
          </cell>
          <cell r="E38">
            <v>180716.74800000002</v>
          </cell>
          <cell r="F38">
            <v>190406.85900000005</v>
          </cell>
          <cell r="G38">
            <v>176939.42000000007</v>
          </cell>
          <cell r="H38">
            <v>171610.72399999996</v>
          </cell>
          <cell r="I38">
            <v>162834.25100000002</v>
          </cell>
          <cell r="J38">
            <v>162854.47100000002</v>
          </cell>
          <cell r="K38">
            <v>162362.538</v>
          </cell>
          <cell r="L38">
            <v>175518.00700000001</v>
          </cell>
          <cell r="M38">
            <v>168078.74599999996</v>
          </cell>
          <cell r="N38">
            <v>152083.12500000003</v>
          </cell>
          <cell r="O38">
            <v>130771.13800000001</v>
          </cell>
          <cell r="P38">
            <v>98709.500999999975</v>
          </cell>
          <cell r="Q38">
            <v>69956.799999999988</v>
          </cell>
          <cell r="R38">
            <v>50457.981999999996</v>
          </cell>
          <cell r="S38">
            <v>46708.430999999997</v>
          </cell>
        </row>
        <row r="39">
          <cell r="A39" t="str">
            <v>Arkansas, 2017</v>
          </cell>
          <cell r="B39">
            <v>181025</v>
          </cell>
          <cell r="C39">
            <v>189575</v>
          </cell>
          <cell r="D39">
            <v>185799</v>
          </cell>
          <cell r="E39">
            <v>190540</v>
          </cell>
          <cell r="F39">
            <v>196054</v>
          </cell>
          <cell r="G39">
            <v>187785</v>
          </cell>
          <cell r="H39">
            <v>182432</v>
          </cell>
          <cell r="I39">
            <v>174257</v>
          </cell>
          <cell r="J39">
            <v>174716</v>
          </cell>
          <cell r="K39">
            <v>172078</v>
          </cell>
          <cell r="L39">
            <v>185063</v>
          </cell>
          <cell r="M39">
            <v>181856</v>
          </cell>
          <cell r="N39">
            <v>166246</v>
          </cell>
          <cell r="O39">
            <v>145069</v>
          </cell>
          <cell r="P39">
            <v>110715</v>
          </cell>
          <cell r="Q39">
            <v>77657</v>
          </cell>
          <cell r="R39">
            <v>53926</v>
          </cell>
          <cell r="S39">
            <v>51579</v>
          </cell>
        </row>
        <row r="40">
          <cell r="A40" t="str">
            <v>California, 2009</v>
          </cell>
          <cell r="B40">
            <v>2705685.9460000009</v>
          </cell>
          <cell r="C40">
            <v>2478859.1050000009</v>
          </cell>
          <cell r="D40">
            <v>2641864.2619999987</v>
          </cell>
          <cell r="E40">
            <v>2663305.9660000005</v>
          </cell>
          <cell r="F40">
            <v>2615609.9160000002</v>
          </cell>
          <cell r="G40">
            <v>2727694.0890000002</v>
          </cell>
          <cell r="H40">
            <v>2561520.2760000015</v>
          </cell>
          <cell r="I40">
            <v>2666501.6330000008</v>
          </cell>
          <cell r="J40">
            <v>2684462.0770000014</v>
          </cell>
          <cell r="K40">
            <v>2675687.6080000005</v>
          </cell>
          <cell r="L40">
            <v>2388775.3749999995</v>
          </cell>
          <cell r="M40">
            <v>2007488.9830000002</v>
          </cell>
          <cell r="N40">
            <v>1555345.6460000006</v>
          </cell>
          <cell r="O40">
            <v>1140352.3819999998</v>
          </cell>
          <cell r="P40">
            <v>912811.68300000019</v>
          </cell>
          <cell r="Q40">
            <v>767112.67099999962</v>
          </cell>
          <cell r="R40">
            <v>608414.86999999976</v>
          </cell>
          <cell r="S40">
            <v>543363.00399999996</v>
          </cell>
        </row>
        <row r="41">
          <cell r="A41" t="str">
            <v>California, 2010</v>
          </cell>
          <cell r="B41">
            <v>2535634.203999999</v>
          </cell>
          <cell r="C41">
            <v>2467813.483</v>
          </cell>
          <cell r="D41">
            <v>2601567.7889999994</v>
          </cell>
          <cell r="E41">
            <v>2790339.8359999987</v>
          </cell>
          <cell r="F41">
            <v>2688388.929</v>
          </cell>
          <cell r="G41">
            <v>2704227.5229999996</v>
          </cell>
          <cell r="H41">
            <v>2509971.2109999997</v>
          </cell>
          <cell r="I41">
            <v>2625544.7599999993</v>
          </cell>
          <cell r="J41">
            <v>2621250.4089999995</v>
          </cell>
          <cell r="K41">
            <v>2656493.9089999991</v>
          </cell>
          <cell r="L41">
            <v>2447826.9139999994</v>
          </cell>
          <cell r="M41">
            <v>2075657.733</v>
          </cell>
          <cell r="N41">
            <v>1654994.7119999998</v>
          </cell>
          <cell r="O41">
            <v>1190627.8879999998</v>
          </cell>
          <cell r="P41">
            <v>922620.27900000021</v>
          </cell>
          <cell r="Q41">
            <v>749520.0770000004</v>
          </cell>
          <cell r="R41">
            <v>602419.27199999976</v>
          </cell>
          <cell r="S41">
            <v>555556.43999999971</v>
          </cell>
        </row>
        <row r="42">
          <cell r="A42" t="str">
            <v>California, 2011</v>
          </cell>
          <cell r="B42">
            <v>2549625.0319999997</v>
          </cell>
          <cell r="C42">
            <v>2487608.0610000007</v>
          </cell>
          <cell r="D42">
            <v>2592041.2540000007</v>
          </cell>
          <cell r="E42">
            <v>2812559.9079999994</v>
          </cell>
          <cell r="F42">
            <v>2743882.9530000007</v>
          </cell>
          <cell r="G42">
            <v>2739103.5400000005</v>
          </cell>
          <cell r="H42">
            <v>2546701.2200000002</v>
          </cell>
          <cell r="I42">
            <v>2600826.9649999989</v>
          </cell>
          <cell r="J42">
            <v>2638484.8860000004</v>
          </cell>
          <cell r="K42">
            <v>2677606.7070000004</v>
          </cell>
          <cell r="L42">
            <v>2522927.6899999995</v>
          </cell>
          <cell r="M42">
            <v>2146323.0859999997</v>
          </cell>
          <cell r="N42">
            <v>1764874.5979999998</v>
          </cell>
          <cell r="O42">
            <v>1261146.0279999997</v>
          </cell>
          <cell r="P42">
            <v>958814.11100000027</v>
          </cell>
          <cell r="Q42">
            <v>769651.19399999978</v>
          </cell>
          <cell r="R42">
            <v>611032.3620000002</v>
          </cell>
          <cell r="S42">
            <v>582011.06799999997</v>
          </cell>
        </row>
        <row r="43">
          <cell r="A43" t="str">
            <v>California, 2012</v>
          </cell>
          <cell r="B43">
            <v>2537045.1020000004</v>
          </cell>
          <cell r="C43">
            <v>2497741.4580000001</v>
          </cell>
          <cell r="D43">
            <v>2580752.6989999991</v>
          </cell>
          <cell r="E43">
            <v>2792102.1639999999</v>
          </cell>
          <cell r="F43">
            <v>2793739.4520000005</v>
          </cell>
          <cell r="G43">
            <v>2750868.1410000012</v>
          </cell>
          <cell r="H43">
            <v>2586289.1429999997</v>
          </cell>
          <cell r="I43">
            <v>2570195.6259999997</v>
          </cell>
          <cell r="J43">
            <v>2624486.8559999997</v>
          </cell>
          <cell r="K43">
            <v>2660141.7310000001</v>
          </cell>
          <cell r="L43">
            <v>2554478.923</v>
          </cell>
          <cell r="M43">
            <v>2207394.2460000003</v>
          </cell>
          <cell r="N43">
            <v>1835923.3839999994</v>
          </cell>
          <cell r="O43">
            <v>1319976.064</v>
          </cell>
          <cell r="P43">
            <v>981667.81899999978</v>
          </cell>
          <cell r="Q43">
            <v>774865.9160000002</v>
          </cell>
          <cell r="R43">
            <v>615503.51</v>
          </cell>
          <cell r="S43">
            <v>613606.24099999992</v>
          </cell>
        </row>
        <row r="44">
          <cell r="A44" t="str">
            <v>California, 2013</v>
          </cell>
          <cell r="B44">
            <v>2520077.2250000001</v>
          </cell>
          <cell r="C44">
            <v>2512837.2490000008</v>
          </cell>
          <cell r="D44">
            <v>2560915.3889999995</v>
          </cell>
          <cell r="E44">
            <v>2748127.656</v>
          </cell>
          <cell r="F44">
            <v>2845265.9439999992</v>
          </cell>
          <cell r="G44">
            <v>2772775.7600000007</v>
          </cell>
          <cell r="H44">
            <v>2641099.665000001</v>
          </cell>
          <cell r="I44">
            <v>2550111.1279999996</v>
          </cell>
          <cell r="J44">
            <v>2613702.7330000014</v>
          </cell>
          <cell r="K44">
            <v>2640149.6330000013</v>
          </cell>
          <cell r="L44">
            <v>2585966.5120000006</v>
          </cell>
          <cell r="M44">
            <v>2258870.9250000003</v>
          </cell>
          <cell r="N44">
            <v>1912929.3020000008</v>
          </cell>
          <cell r="O44">
            <v>1400779.4100000004</v>
          </cell>
          <cell r="P44">
            <v>1017817.1870000002</v>
          </cell>
          <cell r="Q44">
            <v>775799.2840000001</v>
          </cell>
          <cell r="R44">
            <v>615061.17499999993</v>
          </cell>
          <cell r="S44">
            <v>626661.42899999989</v>
          </cell>
        </row>
        <row r="45">
          <cell r="A45" t="str">
            <v>California, 2014</v>
          </cell>
          <cell r="B45">
            <v>2525748.9230000009</v>
          </cell>
          <cell r="C45">
            <v>2526841.7310000001</v>
          </cell>
          <cell r="D45">
            <v>2545481.4600000004</v>
          </cell>
          <cell r="E45">
            <v>2709429.7</v>
          </cell>
          <cell r="F45">
            <v>2884249.1460000011</v>
          </cell>
          <cell r="G45">
            <v>2817631.5959999999</v>
          </cell>
          <cell r="H45">
            <v>2693445.1649999991</v>
          </cell>
          <cell r="I45">
            <v>2552351.0670000007</v>
          </cell>
          <cell r="J45">
            <v>2613591.1529999999</v>
          </cell>
          <cell r="K45">
            <v>2621782.183999998</v>
          </cell>
          <cell r="L45">
            <v>2615648.419999999</v>
          </cell>
          <cell r="M45">
            <v>2326439.3219999997</v>
          </cell>
          <cell r="N45">
            <v>1977981.7660000005</v>
          </cell>
          <cell r="O45">
            <v>1473536.5879999998</v>
          </cell>
          <cell r="P45">
            <v>1071450.0830000003</v>
          </cell>
          <cell r="Q45">
            <v>791377.65499999991</v>
          </cell>
          <cell r="R45">
            <v>621717.93700000027</v>
          </cell>
          <cell r="S45">
            <v>650995.01199999987</v>
          </cell>
        </row>
        <row r="46">
          <cell r="A46" t="str">
            <v>California, 2015</v>
          </cell>
          <cell r="B46">
            <v>2509918.5599999996</v>
          </cell>
          <cell r="C46">
            <v>2528245.7340000002</v>
          </cell>
          <cell r="D46">
            <v>2536363.4280000008</v>
          </cell>
          <cell r="E46">
            <v>2670593.9009999982</v>
          </cell>
          <cell r="F46">
            <v>2900183.8740000008</v>
          </cell>
          <cell r="G46">
            <v>2868452.3540000003</v>
          </cell>
          <cell r="H46">
            <v>2741513.0939999991</v>
          </cell>
          <cell r="I46">
            <v>2552284.8079999997</v>
          </cell>
          <cell r="J46">
            <v>2620214.473999999</v>
          </cell>
          <cell r="K46">
            <v>2609614.1789999991</v>
          </cell>
          <cell r="L46">
            <v>2632065.7750000004</v>
          </cell>
          <cell r="M46">
            <v>2384389.2009999994</v>
          </cell>
          <cell r="N46">
            <v>2031001.1659999997</v>
          </cell>
          <cell r="O46">
            <v>1566384.0100000002</v>
          </cell>
          <cell r="P46">
            <v>1114559.9940000002</v>
          </cell>
          <cell r="Q46">
            <v>815622.24900000007</v>
          </cell>
          <cell r="R46">
            <v>626375.65800000017</v>
          </cell>
          <cell r="S46">
            <v>659838.446</v>
          </cell>
        </row>
        <row r="47">
          <cell r="A47" t="str">
            <v>California, 2016</v>
          </cell>
          <cell r="B47">
            <v>2495086.9609999997</v>
          </cell>
          <cell r="C47">
            <v>2534957.6949999989</v>
          </cell>
          <cell r="D47">
            <v>2532814.3200000003</v>
          </cell>
          <cell r="E47">
            <v>2626583.5939999991</v>
          </cell>
          <cell r="F47">
            <v>2887901.7899999996</v>
          </cell>
          <cell r="G47">
            <v>2916167.8429999999</v>
          </cell>
          <cell r="H47">
            <v>2778817.2449999996</v>
          </cell>
          <cell r="I47">
            <v>2565990.92</v>
          </cell>
          <cell r="J47">
            <v>2584366.1010000007</v>
          </cell>
          <cell r="K47">
            <v>2580773.9809999992</v>
          </cell>
          <cell r="L47">
            <v>2616581.6740000001</v>
          </cell>
          <cell r="M47">
            <v>2416418.0999999992</v>
          </cell>
          <cell r="N47">
            <v>2080634.4310000001</v>
          </cell>
          <cell r="O47">
            <v>1653311.7000000004</v>
          </cell>
          <cell r="P47">
            <v>1159195.4559999998</v>
          </cell>
          <cell r="Q47">
            <v>845288.77099999983</v>
          </cell>
          <cell r="R47">
            <v>627685.63499999966</v>
          </cell>
          <cell r="S47">
            <v>673535.57299999986</v>
          </cell>
        </row>
        <row r="48">
          <cell r="A48" t="str">
            <v>California, 2017</v>
          </cell>
          <cell r="B48">
            <v>2464389</v>
          </cell>
          <cell r="C48">
            <v>2498734</v>
          </cell>
          <cell r="D48">
            <v>2515864</v>
          </cell>
          <cell r="E48">
            <v>2570580</v>
          </cell>
          <cell r="F48">
            <v>2809782</v>
          </cell>
          <cell r="G48">
            <v>2958902</v>
          </cell>
          <cell r="H48">
            <v>2803858</v>
          </cell>
          <cell r="I48">
            <v>2583493</v>
          </cell>
          <cell r="J48">
            <v>2545175</v>
          </cell>
          <cell r="K48">
            <v>2564896</v>
          </cell>
          <cell r="L48">
            <v>2583933</v>
          </cell>
          <cell r="M48">
            <v>2425310</v>
          </cell>
          <cell r="N48">
            <v>2117800</v>
          </cell>
          <cell r="O48">
            <v>1700303</v>
          </cell>
          <cell r="P48">
            <v>1208848</v>
          </cell>
          <cell r="Q48">
            <v>860566</v>
          </cell>
          <cell r="R48">
            <v>627654</v>
          </cell>
          <cell r="S48">
            <v>681333</v>
          </cell>
        </row>
        <row r="49">
          <cell r="A49" t="str">
            <v>Colorado, 2009</v>
          </cell>
          <cell r="B49">
            <v>352169.29600000015</v>
          </cell>
          <cell r="C49">
            <v>327807.96600000013</v>
          </cell>
          <cell r="D49">
            <v>317417.09999999998</v>
          </cell>
          <cell r="E49">
            <v>333125.076</v>
          </cell>
          <cell r="F49">
            <v>355356.65899999999</v>
          </cell>
          <cell r="G49">
            <v>357348.51199999976</v>
          </cell>
          <cell r="H49">
            <v>341924.58199999994</v>
          </cell>
          <cell r="I49">
            <v>351947.10000000003</v>
          </cell>
          <cell r="J49">
            <v>359061.41700000007</v>
          </cell>
          <cell r="K49">
            <v>376773.65599999996</v>
          </cell>
          <cell r="L49">
            <v>350270.46800000017</v>
          </cell>
          <cell r="M49">
            <v>296443.99299999996</v>
          </cell>
          <cell r="N49">
            <v>222601.356</v>
          </cell>
          <cell r="O49">
            <v>152591.519</v>
          </cell>
          <cell r="P49">
            <v>116715.2</v>
          </cell>
          <cell r="Q49">
            <v>92981.319999999992</v>
          </cell>
          <cell r="R49">
            <v>71070.969999999987</v>
          </cell>
          <cell r="S49">
            <v>63252.199000000015</v>
          </cell>
        </row>
        <row r="50">
          <cell r="A50" t="str">
            <v>Colorado, 2010</v>
          </cell>
          <cell r="B50">
            <v>337468.20199999999</v>
          </cell>
          <cell r="C50">
            <v>336321.63599999994</v>
          </cell>
          <cell r="D50">
            <v>318182.4690000001</v>
          </cell>
          <cell r="E50">
            <v>337370.55100000004</v>
          </cell>
          <cell r="F50">
            <v>343628.02900000016</v>
          </cell>
          <cell r="G50">
            <v>355433.98899999994</v>
          </cell>
          <cell r="H50">
            <v>341063.49</v>
          </cell>
          <cell r="I50">
            <v>350169.7029999998</v>
          </cell>
          <cell r="J50">
            <v>347597.80900000012</v>
          </cell>
          <cell r="K50">
            <v>370018.7</v>
          </cell>
          <cell r="L50">
            <v>354245.09799999994</v>
          </cell>
          <cell r="M50">
            <v>304513.55499999988</v>
          </cell>
          <cell r="N50">
            <v>239876.67199999999</v>
          </cell>
          <cell r="O50">
            <v>160492.09699999992</v>
          </cell>
          <cell r="P50">
            <v>118931.204</v>
          </cell>
          <cell r="Q50">
            <v>93308.458999999988</v>
          </cell>
          <cell r="R50">
            <v>71237.395999999993</v>
          </cell>
          <cell r="S50">
            <v>65537.263999999996</v>
          </cell>
        </row>
        <row r="51">
          <cell r="A51" t="str">
            <v>Colorado, 2011</v>
          </cell>
          <cell r="B51">
            <v>341926.33699999977</v>
          </cell>
          <cell r="C51">
            <v>344036.12799999997</v>
          </cell>
          <cell r="D51">
            <v>324245.36199999991</v>
          </cell>
          <cell r="E51">
            <v>340650.29900000006</v>
          </cell>
          <cell r="F51">
            <v>348585.51400000002</v>
          </cell>
          <cell r="G51">
            <v>363003.25500000012</v>
          </cell>
          <cell r="H51">
            <v>348343.05600000004</v>
          </cell>
          <cell r="I51">
            <v>351361.08299999998</v>
          </cell>
          <cell r="J51">
            <v>348071.63300000009</v>
          </cell>
          <cell r="K51">
            <v>368352.43</v>
          </cell>
          <cell r="L51">
            <v>361543.03000000014</v>
          </cell>
          <cell r="M51">
            <v>314181.06499999994</v>
          </cell>
          <cell r="N51">
            <v>254735.25900000008</v>
          </cell>
          <cell r="O51">
            <v>169678.179</v>
          </cell>
          <cell r="P51">
            <v>125762.18200000003</v>
          </cell>
          <cell r="Q51">
            <v>94606.935000000012</v>
          </cell>
          <cell r="R51">
            <v>72154.997999999963</v>
          </cell>
          <cell r="S51">
            <v>67837.521999999983</v>
          </cell>
        </row>
        <row r="52">
          <cell r="A52" t="str">
            <v>Colorado, 2012</v>
          </cell>
          <cell r="B52">
            <v>332292.15200000012</v>
          </cell>
          <cell r="C52">
            <v>340969.25099999993</v>
          </cell>
          <cell r="D52">
            <v>323329.35899999994</v>
          </cell>
          <cell r="E52">
            <v>331602.69199999998</v>
          </cell>
          <cell r="F52">
            <v>345697.2</v>
          </cell>
          <cell r="G52">
            <v>363128.02500000002</v>
          </cell>
          <cell r="H52">
            <v>350303.55999999976</v>
          </cell>
          <cell r="I52">
            <v>343077.06699999992</v>
          </cell>
          <cell r="J52">
            <v>343165.99100000004</v>
          </cell>
          <cell r="K52">
            <v>357306.12999999989</v>
          </cell>
          <cell r="L52">
            <v>359429.95500000007</v>
          </cell>
          <cell r="M52">
            <v>320003.46999999997</v>
          </cell>
          <cell r="N52">
            <v>264290.92499999999</v>
          </cell>
          <cell r="O52">
            <v>181261.67400000006</v>
          </cell>
          <cell r="P52">
            <v>126948.02500000001</v>
          </cell>
          <cell r="Q52">
            <v>95094.537000000026</v>
          </cell>
          <cell r="R52">
            <v>71912.136000000028</v>
          </cell>
          <cell r="S52">
            <v>69746.629000000001</v>
          </cell>
        </row>
        <row r="53">
          <cell r="A53" t="str">
            <v>Colorado, 2013</v>
          </cell>
          <cell r="B53">
            <v>336966.73399999982</v>
          </cell>
          <cell r="C53">
            <v>348586.34399999998</v>
          </cell>
          <cell r="D53">
            <v>334702.21200000012</v>
          </cell>
          <cell r="E53">
            <v>337329.72000000003</v>
          </cell>
          <cell r="F53">
            <v>356900.06400000001</v>
          </cell>
          <cell r="G53">
            <v>374250.72000000015</v>
          </cell>
          <cell r="H53">
            <v>365125.02599999995</v>
          </cell>
          <cell r="I53">
            <v>348568.23199999996</v>
          </cell>
          <cell r="J53">
            <v>349357.18599999993</v>
          </cell>
          <cell r="K53">
            <v>356117.31600000005</v>
          </cell>
          <cell r="L53">
            <v>367610.18499999994</v>
          </cell>
          <cell r="M53">
            <v>332597.13000000012</v>
          </cell>
          <cell r="N53">
            <v>280493.31799999991</v>
          </cell>
          <cell r="O53">
            <v>199076.07200000001</v>
          </cell>
          <cell r="P53">
            <v>133542.217</v>
          </cell>
          <cell r="Q53">
            <v>98967.561000000002</v>
          </cell>
          <cell r="R53">
            <v>73176.551000000021</v>
          </cell>
          <cell r="S53">
            <v>72189.206999999995</v>
          </cell>
        </row>
        <row r="54">
          <cell r="A54" t="str">
            <v>Colorado, 2014</v>
          </cell>
          <cell r="B54">
            <v>327905.65800000011</v>
          </cell>
          <cell r="C54">
            <v>343499.61599999998</v>
          </cell>
          <cell r="D54">
            <v>335166.72600000008</v>
          </cell>
          <cell r="E54">
            <v>330385.84500000003</v>
          </cell>
          <cell r="F54">
            <v>357840.47400000005</v>
          </cell>
          <cell r="G54">
            <v>374232.34900000028</v>
          </cell>
          <cell r="H54">
            <v>368691.84799999994</v>
          </cell>
          <cell r="I54">
            <v>344634.50399999996</v>
          </cell>
          <cell r="J54">
            <v>345103.50099999999</v>
          </cell>
          <cell r="K54">
            <v>340862.31099999993</v>
          </cell>
          <cell r="L54">
            <v>360747.05199999991</v>
          </cell>
          <cell r="M54">
            <v>333280.70199999993</v>
          </cell>
          <cell r="N54">
            <v>285288.36300000001</v>
          </cell>
          <cell r="O54">
            <v>206635.61299999998</v>
          </cell>
          <cell r="P54">
            <v>138710.20799999998</v>
          </cell>
          <cell r="Q54">
            <v>100232.859</v>
          </cell>
          <cell r="R54">
            <v>72062.381000000008</v>
          </cell>
          <cell r="S54">
            <v>73396.256999999998</v>
          </cell>
        </row>
        <row r="55">
          <cell r="A55" t="str">
            <v>Colorado, 2015</v>
          </cell>
          <cell r="B55">
            <v>331074.32999999996</v>
          </cell>
          <cell r="C55">
            <v>347599.39900000003</v>
          </cell>
          <cell r="D55">
            <v>343266.12900000002</v>
          </cell>
          <cell r="E55">
            <v>334675.18699999992</v>
          </cell>
          <cell r="F55">
            <v>368259.72600000014</v>
          </cell>
          <cell r="G55">
            <v>386806.87400000001</v>
          </cell>
          <cell r="H55">
            <v>381746.08999999985</v>
          </cell>
          <cell r="I55">
            <v>352263.77499999985</v>
          </cell>
          <cell r="J55">
            <v>351431.22400000005</v>
          </cell>
          <cell r="K55">
            <v>341117.65299999993</v>
          </cell>
          <cell r="L55">
            <v>362500.05</v>
          </cell>
          <cell r="M55">
            <v>340053.26699999999</v>
          </cell>
          <cell r="N55">
            <v>296796.12099999981</v>
          </cell>
          <cell r="O55">
            <v>222765.98400000003</v>
          </cell>
          <cell r="P55">
            <v>147911.59899999993</v>
          </cell>
          <cell r="Q55">
            <v>105856.238</v>
          </cell>
          <cell r="R55">
            <v>73972.940999999992</v>
          </cell>
          <cell r="S55">
            <v>74365.219000000026</v>
          </cell>
        </row>
        <row r="56">
          <cell r="A56" t="str">
            <v>Colorado, 2016</v>
          </cell>
          <cell r="B56">
            <v>327758.6339999999</v>
          </cell>
          <cell r="C56">
            <v>347381.79099999997</v>
          </cell>
          <cell r="D56">
            <v>342923.57299999986</v>
          </cell>
          <cell r="E56">
            <v>335766.68899999984</v>
          </cell>
          <cell r="F56">
            <v>371314.99799999996</v>
          </cell>
          <cell r="G56">
            <v>392198.87399999989</v>
          </cell>
          <cell r="H56">
            <v>390187.03500000027</v>
          </cell>
          <cell r="I56">
            <v>361321.69899999985</v>
          </cell>
          <cell r="J56">
            <v>348429.80500000011</v>
          </cell>
          <cell r="K56">
            <v>340536.40700000001</v>
          </cell>
          <cell r="L56">
            <v>359512.88800000004</v>
          </cell>
          <cell r="M56">
            <v>345905.21300000005</v>
          </cell>
          <cell r="N56">
            <v>305888.10800000007</v>
          </cell>
          <cell r="O56">
            <v>240981.07700000008</v>
          </cell>
          <cell r="P56">
            <v>155752.56300000008</v>
          </cell>
          <cell r="Q56">
            <v>110250.37999999999</v>
          </cell>
          <cell r="R56">
            <v>74915.158999999971</v>
          </cell>
          <cell r="S56">
            <v>75474.670999999988</v>
          </cell>
        </row>
        <row r="57">
          <cell r="A57" t="str">
            <v>Colorado, 2017</v>
          </cell>
          <cell r="B57">
            <v>322790</v>
          </cell>
          <cell r="C57">
            <v>338980</v>
          </cell>
          <cell r="D57">
            <v>340229</v>
          </cell>
          <cell r="E57">
            <v>346849</v>
          </cell>
          <cell r="F57">
            <v>385423</v>
          </cell>
          <cell r="G57">
            <v>395677</v>
          </cell>
          <cell r="H57">
            <v>391181</v>
          </cell>
          <cell r="I57">
            <v>359601</v>
          </cell>
          <cell r="J57">
            <v>340361</v>
          </cell>
          <cell r="K57">
            <v>336691</v>
          </cell>
          <cell r="L57">
            <v>349430</v>
          </cell>
          <cell r="M57">
            <v>345130</v>
          </cell>
          <cell r="N57">
            <v>312530</v>
          </cell>
          <cell r="O57">
            <v>251190</v>
          </cell>
          <cell r="P57">
            <v>172399</v>
          </cell>
          <cell r="Q57">
            <v>118693</v>
          </cell>
          <cell r="R57">
            <v>80339</v>
          </cell>
          <cell r="S57">
            <v>85624</v>
          </cell>
        </row>
        <row r="58">
          <cell r="A58" t="str">
            <v>Connecticut, 2009</v>
          </cell>
          <cell r="B58">
            <v>212558.02899999998</v>
          </cell>
          <cell r="C58">
            <v>220481.057</v>
          </cell>
          <cell r="D58">
            <v>239005.40400000001</v>
          </cell>
          <cell r="E58">
            <v>252564.43600000005</v>
          </cell>
          <cell r="F58">
            <v>225479.24100000001</v>
          </cell>
          <cell r="G58">
            <v>200964.25099999999</v>
          </cell>
          <cell r="H58">
            <v>202304.459</v>
          </cell>
          <cell r="I58">
            <v>242590.71600000001</v>
          </cell>
          <cell r="J58">
            <v>277210.59899999999</v>
          </cell>
          <cell r="K58">
            <v>289140.89899999998</v>
          </cell>
          <cell r="L58">
            <v>259211.02599999998</v>
          </cell>
          <cell r="M58">
            <v>218603.60700000002</v>
          </cell>
          <cell r="N58">
            <v>178440.981</v>
          </cell>
          <cell r="O58">
            <v>129342.342</v>
          </cell>
          <cell r="P58">
            <v>104607.512</v>
          </cell>
          <cell r="Q58">
            <v>89120.801000000007</v>
          </cell>
          <cell r="R58">
            <v>75799.892999999996</v>
          </cell>
          <cell r="S58">
            <v>77304.618000000002</v>
          </cell>
        </row>
        <row r="59">
          <cell r="A59" t="str">
            <v>Connecticut, 2010</v>
          </cell>
          <cell r="B59">
            <v>205283.99900000001</v>
          </cell>
          <cell r="C59">
            <v>225916.62900000002</v>
          </cell>
          <cell r="D59">
            <v>242165.07499999998</v>
          </cell>
          <cell r="E59">
            <v>252820.25</v>
          </cell>
          <cell r="F59">
            <v>221438.89500000002</v>
          </cell>
          <cell r="G59">
            <v>206133.098</v>
          </cell>
          <cell r="H59">
            <v>204724.28399999999</v>
          </cell>
          <cell r="I59">
            <v>238871.503</v>
          </cell>
          <cell r="J59">
            <v>273696.30699999991</v>
          </cell>
          <cell r="K59">
            <v>292605.38699999999</v>
          </cell>
          <cell r="L59">
            <v>271569.50200000004</v>
          </cell>
          <cell r="M59">
            <v>228978.27999999997</v>
          </cell>
          <cell r="N59">
            <v>190821.63</v>
          </cell>
          <cell r="O59">
            <v>135173.58100000001</v>
          </cell>
          <cell r="P59">
            <v>104824.16600000001</v>
          </cell>
          <cell r="Q59">
            <v>93098.383999999991</v>
          </cell>
          <cell r="R59">
            <v>77920.329000000012</v>
          </cell>
          <cell r="S59">
            <v>80632.789000000004</v>
          </cell>
        </row>
        <row r="60">
          <cell r="A60" t="str">
            <v>Connecticut, 2011</v>
          </cell>
          <cell r="B60">
            <v>203157.07199999999</v>
          </cell>
          <cell r="C60">
            <v>223383.31900000002</v>
          </cell>
          <cell r="D60">
            <v>239644.81200000006</v>
          </cell>
          <cell r="E60">
            <v>253900.34700000001</v>
          </cell>
          <cell r="F60">
            <v>223178.092</v>
          </cell>
          <cell r="G60">
            <v>209479.50599999999</v>
          </cell>
          <cell r="H60">
            <v>205327.64200000002</v>
          </cell>
          <cell r="I60">
            <v>230129.74399999998</v>
          </cell>
          <cell r="J60">
            <v>267221.82899999997</v>
          </cell>
          <cell r="K60">
            <v>291097.76800000004</v>
          </cell>
          <cell r="L60">
            <v>277361.125</v>
          </cell>
          <cell r="M60">
            <v>232640.30499999999</v>
          </cell>
          <cell r="N60">
            <v>198857.63499999998</v>
          </cell>
          <cell r="O60">
            <v>142090.81599999999</v>
          </cell>
          <cell r="P60">
            <v>106513.226</v>
          </cell>
          <cell r="Q60">
            <v>90317.046000000017</v>
          </cell>
          <cell r="R60">
            <v>76296.963000000003</v>
          </cell>
          <cell r="S60">
            <v>84415.731</v>
          </cell>
        </row>
        <row r="61">
          <cell r="A61" t="str">
            <v>Connecticut, 2012</v>
          </cell>
          <cell r="B61">
            <v>199318.37699999998</v>
          </cell>
          <cell r="C61">
            <v>221116.24800000002</v>
          </cell>
          <cell r="D61">
            <v>237801.86000000002</v>
          </cell>
          <cell r="E61">
            <v>254112.94799999997</v>
          </cell>
          <cell r="F61">
            <v>225064.03699999998</v>
          </cell>
          <cell r="G61">
            <v>213008.51200000002</v>
          </cell>
          <cell r="H61">
            <v>207876.448</v>
          </cell>
          <cell r="I61">
            <v>223413.807</v>
          </cell>
          <cell r="J61">
            <v>261700.05899999998</v>
          </cell>
          <cell r="K61">
            <v>287376.37</v>
          </cell>
          <cell r="L61">
            <v>282010.27900000004</v>
          </cell>
          <cell r="M61">
            <v>238280.06799999997</v>
          </cell>
          <cell r="N61">
            <v>205874.69700000001</v>
          </cell>
          <cell r="O61">
            <v>150498.00599999999</v>
          </cell>
          <cell r="P61">
            <v>107920.128</v>
          </cell>
          <cell r="Q61">
            <v>89642.506999999998</v>
          </cell>
          <cell r="R61">
            <v>77465.858999999982</v>
          </cell>
          <cell r="S61">
            <v>84749.743999999992</v>
          </cell>
        </row>
        <row r="62">
          <cell r="A62" t="str">
            <v>Connecticut, 2013</v>
          </cell>
          <cell r="B62">
            <v>197304.91999999998</v>
          </cell>
          <cell r="C62">
            <v>220495.35499999998</v>
          </cell>
          <cell r="D62">
            <v>236209.03599999999</v>
          </cell>
          <cell r="E62">
            <v>255196.45500000002</v>
          </cell>
          <cell r="F62">
            <v>229948.12200000003</v>
          </cell>
          <cell r="G62">
            <v>217141.24500000002</v>
          </cell>
          <cell r="H62">
            <v>210266.78300000002</v>
          </cell>
          <cell r="I62">
            <v>213739.36800000002</v>
          </cell>
          <cell r="J62">
            <v>255328.71300000002</v>
          </cell>
          <cell r="K62">
            <v>282904.88799999998</v>
          </cell>
          <cell r="L62">
            <v>285112.91699999996</v>
          </cell>
          <cell r="M62">
            <v>246584.66800000001</v>
          </cell>
          <cell r="N62">
            <v>210711.05400000003</v>
          </cell>
          <cell r="O62">
            <v>157475.606</v>
          </cell>
          <cell r="P62">
            <v>111674.192</v>
          </cell>
          <cell r="Q62">
            <v>88750.864000000016</v>
          </cell>
          <cell r="R62">
            <v>75017.031000000017</v>
          </cell>
          <cell r="S62">
            <v>86889.545999999988</v>
          </cell>
        </row>
        <row r="63">
          <cell r="A63" t="str">
            <v>Connecticut, 2014</v>
          </cell>
          <cell r="B63">
            <v>194081.70499999999</v>
          </cell>
          <cell r="C63">
            <v>217809.027</v>
          </cell>
          <cell r="D63">
            <v>235682.67500000002</v>
          </cell>
          <cell r="E63">
            <v>255131.06300000005</v>
          </cell>
          <cell r="F63">
            <v>234858.32499999995</v>
          </cell>
          <cell r="G63">
            <v>219805.00399999996</v>
          </cell>
          <cell r="H63">
            <v>213637.85600000003</v>
          </cell>
          <cell r="I63">
            <v>211235.054</v>
          </cell>
          <cell r="J63">
            <v>248636.23399999994</v>
          </cell>
          <cell r="K63">
            <v>277807.14199999999</v>
          </cell>
          <cell r="L63">
            <v>286237.71700000006</v>
          </cell>
          <cell r="M63">
            <v>253776.52400000003</v>
          </cell>
          <cell r="N63">
            <v>215621.74799999999</v>
          </cell>
          <cell r="O63">
            <v>165442.36599999995</v>
          </cell>
          <cell r="P63">
            <v>115766.83</v>
          </cell>
          <cell r="Q63">
            <v>89983.695000000007</v>
          </cell>
          <cell r="R63">
            <v>73461.637000000002</v>
          </cell>
          <cell r="S63">
            <v>86810.755999999994</v>
          </cell>
        </row>
        <row r="64">
          <cell r="A64" t="str">
            <v>Connecticut, 2015</v>
          </cell>
          <cell r="B64">
            <v>191428.15599999999</v>
          </cell>
          <cell r="C64">
            <v>215433.89200000002</v>
          </cell>
          <cell r="D64">
            <v>231703.58300000001</v>
          </cell>
          <cell r="E64">
            <v>256104.72299999997</v>
          </cell>
          <cell r="F64">
            <v>237963.514</v>
          </cell>
          <cell r="G64">
            <v>220243.204</v>
          </cell>
          <cell r="H64">
            <v>217103.69700000001</v>
          </cell>
          <cell r="I64">
            <v>208537.36199999999</v>
          </cell>
          <cell r="J64">
            <v>240859.07899999997</v>
          </cell>
          <cell r="K64">
            <v>270423.89600000001</v>
          </cell>
          <cell r="L64">
            <v>285186.35600000003</v>
          </cell>
          <cell r="M64">
            <v>259477.48600000003</v>
          </cell>
          <cell r="N64">
            <v>218534.29399999999</v>
          </cell>
          <cell r="O64">
            <v>171307.766</v>
          </cell>
          <cell r="P64">
            <v>120986.48100000003</v>
          </cell>
          <cell r="Q64">
            <v>90211.217000000004</v>
          </cell>
          <cell r="R64">
            <v>71954.266000000018</v>
          </cell>
          <cell r="S64">
            <v>87955.889999999985</v>
          </cell>
        </row>
        <row r="65">
          <cell r="A65" t="str">
            <v>Connecticut, 2016</v>
          </cell>
          <cell r="B65">
            <v>188741.39800000002</v>
          </cell>
          <cell r="C65">
            <v>210609.40099999998</v>
          </cell>
          <cell r="D65">
            <v>229190.81400000001</v>
          </cell>
          <cell r="E65">
            <v>252953.66699999999</v>
          </cell>
          <cell r="F65">
            <v>241810.45600000001</v>
          </cell>
          <cell r="G65">
            <v>219637.91</v>
          </cell>
          <cell r="H65">
            <v>218968.155</v>
          </cell>
          <cell r="I65">
            <v>206455.959</v>
          </cell>
          <cell r="J65">
            <v>233510.166</v>
          </cell>
          <cell r="K65">
            <v>263152.83899999998</v>
          </cell>
          <cell r="L65">
            <v>283183.02300000004</v>
          </cell>
          <cell r="M65">
            <v>264674.723</v>
          </cell>
          <cell r="N65">
            <v>224209.27900000004</v>
          </cell>
          <cell r="O65">
            <v>177692.75299999997</v>
          </cell>
          <cell r="P65">
            <v>125833.11899999999</v>
          </cell>
          <cell r="Q65">
            <v>91204.077000000005</v>
          </cell>
          <cell r="R65">
            <v>71583.659000000014</v>
          </cell>
          <cell r="S65">
            <v>87324.955000000002</v>
          </cell>
        </row>
        <row r="66">
          <cell r="A66" t="str">
            <v>Connecticut, 2017</v>
          </cell>
          <cell r="B66">
            <v>186188</v>
          </cell>
          <cell r="C66">
            <v>206536</v>
          </cell>
          <cell r="D66">
            <v>225831</v>
          </cell>
          <cell r="E66">
            <v>249777</v>
          </cell>
          <cell r="F66">
            <v>245849</v>
          </cell>
          <cell r="G66">
            <v>220450</v>
          </cell>
          <cell r="H66">
            <v>218789</v>
          </cell>
          <cell r="I66">
            <v>208790</v>
          </cell>
          <cell r="J66">
            <v>224611</v>
          </cell>
          <cell r="K66">
            <v>256699</v>
          </cell>
          <cell r="L66">
            <v>278912</v>
          </cell>
          <cell r="M66">
            <v>266501</v>
          </cell>
          <cell r="N66">
            <v>229788</v>
          </cell>
          <cell r="O66">
            <v>183585</v>
          </cell>
          <cell r="P66">
            <v>134930</v>
          </cell>
          <cell r="Q66">
            <v>94564</v>
          </cell>
          <cell r="R66">
            <v>72569</v>
          </cell>
          <cell r="S66">
            <v>90109</v>
          </cell>
        </row>
        <row r="67">
          <cell r="A67" t="str">
            <v>Delaware, 2009</v>
          </cell>
          <cell r="B67">
            <v>58270.941999999995</v>
          </cell>
          <cell r="C67">
            <v>55209.811999999998</v>
          </cell>
          <cell r="D67">
            <v>55955.705999999998</v>
          </cell>
          <cell r="E67">
            <v>61277.606000000007</v>
          </cell>
          <cell r="F67">
            <v>56685.962</v>
          </cell>
          <cell r="G67">
            <v>58984.997999999992</v>
          </cell>
          <cell r="H67">
            <v>53341.02</v>
          </cell>
          <cell r="I67">
            <v>58524.012000000002</v>
          </cell>
          <cell r="J67">
            <v>62781.817999999999</v>
          </cell>
          <cell r="K67">
            <v>65329.15400000001</v>
          </cell>
          <cell r="L67">
            <v>59744.974000000002</v>
          </cell>
          <cell r="M67">
            <v>52301.212</v>
          </cell>
          <cell r="N67">
            <v>46838.745999999999</v>
          </cell>
          <cell r="O67">
            <v>34546.392</v>
          </cell>
          <cell r="P67">
            <v>28546.941999999999</v>
          </cell>
          <cell r="Q67">
            <v>24016.651999999998</v>
          </cell>
          <cell r="R67">
            <v>16546.383999999998</v>
          </cell>
          <cell r="S67">
            <v>15490.835999999999</v>
          </cell>
        </row>
        <row r="68">
          <cell r="A68" t="str">
            <v>Delaware, 2010</v>
          </cell>
          <cell r="B68">
            <v>55855.555999999997</v>
          </cell>
          <cell r="C68">
            <v>56535.796000000002</v>
          </cell>
          <cell r="D68">
            <v>56007.378000000004</v>
          </cell>
          <cell r="E68">
            <v>64232.332000000002</v>
          </cell>
          <cell r="F68">
            <v>60987.127999999997</v>
          </cell>
          <cell r="G68">
            <v>57851.334000000003</v>
          </cell>
          <cell r="H68">
            <v>52064.079999999994</v>
          </cell>
          <cell r="I68">
            <v>58452.703999999998</v>
          </cell>
          <cell r="J68">
            <v>61959.175999999999</v>
          </cell>
          <cell r="K68">
            <v>66966.936000000002</v>
          </cell>
          <cell r="L68">
            <v>63234.868000000002</v>
          </cell>
          <cell r="M68">
            <v>54920.851999999999</v>
          </cell>
          <cell r="N68">
            <v>49844.413999999997</v>
          </cell>
          <cell r="O68">
            <v>38016.300000000003</v>
          </cell>
          <cell r="P68">
            <v>29692.914000000001</v>
          </cell>
          <cell r="Q68">
            <v>23103.252</v>
          </cell>
          <cell r="R68">
            <v>16346.48</v>
          </cell>
          <cell r="S68">
            <v>15622.119999999999</v>
          </cell>
        </row>
        <row r="69">
          <cell r="A69" t="str">
            <v>Delaware, 2011</v>
          </cell>
          <cell r="B69">
            <v>55769.298000000003</v>
          </cell>
          <cell r="C69">
            <v>56281.091999999997</v>
          </cell>
          <cell r="D69">
            <v>56042.322</v>
          </cell>
          <cell r="E69">
            <v>64010.657999999996</v>
          </cell>
          <cell r="F69">
            <v>62159.934000000001</v>
          </cell>
          <cell r="G69">
            <v>57912.69</v>
          </cell>
          <cell r="H69">
            <v>52796.502</v>
          </cell>
          <cell r="I69">
            <v>56507.520000000004</v>
          </cell>
          <cell r="J69">
            <v>61409.874000000003</v>
          </cell>
          <cell r="K69">
            <v>67143.894</v>
          </cell>
          <cell r="L69">
            <v>64609.350000000006</v>
          </cell>
          <cell r="M69">
            <v>56377.811999999998</v>
          </cell>
          <cell r="N69">
            <v>52408.631999999998</v>
          </cell>
          <cell r="O69">
            <v>39914.484000000004</v>
          </cell>
          <cell r="P69">
            <v>30444.761999999999</v>
          </cell>
          <cell r="Q69">
            <v>23189.712</v>
          </cell>
          <cell r="R69">
            <v>16882.188000000002</v>
          </cell>
          <cell r="S69">
            <v>16151.268</v>
          </cell>
        </row>
        <row r="70">
          <cell r="A70" t="str">
            <v>Delaware, 2012</v>
          </cell>
          <cell r="B70">
            <v>56156.893000000004</v>
          </cell>
          <cell r="C70">
            <v>57722.51</v>
          </cell>
          <cell r="D70">
            <v>55761.531000000003</v>
          </cell>
          <cell r="E70">
            <v>63556.205000000002</v>
          </cell>
          <cell r="F70">
            <v>63486.413</v>
          </cell>
          <cell r="G70">
            <v>57953.019</v>
          </cell>
          <cell r="H70">
            <v>54026.925000000003</v>
          </cell>
          <cell r="I70">
            <v>55862.082999999999</v>
          </cell>
          <cell r="J70">
            <v>60004.340000000004</v>
          </cell>
          <cell r="K70">
            <v>66735.514999999999</v>
          </cell>
          <cell r="L70">
            <v>65598.088000000003</v>
          </cell>
          <cell r="M70">
            <v>58375.906999999999</v>
          </cell>
          <cell r="N70">
            <v>53567.580999999998</v>
          </cell>
          <cell r="O70">
            <v>41833.050000000003</v>
          </cell>
          <cell r="P70">
            <v>31517.764999999999</v>
          </cell>
          <cell r="Q70">
            <v>23796.116999999998</v>
          </cell>
          <cell r="R70">
            <v>17423.339999999997</v>
          </cell>
          <cell r="S70">
            <v>16162.742999999999</v>
          </cell>
        </row>
        <row r="71">
          <cell r="A71" t="str">
            <v>Delaware, 2013</v>
          </cell>
          <cell r="B71">
            <v>56145.642</v>
          </cell>
          <cell r="C71">
            <v>57573.362000000001</v>
          </cell>
          <cell r="D71">
            <v>56239.468000000001</v>
          </cell>
          <cell r="E71">
            <v>62303.918000000005</v>
          </cell>
          <cell r="F71">
            <v>64958.051999999996</v>
          </cell>
          <cell r="G71">
            <v>58977.572</v>
          </cell>
          <cell r="H71">
            <v>55414.991999999998</v>
          </cell>
          <cell r="I71">
            <v>55237.87</v>
          </cell>
          <cell r="J71">
            <v>58541.593999999997</v>
          </cell>
          <cell r="K71">
            <v>66068.906000000003</v>
          </cell>
          <cell r="L71">
            <v>66541.374000000011</v>
          </cell>
          <cell r="M71">
            <v>60006.017999999996</v>
          </cell>
          <cell r="N71">
            <v>55003.840000000004</v>
          </cell>
          <cell r="O71">
            <v>44656.69</v>
          </cell>
          <cell r="P71">
            <v>32952.81</v>
          </cell>
          <cell r="Q71">
            <v>24021.074000000001</v>
          </cell>
          <cell r="R71">
            <v>17048.637999999999</v>
          </cell>
          <cell r="S71">
            <v>16718.577999999998</v>
          </cell>
        </row>
        <row r="72">
          <cell r="A72" t="str">
            <v>Delaware, 2014</v>
          </cell>
          <cell r="B72">
            <v>55963.097000000002</v>
          </cell>
          <cell r="C72">
            <v>57731.851999999999</v>
          </cell>
          <cell r="D72">
            <v>56436.422999999995</v>
          </cell>
          <cell r="E72">
            <v>61240.256999999998</v>
          </cell>
          <cell r="F72">
            <v>64799.716999999997</v>
          </cell>
          <cell r="G72">
            <v>60228.240000000005</v>
          </cell>
          <cell r="H72">
            <v>56836.257000000005</v>
          </cell>
          <cell r="I72">
            <v>55133.353999999999</v>
          </cell>
          <cell r="J72">
            <v>57141.618999999999</v>
          </cell>
          <cell r="K72">
            <v>64849.313000000002</v>
          </cell>
          <cell r="L72">
            <v>67163.426999999996</v>
          </cell>
          <cell r="M72">
            <v>62948.853999999999</v>
          </cell>
          <cell r="N72">
            <v>55567.985000000001</v>
          </cell>
          <cell r="O72">
            <v>46994.286</v>
          </cell>
          <cell r="P72">
            <v>34250.402999999998</v>
          </cell>
          <cell r="Q72">
            <v>24818.343000000001</v>
          </cell>
          <cell r="R72">
            <v>17423.652999999998</v>
          </cell>
          <cell r="S72">
            <v>17598.285</v>
          </cell>
        </row>
        <row r="73">
          <cell r="A73" t="str">
            <v>Delaware, 2015</v>
          </cell>
          <cell r="B73">
            <v>55605.577000000005</v>
          </cell>
          <cell r="C73">
            <v>56667.07</v>
          </cell>
          <cell r="D73">
            <v>57006.088000000003</v>
          </cell>
          <cell r="E73">
            <v>60705.74</v>
          </cell>
          <cell r="F73">
            <v>65051.799000000006</v>
          </cell>
          <cell r="G73">
            <v>61918.405000000006</v>
          </cell>
          <cell r="H73">
            <v>58115.342999999993</v>
          </cell>
          <cell r="I73">
            <v>54955.847000000002</v>
          </cell>
          <cell r="J73">
            <v>56372.491000000009</v>
          </cell>
          <cell r="K73">
            <v>63441.781999999992</v>
          </cell>
          <cell r="L73">
            <v>67637.788</v>
          </cell>
          <cell r="M73">
            <v>63470.724999999999</v>
          </cell>
          <cell r="N73">
            <v>57783.126000000004</v>
          </cell>
          <cell r="O73">
            <v>49548.45</v>
          </cell>
          <cell r="P73">
            <v>36405.262000000002</v>
          </cell>
          <cell r="Q73">
            <v>26022.462</v>
          </cell>
          <cell r="R73">
            <v>17784.945</v>
          </cell>
          <cell r="S73">
            <v>17788.268</v>
          </cell>
        </row>
        <row r="74">
          <cell r="A74" t="str">
            <v>Delaware, 2016</v>
          </cell>
          <cell r="B74">
            <v>55711.476000000002</v>
          </cell>
          <cell r="C74">
            <v>56777.895000000004</v>
          </cell>
          <cell r="D74">
            <v>57710.415000000001</v>
          </cell>
          <cell r="E74">
            <v>60440.949000000001</v>
          </cell>
          <cell r="F74">
            <v>63891.18</v>
          </cell>
          <cell r="G74">
            <v>63491.657999999996</v>
          </cell>
          <cell r="H74">
            <v>58770.309000000001</v>
          </cell>
          <cell r="I74">
            <v>55071.279000000002</v>
          </cell>
          <cell r="J74">
            <v>55324.428</v>
          </cell>
          <cell r="K74">
            <v>62287.566000000006</v>
          </cell>
          <cell r="L74">
            <v>67465.16399999999</v>
          </cell>
          <cell r="M74">
            <v>66089.597999999998</v>
          </cell>
          <cell r="N74">
            <v>58516.29</v>
          </cell>
          <cell r="O74">
            <v>52603.322999999997</v>
          </cell>
          <cell r="P74">
            <v>38252.423999999999</v>
          </cell>
          <cell r="Q74">
            <v>26709.383999999998</v>
          </cell>
          <cell r="R74">
            <v>18133.778999999999</v>
          </cell>
          <cell r="S74">
            <v>17960.129999999997</v>
          </cell>
        </row>
        <row r="75">
          <cell r="A75" t="str">
            <v>Delaware, 2017</v>
          </cell>
          <cell r="B75">
            <v>55282</v>
          </cell>
          <cell r="C75">
            <v>56310</v>
          </cell>
          <cell r="D75">
            <v>57714</v>
          </cell>
          <cell r="E75">
            <v>60135</v>
          </cell>
          <cell r="F75">
            <v>62751</v>
          </cell>
          <cell r="G75">
            <v>65393</v>
          </cell>
          <cell r="H75">
            <v>59848</v>
          </cell>
          <cell r="I75">
            <v>56230</v>
          </cell>
          <cell r="J75">
            <v>54083</v>
          </cell>
          <cell r="K75">
            <v>61127</v>
          </cell>
          <cell r="L75">
            <v>67265</v>
          </cell>
          <cell r="M75">
            <v>66862</v>
          </cell>
          <cell r="N75">
            <v>60167</v>
          </cell>
          <cell r="O75">
            <v>54964</v>
          </cell>
          <cell r="P75">
            <v>40641</v>
          </cell>
          <cell r="Q75">
            <v>28409</v>
          </cell>
          <cell r="R75">
            <v>18232</v>
          </cell>
          <cell r="S75">
            <v>18319</v>
          </cell>
        </row>
        <row r="76">
          <cell r="A76" t="str">
            <v>District of Columbia, 2009</v>
          </cell>
          <cell r="B76">
            <v>35894.413</v>
          </cell>
          <cell r="C76">
            <v>28833.217000000001</v>
          </cell>
          <cell r="D76">
            <v>30598.516</v>
          </cell>
          <cell r="E76">
            <v>42367.175999999999</v>
          </cell>
          <cell r="F76">
            <v>47074.64</v>
          </cell>
          <cell r="G76">
            <v>55901.135000000002</v>
          </cell>
          <cell r="H76">
            <v>50016.805</v>
          </cell>
          <cell r="I76">
            <v>45897.773999999998</v>
          </cell>
          <cell r="J76">
            <v>40601.877</v>
          </cell>
          <cell r="K76">
            <v>40013.444000000003</v>
          </cell>
          <cell r="L76">
            <v>38248.144999999997</v>
          </cell>
          <cell r="M76">
            <v>35894.413</v>
          </cell>
          <cell r="N76">
            <v>28244.784</v>
          </cell>
          <cell r="O76">
            <v>20595.154999999999</v>
          </cell>
          <cell r="P76">
            <v>15887.691000000001</v>
          </cell>
          <cell r="Q76">
            <v>12945.526</v>
          </cell>
          <cell r="R76">
            <v>10591.794</v>
          </cell>
          <cell r="S76">
            <v>10003.361000000001</v>
          </cell>
        </row>
        <row r="77">
          <cell r="A77" t="str">
            <v>District of Columbia, 2010</v>
          </cell>
          <cell r="B77">
            <v>32142</v>
          </cell>
          <cell r="C77">
            <v>26298</v>
          </cell>
          <cell r="D77">
            <v>26882.400000000001</v>
          </cell>
          <cell r="E77">
            <v>43830</v>
          </cell>
          <cell r="F77">
            <v>56102.400000000001</v>
          </cell>
          <cell r="G77">
            <v>62530.8</v>
          </cell>
          <cell r="H77">
            <v>51427.199999999997</v>
          </cell>
          <cell r="I77">
            <v>43245.599999999999</v>
          </cell>
          <cell r="J77">
            <v>38570.400000000001</v>
          </cell>
          <cell r="K77">
            <v>38570.400000000001</v>
          </cell>
          <cell r="L77">
            <v>36817.199999999997</v>
          </cell>
          <cell r="M77">
            <v>33895.199999999997</v>
          </cell>
          <cell r="N77">
            <v>28051.200000000001</v>
          </cell>
          <cell r="O77">
            <v>20454</v>
          </cell>
          <cell r="P77">
            <v>15194.4</v>
          </cell>
          <cell r="Q77">
            <v>11688</v>
          </cell>
          <cell r="R77">
            <v>10519.2</v>
          </cell>
          <cell r="S77">
            <v>9350.4</v>
          </cell>
        </row>
        <row r="78">
          <cell r="A78" t="str">
            <v>District of Columbia, 2011</v>
          </cell>
          <cell r="B78">
            <v>33261.480000000003</v>
          </cell>
          <cell r="C78">
            <v>26134.02</v>
          </cell>
          <cell r="D78">
            <v>26134.02</v>
          </cell>
          <cell r="E78">
            <v>42170.805</v>
          </cell>
          <cell r="F78">
            <v>58801.544999999998</v>
          </cell>
          <cell r="G78">
            <v>65929.005000000005</v>
          </cell>
          <cell r="H78">
            <v>53455.95</v>
          </cell>
          <cell r="I78">
            <v>43952.67</v>
          </cell>
          <cell r="J78">
            <v>38013.120000000003</v>
          </cell>
          <cell r="K78">
            <v>38607.074999999997</v>
          </cell>
          <cell r="L78">
            <v>36825.21</v>
          </cell>
          <cell r="M78">
            <v>33855.434999999998</v>
          </cell>
          <cell r="N78">
            <v>29697.75</v>
          </cell>
          <cell r="O78">
            <v>20788.424999999999</v>
          </cell>
          <cell r="P78">
            <v>14848.875</v>
          </cell>
          <cell r="Q78">
            <v>11879.1</v>
          </cell>
          <cell r="R78">
            <v>9503.2800000000007</v>
          </cell>
          <cell r="S78">
            <v>10097.235000000001</v>
          </cell>
        </row>
        <row r="79">
          <cell r="A79" t="str">
            <v>District of Columbia, 2012</v>
          </cell>
          <cell r="B79">
            <v>34528.262999999999</v>
          </cell>
          <cell r="C79">
            <v>26653.396000000001</v>
          </cell>
          <cell r="D79">
            <v>25441.878000000001</v>
          </cell>
          <cell r="E79">
            <v>41797.370999999999</v>
          </cell>
          <cell r="F79">
            <v>59364.381999999998</v>
          </cell>
          <cell r="G79">
            <v>69056.525999999998</v>
          </cell>
          <cell r="H79">
            <v>56335.587</v>
          </cell>
          <cell r="I79">
            <v>44220.406999999999</v>
          </cell>
          <cell r="J79">
            <v>38162.817000000003</v>
          </cell>
          <cell r="K79">
            <v>38162.817000000003</v>
          </cell>
          <cell r="L79">
            <v>36951.298999999999</v>
          </cell>
          <cell r="M79">
            <v>33922.504000000001</v>
          </cell>
          <cell r="N79">
            <v>30893.708999999999</v>
          </cell>
          <cell r="O79">
            <v>21807.324000000001</v>
          </cell>
          <cell r="P79">
            <v>15749.734</v>
          </cell>
          <cell r="Q79">
            <v>12115.18</v>
          </cell>
          <cell r="R79">
            <v>9692.1440000000002</v>
          </cell>
          <cell r="S79">
            <v>10297.903</v>
          </cell>
        </row>
        <row r="80">
          <cell r="A80" t="str">
            <v>District of Columbia, 2013</v>
          </cell>
          <cell r="B80">
            <v>36542.889000000003</v>
          </cell>
          <cell r="C80">
            <v>27871.695</v>
          </cell>
          <cell r="D80">
            <v>24155.469000000001</v>
          </cell>
          <cell r="E80">
            <v>40259.114999999998</v>
          </cell>
          <cell r="F80">
            <v>59459.616000000002</v>
          </cell>
          <cell r="G80">
            <v>72466.407000000007</v>
          </cell>
          <cell r="H80">
            <v>60698.358</v>
          </cell>
          <cell r="I80">
            <v>45214.082999999999</v>
          </cell>
          <cell r="J80">
            <v>39020.373</v>
          </cell>
          <cell r="K80">
            <v>38401.002</v>
          </cell>
          <cell r="L80">
            <v>37781.631000000001</v>
          </cell>
          <cell r="M80">
            <v>34684.775999999998</v>
          </cell>
          <cell r="N80">
            <v>30968.55</v>
          </cell>
          <cell r="O80">
            <v>22297.356</v>
          </cell>
          <cell r="P80">
            <v>16103.646000000001</v>
          </cell>
          <cell r="Q80">
            <v>12387.42</v>
          </cell>
          <cell r="R80">
            <v>9290.5650000000005</v>
          </cell>
          <cell r="S80">
            <v>9909.9359999999997</v>
          </cell>
        </row>
        <row r="81">
          <cell r="A81" t="str">
            <v>District of Columbia, 2014</v>
          </cell>
          <cell r="B81">
            <v>38657.896000000001</v>
          </cell>
          <cell r="C81">
            <v>29151.856</v>
          </cell>
          <cell r="D81">
            <v>24081.968000000001</v>
          </cell>
          <cell r="E81">
            <v>38657.896000000001</v>
          </cell>
          <cell r="F81">
            <v>60204.92</v>
          </cell>
          <cell r="G81">
            <v>75414.584000000003</v>
          </cell>
          <cell r="H81">
            <v>64641.072</v>
          </cell>
          <cell r="I81">
            <v>46896.464</v>
          </cell>
          <cell r="J81">
            <v>40559.103999999999</v>
          </cell>
          <cell r="K81">
            <v>38024.160000000003</v>
          </cell>
          <cell r="L81">
            <v>38024.160000000003</v>
          </cell>
          <cell r="M81">
            <v>35489.216</v>
          </cell>
          <cell r="N81">
            <v>32320.536</v>
          </cell>
          <cell r="O81">
            <v>22814.495999999999</v>
          </cell>
          <cell r="P81">
            <v>17110.871999999999</v>
          </cell>
          <cell r="Q81">
            <v>12674.72</v>
          </cell>
          <cell r="R81">
            <v>8872.3040000000001</v>
          </cell>
          <cell r="S81">
            <v>10139.776</v>
          </cell>
        </row>
        <row r="82">
          <cell r="A82" t="str">
            <v>District of Columbia, 2015</v>
          </cell>
          <cell r="B82">
            <v>40144.008000000002</v>
          </cell>
          <cell r="C82">
            <v>30431.748</v>
          </cell>
          <cell r="D82">
            <v>24604.392</v>
          </cell>
          <cell r="E82">
            <v>38201.555999999997</v>
          </cell>
          <cell r="F82">
            <v>59568.527999999998</v>
          </cell>
          <cell r="G82">
            <v>77050.596000000005</v>
          </cell>
          <cell r="H82">
            <v>67985.820000000007</v>
          </cell>
          <cell r="I82">
            <v>48561.3</v>
          </cell>
          <cell r="J82">
            <v>41438.976000000002</v>
          </cell>
          <cell r="K82">
            <v>38201.555999999997</v>
          </cell>
          <cell r="L82">
            <v>38849.040000000001</v>
          </cell>
          <cell r="M82">
            <v>36259.103999999999</v>
          </cell>
          <cell r="N82">
            <v>32374.2</v>
          </cell>
          <cell r="O82">
            <v>23309.423999999999</v>
          </cell>
          <cell r="P82">
            <v>18129.552</v>
          </cell>
          <cell r="Q82">
            <v>12949.68</v>
          </cell>
          <cell r="R82">
            <v>9064.7759999999998</v>
          </cell>
          <cell r="S82">
            <v>10359.744000000001</v>
          </cell>
        </row>
        <row r="83">
          <cell r="A83" t="str">
            <v>District of Columbia, 2016</v>
          </cell>
          <cell r="B83">
            <v>42176.576000000001</v>
          </cell>
          <cell r="C83">
            <v>32291.440999999999</v>
          </cell>
          <cell r="D83">
            <v>25042.342000000001</v>
          </cell>
          <cell r="E83">
            <v>38222.521999999997</v>
          </cell>
          <cell r="F83">
            <v>58651.800999999999</v>
          </cell>
          <cell r="G83">
            <v>78422.070999999996</v>
          </cell>
          <cell r="H83">
            <v>71172.971999999994</v>
          </cell>
          <cell r="I83">
            <v>50743.692999999999</v>
          </cell>
          <cell r="J83">
            <v>42176.576000000001</v>
          </cell>
          <cell r="K83">
            <v>38222.521999999997</v>
          </cell>
          <cell r="L83">
            <v>38881.531000000003</v>
          </cell>
          <cell r="M83">
            <v>36245.495000000003</v>
          </cell>
          <cell r="N83">
            <v>32950.449999999997</v>
          </cell>
          <cell r="O83">
            <v>24383.332999999999</v>
          </cell>
          <cell r="P83">
            <v>18452.252</v>
          </cell>
          <cell r="Q83">
            <v>12521.171</v>
          </cell>
          <cell r="R83">
            <v>9226.1260000000002</v>
          </cell>
          <cell r="S83">
            <v>10544.144</v>
          </cell>
        </row>
        <row r="84">
          <cell r="A84" t="str">
            <v>District of Columbia, 2017</v>
          </cell>
          <cell r="B84">
            <v>43607</v>
          </cell>
          <cell r="C84">
            <v>33366</v>
          </cell>
          <cell r="D84">
            <v>25534</v>
          </cell>
          <cell r="E84">
            <v>37168</v>
          </cell>
          <cell r="F84">
            <v>54873</v>
          </cell>
          <cell r="G84">
            <v>81625</v>
          </cell>
          <cell r="H84">
            <v>74765</v>
          </cell>
          <cell r="I84">
            <v>53310</v>
          </cell>
          <cell r="J84">
            <v>42294</v>
          </cell>
          <cell r="K84">
            <v>38110</v>
          </cell>
          <cell r="L84">
            <v>38470</v>
          </cell>
          <cell r="M84">
            <v>36243</v>
          </cell>
          <cell r="N84">
            <v>33257</v>
          </cell>
          <cell r="O84">
            <v>25932</v>
          </cell>
          <cell r="P84">
            <v>19650</v>
          </cell>
          <cell r="Q84">
            <v>13818</v>
          </cell>
          <cell r="R84">
            <v>9240</v>
          </cell>
          <cell r="S84">
            <v>11129</v>
          </cell>
        </row>
        <row r="85">
          <cell r="A85" t="str">
            <v>Florida, 2009</v>
          </cell>
          <cell r="B85">
            <v>1145650.9979999999</v>
          </cell>
          <cell r="C85">
            <v>1068347.8759999999</v>
          </cell>
          <cell r="D85">
            <v>1132178.2170000006</v>
          </cell>
          <cell r="E85">
            <v>1171397.3499999999</v>
          </cell>
          <cell r="F85">
            <v>1176226.3659999999</v>
          </cell>
          <cell r="G85">
            <v>1183253.1779999998</v>
          </cell>
          <cell r="H85">
            <v>1106935.0770000007</v>
          </cell>
          <cell r="I85">
            <v>1196016.1840000001</v>
          </cell>
          <cell r="J85">
            <v>1322274.3669999999</v>
          </cell>
          <cell r="K85">
            <v>1341698.861</v>
          </cell>
          <cell r="L85">
            <v>1218625.1259999999</v>
          </cell>
          <cell r="M85">
            <v>1099393.352</v>
          </cell>
          <cell r="N85">
            <v>992754.55900000024</v>
          </cell>
          <cell r="O85">
            <v>804879.96</v>
          </cell>
          <cell r="P85">
            <v>674098.61200000008</v>
          </cell>
          <cell r="Q85">
            <v>661170.98899999994</v>
          </cell>
          <cell r="R85">
            <v>503889.94399999996</v>
          </cell>
          <cell r="S85">
            <v>427425.42700000003</v>
          </cell>
        </row>
        <row r="86">
          <cell r="A86" t="str">
            <v>Florida, 2010</v>
          </cell>
          <cell r="B86">
            <v>1080836.835</v>
          </cell>
          <cell r="C86">
            <v>1068743.5819999999</v>
          </cell>
          <cell r="D86">
            <v>1133332.9050000003</v>
          </cell>
          <cell r="E86">
            <v>1231206.827</v>
          </cell>
          <cell r="F86">
            <v>1208009.1029999999</v>
          </cell>
          <cell r="G86">
            <v>1157470.8419999999</v>
          </cell>
          <cell r="H86">
            <v>1089856.3319999997</v>
          </cell>
          <cell r="I86">
            <v>1198027.1689999995</v>
          </cell>
          <cell r="J86">
            <v>1307356.4850000001</v>
          </cell>
          <cell r="K86">
            <v>1382337.7810000002</v>
          </cell>
          <cell r="L86">
            <v>1282469.3320000002</v>
          </cell>
          <cell r="M86">
            <v>1160709.0660000003</v>
          </cell>
          <cell r="N86">
            <v>1062119.6310000001</v>
          </cell>
          <cell r="O86">
            <v>894944.47200000018</v>
          </cell>
          <cell r="P86">
            <v>738436.54799999984</v>
          </cell>
          <cell r="Q86">
            <v>615761.45400000026</v>
          </cell>
          <cell r="R86">
            <v>470774.87600000005</v>
          </cell>
          <cell r="S86">
            <v>412305.614</v>
          </cell>
        </row>
        <row r="87">
          <cell r="A87" t="str">
            <v>Florida, 2011</v>
          </cell>
          <cell r="B87">
            <v>1073654.807</v>
          </cell>
          <cell r="C87">
            <v>1072361.81</v>
          </cell>
          <cell r="D87">
            <v>1120458.851</v>
          </cell>
          <cell r="E87">
            <v>1222322.9160000002</v>
          </cell>
          <cell r="F87">
            <v>1223336.3900000004</v>
          </cell>
          <cell r="G87">
            <v>1166477.4750000001</v>
          </cell>
          <cell r="H87">
            <v>1097668.2489999996</v>
          </cell>
          <cell r="I87">
            <v>1176632.4300000002</v>
          </cell>
          <cell r="J87">
            <v>1283403.0379999999</v>
          </cell>
          <cell r="K87">
            <v>1380681.48</v>
          </cell>
          <cell r="L87">
            <v>1305647.9010000001</v>
          </cell>
          <cell r="M87">
            <v>1177077.8030000001</v>
          </cell>
          <cell r="N87">
            <v>1098978.5179999999</v>
          </cell>
          <cell r="O87">
            <v>925260.73400000017</v>
          </cell>
          <cell r="P87">
            <v>748277.86100000027</v>
          </cell>
          <cell r="Q87">
            <v>612513.41800000006</v>
          </cell>
          <cell r="R87">
            <v>478196.51799999992</v>
          </cell>
          <cell r="S87">
            <v>429136.14400000009</v>
          </cell>
        </row>
        <row r="88">
          <cell r="A88" t="str">
            <v>Florida, 2012</v>
          </cell>
          <cell r="B88">
            <v>1058097.4350000003</v>
          </cell>
          <cell r="C88">
            <v>1064699.6270000001</v>
          </cell>
          <cell r="D88">
            <v>1110239.263</v>
          </cell>
          <cell r="E88">
            <v>1197821.1170000006</v>
          </cell>
          <cell r="F88">
            <v>1239507.3399999999</v>
          </cell>
          <cell r="G88">
            <v>1174063.8089999999</v>
          </cell>
          <cell r="H88">
            <v>1102253.7400000005</v>
          </cell>
          <cell r="I88">
            <v>1153023.814</v>
          </cell>
          <cell r="J88">
            <v>1250989.2249999999</v>
          </cell>
          <cell r="K88">
            <v>1366255.0020000001</v>
          </cell>
          <cell r="L88">
            <v>1321808.9299999997</v>
          </cell>
          <cell r="M88">
            <v>1197359.8119999999</v>
          </cell>
          <cell r="N88">
            <v>1120154.0230000003</v>
          </cell>
          <cell r="O88">
            <v>956684.55300000007</v>
          </cell>
          <cell r="P88">
            <v>768276.43099999987</v>
          </cell>
          <cell r="Q88">
            <v>612648.40200000012</v>
          </cell>
          <cell r="R88">
            <v>478465.81899999996</v>
          </cell>
          <cell r="S88">
            <v>443784.38100000005</v>
          </cell>
        </row>
        <row r="89">
          <cell r="A89" t="str">
            <v>Florida, 2013</v>
          </cell>
          <cell r="B89">
            <v>1057005.1019999993</v>
          </cell>
          <cell r="C89">
            <v>1064052.6060000004</v>
          </cell>
          <cell r="D89">
            <v>1115069.6889999998</v>
          </cell>
          <cell r="E89">
            <v>1184167.1270000003</v>
          </cell>
          <cell r="F89">
            <v>1252261.8940000001</v>
          </cell>
          <cell r="G89">
            <v>1187796.814</v>
          </cell>
          <cell r="H89">
            <v>1120953.2689999999</v>
          </cell>
          <cell r="I89">
            <v>1133314.0119999999</v>
          </cell>
          <cell r="J89">
            <v>1243553.6020000002</v>
          </cell>
          <cell r="K89">
            <v>1347111.192</v>
          </cell>
          <cell r="L89">
            <v>1340802.6890000002</v>
          </cell>
          <cell r="M89">
            <v>1221790.8979999998</v>
          </cell>
          <cell r="N89">
            <v>1133743.3659999999</v>
          </cell>
          <cell r="O89">
            <v>988563.01500000036</v>
          </cell>
          <cell r="P89">
            <v>781068.26399999997</v>
          </cell>
          <cell r="Q89">
            <v>612388.76899999997</v>
          </cell>
          <cell r="R89">
            <v>475503.41200000019</v>
          </cell>
          <cell r="S89">
            <v>456121.97899999993</v>
          </cell>
        </row>
        <row r="90">
          <cell r="A90" t="str">
            <v>Florida, 2014</v>
          </cell>
          <cell r="B90">
            <v>1065821.46</v>
          </cell>
          <cell r="C90">
            <v>1087727.8829999999</v>
          </cell>
          <cell r="D90">
            <v>1123540.2729999998</v>
          </cell>
          <cell r="E90">
            <v>1181858.1339999998</v>
          </cell>
          <cell r="F90">
            <v>1280823.4920000003</v>
          </cell>
          <cell r="G90">
            <v>1220592.7369999997</v>
          </cell>
          <cell r="H90">
            <v>1163639.6070000001</v>
          </cell>
          <cell r="I90">
            <v>1142814.1569999997</v>
          </cell>
          <cell r="J90">
            <v>1249775.5280000002</v>
          </cell>
          <cell r="K90">
            <v>1343706.611</v>
          </cell>
          <cell r="L90">
            <v>1374987.6880000001</v>
          </cell>
          <cell r="M90">
            <v>1269169.9559999998</v>
          </cell>
          <cell r="N90">
            <v>1170359.07</v>
          </cell>
          <cell r="O90">
            <v>1041733.6780000003</v>
          </cell>
          <cell r="P90">
            <v>824993.86199999985</v>
          </cell>
          <cell r="Q90">
            <v>634636.97199999995</v>
          </cell>
          <cell r="R90">
            <v>487219.04099999979</v>
          </cell>
          <cell r="S90">
            <v>476025.81299999985</v>
          </cell>
        </row>
        <row r="91">
          <cell r="A91" t="str">
            <v>Florida, 2015</v>
          </cell>
          <cell r="B91">
            <v>1059585.5889999999</v>
          </cell>
          <cell r="C91">
            <v>1087867.0669999998</v>
          </cell>
          <cell r="D91">
            <v>1110854.5840000005</v>
          </cell>
          <cell r="E91">
            <v>1161558.1950000001</v>
          </cell>
          <cell r="F91">
            <v>1275532.4739999997</v>
          </cell>
          <cell r="G91">
            <v>1238758.9689999993</v>
          </cell>
          <cell r="H91">
            <v>1177075.4200000004</v>
          </cell>
          <cell r="I91">
            <v>1141928.5850000002</v>
          </cell>
          <cell r="J91">
            <v>1235828.676</v>
          </cell>
          <cell r="K91">
            <v>1311302.6009999996</v>
          </cell>
          <cell r="L91">
            <v>1385587.4159999995</v>
          </cell>
          <cell r="M91">
            <v>1288688.6920000003</v>
          </cell>
          <cell r="N91">
            <v>1196593.7439999997</v>
          </cell>
          <cell r="O91">
            <v>1086820.8469999998</v>
          </cell>
          <cell r="P91">
            <v>865740.16899999976</v>
          </cell>
          <cell r="Q91">
            <v>656640.68499999994</v>
          </cell>
          <cell r="R91">
            <v>495699.55400000006</v>
          </cell>
          <cell r="S91">
            <v>492651.68300000002</v>
          </cell>
        </row>
        <row r="92">
          <cell r="A92" t="str">
            <v>Florida, 2016</v>
          </cell>
          <cell r="B92">
            <v>1089713.2459999998</v>
          </cell>
          <cell r="C92">
            <v>1112340.4409999999</v>
          </cell>
          <cell r="D92">
            <v>1142237.6580000005</v>
          </cell>
          <cell r="E92">
            <v>1181430.4169999999</v>
          </cell>
          <cell r="F92">
            <v>1293963.335</v>
          </cell>
          <cell r="G92">
            <v>1293527.2279999992</v>
          </cell>
          <cell r="H92">
            <v>1227231.1980000003</v>
          </cell>
          <cell r="I92">
            <v>1176189.9549999998</v>
          </cell>
          <cell r="J92">
            <v>1247988.0599999998</v>
          </cell>
          <cell r="K92">
            <v>1320367.7579999997</v>
          </cell>
          <cell r="L92">
            <v>1416690.4690000003</v>
          </cell>
          <cell r="M92">
            <v>1336757.9989999998</v>
          </cell>
          <cell r="N92">
            <v>1236568.1610000003</v>
          </cell>
          <cell r="O92">
            <v>1157780.7720000001</v>
          </cell>
          <cell r="P92">
            <v>919160.94099999999</v>
          </cell>
          <cell r="Q92">
            <v>690072.10500000021</v>
          </cell>
          <cell r="R92">
            <v>503868.22800000012</v>
          </cell>
          <cell r="S92">
            <v>514060.26300000004</v>
          </cell>
        </row>
        <row r="93">
          <cell r="A93" t="str">
            <v>Florida, 2017</v>
          </cell>
          <cell r="B93">
            <v>1099797</v>
          </cell>
          <cell r="C93">
            <v>1120448</v>
          </cell>
          <cell r="D93">
            <v>1154010</v>
          </cell>
          <cell r="E93">
            <v>1188967</v>
          </cell>
          <cell r="F93">
            <v>1288859</v>
          </cell>
          <cell r="G93">
            <v>1331427</v>
          </cell>
          <cell r="H93">
            <v>1257374</v>
          </cell>
          <cell r="I93">
            <v>1207224</v>
          </cell>
          <cell r="J93">
            <v>1245162</v>
          </cell>
          <cell r="K93">
            <v>1318503</v>
          </cell>
          <cell r="L93">
            <v>1420759</v>
          </cell>
          <cell r="M93">
            <v>1368931</v>
          </cell>
          <cell r="N93">
            <v>1266074</v>
          </cell>
          <cell r="O93">
            <v>1197726</v>
          </cell>
          <cell r="P93">
            <v>961390</v>
          </cell>
          <cell r="Q93">
            <v>720637</v>
          </cell>
          <cell r="R93">
            <v>508936</v>
          </cell>
          <cell r="S93">
            <v>521049</v>
          </cell>
        </row>
        <row r="94">
          <cell r="A94" t="str">
            <v>Georgia, 2009</v>
          </cell>
          <cell r="B94">
            <v>727810.33900000027</v>
          </cell>
          <cell r="C94">
            <v>684370.35099999991</v>
          </cell>
          <cell r="D94">
            <v>683548.60999999975</v>
          </cell>
          <cell r="E94">
            <v>699903.52000000048</v>
          </cell>
          <cell r="F94">
            <v>669824.44400000013</v>
          </cell>
          <cell r="G94">
            <v>690118.91499999992</v>
          </cell>
          <cell r="H94">
            <v>666334.69599999988</v>
          </cell>
          <cell r="I94">
            <v>717731.36099999957</v>
          </cell>
          <cell r="J94">
            <v>724709.81100000022</v>
          </cell>
          <cell r="K94">
            <v>702649.99400000041</v>
          </cell>
          <cell r="L94">
            <v>623698.30500000017</v>
          </cell>
          <cell r="M94">
            <v>537097.68200000015</v>
          </cell>
          <cell r="N94">
            <v>421565.18</v>
          </cell>
          <cell r="O94">
            <v>304556.36900000018</v>
          </cell>
          <cell r="P94">
            <v>225441.23400000003</v>
          </cell>
          <cell r="Q94">
            <v>178768.92200000014</v>
          </cell>
          <cell r="R94">
            <v>125996.35199999997</v>
          </cell>
          <cell r="S94">
            <v>111636.011</v>
          </cell>
        </row>
        <row r="95">
          <cell r="A95" t="str">
            <v>Georgia, 2010</v>
          </cell>
          <cell r="B95">
            <v>684582.38200000057</v>
          </cell>
          <cell r="C95">
            <v>678157.63499999989</v>
          </cell>
          <cell r="D95">
            <v>668091.46600000048</v>
          </cell>
          <cell r="E95">
            <v>708188.40699999977</v>
          </cell>
          <cell r="F95">
            <v>656625.73200000008</v>
          </cell>
          <cell r="G95">
            <v>664383.84300000023</v>
          </cell>
          <cell r="H95">
            <v>648306.82299999997</v>
          </cell>
          <cell r="I95">
            <v>702781.64699999976</v>
          </cell>
          <cell r="J95">
            <v>710248.79799999984</v>
          </cell>
          <cell r="K95">
            <v>700595.13099999947</v>
          </cell>
          <cell r="L95">
            <v>634811.21100000001</v>
          </cell>
          <cell r="M95">
            <v>544907.54900000012</v>
          </cell>
          <cell r="N95">
            <v>447569.54200000007</v>
          </cell>
          <cell r="O95">
            <v>322624.34299999999</v>
          </cell>
          <cell r="P95">
            <v>233637.36200000011</v>
          </cell>
          <cell r="Q95">
            <v>175062.84099999996</v>
          </cell>
          <cell r="R95">
            <v>122858.67499999999</v>
          </cell>
          <cell r="S95">
            <v>108187.29200000002</v>
          </cell>
        </row>
        <row r="96">
          <cell r="A96" t="str">
            <v>Georgia, 2011</v>
          </cell>
          <cell r="B96">
            <v>679333.37300000002</v>
          </cell>
          <cell r="C96">
            <v>682667.66200000024</v>
          </cell>
          <cell r="D96">
            <v>669070.59800000011</v>
          </cell>
          <cell r="E96">
            <v>702887.82800000021</v>
          </cell>
          <cell r="F96">
            <v>665712.63800000004</v>
          </cell>
          <cell r="G96">
            <v>663944.02200000011</v>
          </cell>
          <cell r="H96">
            <v>646863.3629999992</v>
          </cell>
          <cell r="I96">
            <v>691439.94199999992</v>
          </cell>
          <cell r="J96">
            <v>703076.97399999993</v>
          </cell>
          <cell r="K96">
            <v>701380.75600000005</v>
          </cell>
          <cell r="L96">
            <v>644859.7080000001</v>
          </cell>
          <cell r="M96">
            <v>551035.71600000013</v>
          </cell>
          <cell r="N96">
            <v>468169.84099999996</v>
          </cell>
          <cell r="O96">
            <v>335912.60599999985</v>
          </cell>
          <cell r="P96">
            <v>238635.65600000008</v>
          </cell>
          <cell r="Q96">
            <v>177897.47900000005</v>
          </cell>
          <cell r="R96">
            <v>123952.289</v>
          </cell>
          <cell r="S96">
            <v>109612.06999999998</v>
          </cell>
        </row>
        <row r="97">
          <cell r="A97" t="str">
            <v>Georgia, 2012</v>
          </cell>
          <cell r="B97">
            <v>668779.0199999999</v>
          </cell>
          <cell r="C97">
            <v>681085.31099999987</v>
          </cell>
          <cell r="D97">
            <v>668782.94400000025</v>
          </cell>
          <cell r="E97">
            <v>694280.57200000016</v>
          </cell>
          <cell r="F97">
            <v>670282.11899999995</v>
          </cell>
          <cell r="G97">
            <v>660112.01500000013</v>
          </cell>
          <cell r="H97">
            <v>647972.16500000015</v>
          </cell>
          <cell r="I97">
            <v>674182.50699999987</v>
          </cell>
          <cell r="J97">
            <v>698973.23500000022</v>
          </cell>
          <cell r="K97">
            <v>695714.4440000006</v>
          </cell>
          <cell r="L97">
            <v>649456.45400000014</v>
          </cell>
          <cell r="M97">
            <v>558478.33099999989</v>
          </cell>
          <cell r="N97">
            <v>480973.94200000004</v>
          </cell>
          <cell r="O97">
            <v>349114.26700000023</v>
          </cell>
          <cell r="P97">
            <v>243880.66399999996</v>
          </cell>
          <cell r="Q97">
            <v>176761.71600000007</v>
          </cell>
          <cell r="R97">
            <v>126250.86200000004</v>
          </cell>
          <cell r="S97">
            <v>112049.675</v>
          </cell>
        </row>
        <row r="98">
          <cell r="A98" t="str">
            <v>Georgia, 2013</v>
          </cell>
          <cell r="B98">
            <v>664131.05300000019</v>
          </cell>
          <cell r="C98">
            <v>687697.15800000005</v>
          </cell>
          <cell r="D98">
            <v>681854.69300000009</v>
          </cell>
          <cell r="E98">
            <v>697526.42700000014</v>
          </cell>
          <cell r="F98">
            <v>686874.8940000002</v>
          </cell>
          <cell r="G98">
            <v>657669.68300000008</v>
          </cell>
          <cell r="H98">
            <v>654837.35700000043</v>
          </cell>
          <cell r="I98">
            <v>663221.84199999995</v>
          </cell>
          <cell r="J98">
            <v>697258.47899999947</v>
          </cell>
          <cell r="K98">
            <v>696409.77799999935</v>
          </cell>
          <cell r="L98">
            <v>663231.728</v>
          </cell>
          <cell r="M98">
            <v>577603.42099999986</v>
          </cell>
          <cell r="N98">
            <v>498832.83100000001</v>
          </cell>
          <cell r="O98">
            <v>372026.91399999982</v>
          </cell>
          <cell r="P98">
            <v>260530.48799999995</v>
          </cell>
          <cell r="Q98">
            <v>184713.88599999994</v>
          </cell>
          <cell r="R98">
            <v>129835.17199999998</v>
          </cell>
          <cell r="S98">
            <v>116858.79200000004</v>
          </cell>
        </row>
        <row r="99">
          <cell r="A99" t="str">
            <v>Georgia, 2014</v>
          </cell>
          <cell r="B99">
            <v>645999.88000000024</v>
          </cell>
          <cell r="C99">
            <v>674326.09599999979</v>
          </cell>
          <cell r="D99">
            <v>673163.20199999993</v>
          </cell>
          <cell r="E99">
            <v>678788.67700000037</v>
          </cell>
          <cell r="F99">
            <v>687105.81500000006</v>
          </cell>
          <cell r="G99">
            <v>653645.41199999989</v>
          </cell>
          <cell r="H99">
            <v>653187.11300000001</v>
          </cell>
          <cell r="I99">
            <v>643483.81099999987</v>
          </cell>
          <cell r="J99">
            <v>688915.99999999977</v>
          </cell>
          <cell r="K99">
            <v>676423.45300000033</v>
          </cell>
          <cell r="L99">
            <v>658703.1239999996</v>
          </cell>
          <cell r="M99">
            <v>575297.70199999993</v>
          </cell>
          <cell r="N99">
            <v>499995.61200000002</v>
          </cell>
          <cell r="O99">
            <v>377667.12000000011</v>
          </cell>
          <cell r="P99">
            <v>263263.3679999999</v>
          </cell>
          <cell r="Q99">
            <v>184667.93999999997</v>
          </cell>
          <cell r="R99">
            <v>127176.68199999997</v>
          </cell>
          <cell r="S99">
            <v>113925.14099999995</v>
          </cell>
        </row>
        <row r="100">
          <cell r="A100" t="str">
            <v>Georgia, 2015</v>
          </cell>
          <cell r="B100">
            <v>642174.48999999987</v>
          </cell>
          <cell r="C100">
            <v>677303.60499999975</v>
          </cell>
          <cell r="D100">
            <v>682321.82999999984</v>
          </cell>
          <cell r="E100">
            <v>681994.70499999926</v>
          </cell>
          <cell r="F100">
            <v>697053.02199999976</v>
          </cell>
          <cell r="G100">
            <v>663634.08699999982</v>
          </cell>
          <cell r="H100">
            <v>658756.79999999981</v>
          </cell>
          <cell r="I100">
            <v>648268.04899999988</v>
          </cell>
          <cell r="J100">
            <v>686406.18599999964</v>
          </cell>
          <cell r="K100">
            <v>676040.07799999998</v>
          </cell>
          <cell r="L100">
            <v>672372.70299999998</v>
          </cell>
          <cell r="M100">
            <v>597094.75899999996</v>
          </cell>
          <cell r="N100">
            <v>517617.94100000011</v>
          </cell>
          <cell r="O100">
            <v>403988.478</v>
          </cell>
          <cell r="P100">
            <v>283399.84800000011</v>
          </cell>
          <cell r="Q100">
            <v>193174.99599999984</v>
          </cell>
          <cell r="R100">
            <v>132986.30599999998</v>
          </cell>
          <cell r="S100">
            <v>117757.39100000003</v>
          </cell>
        </row>
        <row r="101">
          <cell r="A101" t="str">
            <v>Georgia, 2016</v>
          </cell>
          <cell r="B101">
            <v>632313.38799999945</v>
          </cell>
          <cell r="C101">
            <v>668613.44600000023</v>
          </cell>
          <cell r="D101">
            <v>677302.14000000013</v>
          </cell>
          <cell r="E101">
            <v>674625.60100000026</v>
          </cell>
          <cell r="F101">
            <v>688612.98600000015</v>
          </cell>
          <cell r="G101">
            <v>663948.71599999967</v>
          </cell>
          <cell r="H101">
            <v>653296.20599999942</v>
          </cell>
          <cell r="I101">
            <v>641548.09600000025</v>
          </cell>
          <cell r="J101">
            <v>668749.64899999998</v>
          </cell>
          <cell r="K101">
            <v>665983.53100000042</v>
          </cell>
          <cell r="L101">
            <v>664479.04799999984</v>
          </cell>
          <cell r="M101">
            <v>599833.3890000002</v>
          </cell>
          <cell r="N101">
            <v>515201.12599999993</v>
          </cell>
          <cell r="O101">
            <v>417215.87499999983</v>
          </cell>
          <cell r="P101">
            <v>292867.13999999996</v>
          </cell>
          <cell r="Q101">
            <v>196070.68500000003</v>
          </cell>
          <cell r="R101">
            <v>133337.43399999998</v>
          </cell>
          <cell r="S101">
            <v>118974.02500000007</v>
          </cell>
        </row>
        <row r="102">
          <cell r="A102" t="str">
            <v>Georgia, 2017</v>
          </cell>
          <cell r="B102">
            <v>617683</v>
          </cell>
          <cell r="C102">
            <v>656398</v>
          </cell>
          <cell r="D102">
            <v>671304</v>
          </cell>
          <cell r="E102">
            <v>671829</v>
          </cell>
          <cell r="F102">
            <v>678612</v>
          </cell>
          <cell r="G102">
            <v>671605</v>
          </cell>
          <cell r="H102">
            <v>649960</v>
          </cell>
          <cell r="I102">
            <v>644866</v>
          </cell>
          <cell r="J102">
            <v>653433</v>
          </cell>
          <cell r="K102">
            <v>662452</v>
          </cell>
          <cell r="L102">
            <v>663351</v>
          </cell>
          <cell r="M102">
            <v>607655</v>
          </cell>
          <cell r="N102">
            <v>527841</v>
          </cell>
          <cell r="O102">
            <v>435936</v>
          </cell>
          <cell r="P102">
            <v>308920</v>
          </cell>
          <cell r="Q102">
            <v>206787</v>
          </cell>
          <cell r="R102">
            <v>134434</v>
          </cell>
          <cell r="S102">
            <v>119554</v>
          </cell>
        </row>
        <row r="103">
          <cell r="A103" t="str">
            <v>Hawaii, 2009</v>
          </cell>
          <cell r="B103">
            <v>86680.740999999995</v>
          </cell>
          <cell r="C103">
            <v>75335.347999999998</v>
          </cell>
          <cell r="D103">
            <v>78711.818999999989</v>
          </cell>
          <cell r="E103">
            <v>80019.471000000005</v>
          </cell>
          <cell r="F103">
            <v>94713.694000000003</v>
          </cell>
          <cell r="G103">
            <v>97577.565000000002</v>
          </cell>
          <cell r="H103">
            <v>85934.292000000001</v>
          </cell>
          <cell r="I103">
            <v>85614.460999999996</v>
          </cell>
          <cell r="J103">
            <v>90086.247000000003</v>
          </cell>
          <cell r="K103">
            <v>91165.625</v>
          </cell>
          <cell r="L103">
            <v>88892.602000000014</v>
          </cell>
          <cell r="M103">
            <v>80008.895000000004</v>
          </cell>
          <cell r="N103">
            <v>67006.066999999995</v>
          </cell>
          <cell r="O103">
            <v>47755.588000000003</v>
          </cell>
          <cell r="P103">
            <v>39150.416999999994</v>
          </cell>
          <cell r="Q103">
            <v>37560.862000000001</v>
          </cell>
          <cell r="R103">
            <v>30286.281999999999</v>
          </cell>
          <cell r="S103">
            <v>25893.421000000002</v>
          </cell>
        </row>
        <row r="104">
          <cell r="A104" t="str">
            <v>Hawaii, 2010</v>
          </cell>
          <cell r="B104">
            <v>86252.421000000002</v>
          </cell>
          <cell r="C104">
            <v>79431.05799999999</v>
          </cell>
          <cell r="D104">
            <v>82744.149000000005</v>
          </cell>
          <cell r="E104">
            <v>85745.323000000004</v>
          </cell>
          <cell r="F104">
            <v>95196.123999999982</v>
          </cell>
          <cell r="G104">
            <v>95227.856</v>
          </cell>
          <cell r="H104">
            <v>84559.450000000012</v>
          </cell>
          <cell r="I104">
            <v>87650.081000000006</v>
          </cell>
          <cell r="J104">
            <v>91489.688000000009</v>
          </cell>
          <cell r="K104">
            <v>96904.492000000013</v>
          </cell>
          <cell r="L104">
            <v>97381.611000000004</v>
          </cell>
          <cell r="M104">
            <v>88084.401000000013</v>
          </cell>
          <cell r="N104">
            <v>77081.444000000003</v>
          </cell>
          <cell r="O104">
            <v>52905.2</v>
          </cell>
          <cell r="P104">
            <v>41079.244000000006</v>
          </cell>
          <cell r="Q104">
            <v>35775.097999999998</v>
          </cell>
          <cell r="R104">
            <v>29108.605000000003</v>
          </cell>
          <cell r="S104">
            <v>27040.289000000001</v>
          </cell>
        </row>
        <row r="105">
          <cell r="A105" t="str">
            <v>Hawaii, 2011</v>
          </cell>
          <cell r="B105">
            <v>87273.002000000008</v>
          </cell>
          <cell r="C105">
            <v>80482.876999999993</v>
          </cell>
          <cell r="D105">
            <v>82878.804999999993</v>
          </cell>
          <cell r="E105">
            <v>86199.772000000012</v>
          </cell>
          <cell r="F105">
            <v>95629.942999999999</v>
          </cell>
          <cell r="G105">
            <v>97587.078999999998</v>
          </cell>
          <cell r="H105">
            <v>85682.782999999981</v>
          </cell>
          <cell r="I105">
            <v>86170.240999999995</v>
          </cell>
          <cell r="J105">
            <v>91507.197</v>
          </cell>
          <cell r="K105">
            <v>95993.598999999987</v>
          </cell>
          <cell r="L105">
            <v>96706.945999999996</v>
          </cell>
          <cell r="M105">
            <v>90244.463000000003</v>
          </cell>
          <cell r="N105">
            <v>80380.982000000004</v>
          </cell>
          <cell r="O105">
            <v>55831.468999999997</v>
          </cell>
          <cell r="P105">
            <v>42160.423000000003</v>
          </cell>
          <cell r="Q105">
            <v>35399.862999999998</v>
          </cell>
          <cell r="R105">
            <v>29652.010999999999</v>
          </cell>
          <cell r="S105">
            <v>28777.923999999999</v>
          </cell>
        </row>
        <row r="106">
          <cell r="A106" t="str">
            <v>Hawaii, 2012</v>
          </cell>
          <cell r="B106">
            <v>88387.760999999999</v>
          </cell>
          <cell r="C106">
            <v>80768.072000000015</v>
          </cell>
          <cell r="D106">
            <v>82394.110000000015</v>
          </cell>
          <cell r="E106">
            <v>84870.488000000012</v>
          </cell>
          <cell r="F106">
            <v>97571.226999999999</v>
          </cell>
          <cell r="G106">
            <v>99503.224000000002</v>
          </cell>
          <cell r="H106">
            <v>89106.984999999986</v>
          </cell>
          <cell r="I106">
            <v>86296.440999999992</v>
          </cell>
          <cell r="J106">
            <v>89828.23599999999</v>
          </cell>
          <cell r="K106">
            <v>94170.090000000011</v>
          </cell>
          <cell r="L106">
            <v>97437.270000000019</v>
          </cell>
          <cell r="M106">
            <v>90566.699000000008</v>
          </cell>
          <cell r="N106">
            <v>84053.734000000011</v>
          </cell>
          <cell r="O106">
            <v>59484.151000000005</v>
          </cell>
          <cell r="P106">
            <v>42643.759000000005</v>
          </cell>
          <cell r="Q106">
            <v>34583.061000000002</v>
          </cell>
          <cell r="R106">
            <v>28617.080999999998</v>
          </cell>
          <cell r="S106">
            <v>31781.493000000002</v>
          </cell>
        </row>
        <row r="107">
          <cell r="A107" t="str">
            <v>Hawaii, 2013</v>
          </cell>
          <cell r="B107">
            <v>88924.034</v>
          </cell>
          <cell r="C107">
            <v>81623.994999999995</v>
          </cell>
          <cell r="D107">
            <v>84246.540999999997</v>
          </cell>
          <cell r="E107">
            <v>82943.640000000014</v>
          </cell>
          <cell r="F107">
            <v>99684.676000000021</v>
          </cell>
          <cell r="G107">
            <v>101166.925</v>
          </cell>
          <cell r="H107">
            <v>91467.34599999999</v>
          </cell>
          <cell r="I107">
            <v>84847.163000000015</v>
          </cell>
          <cell r="J107">
            <v>89348.978999999992</v>
          </cell>
          <cell r="K107">
            <v>91984.428</v>
          </cell>
          <cell r="L107">
            <v>96500.873999999996</v>
          </cell>
          <cell r="M107">
            <v>92091.824999999997</v>
          </cell>
          <cell r="N107">
            <v>85019.328999999998</v>
          </cell>
          <cell r="O107">
            <v>62483.431000000004</v>
          </cell>
          <cell r="P107">
            <v>44392.662000000004</v>
          </cell>
          <cell r="Q107">
            <v>33856.826999999997</v>
          </cell>
          <cell r="R107">
            <v>28897.224000000006</v>
          </cell>
          <cell r="S107">
            <v>32578.109000000004</v>
          </cell>
        </row>
        <row r="108">
          <cell r="A108" t="str">
            <v>Hawaii, 2014</v>
          </cell>
          <cell r="B108">
            <v>89518.225999999995</v>
          </cell>
          <cell r="C108">
            <v>83571.363000000012</v>
          </cell>
          <cell r="D108">
            <v>84430.761000000013</v>
          </cell>
          <cell r="E108">
            <v>82907.510000000009</v>
          </cell>
          <cell r="F108">
            <v>103170.31000000001</v>
          </cell>
          <cell r="G108">
            <v>104146.57399999999</v>
          </cell>
          <cell r="H108">
            <v>94974.826000000001</v>
          </cell>
          <cell r="I108">
            <v>85388.7</v>
          </cell>
          <cell r="J108">
            <v>88891.585999999996</v>
          </cell>
          <cell r="K108">
            <v>89961.20199999999</v>
          </cell>
          <cell r="L108">
            <v>94380.692999999999</v>
          </cell>
          <cell r="M108">
            <v>91825.132000000012</v>
          </cell>
          <cell r="N108">
            <v>85379.101999999999</v>
          </cell>
          <cell r="O108">
            <v>67525.578000000009</v>
          </cell>
          <cell r="P108">
            <v>45386.904999999999</v>
          </cell>
          <cell r="Q108">
            <v>35187.833999999995</v>
          </cell>
          <cell r="R108">
            <v>29284.258000000005</v>
          </cell>
          <cell r="S108">
            <v>35489.49</v>
          </cell>
        </row>
        <row r="109">
          <cell r="A109" t="str">
            <v>Hawaii, 2015</v>
          </cell>
          <cell r="B109">
            <v>91491.915999999997</v>
          </cell>
          <cell r="C109">
            <v>84824.770999999993</v>
          </cell>
          <cell r="D109">
            <v>83540.387000000002</v>
          </cell>
          <cell r="E109">
            <v>80750.125000000015</v>
          </cell>
          <cell r="F109">
            <v>103696.326</v>
          </cell>
          <cell r="G109">
            <v>106297.54800000001</v>
          </cell>
          <cell r="H109">
            <v>98614.197000000015</v>
          </cell>
          <cell r="I109">
            <v>86061.747000000003</v>
          </cell>
          <cell r="J109">
            <v>89370.464999999982</v>
          </cell>
          <cell r="K109">
            <v>88015.627000000008</v>
          </cell>
          <cell r="L109">
            <v>93543.3</v>
          </cell>
          <cell r="M109">
            <v>92906.141000000003</v>
          </cell>
          <cell r="N109">
            <v>86215.072999999989</v>
          </cell>
          <cell r="O109">
            <v>71036.108000000007</v>
          </cell>
          <cell r="P109">
            <v>48746.481</v>
          </cell>
          <cell r="Q109">
            <v>33828.688999999998</v>
          </cell>
          <cell r="R109">
            <v>29518.875</v>
          </cell>
          <cell r="S109">
            <v>36780.498999999996</v>
          </cell>
        </row>
        <row r="110">
          <cell r="A110" t="str">
            <v>Hawaii, 2016</v>
          </cell>
          <cell r="B110">
            <v>92158.558000000019</v>
          </cell>
          <cell r="C110">
            <v>84516.030000000013</v>
          </cell>
          <cell r="D110">
            <v>83471.784999999989</v>
          </cell>
          <cell r="E110">
            <v>79766.197</v>
          </cell>
          <cell r="F110">
            <v>100442.99100000001</v>
          </cell>
          <cell r="G110">
            <v>103397.785</v>
          </cell>
          <cell r="H110">
            <v>99790.17200000002</v>
          </cell>
          <cell r="I110">
            <v>87608.141999999993</v>
          </cell>
          <cell r="J110">
            <v>88646.082000000009</v>
          </cell>
          <cell r="K110">
            <v>88253.127000000008</v>
          </cell>
          <cell r="L110">
            <v>93532.120999999999</v>
          </cell>
          <cell r="M110">
            <v>95035.844999999987</v>
          </cell>
          <cell r="N110">
            <v>89000.838999999993</v>
          </cell>
          <cell r="O110">
            <v>76192.123999999996</v>
          </cell>
          <cell r="P110">
            <v>50096.696999999993</v>
          </cell>
          <cell r="Q110">
            <v>35578.057000000001</v>
          </cell>
          <cell r="R110">
            <v>28299.909999999996</v>
          </cell>
          <cell r="S110">
            <v>37988.300000000003</v>
          </cell>
        </row>
        <row r="111">
          <cell r="A111" t="str">
            <v>Hawaii, 2017</v>
          </cell>
          <cell r="B111">
            <v>91417</v>
          </cell>
          <cell r="C111">
            <v>84608</v>
          </cell>
          <cell r="D111">
            <v>84030</v>
          </cell>
          <cell r="E111">
            <v>78077</v>
          </cell>
          <cell r="F111">
            <v>99206</v>
          </cell>
          <cell r="G111">
            <v>104714</v>
          </cell>
          <cell r="H111">
            <v>100691</v>
          </cell>
          <cell r="I111">
            <v>89133</v>
          </cell>
          <cell r="J111">
            <v>88270</v>
          </cell>
          <cell r="K111">
            <v>87803</v>
          </cell>
          <cell r="L111">
            <v>91962</v>
          </cell>
          <cell r="M111">
            <v>94869</v>
          </cell>
          <cell r="N111">
            <v>88752</v>
          </cell>
          <cell r="O111">
            <v>80078</v>
          </cell>
          <cell r="P111">
            <v>53596</v>
          </cell>
          <cell r="Q111">
            <v>37060</v>
          </cell>
          <cell r="R111">
            <v>29539</v>
          </cell>
          <cell r="S111">
            <v>37853</v>
          </cell>
        </row>
        <row r="112">
          <cell r="A112" t="str">
            <v>Idaho, 2009</v>
          </cell>
          <cell r="B112">
            <v>118308.21899999997</v>
          </cell>
          <cell r="C112">
            <v>108958.89000000001</v>
          </cell>
          <cell r="D112">
            <v>110695.83200000001</v>
          </cell>
          <cell r="E112">
            <v>114318.594</v>
          </cell>
          <cell r="F112">
            <v>112502.17200000002</v>
          </cell>
          <cell r="G112">
            <v>104754.59300000001</v>
          </cell>
          <cell r="H112">
            <v>94036.894000000015</v>
          </cell>
          <cell r="I112">
            <v>94013.17200000002</v>
          </cell>
          <cell r="J112">
            <v>96716.462</v>
          </cell>
          <cell r="K112">
            <v>102836.51699999999</v>
          </cell>
          <cell r="L112">
            <v>98787.417000000045</v>
          </cell>
          <cell r="M112">
            <v>87877.527000000016</v>
          </cell>
          <cell r="N112">
            <v>70642.881999999998</v>
          </cell>
          <cell r="O112">
            <v>52907.173000000003</v>
          </cell>
          <cell r="P112">
            <v>40210.094000000005</v>
          </cell>
          <cell r="Q112">
            <v>33101.985999999997</v>
          </cell>
          <cell r="R112">
            <v>24767.120000000003</v>
          </cell>
          <cell r="S112">
            <v>23393.019999999997</v>
          </cell>
        </row>
        <row r="113">
          <cell r="A113" t="str">
            <v>Idaho, 2010</v>
          </cell>
          <cell r="B113">
            <v>117531.72699999997</v>
          </cell>
          <cell r="C113">
            <v>114080.367</v>
          </cell>
          <cell r="D113">
            <v>112905.56300000002</v>
          </cell>
          <cell r="E113">
            <v>113576.31400000003</v>
          </cell>
          <cell r="F113">
            <v>107576.36100000002</v>
          </cell>
          <cell r="G113">
            <v>103077.68300000002</v>
          </cell>
          <cell r="H113">
            <v>95590.604999999996</v>
          </cell>
          <cell r="I113">
            <v>94300.748999999996</v>
          </cell>
          <cell r="J113">
            <v>95323.424999999988</v>
          </cell>
          <cell r="K113">
            <v>102965.74399999996</v>
          </cell>
          <cell r="L113">
            <v>100295.78</v>
          </cell>
          <cell r="M113">
            <v>90443.842000000019</v>
          </cell>
          <cell r="N113">
            <v>74586.661000000036</v>
          </cell>
          <cell r="O113">
            <v>55861.544000000002</v>
          </cell>
          <cell r="P113">
            <v>42114.082999999984</v>
          </cell>
          <cell r="Q113">
            <v>32144.224999999991</v>
          </cell>
          <cell r="R113">
            <v>24716.352999999996</v>
          </cell>
          <cell r="S113">
            <v>23060.665000000005</v>
          </cell>
        </row>
        <row r="114">
          <cell r="A114" t="str">
            <v>Idaho, 2011</v>
          </cell>
          <cell r="B114">
            <v>118195.25499999998</v>
          </cell>
          <cell r="C114">
            <v>116326.13600000003</v>
          </cell>
          <cell r="D114">
            <v>114657.82799999998</v>
          </cell>
          <cell r="E114">
            <v>114132.71499999997</v>
          </cell>
          <cell r="F114">
            <v>108409.37799999998</v>
          </cell>
          <cell r="G114">
            <v>104459.70199999998</v>
          </cell>
          <cell r="H114">
            <v>98882.323999999979</v>
          </cell>
          <cell r="I114">
            <v>93900.988000000012</v>
          </cell>
          <cell r="J114">
            <v>96214.897000000012</v>
          </cell>
          <cell r="K114">
            <v>102255.75499999998</v>
          </cell>
          <cell r="L114">
            <v>102349.70099999997</v>
          </cell>
          <cell r="M114">
            <v>93465.175000000017</v>
          </cell>
          <cell r="N114">
            <v>79263.350999999995</v>
          </cell>
          <cell r="O114">
            <v>59702.203000000009</v>
          </cell>
          <cell r="P114">
            <v>44065.847999999998</v>
          </cell>
          <cell r="Q114">
            <v>33754.477999999996</v>
          </cell>
          <cell r="R114">
            <v>25316.228000000003</v>
          </cell>
          <cell r="S114">
            <v>23949.446</v>
          </cell>
        </row>
        <row r="115">
          <cell r="A115" t="str">
            <v>Idaho, 2012</v>
          </cell>
          <cell r="B115">
            <v>117963.488</v>
          </cell>
          <cell r="C115">
            <v>117103.97200000001</v>
          </cell>
          <cell r="D115">
            <v>115590.80299999999</v>
          </cell>
          <cell r="E115">
            <v>113833.67099999996</v>
          </cell>
          <cell r="F115">
            <v>109250.439</v>
          </cell>
          <cell r="G115">
            <v>105023.86599999994</v>
          </cell>
          <cell r="H115">
            <v>100203.62699999998</v>
          </cell>
          <cell r="I115">
            <v>94629.590000000011</v>
          </cell>
          <cell r="J115">
            <v>93940.564999999988</v>
          </cell>
          <cell r="K115">
            <v>100173.39799999996</v>
          </cell>
          <cell r="L115">
            <v>102163.236</v>
          </cell>
          <cell r="M115">
            <v>93704.505000000005</v>
          </cell>
          <cell r="N115">
            <v>82749.428000000029</v>
          </cell>
          <cell r="O115">
            <v>63096.481000000007</v>
          </cell>
          <cell r="P115">
            <v>44958.884999999987</v>
          </cell>
          <cell r="Q115">
            <v>33594.393000000004</v>
          </cell>
          <cell r="R115">
            <v>25688.883999999995</v>
          </cell>
          <cell r="S115">
            <v>23963.852000000003</v>
          </cell>
        </row>
        <row r="116">
          <cell r="A116" t="str">
            <v>Idaho, 2013</v>
          </cell>
          <cell r="B116">
            <v>117186.89000000001</v>
          </cell>
          <cell r="C116">
            <v>118474.59500000004</v>
          </cell>
          <cell r="D116">
            <v>118733.84000000003</v>
          </cell>
          <cell r="E116">
            <v>112140.93900000003</v>
          </cell>
          <cell r="F116">
            <v>110369.27599999997</v>
          </cell>
          <cell r="G116">
            <v>105144.37700000004</v>
          </cell>
          <cell r="H116">
            <v>103121.784</v>
          </cell>
          <cell r="I116">
            <v>94890.114000000001</v>
          </cell>
          <cell r="J116">
            <v>96339.062999999995</v>
          </cell>
          <cell r="K116">
            <v>97923.274000000005</v>
          </cell>
          <cell r="L116">
            <v>102530.13900000001</v>
          </cell>
          <cell r="M116">
            <v>94453.756000000008</v>
          </cell>
          <cell r="N116">
            <v>86861.674999999988</v>
          </cell>
          <cell r="O116">
            <v>64757.598999999995</v>
          </cell>
          <cell r="P116">
            <v>47445.717999999993</v>
          </cell>
          <cell r="Q116">
            <v>34159.778999999995</v>
          </cell>
          <cell r="R116">
            <v>25110.313999999995</v>
          </cell>
          <cell r="S116">
            <v>24265.836000000007</v>
          </cell>
        </row>
        <row r="117">
          <cell r="A117" t="str">
            <v>Idaho, 2014</v>
          </cell>
          <cell r="B117">
            <v>105305.61700000001</v>
          </cell>
          <cell r="C117">
            <v>109312.827</v>
          </cell>
          <cell r="D117">
            <v>111140.42</v>
          </cell>
          <cell r="E117">
            <v>101991.24199999997</v>
          </cell>
          <cell r="F117">
            <v>97622.043999999994</v>
          </cell>
          <cell r="G117">
            <v>97233.106999999916</v>
          </cell>
          <cell r="H117">
            <v>98129.990999999965</v>
          </cell>
          <cell r="I117">
            <v>88849.664999999994</v>
          </cell>
          <cell r="J117">
            <v>92054.847000000023</v>
          </cell>
          <cell r="K117">
            <v>89817.828999999998</v>
          </cell>
          <cell r="L117">
            <v>94995.968999999997</v>
          </cell>
          <cell r="M117">
            <v>89255.506999999998</v>
          </cell>
          <cell r="N117">
            <v>81919.906000000003</v>
          </cell>
          <cell r="O117">
            <v>62422.47800000001</v>
          </cell>
          <cell r="P117">
            <v>46987.352999999996</v>
          </cell>
          <cell r="Q117">
            <v>32972.770000000004</v>
          </cell>
          <cell r="R117">
            <v>24226.801999999996</v>
          </cell>
          <cell r="S117">
            <v>22841.778000000006</v>
          </cell>
        </row>
        <row r="118">
          <cell r="A118" t="str">
            <v>Idaho, 2015</v>
          </cell>
          <cell r="B118">
            <v>106045.37800000006</v>
          </cell>
          <cell r="C118">
            <v>111642.34300000002</v>
          </cell>
          <cell r="D118">
            <v>111992.304</v>
          </cell>
          <cell r="E118">
            <v>105809.60199999997</v>
          </cell>
          <cell r="F118">
            <v>104928.59800000001</v>
          </cell>
          <cell r="G118">
            <v>99847.310000000041</v>
          </cell>
          <cell r="H118">
            <v>99948.132000000041</v>
          </cell>
          <cell r="I118">
            <v>92470.814999999988</v>
          </cell>
          <cell r="J118">
            <v>93055.595000000045</v>
          </cell>
          <cell r="K118">
            <v>90467.299000000014</v>
          </cell>
          <cell r="L118">
            <v>96129.700999999986</v>
          </cell>
          <cell r="M118">
            <v>91699.294000000009</v>
          </cell>
          <cell r="N118">
            <v>84040.031000000017</v>
          </cell>
          <cell r="O118">
            <v>66599.705999999991</v>
          </cell>
          <cell r="P118">
            <v>48594.245999999999</v>
          </cell>
          <cell r="Q118">
            <v>33937.877999999997</v>
          </cell>
          <cell r="R118">
            <v>23958.250000000011</v>
          </cell>
          <cell r="S118">
            <v>22252.799000000003</v>
          </cell>
        </row>
        <row r="119">
          <cell r="A119" t="str">
            <v>Idaho, 2016</v>
          </cell>
          <cell r="B119">
            <v>104928.70999999999</v>
          </cell>
          <cell r="C119">
            <v>112659.78499999997</v>
          </cell>
          <cell r="D119">
            <v>113549.84999999998</v>
          </cell>
          <cell r="E119">
            <v>107098.97500000001</v>
          </cell>
          <cell r="F119">
            <v>103823.499</v>
          </cell>
          <cell r="G119">
            <v>99561.946000000011</v>
          </cell>
          <cell r="H119">
            <v>99230.287000000026</v>
          </cell>
          <cell r="I119">
            <v>94800.125999999989</v>
          </cell>
          <cell r="J119">
            <v>90314.501000000018</v>
          </cell>
          <cell r="K119">
            <v>88034.084999999992</v>
          </cell>
          <cell r="L119">
            <v>93843.063999999998</v>
          </cell>
          <cell r="M119">
            <v>92055.621000000014</v>
          </cell>
          <cell r="N119">
            <v>88167.856999999975</v>
          </cell>
          <cell r="O119">
            <v>72597.085000000006</v>
          </cell>
          <cell r="P119">
            <v>51828.352999999988</v>
          </cell>
          <cell r="Q119">
            <v>35917.926999999981</v>
          </cell>
          <cell r="R119">
            <v>24783.699999999997</v>
          </cell>
          <cell r="S119">
            <v>24139.109</v>
          </cell>
        </row>
        <row r="120">
          <cell r="A120" t="str">
            <v>Idaho, 2017</v>
          </cell>
          <cell r="B120">
            <v>100125</v>
          </cell>
          <cell r="C120">
            <v>108576</v>
          </cell>
          <cell r="D120">
            <v>111307</v>
          </cell>
          <cell r="E120">
            <v>103822</v>
          </cell>
          <cell r="F120">
            <v>98254</v>
          </cell>
          <cell r="G120">
            <v>98069</v>
          </cell>
          <cell r="H120">
            <v>99020</v>
          </cell>
          <cell r="I120">
            <v>96673</v>
          </cell>
          <cell r="J120">
            <v>88427</v>
          </cell>
          <cell r="K120">
            <v>88085</v>
          </cell>
          <cell r="L120">
            <v>92061</v>
          </cell>
          <cell r="M120">
            <v>91887</v>
          </cell>
          <cell r="N120">
            <v>87396</v>
          </cell>
          <cell r="O120">
            <v>74566</v>
          </cell>
          <cell r="P120">
            <v>53791</v>
          </cell>
          <cell r="Q120">
            <v>35946</v>
          </cell>
          <cell r="R120">
            <v>25508</v>
          </cell>
          <cell r="S120">
            <v>23893</v>
          </cell>
        </row>
        <row r="121">
          <cell r="A121" t="str">
            <v>Illinois, 2009</v>
          </cell>
          <cell r="B121">
            <v>892111.46400000039</v>
          </cell>
          <cell r="C121">
            <v>863946.45299999986</v>
          </cell>
          <cell r="D121">
            <v>890708.69600000011</v>
          </cell>
          <cell r="E121">
            <v>924767.0340000001</v>
          </cell>
          <cell r="F121">
            <v>905597.48000000021</v>
          </cell>
          <cell r="G121">
            <v>902095.22600000037</v>
          </cell>
          <cell r="H121">
            <v>856381.4439999999</v>
          </cell>
          <cell r="I121">
            <v>886275.33</v>
          </cell>
          <cell r="J121">
            <v>929780.10600000015</v>
          </cell>
          <cell r="K121">
            <v>967015.65700000047</v>
          </cell>
          <cell r="L121">
            <v>884683.77100000007</v>
          </cell>
          <cell r="M121">
            <v>752376.6189999996</v>
          </cell>
          <cell r="N121">
            <v>577335.04400000011</v>
          </cell>
          <cell r="O121">
            <v>442814.30900000012</v>
          </cell>
          <cell r="P121">
            <v>353256.69799999997</v>
          </cell>
          <cell r="Q121">
            <v>299351.38899999985</v>
          </cell>
          <cell r="R121">
            <v>234704.08899999995</v>
          </cell>
          <cell r="S121">
            <v>221032.01100000003</v>
          </cell>
        </row>
        <row r="122">
          <cell r="A122" t="str">
            <v>Illinois, 2010</v>
          </cell>
          <cell r="B122">
            <v>844052.18200000003</v>
          </cell>
          <cell r="C122">
            <v>858391.74799999991</v>
          </cell>
          <cell r="D122">
            <v>881667.73800000013</v>
          </cell>
          <cell r="E122">
            <v>928799.7589999995</v>
          </cell>
          <cell r="F122">
            <v>873878.22299999988</v>
          </cell>
          <cell r="G122">
            <v>899816.74700000044</v>
          </cell>
          <cell r="H122">
            <v>852407.13100000017</v>
          </cell>
          <cell r="I122">
            <v>870846.90200000058</v>
          </cell>
          <cell r="J122">
            <v>903270.62699999975</v>
          </cell>
          <cell r="K122">
            <v>949425.62200000009</v>
          </cell>
          <cell r="L122">
            <v>899526.77200000023</v>
          </cell>
          <cell r="M122">
            <v>777192.0689999999</v>
          </cell>
          <cell r="N122">
            <v>607450.45600000024</v>
          </cell>
          <cell r="O122">
            <v>454780.33600000024</v>
          </cell>
          <cell r="P122">
            <v>352541.2640000002</v>
          </cell>
          <cell r="Q122">
            <v>291862.86200000008</v>
          </cell>
          <cell r="R122">
            <v>232169.50699999995</v>
          </cell>
          <cell r="S122">
            <v>224866.4599999999</v>
          </cell>
        </row>
        <row r="123">
          <cell r="A123" t="str">
            <v>Illinois, 2011</v>
          </cell>
          <cell r="B123">
            <v>826826.70300000021</v>
          </cell>
          <cell r="C123">
            <v>851226.15700000047</v>
          </cell>
          <cell r="D123">
            <v>865585.57699999993</v>
          </cell>
          <cell r="E123">
            <v>912357.41299999994</v>
          </cell>
          <cell r="F123">
            <v>866098.20099999988</v>
          </cell>
          <cell r="G123">
            <v>892660.73300000036</v>
          </cell>
          <cell r="H123">
            <v>850327.07700000005</v>
          </cell>
          <cell r="I123">
            <v>850971.48699999996</v>
          </cell>
          <cell r="J123">
            <v>877876.36900000041</v>
          </cell>
          <cell r="K123">
            <v>930213.23300000001</v>
          </cell>
          <cell r="L123">
            <v>899045.23700000008</v>
          </cell>
          <cell r="M123">
            <v>774568.96899999992</v>
          </cell>
          <cell r="N123">
            <v>632825.1999999996</v>
          </cell>
          <cell r="O123">
            <v>465106.87799999968</v>
          </cell>
          <cell r="P123">
            <v>352098.5749999999</v>
          </cell>
          <cell r="Q123">
            <v>286263.592</v>
          </cell>
          <cell r="R123">
            <v>231265.427</v>
          </cell>
          <cell r="S123">
            <v>224885.51399999997</v>
          </cell>
        </row>
        <row r="124">
          <cell r="A124" t="str">
            <v>Illinois, 2012</v>
          </cell>
          <cell r="B124">
            <v>826641.96000000031</v>
          </cell>
          <cell r="C124">
            <v>849480.52600000065</v>
          </cell>
          <cell r="D124">
            <v>864682.79</v>
          </cell>
          <cell r="E124">
            <v>912561.25800000003</v>
          </cell>
          <cell r="F124">
            <v>872045.46200000006</v>
          </cell>
          <cell r="G124">
            <v>897852.7659999996</v>
          </cell>
          <cell r="H124">
            <v>864103.18599999999</v>
          </cell>
          <cell r="I124">
            <v>845259.42799999926</v>
          </cell>
          <cell r="J124">
            <v>869776.49099999969</v>
          </cell>
          <cell r="K124">
            <v>916850.05399999989</v>
          </cell>
          <cell r="L124">
            <v>917248.60599999991</v>
          </cell>
          <cell r="M124">
            <v>796862.77599999995</v>
          </cell>
          <cell r="N124">
            <v>663777.47600000037</v>
          </cell>
          <cell r="O124">
            <v>485193.50099999987</v>
          </cell>
          <cell r="P124">
            <v>361799.67900000012</v>
          </cell>
          <cell r="Q124">
            <v>288977.07099999994</v>
          </cell>
          <cell r="R124">
            <v>233528.11600000007</v>
          </cell>
          <cell r="S124">
            <v>232126.89200000005</v>
          </cell>
        </row>
        <row r="125">
          <cell r="A125" t="str">
            <v>Illinois, 2013</v>
          </cell>
          <cell r="B125">
            <v>807263.59800000023</v>
          </cell>
          <cell r="C125">
            <v>835171.86999999976</v>
          </cell>
          <cell r="D125">
            <v>856643.70999999985</v>
          </cell>
          <cell r="E125">
            <v>887046.35900000029</v>
          </cell>
          <cell r="F125">
            <v>872541.53900000046</v>
          </cell>
          <cell r="G125">
            <v>887128.3450000002</v>
          </cell>
          <cell r="H125">
            <v>863054.03299999994</v>
          </cell>
          <cell r="I125">
            <v>824742.44799999951</v>
          </cell>
          <cell r="J125">
            <v>852602.66600000008</v>
          </cell>
          <cell r="K125">
            <v>890369.12800000014</v>
          </cell>
          <cell r="L125">
            <v>910495.23499999964</v>
          </cell>
          <cell r="M125">
            <v>804113.41299999994</v>
          </cell>
          <cell r="N125">
            <v>676769.83500000008</v>
          </cell>
          <cell r="O125">
            <v>496264.33299999987</v>
          </cell>
          <cell r="P125">
            <v>369943.0780000001</v>
          </cell>
          <cell r="Q125">
            <v>280917.80499999988</v>
          </cell>
          <cell r="R125">
            <v>224652.95299999986</v>
          </cell>
          <cell r="S125">
            <v>234078.35400000005</v>
          </cell>
        </row>
        <row r="126">
          <cell r="A126" t="str">
            <v>Illinois, 2014</v>
          </cell>
          <cell r="B126">
            <v>792432.07699999993</v>
          </cell>
          <cell r="C126">
            <v>827487.77300000004</v>
          </cell>
          <cell r="D126">
            <v>842569.18400000024</v>
          </cell>
          <cell r="E126">
            <v>875178.92399999965</v>
          </cell>
          <cell r="F126">
            <v>878533.80399999954</v>
          </cell>
          <cell r="G126">
            <v>877359.72899999982</v>
          </cell>
          <cell r="H126">
            <v>871194.054</v>
          </cell>
          <cell r="I126">
            <v>814802.91999999969</v>
          </cell>
          <cell r="J126">
            <v>848010.76399999962</v>
          </cell>
          <cell r="K126">
            <v>869362.48100000003</v>
          </cell>
          <cell r="L126">
            <v>904956.27500000049</v>
          </cell>
          <cell r="M126">
            <v>823283.2659999996</v>
          </cell>
          <cell r="N126">
            <v>696800.60900000017</v>
          </cell>
          <cell r="O126">
            <v>515331.04399999999</v>
          </cell>
          <cell r="P126">
            <v>377972.75600000011</v>
          </cell>
          <cell r="Q126">
            <v>281353.66600000008</v>
          </cell>
          <cell r="R126">
            <v>222197.14199999996</v>
          </cell>
          <cell r="S126">
            <v>233847.42200000005</v>
          </cell>
        </row>
        <row r="127">
          <cell r="A127" t="str">
            <v>Illinois, 2015</v>
          </cell>
          <cell r="B127">
            <v>781640.65500000003</v>
          </cell>
          <cell r="C127">
            <v>819724.44800000021</v>
          </cell>
          <cell r="D127">
            <v>836213.79299999995</v>
          </cell>
          <cell r="E127">
            <v>859049.74700000021</v>
          </cell>
          <cell r="F127">
            <v>877559.7369999995</v>
          </cell>
          <cell r="G127">
            <v>871584.0769999997</v>
          </cell>
          <cell r="H127">
            <v>868585.821</v>
          </cell>
          <cell r="I127">
            <v>813495.8000000004</v>
          </cell>
          <cell r="J127">
            <v>832915.87400000053</v>
          </cell>
          <cell r="K127">
            <v>848040.71300000011</v>
          </cell>
          <cell r="L127">
            <v>897705.14999999991</v>
          </cell>
          <cell r="M127">
            <v>826503.96399999992</v>
          </cell>
          <cell r="N127">
            <v>710177.97900000005</v>
          </cell>
          <cell r="O127">
            <v>533953.67599999998</v>
          </cell>
          <cell r="P127">
            <v>389870.87900000002</v>
          </cell>
          <cell r="Q127">
            <v>289818.42099999997</v>
          </cell>
          <cell r="R127">
            <v>220282.45200000005</v>
          </cell>
          <cell r="S127">
            <v>233360.25199999995</v>
          </cell>
        </row>
        <row r="128">
          <cell r="A128" t="str">
            <v>Illinois, 2016</v>
          </cell>
          <cell r="B128">
            <v>776121.96899999992</v>
          </cell>
          <cell r="C128">
            <v>812389.57699999993</v>
          </cell>
          <cell r="D128">
            <v>832173.23600000027</v>
          </cell>
          <cell r="E128">
            <v>851083.92199999979</v>
          </cell>
          <cell r="F128">
            <v>884531.49399999995</v>
          </cell>
          <cell r="G128">
            <v>876085.8870000001</v>
          </cell>
          <cell r="H128">
            <v>871715.72799999989</v>
          </cell>
          <cell r="I128">
            <v>815928.6680000003</v>
          </cell>
          <cell r="J128">
            <v>825402.90300000017</v>
          </cell>
          <cell r="K128">
            <v>845030.79600000032</v>
          </cell>
          <cell r="L128">
            <v>893281.6230000006</v>
          </cell>
          <cell r="M128">
            <v>847274.25200000021</v>
          </cell>
          <cell r="N128">
            <v>737036.255</v>
          </cell>
          <cell r="O128">
            <v>566404.05799999996</v>
          </cell>
          <cell r="P128">
            <v>413282.69599999994</v>
          </cell>
          <cell r="Q128">
            <v>296988.31699999992</v>
          </cell>
          <cell r="R128">
            <v>224381.06099999996</v>
          </cell>
          <cell r="S128">
            <v>240786.94300000003</v>
          </cell>
        </row>
        <row r="129">
          <cell r="A129" t="str">
            <v>Illinois, 2017</v>
          </cell>
          <cell r="B129">
            <v>766302</v>
          </cell>
          <cell r="C129">
            <v>793958</v>
          </cell>
          <cell r="D129">
            <v>820380</v>
          </cell>
          <cell r="E129">
            <v>834237</v>
          </cell>
          <cell r="F129">
            <v>869696</v>
          </cell>
          <cell r="G129">
            <v>876473</v>
          </cell>
          <cell r="H129">
            <v>866271</v>
          </cell>
          <cell r="I129">
            <v>817897</v>
          </cell>
          <cell r="J129">
            <v>801842</v>
          </cell>
          <cell r="K129">
            <v>822808</v>
          </cell>
          <cell r="L129">
            <v>865594</v>
          </cell>
          <cell r="M129">
            <v>841481</v>
          </cell>
          <cell r="N129">
            <v>740459</v>
          </cell>
          <cell r="O129">
            <v>578903</v>
          </cell>
          <cell r="P129">
            <v>427266</v>
          </cell>
          <cell r="Q129">
            <v>302192</v>
          </cell>
          <cell r="R129">
            <v>224575</v>
          </cell>
          <cell r="S129">
            <v>240827</v>
          </cell>
        </row>
        <row r="130">
          <cell r="A130" t="str">
            <v>Indiana, 2009</v>
          </cell>
          <cell r="B130">
            <v>441193.0959999999</v>
          </cell>
          <cell r="C130">
            <v>429603.13299999997</v>
          </cell>
          <cell r="D130">
            <v>442549.34899999993</v>
          </cell>
          <cell r="E130">
            <v>460566.49900000019</v>
          </cell>
          <cell r="F130">
            <v>448273.95399999979</v>
          </cell>
          <cell r="G130">
            <v>425687.11800000013</v>
          </cell>
          <cell r="H130">
            <v>401462.99799999996</v>
          </cell>
          <cell r="I130">
            <v>426675.49599999987</v>
          </cell>
          <cell r="J130">
            <v>452446.10600000003</v>
          </cell>
          <cell r="K130">
            <v>478665.84100000007</v>
          </cell>
          <cell r="L130">
            <v>445656.98200000002</v>
          </cell>
          <cell r="M130">
            <v>385580.95500000013</v>
          </cell>
          <cell r="N130">
            <v>302274.66300000012</v>
          </cell>
          <cell r="O130">
            <v>231607.75699999993</v>
          </cell>
          <cell r="P130">
            <v>181006.99100000004</v>
          </cell>
          <cell r="Q130">
            <v>155383.29400000008</v>
          </cell>
          <cell r="R130">
            <v>122467.561</v>
          </cell>
          <cell r="S130">
            <v>108053.95500000005</v>
          </cell>
        </row>
        <row r="131">
          <cell r="A131" t="str">
            <v>Indiana, 2010</v>
          </cell>
          <cell r="B131">
            <v>434220.701</v>
          </cell>
          <cell r="C131">
            <v>443019.94200000016</v>
          </cell>
          <cell r="D131">
            <v>449259.30400000012</v>
          </cell>
          <cell r="E131">
            <v>476134.48800000007</v>
          </cell>
          <cell r="F131">
            <v>449009.76600000018</v>
          </cell>
          <cell r="G131">
            <v>420471.40299999993</v>
          </cell>
          <cell r="H131">
            <v>401212.58</v>
          </cell>
          <cell r="I131">
            <v>422625.20999999985</v>
          </cell>
          <cell r="J131">
            <v>445045.739</v>
          </cell>
          <cell r="K131">
            <v>479285.47700000007</v>
          </cell>
          <cell r="L131">
            <v>458587.7649999999</v>
          </cell>
          <cell r="M131">
            <v>402300.22900000011</v>
          </cell>
          <cell r="N131">
            <v>320247.38400000002</v>
          </cell>
          <cell r="O131">
            <v>242288.93299999999</v>
          </cell>
          <cell r="P131">
            <v>187530.53500000003</v>
          </cell>
          <cell r="Q131">
            <v>157269.60000000003</v>
          </cell>
          <cell r="R131">
            <v>121962.38899999995</v>
          </cell>
          <cell r="S131">
            <v>107913.81699999997</v>
          </cell>
        </row>
        <row r="132">
          <cell r="A132" t="str">
            <v>Indiana, 2011</v>
          </cell>
          <cell r="B132">
            <v>413324.31099999987</v>
          </cell>
          <cell r="C132">
            <v>421062.19699999999</v>
          </cell>
          <cell r="D132">
            <v>425856.52100000001</v>
          </cell>
          <cell r="E132">
            <v>453282.78700000001</v>
          </cell>
          <cell r="F132">
            <v>432904.77799999999</v>
          </cell>
          <cell r="G132">
            <v>400725.93899999995</v>
          </cell>
          <cell r="H132">
            <v>386097.91700000002</v>
          </cell>
          <cell r="I132">
            <v>394953.31399999995</v>
          </cell>
          <cell r="J132">
            <v>416246.185</v>
          </cell>
          <cell r="K132">
            <v>449535.81100000016</v>
          </cell>
          <cell r="L132">
            <v>440094.04200000019</v>
          </cell>
          <cell r="M132">
            <v>389277.99000000005</v>
          </cell>
          <cell r="N132">
            <v>318552.06600000005</v>
          </cell>
          <cell r="O132">
            <v>235891.37399999992</v>
          </cell>
          <cell r="P132">
            <v>179880.07499999995</v>
          </cell>
          <cell r="Q132">
            <v>146162.97099999996</v>
          </cell>
          <cell r="R132">
            <v>116831.38499999997</v>
          </cell>
          <cell r="S132">
            <v>104097.71399999999</v>
          </cell>
        </row>
        <row r="133">
          <cell r="A133" t="str">
            <v>Indiana, 2012</v>
          </cell>
          <cell r="B133">
            <v>413214.62900000013</v>
          </cell>
          <cell r="C133">
            <v>422949.87800000008</v>
          </cell>
          <cell r="D133">
            <v>430638.8699999997</v>
          </cell>
          <cell r="E133">
            <v>453529.87400000007</v>
          </cell>
          <cell r="F133">
            <v>440863.06099999981</v>
          </cell>
          <cell r="G133">
            <v>401815.15200000006</v>
          </cell>
          <cell r="H133">
            <v>392242.88399999985</v>
          </cell>
          <cell r="I133">
            <v>391104.19499999989</v>
          </cell>
          <cell r="J133">
            <v>414400.95300000015</v>
          </cell>
          <cell r="K133">
            <v>444420.96800000005</v>
          </cell>
          <cell r="L133">
            <v>448914.924</v>
          </cell>
          <cell r="M133">
            <v>399074.87</v>
          </cell>
          <cell r="N133">
            <v>335321.95999999996</v>
          </cell>
          <cell r="O133">
            <v>247065.00700000001</v>
          </cell>
          <cell r="P133">
            <v>187081.69400000013</v>
          </cell>
          <cell r="Q133">
            <v>147349.92099999997</v>
          </cell>
          <cell r="R133">
            <v>117277.974</v>
          </cell>
          <cell r="S133">
            <v>107469.41999999998</v>
          </cell>
        </row>
        <row r="134">
          <cell r="A134" t="str">
            <v>Indiana, 2013</v>
          </cell>
          <cell r="B134">
            <v>414121.54400000005</v>
          </cell>
          <cell r="C134">
            <v>431298.4219999999</v>
          </cell>
          <cell r="D134">
            <v>435023.21500000003</v>
          </cell>
          <cell r="E134">
            <v>453426.245</v>
          </cell>
          <cell r="F134">
            <v>451467.99399999995</v>
          </cell>
          <cell r="G134">
            <v>405210.92200000014</v>
          </cell>
          <cell r="H134">
            <v>403400.12199999986</v>
          </cell>
          <cell r="I134">
            <v>392435.36299999978</v>
          </cell>
          <cell r="J134">
            <v>415711.66700000013</v>
          </cell>
          <cell r="K134">
            <v>441389.26899999997</v>
          </cell>
          <cell r="L134">
            <v>455797.60700000008</v>
          </cell>
          <cell r="M134">
            <v>415450.136</v>
          </cell>
          <cell r="N134">
            <v>351406.40299999999</v>
          </cell>
          <cell r="O134">
            <v>260512.42399999997</v>
          </cell>
          <cell r="P134">
            <v>193461.71999999997</v>
          </cell>
          <cell r="Q134">
            <v>146965.783</v>
          </cell>
          <cell r="R134">
            <v>117719.66599999998</v>
          </cell>
          <cell r="S134">
            <v>113043.44000000005</v>
          </cell>
        </row>
        <row r="135">
          <cell r="A135" t="str">
            <v>Indiana, 2014</v>
          </cell>
          <cell r="B135">
            <v>405766.90000000026</v>
          </cell>
          <cell r="C135">
            <v>425139.79799999995</v>
          </cell>
          <cell r="D135">
            <v>427436.45499999996</v>
          </cell>
          <cell r="E135">
            <v>442239.02599999995</v>
          </cell>
          <cell r="F135">
            <v>452772.63400000008</v>
          </cell>
          <cell r="G135">
            <v>398144.99899999989</v>
          </cell>
          <cell r="H135">
            <v>400669.641</v>
          </cell>
          <cell r="I135">
            <v>383161.076</v>
          </cell>
          <cell r="J135">
            <v>406996.37899999996</v>
          </cell>
          <cell r="K135">
            <v>422659.05800000008</v>
          </cell>
          <cell r="L135">
            <v>448037.73900000029</v>
          </cell>
          <cell r="M135">
            <v>415389.73900000012</v>
          </cell>
          <cell r="N135">
            <v>354852.38000000006</v>
          </cell>
          <cell r="O135">
            <v>269328.25799999997</v>
          </cell>
          <cell r="P135">
            <v>196903.78600000011</v>
          </cell>
          <cell r="Q135">
            <v>146064.31999999998</v>
          </cell>
          <cell r="R135">
            <v>116307.374</v>
          </cell>
          <cell r="S135">
            <v>115554.06200000002</v>
          </cell>
        </row>
        <row r="136">
          <cell r="A136" t="str">
            <v>Indiana, 2015</v>
          </cell>
          <cell r="B136">
            <v>391287.8</v>
          </cell>
          <cell r="C136">
            <v>411552.05899999983</v>
          </cell>
          <cell r="D136">
            <v>417313.549</v>
          </cell>
          <cell r="E136">
            <v>429197.152</v>
          </cell>
          <cell r="F136">
            <v>447864.77299999999</v>
          </cell>
          <cell r="G136">
            <v>393225.28499999997</v>
          </cell>
          <cell r="H136">
            <v>394632.97199999983</v>
          </cell>
          <cell r="I136">
            <v>375084.15799999994</v>
          </cell>
          <cell r="J136">
            <v>393390.10699999984</v>
          </cell>
          <cell r="K136">
            <v>403156.70300000004</v>
          </cell>
          <cell r="L136">
            <v>432659.00999999989</v>
          </cell>
          <cell r="M136">
            <v>410593.67100000015</v>
          </cell>
          <cell r="N136">
            <v>352578.84399999992</v>
          </cell>
          <cell r="O136">
            <v>271003.5749999999</v>
          </cell>
          <cell r="P136">
            <v>198505.42</v>
          </cell>
          <cell r="Q136">
            <v>143241.32699999996</v>
          </cell>
          <cell r="R136">
            <v>109665.95599999999</v>
          </cell>
          <cell r="S136">
            <v>111659.117</v>
          </cell>
        </row>
        <row r="137">
          <cell r="A137" t="str">
            <v>Indiana, 2016</v>
          </cell>
          <cell r="B137">
            <v>397808.516</v>
          </cell>
          <cell r="C137">
            <v>419568.16100000014</v>
          </cell>
          <cell r="D137">
            <v>420116.23099999997</v>
          </cell>
          <cell r="E137">
            <v>434125.98600000003</v>
          </cell>
          <cell r="F137">
            <v>457438.87000000011</v>
          </cell>
          <cell r="G137">
            <v>400600.66900000005</v>
          </cell>
          <cell r="H137">
            <v>398533.77199999982</v>
          </cell>
          <cell r="I137">
            <v>381444.94099999988</v>
          </cell>
          <cell r="J137">
            <v>391953.91700000007</v>
          </cell>
          <cell r="K137">
            <v>401023.75300000003</v>
          </cell>
          <cell r="L137">
            <v>433265.75799999986</v>
          </cell>
          <cell r="M137">
            <v>419982.32300000003</v>
          </cell>
          <cell r="N137">
            <v>368238.61199999979</v>
          </cell>
          <cell r="O137">
            <v>293575.58500000008</v>
          </cell>
          <cell r="P137">
            <v>209746.69099999996</v>
          </cell>
          <cell r="Q137">
            <v>150775.67599999992</v>
          </cell>
          <cell r="R137">
            <v>112155.64199999999</v>
          </cell>
          <cell r="S137">
            <v>116767.32</v>
          </cell>
        </row>
        <row r="138">
          <cell r="A138" t="str">
            <v>Indiana, 2017</v>
          </cell>
          <cell r="B138">
            <v>406671</v>
          </cell>
          <cell r="C138">
            <v>426508</v>
          </cell>
          <cell r="D138">
            <v>432898</v>
          </cell>
          <cell r="E138">
            <v>445874</v>
          </cell>
          <cell r="F138">
            <v>471034</v>
          </cell>
          <cell r="G138">
            <v>419981</v>
          </cell>
          <cell r="H138">
            <v>409737</v>
          </cell>
          <cell r="I138">
            <v>400844</v>
          </cell>
          <cell r="J138">
            <v>396634</v>
          </cell>
          <cell r="K138">
            <v>408852</v>
          </cell>
          <cell r="L138">
            <v>438857</v>
          </cell>
          <cell r="M138">
            <v>436467</v>
          </cell>
          <cell r="N138">
            <v>389770</v>
          </cell>
          <cell r="O138">
            <v>318166</v>
          </cell>
          <cell r="P138">
            <v>223506</v>
          </cell>
          <cell r="Q138">
            <v>160939</v>
          </cell>
          <cell r="R138">
            <v>113998</v>
          </cell>
          <cell r="S138">
            <v>123639</v>
          </cell>
        </row>
        <row r="139">
          <cell r="A139" t="str">
            <v>Iowa, 2009</v>
          </cell>
          <cell r="B139">
            <v>194872.17199999999</v>
          </cell>
          <cell r="C139">
            <v>187874.23000000004</v>
          </cell>
          <cell r="D139">
            <v>193609.70799999993</v>
          </cell>
          <cell r="E139">
            <v>215726.20299999998</v>
          </cell>
          <cell r="F139">
            <v>224547.04399999999</v>
          </cell>
          <cell r="G139">
            <v>182116.74699999997</v>
          </cell>
          <cell r="H139">
            <v>168887.57500000007</v>
          </cell>
          <cell r="I139">
            <v>181278.68399999992</v>
          </cell>
          <cell r="J139">
            <v>199387.92800000007</v>
          </cell>
          <cell r="K139">
            <v>220827.75799999991</v>
          </cell>
          <cell r="L139">
            <v>211542.87499999997</v>
          </cell>
          <cell r="M139">
            <v>184800.55300000004</v>
          </cell>
          <cell r="N139">
            <v>141777.05399999997</v>
          </cell>
          <cell r="O139">
            <v>110879.33399999999</v>
          </cell>
          <cell r="P139">
            <v>95859.92200000002</v>
          </cell>
          <cell r="Q139">
            <v>85024.997999999992</v>
          </cell>
          <cell r="R139">
            <v>69781.751999999993</v>
          </cell>
          <cell r="S139">
            <v>69911.267999999996</v>
          </cell>
        </row>
        <row r="140">
          <cell r="A140" t="str">
            <v>Iowa, 2010</v>
          </cell>
          <cell r="B140">
            <v>190348.39</v>
          </cell>
          <cell r="C140">
            <v>190645.13900000005</v>
          </cell>
          <cell r="D140">
            <v>192485.33299999998</v>
          </cell>
          <cell r="E140">
            <v>211802.9</v>
          </cell>
          <cell r="F140">
            <v>209287.508</v>
          </cell>
          <cell r="G140">
            <v>183594.63100000005</v>
          </cell>
          <cell r="H140">
            <v>172832.63399999999</v>
          </cell>
          <cell r="I140">
            <v>176357.242</v>
          </cell>
          <cell r="J140">
            <v>188120.00999999998</v>
          </cell>
          <cell r="K140">
            <v>212530.55699999994</v>
          </cell>
          <cell r="L140">
            <v>210022.55200000003</v>
          </cell>
          <cell r="M140">
            <v>187026.54300000003</v>
          </cell>
          <cell r="N140">
            <v>148130.03200000001</v>
          </cell>
          <cell r="O140">
            <v>112891.71000000004</v>
          </cell>
          <cell r="P140">
            <v>94713.934999999954</v>
          </cell>
          <cell r="Q140">
            <v>82457.54800000001</v>
          </cell>
          <cell r="R140">
            <v>68166.943000000014</v>
          </cell>
          <cell r="S140">
            <v>68008.944000000003</v>
          </cell>
        </row>
        <row r="141">
          <cell r="A141" t="str">
            <v>Iowa, 2011</v>
          </cell>
          <cell r="B141">
            <v>186854.58799999996</v>
          </cell>
          <cell r="C141">
            <v>187654.70499999999</v>
          </cell>
          <cell r="D141">
            <v>186286.47099999996</v>
          </cell>
          <cell r="E141">
            <v>206754.36899999995</v>
          </cell>
          <cell r="F141">
            <v>202060.48</v>
          </cell>
          <cell r="G141">
            <v>183672.62900000002</v>
          </cell>
          <cell r="H141">
            <v>172488.75200000004</v>
          </cell>
          <cell r="I141">
            <v>168432.057</v>
          </cell>
          <cell r="J141">
            <v>180605.99499999991</v>
          </cell>
          <cell r="K141">
            <v>203297.32899999997</v>
          </cell>
          <cell r="L141">
            <v>205845.46799999999</v>
          </cell>
          <cell r="M141">
            <v>185432.90599999996</v>
          </cell>
          <cell r="N141">
            <v>152425.33200000002</v>
          </cell>
          <cell r="O141">
            <v>112074.70300000001</v>
          </cell>
          <cell r="P141">
            <v>93972.542000000016</v>
          </cell>
          <cell r="Q141">
            <v>78452.368000000017</v>
          </cell>
          <cell r="R141">
            <v>66374.382000000012</v>
          </cell>
          <cell r="S141">
            <v>66546.440000000017</v>
          </cell>
        </row>
        <row r="142">
          <cell r="A142" t="str">
            <v>Iowa, 2012</v>
          </cell>
          <cell r="B142">
            <v>193429.39699999991</v>
          </cell>
          <cell r="C142">
            <v>194698.68599999999</v>
          </cell>
          <cell r="D142">
            <v>195219.07799999995</v>
          </cell>
          <cell r="E142">
            <v>211230.25799999994</v>
          </cell>
          <cell r="F142">
            <v>211777.3599999999</v>
          </cell>
          <cell r="G142">
            <v>191291.02499999999</v>
          </cell>
          <cell r="H142">
            <v>181752.05999999997</v>
          </cell>
          <cell r="I142">
            <v>171908.58299999998</v>
          </cell>
          <cell r="J142">
            <v>184595.49400000001</v>
          </cell>
          <cell r="K142">
            <v>206964.02399999998</v>
          </cell>
          <cell r="L142">
            <v>215299.17100000003</v>
          </cell>
          <cell r="M142">
            <v>196120.12099999984</v>
          </cell>
          <cell r="N142">
            <v>166777.44</v>
          </cell>
          <cell r="O142">
            <v>121773.27899999999</v>
          </cell>
          <cell r="P142">
            <v>98275.536999999982</v>
          </cell>
          <cell r="Q142">
            <v>82146.737999999983</v>
          </cell>
          <cell r="R142">
            <v>66224.035000000018</v>
          </cell>
          <cell r="S142">
            <v>70490.617000000013</v>
          </cell>
        </row>
        <row r="143">
          <cell r="A143" t="str">
            <v>Iowa, 2013</v>
          </cell>
          <cell r="B143">
            <v>185985.31499999997</v>
          </cell>
          <cell r="C143">
            <v>190515.674</v>
          </cell>
          <cell r="D143">
            <v>187542.41699999996</v>
          </cell>
          <cell r="E143">
            <v>202803.99099999992</v>
          </cell>
          <cell r="F143">
            <v>209120.34299999996</v>
          </cell>
          <cell r="G143">
            <v>185262.02000000002</v>
          </cell>
          <cell r="H143">
            <v>180775.97299999994</v>
          </cell>
          <cell r="I143">
            <v>167066.15299999999</v>
          </cell>
          <cell r="J143">
            <v>175135.46300000005</v>
          </cell>
          <cell r="K143">
            <v>193857.90599999999</v>
          </cell>
          <cell r="L143">
            <v>206497.24200000003</v>
          </cell>
          <cell r="M143">
            <v>192684.74399999998</v>
          </cell>
          <cell r="N143">
            <v>166878.18500000006</v>
          </cell>
          <cell r="O143">
            <v>120077.97899999996</v>
          </cell>
          <cell r="P143">
            <v>95097.463999999978</v>
          </cell>
          <cell r="Q143">
            <v>77273.744999999995</v>
          </cell>
          <cell r="R143">
            <v>63205.594000000005</v>
          </cell>
          <cell r="S143">
            <v>68351.840999999986</v>
          </cell>
        </row>
        <row r="144">
          <cell r="A144" t="str">
            <v>Iowa, 2014</v>
          </cell>
          <cell r="B144">
            <v>175728.29700000002</v>
          </cell>
          <cell r="C144">
            <v>181073.44800000003</v>
          </cell>
          <cell r="D144">
            <v>177997.43400000001</v>
          </cell>
          <cell r="E144">
            <v>189673.78399999996</v>
          </cell>
          <cell r="F144">
            <v>203319.25800000003</v>
          </cell>
          <cell r="G144">
            <v>175858.236</v>
          </cell>
          <cell r="H144">
            <v>175361.47900000005</v>
          </cell>
          <cell r="I144">
            <v>160125.80399999989</v>
          </cell>
          <cell r="J144">
            <v>163581.57300000003</v>
          </cell>
          <cell r="K144">
            <v>177064.552</v>
          </cell>
          <cell r="L144">
            <v>192692.7810000001</v>
          </cell>
          <cell r="M144">
            <v>180581.11200000002</v>
          </cell>
          <cell r="N144">
            <v>162094.19199999992</v>
          </cell>
          <cell r="O144">
            <v>117711.04599999999</v>
          </cell>
          <cell r="P144">
            <v>90259.741000000024</v>
          </cell>
          <cell r="Q144">
            <v>71609.883999999991</v>
          </cell>
          <cell r="R144">
            <v>58380.170999999995</v>
          </cell>
          <cell r="S144">
            <v>62331.764999999999</v>
          </cell>
        </row>
        <row r="145">
          <cell r="A145" t="str">
            <v>Iowa, 2015</v>
          </cell>
          <cell r="B145">
            <v>182165.25799999986</v>
          </cell>
          <cell r="C145">
            <v>187728.18900000001</v>
          </cell>
          <cell r="D145">
            <v>187179.15099999998</v>
          </cell>
          <cell r="E145">
            <v>199664.95199999996</v>
          </cell>
          <cell r="F145">
            <v>215621.11900000004</v>
          </cell>
          <cell r="G145">
            <v>181766.65399999998</v>
          </cell>
          <cell r="H145">
            <v>183796.89899999995</v>
          </cell>
          <cell r="I145">
            <v>166497.26999999996</v>
          </cell>
          <cell r="J145">
            <v>169412.90800000002</v>
          </cell>
          <cell r="K145">
            <v>180368.30000000002</v>
          </cell>
          <cell r="L145">
            <v>201067.34799999994</v>
          </cell>
          <cell r="M145">
            <v>193061.15499999997</v>
          </cell>
          <cell r="N145">
            <v>174652.07500000004</v>
          </cell>
          <cell r="O145">
            <v>131061.64200000002</v>
          </cell>
          <cell r="P145">
            <v>98274.973000000013</v>
          </cell>
          <cell r="Q145">
            <v>78107.181000000011</v>
          </cell>
          <cell r="R145">
            <v>60488.735000000015</v>
          </cell>
          <cell r="S145">
            <v>67486.192999999999</v>
          </cell>
        </row>
        <row r="146">
          <cell r="A146" t="str">
            <v>Iowa, 2016</v>
          </cell>
          <cell r="B146">
            <v>173932.64600000004</v>
          </cell>
          <cell r="C146">
            <v>179216.17799999999</v>
          </cell>
          <cell r="D146">
            <v>178531.02799999999</v>
          </cell>
          <cell r="E146">
            <v>189972.10100000005</v>
          </cell>
          <cell r="F146">
            <v>206773.86300000001</v>
          </cell>
          <cell r="G146">
            <v>174155.77200000003</v>
          </cell>
          <cell r="H146">
            <v>177956.16899999997</v>
          </cell>
          <cell r="I146">
            <v>164250.73600000006</v>
          </cell>
          <cell r="J146">
            <v>160724.98599999998</v>
          </cell>
          <cell r="K146">
            <v>168620.86899999995</v>
          </cell>
          <cell r="L146">
            <v>187569.182</v>
          </cell>
          <cell r="M146">
            <v>182964.29</v>
          </cell>
          <cell r="N146">
            <v>167253.53999999998</v>
          </cell>
          <cell r="O146">
            <v>131250.42000000001</v>
          </cell>
          <cell r="P146">
            <v>94531.79800000001</v>
          </cell>
          <cell r="Q146">
            <v>74099.714999999982</v>
          </cell>
          <cell r="R146">
            <v>54007.360000000001</v>
          </cell>
          <cell r="S146">
            <v>62700.050000000025</v>
          </cell>
        </row>
        <row r="147">
          <cell r="A147" t="str">
            <v>Iowa, 2017</v>
          </cell>
          <cell r="B147">
            <v>169114</v>
          </cell>
          <cell r="C147">
            <v>175592</v>
          </cell>
          <cell r="D147">
            <v>174216</v>
          </cell>
          <cell r="E147">
            <v>184680</v>
          </cell>
          <cell r="F147">
            <v>201379</v>
          </cell>
          <cell r="G147">
            <v>170961</v>
          </cell>
          <cell r="H147">
            <v>172878</v>
          </cell>
          <cell r="I147">
            <v>162723</v>
          </cell>
          <cell r="J147">
            <v>154860</v>
          </cell>
          <cell r="K147">
            <v>161528</v>
          </cell>
          <cell r="L147">
            <v>177588</v>
          </cell>
          <cell r="M147">
            <v>177513</v>
          </cell>
          <cell r="N147">
            <v>164882</v>
          </cell>
          <cell r="O147">
            <v>132185</v>
          </cell>
          <cell r="P147">
            <v>95457</v>
          </cell>
          <cell r="Q147">
            <v>71533</v>
          </cell>
          <cell r="R147">
            <v>53139</v>
          </cell>
          <cell r="S147">
            <v>60676</v>
          </cell>
        </row>
        <row r="148">
          <cell r="A148" t="str">
            <v>Kansas, 2009</v>
          </cell>
          <cell r="B148">
            <v>198379.46799999996</v>
          </cell>
          <cell r="C148">
            <v>188298.413</v>
          </cell>
          <cell r="D148">
            <v>190758.58900000001</v>
          </cell>
          <cell r="E148">
            <v>201391.44300000006</v>
          </cell>
          <cell r="F148">
            <v>219760.00599999999</v>
          </cell>
          <cell r="G148">
            <v>187513.95500000002</v>
          </cell>
          <cell r="H148">
            <v>166822.25199999998</v>
          </cell>
          <cell r="I148">
            <v>176107.87099999996</v>
          </cell>
          <cell r="J148">
            <v>185294.18799999999</v>
          </cell>
          <cell r="K148">
            <v>205836.31700000001</v>
          </cell>
          <cell r="L148">
            <v>194979.92800000004</v>
          </cell>
          <cell r="M148">
            <v>166141.94099999996</v>
          </cell>
          <cell r="N148">
            <v>126519.44100000001</v>
          </cell>
          <cell r="O148">
            <v>95363.464999999967</v>
          </cell>
          <cell r="P148">
            <v>78682.752000000008</v>
          </cell>
          <cell r="Q148">
            <v>68470.165000000023</v>
          </cell>
          <cell r="R148">
            <v>57077.71699999999</v>
          </cell>
          <cell r="S148">
            <v>57578.03899999999</v>
          </cell>
        </row>
        <row r="149">
          <cell r="A149" t="str">
            <v>Kansas, 2010</v>
          </cell>
          <cell r="B149">
            <v>193043.56899999996</v>
          </cell>
          <cell r="C149">
            <v>192843.948</v>
          </cell>
          <cell r="D149">
            <v>190439.42299999998</v>
          </cell>
          <cell r="E149">
            <v>200675.90100000004</v>
          </cell>
          <cell r="F149">
            <v>200426.60799999998</v>
          </cell>
          <cell r="G149">
            <v>182214.2459999999</v>
          </cell>
          <cell r="H149">
            <v>168581.17099999997</v>
          </cell>
          <cell r="I149">
            <v>170461.40099999995</v>
          </cell>
          <cell r="J149">
            <v>177097.11599999995</v>
          </cell>
          <cell r="K149">
            <v>201222.14399999994</v>
          </cell>
          <cell r="L149">
            <v>194979.04800000007</v>
          </cell>
          <cell r="M149">
            <v>168515.51199999987</v>
          </cell>
          <cell r="N149">
            <v>132434.701</v>
          </cell>
          <cell r="O149">
            <v>97738.754000000015</v>
          </cell>
          <cell r="P149">
            <v>78443.74500000001</v>
          </cell>
          <cell r="Q149">
            <v>67379.404999999999</v>
          </cell>
          <cell r="R149">
            <v>56189.69</v>
          </cell>
          <cell r="S149">
            <v>56191.848000000005</v>
          </cell>
        </row>
        <row r="150">
          <cell r="A150" t="str">
            <v>Kansas, 2011</v>
          </cell>
          <cell r="B150">
            <v>194623.44399999999</v>
          </cell>
          <cell r="C150">
            <v>193661.193</v>
          </cell>
          <cell r="D150">
            <v>194672.34200000003</v>
          </cell>
          <cell r="E150">
            <v>195386.73499999996</v>
          </cell>
          <cell r="F150">
            <v>185965.25300000003</v>
          </cell>
          <cell r="G150">
            <v>184668.37400000001</v>
          </cell>
          <cell r="H150">
            <v>171878.99900000007</v>
          </cell>
          <cell r="I150">
            <v>172047.41800000009</v>
          </cell>
          <cell r="J150">
            <v>176088.65100000004</v>
          </cell>
          <cell r="K150">
            <v>199106.27900000004</v>
          </cell>
          <cell r="L150">
            <v>197168.995</v>
          </cell>
          <cell r="M150">
            <v>172808.864</v>
          </cell>
          <cell r="N150">
            <v>139508.26800000001</v>
          </cell>
          <cell r="O150">
            <v>101180.03899999996</v>
          </cell>
          <cell r="P150">
            <v>78420.099000000017</v>
          </cell>
          <cell r="Q150">
            <v>66418.440000000017</v>
          </cell>
          <cell r="R150">
            <v>54417.558000000005</v>
          </cell>
          <cell r="S150">
            <v>54983.761999999995</v>
          </cell>
        </row>
        <row r="151">
          <cell r="A151" t="str">
            <v>Kansas, 2012</v>
          </cell>
          <cell r="B151">
            <v>198921.17200000008</v>
          </cell>
          <cell r="C151">
            <v>197218.54699999996</v>
          </cell>
          <cell r="D151">
            <v>194425.89700000003</v>
          </cell>
          <cell r="E151">
            <v>199074.90299999999</v>
          </cell>
          <cell r="F151">
            <v>203523.10699999999</v>
          </cell>
          <cell r="G151">
            <v>192426.22200000001</v>
          </cell>
          <cell r="H151">
            <v>176877.74100000004</v>
          </cell>
          <cell r="I151">
            <v>167340.49200000003</v>
          </cell>
          <cell r="J151">
            <v>174134.8790000001</v>
          </cell>
          <cell r="K151">
            <v>194352.02000000002</v>
          </cell>
          <cell r="L151">
            <v>198134.13299999994</v>
          </cell>
          <cell r="M151">
            <v>176938.46</v>
          </cell>
          <cell r="N151">
            <v>145942.204</v>
          </cell>
          <cell r="O151">
            <v>105981.71899999997</v>
          </cell>
          <cell r="P151">
            <v>79652.760999999984</v>
          </cell>
          <cell r="Q151">
            <v>66053.473000000013</v>
          </cell>
          <cell r="R151">
            <v>55075.108999999997</v>
          </cell>
          <cell r="S151">
            <v>57438.913000000022</v>
          </cell>
        </row>
        <row r="152">
          <cell r="A152" t="str">
            <v>Kansas, 2013</v>
          </cell>
          <cell r="B152">
            <v>189131.59999999998</v>
          </cell>
          <cell r="C152">
            <v>189449.88200000001</v>
          </cell>
          <cell r="D152">
            <v>187012.41800000001</v>
          </cell>
          <cell r="E152">
            <v>190427.51199999999</v>
          </cell>
          <cell r="F152">
            <v>195513.57599999997</v>
          </cell>
          <cell r="G152">
            <v>182667.76699999999</v>
          </cell>
          <cell r="H152">
            <v>173567.46499999997</v>
          </cell>
          <cell r="I152">
            <v>159651.90900000004</v>
          </cell>
          <cell r="J152">
            <v>165389.103</v>
          </cell>
          <cell r="K152">
            <v>179208.06000000003</v>
          </cell>
          <cell r="L152">
            <v>188809.66500000001</v>
          </cell>
          <cell r="M152">
            <v>172716.465</v>
          </cell>
          <cell r="N152">
            <v>145321.27199999994</v>
          </cell>
          <cell r="O152">
            <v>104411.02699999997</v>
          </cell>
          <cell r="P152">
            <v>79210.66899999998</v>
          </cell>
          <cell r="Q152">
            <v>61425.898999999976</v>
          </cell>
          <cell r="R152">
            <v>51951.25700000002</v>
          </cell>
          <cell r="S152">
            <v>55206.286</v>
          </cell>
        </row>
        <row r="153">
          <cell r="A153" t="str">
            <v>Kansas, 2014</v>
          </cell>
          <cell r="B153">
            <v>190660.54599999994</v>
          </cell>
          <cell r="C153">
            <v>192860.13600000006</v>
          </cell>
          <cell r="D153">
            <v>187178.20799999993</v>
          </cell>
          <cell r="E153">
            <v>191496.06700000001</v>
          </cell>
          <cell r="F153">
            <v>201879.07900000006</v>
          </cell>
          <cell r="G153">
            <v>185564.98400000003</v>
          </cell>
          <cell r="H153">
            <v>180549.73599999992</v>
          </cell>
          <cell r="I153">
            <v>162359.73300000001</v>
          </cell>
          <cell r="J153">
            <v>166467.29800000001</v>
          </cell>
          <cell r="K153">
            <v>174655.821</v>
          </cell>
          <cell r="L153">
            <v>190232.72700000004</v>
          </cell>
          <cell r="M153">
            <v>178304.32900000003</v>
          </cell>
          <cell r="N153">
            <v>152268.01</v>
          </cell>
          <cell r="O153">
            <v>111438.75599999999</v>
          </cell>
          <cell r="P153">
            <v>82404.382999999987</v>
          </cell>
          <cell r="Q153">
            <v>64521.835000000021</v>
          </cell>
          <cell r="R153">
            <v>53281.002</v>
          </cell>
          <cell r="S153">
            <v>56415.146000000008</v>
          </cell>
        </row>
        <row r="154">
          <cell r="A154" t="str">
            <v>Kansas, 2015</v>
          </cell>
          <cell r="B154">
            <v>190646.19299999997</v>
          </cell>
          <cell r="C154">
            <v>192976.29900000006</v>
          </cell>
          <cell r="D154">
            <v>191699.32399999996</v>
          </cell>
          <cell r="E154">
            <v>193076.24900000001</v>
          </cell>
          <cell r="F154">
            <v>209514.93899999998</v>
          </cell>
          <cell r="G154">
            <v>185673.00600000002</v>
          </cell>
          <cell r="H154">
            <v>183659.53000000003</v>
          </cell>
          <cell r="I154">
            <v>165305.28800000003</v>
          </cell>
          <cell r="J154">
            <v>165245.03400000004</v>
          </cell>
          <cell r="K154">
            <v>170812.21199999991</v>
          </cell>
          <cell r="L154">
            <v>191114.06700000001</v>
          </cell>
          <cell r="M154">
            <v>184975.35499999989</v>
          </cell>
          <cell r="N154">
            <v>157532.07400000005</v>
          </cell>
          <cell r="O154">
            <v>120781.95999999998</v>
          </cell>
          <cell r="P154">
            <v>87378.782999999996</v>
          </cell>
          <cell r="Q154">
            <v>66431.468000000008</v>
          </cell>
          <cell r="R154">
            <v>53426.225999999995</v>
          </cell>
          <cell r="S154">
            <v>57200.35500000001</v>
          </cell>
        </row>
        <row r="155">
          <cell r="A155" t="str">
            <v>Kansas, 2016</v>
          </cell>
          <cell r="B155">
            <v>188425.10900000008</v>
          </cell>
          <cell r="C155">
            <v>191697.86500000002</v>
          </cell>
          <cell r="D155">
            <v>189663.44800000003</v>
          </cell>
          <cell r="E155">
            <v>191147.42899999992</v>
          </cell>
          <cell r="F155">
            <v>208129.99000000002</v>
          </cell>
          <cell r="G155">
            <v>183631.91700000002</v>
          </cell>
          <cell r="H155">
            <v>184515.82300000006</v>
          </cell>
          <cell r="I155">
            <v>167428.05499999999</v>
          </cell>
          <cell r="J155">
            <v>162840.35499999995</v>
          </cell>
          <cell r="K155">
            <v>165486.64300000004</v>
          </cell>
          <cell r="L155">
            <v>184538.462</v>
          </cell>
          <cell r="M155">
            <v>182592.57600000015</v>
          </cell>
          <cell r="N155">
            <v>158423.101</v>
          </cell>
          <cell r="O155">
            <v>122583.41</v>
          </cell>
          <cell r="P155">
            <v>88240.775000000038</v>
          </cell>
          <cell r="Q155">
            <v>66031.590000000026</v>
          </cell>
          <cell r="R155">
            <v>51935.283999999992</v>
          </cell>
          <cell r="S155">
            <v>56078.606999999996</v>
          </cell>
        </row>
        <row r="156">
          <cell r="A156" t="str">
            <v>Kansas, 2017</v>
          </cell>
          <cell r="B156">
            <v>184170</v>
          </cell>
          <cell r="C156">
            <v>190131</v>
          </cell>
          <cell r="D156">
            <v>185805</v>
          </cell>
          <cell r="E156">
            <v>186729</v>
          </cell>
          <cell r="F156">
            <v>206800</v>
          </cell>
          <cell r="G156">
            <v>181939</v>
          </cell>
          <cell r="H156">
            <v>181751</v>
          </cell>
          <cell r="I156">
            <v>168119</v>
          </cell>
          <cell r="J156">
            <v>159377</v>
          </cell>
          <cell r="K156">
            <v>159359</v>
          </cell>
          <cell r="L156">
            <v>176499</v>
          </cell>
          <cell r="M156">
            <v>178430</v>
          </cell>
          <cell r="N156">
            <v>162035</v>
          </cell>
          <cell r="O156">
            <v>125674</v>
          </cell>
          <cell r="P156">
            <v>92580</v>
          </cell>
          <cell r="Q156">
            <v>67120</v>
          </cell>
          <cell r="R156">
            <v>51006</v>
          </cell>
          <cell r="S156">
            <v>57359</v>
          </cell>
        </row>
        <row r="157">
          <cell r="A157" t="str">
            <v>Kentucky, 2009</v>
          </cell>
          <cell r="B157">
            <v>282636.46099999995</v>
          </cell>
          <cell r="C157">
            <v>272162.61799999984</v>
          </cell>
          <cell r="D157">
            <v>278409.18199999991</v>
          </cell>
          <cell r="E157">
            <v>290100.58699999994</v>
          </cell>
          <cell r="F157">
            <v>297940.30899999995</v>
          </cell>
          <cell r="G157">
            <v>291590.82599999994</v>
          </cell>
          <cell r="H157">
            <v>272862.38899999997</v>
          </cell>
          <cell r="I157">
            <v>289619.95000000007</v>
          </cell>
          <cell r="J157">
            <v>309188.74799999991</v>
          </cell>
          <cell r="K157">
            <v>320589.01300000021</v>
          </cell>
          <cell r="L157">
            <v>302424.4310000001</v>
          </cell>
          <cell r="M157">
            <v>267345.91100000002</v>
          </cell>
          <cell r="N157">
            <v>216615.71100000001</v>
          </cell>
          <cell r="O157">
            <v>164579.85999999996</v>
          </cell>
          <cell r="P157">
            <v>131489.85300000006</v>
          </cell>
          <cell r="Q157">
            <v>105750.712</v>
          </cell>
          <cell r="R157">
            <v>78093.020000000048</v>
          </cell>
          <cell r="S157">
            <v>67024.43200000003</v>
          </cell>
        </row>
        <row r="158">
          <cell r="A158" t="str">
            <v>Kentucky, 2010</v>
          </cell>
          <cell r="B158">
            <v>262336.82700000005</v>
          </cell>
          <cell r="C158">
            <v>263240.26899999997</v>
          </cell>
          <cell r="D158">
            <v>268035.17599999998</v>
          </cell>
          <cell r="E158">
            <v>280514.35299999994</v>
          </cell>
          <cell r="F158">
            <v>273669.67700000003</v>
          </cell>
          <cell r="G158">
            <v>269108.59000000003</v>
          </cell>
          <cell r="H158">
            <v>259248.95400000003</v>
          </cell>
          <cell r="I158">
            <v>273028.42199999996</v>
          </cell>
          <cell r="J158">
            <v>285627.30299999996</v>
          </cell>
          <cell r="K158">
            <v>304306.40300000005</v>
          </cell>
          <cell r="L158">
            <v>291930.65100000001</v>
          </cell>
          <cell r="M158">
            <v>261912.64699999988</v>
          </cell>
          <cell r="N158">
            <v>215099.09999999998</v>
          </cell>
          <cell r="O158">
            <v>162030.73199999999</v>
          </cell>
          <cell r="P158">
            <v>127593.25999999998</v>
          </cell>
          <cell r="Q158">
            <v>98188.666000000012</v>
          </cell>
          <cell r="R158">
            <v>72126.556999999972</v>
          </cell>
          <cell r="S158">
            <v>64334.701000000001</v>
          </cell>
        </row>
        <row r="159">
          <cell r="A159" t="str">
            <v>Kentucky, 2011</v>
          </cell>
          <cell r="B159">
            <v>264708.25300000014</v>
          </cell>
          <cell r="C159">
            <v>265800.84700000001</v>
          </cell>
          <cell r="D159">
            <v>269691.46599999996</v>
          </cell>
          <cell r="E159">
            <v>279837.36499999987</v>
          </cell>
          <cell r="F159">
            <v>272669.85000000009</v>
          </cell>
          <cell r="G159">
            <v>269973.19400000008</v>
          </cell>
          <cell r="H159">
            <v>261948.31200000003</v>
          </cell>
          <cell r="I159">
            <v>270003.56099999987</v>
          </cell>
          <cell r="J159">
            <v>283616.43999999989</v>
          </cell>
          <cell r="K159">
            <v>304262.81200000009</v>
          </cell>
          <cell r="L159">
            <v>298727.315</v>
          </cell>
          <cell r="M159">
            <v>269170.39600000012</v>
          </cell>
          <cell r="N159">
            <v>229070.30999999991</v>
          </cell>
          <cell r="O159">
            <v>168707.13299999997</v>
          </cell>
          <cell r="P159">
            <v>132266.57800000001</v>
          </cell>
          <cell r="Q159">
            <v>99275.362000000066</v>
          </cell>
          <cell r="R159">
            <v>73232.572000000044</v>
          </cell>
          <cell r="S159">
            <v>67744.048000000024</v>
          </cell>
        </row>
        <row r="160">
          <cell r="A160" t="str">
            <v>Kentucky, 2012</v>
          </cell>
          <cell r="B160">
            <v>271303.23900000006</v>
          </cell>
          <cell r="C160">
            <v>271432.50099999999</v>
          </cell>
          <cell r="D160">
            <v>277440.05099999992</v>
          </cell>
          <cell r="E160">
            <v>284685.12599999999</v>
          </cell>
          <cell r="F160">
            <v>286087.24599999993</v>
          </cell>
          <cell r="G160">
            <v>273485.44299999991</v>
          </cell>
          <cell r="H160">
            <v>271581.34299999999</v>
          </cell>
          <cell r="I160">
            <v>272537.2539999999</v>
          </cell>
          <cell r="J160">
            <v>286582.61599999981</v>
          </cell>
          <cell r="K160">
            <v>306872.53800000006</v>
          </cell>
          <cell r="L160">
            <v>306127.71099999978</v>
          </cell>
          <cell r="M160">
            <v>277960.82400000002</v>
          </cell>
          <cell r="N160">
            <v>241041.46299999999</v>
          </cell>
          <cell r="O160">
            <v>181192.4789999999</v>
          </cell>
          <cell r="P160">
            <v>135771.92700000003</v>
          </cell>
          <cell r="Q160">
            <v>102512.09400000004</v>
          </cell>
          <cell r="R160">
            <v>73363.534999999974</v>
          </cell>
          <cell r="S160">
            <v>68813.03499999996</v>
          </cell>
        </row>
        <row r="161">
          <cell r="A161" t="str">
            <v>Kentucky, 2013</v>
          </cell>
          <cell r="B161">
            <v>261979.14200000011</v>
          </cell>
          <cell r="C161">
            <v>265584.00700000004</v>
          </cell>
          <cell r="D161">
            <v>269299.64899999992</v>
          </cell>
          <cell r="E161">
            <v>273123.22700000007</v>
          </cell>
          <cell r="F161">
            <v>285989.71699999989</v>
          </cell>
          <cell r="G161">
            <v>266588.22199999995</v>
          </cell>
          <cell r="H161">
            <v>267485.89400000003</v>
          </cell>
          <cell r="I161">
            <v>261691.14000000004</v>
          </cell>
          <cell r="J161">
            <v>274456.22100000002</v>
          </cell>
          <cell r="K161">
            <v>293038.38000000012</v>
          </cell>
          <cell r="L161">
            <v>299290.07800000004</v>
          </cell>
          <cell r="M161">
            <v>276642.6779999999</v>
          </cell>
          <cell r="N161">
            <v>242042.13000000006</v>
          </cell>
          <cell r="O161">
            <v>183509.75899999996</v>
          </cell>
          <cell r="P161">
            <v>134855.07499999992</v>
          </cell>
          <cell r="Q161">
            <v>99355.115999999951</v>
          </cell>
          <cell r="R161">
            <v>73494.549999999974</v>
          </cell>
          <cell r="S161">
            <v>68394.593000000023</v>
          </cell>
        </row>
        <row r="162">
          <cell r="A162" t="str">
            <v>Kentucky, 2014</v>
          </cell>
          <cell r="B162">
            <v>256071.18600000005</v>
          </cell>
          <cell r="C162">
            <v>260770.35</v>
          </cell>
          <cell r="D162">
            <v>263807.84600000002</v>
          </cell>
          <cell r="E162">
            <v>266877.71600000013</v>
          </cell>
          <cell r="F162">
            <v>285677.65600000002</v>
          </cell>
          <cell r="G162">
            <v>259913.29200000004</v>
          </cell>
          <cell r="H162">
            <v>263860.28200000006</v>
          </cell>
          <cell r="I162">
            <v>253533.7889999999</v>
          </cell>
          <cell r="J162">
            <v>268346.86000000004</v>
          </cell>
          <cell r="K162">
            <v>280100.625</v>
          </cell>
          <cell r="L162">
            <v>293192.83899999992</v>
          </cell>
          <cell r="M162">
            <v>275467.23300000007</v>
          </cell>
          <cell r="N162">
            <v>241862.84700000004</v>
          </cell>
          <cell r="O162">
            <v>185946.80400000003</v>
          </cell>
          <cell r="P162">
            <v>136169.65200000003</v>
          </cell>
          <cell r="Q162">
            <v>99194.812000000005</v>
          </cell>
          <cell r="R162">
            <v>71452.256999999983</v>
          </cell>
          <cell r="S162">
            <v>68682.324999999983</v>
          </cell>
        </row>
        <row r="163">
          <cell r="A163" t="str">
            <v>Kentucky, 2015</v>
          </cell>
          <cell r="B163">
            <v>260585.73</v>
          </cell>
          <cell r="C163">
            <v>265976.24900000007</v>
          </cell>
          <cell r="D163">
            <v>270632.32199999999</v>
          </cell>
          <cell r="E163">
            <v>273293.21300000005</v>
          </cell>
          <cell r="F163">
            <v>294418.43300000008</v>
          </cell>
          <cell r="G163">
            <v>264397.56999999995</v>
          </cell>
          <cell r="H163">
            <v>267632.14599999995</v>
          </cell>
          <cell r="I163">
            <v>256847.20199999987</v>
          </cell>
          <cell r="J163">
            <v>272317.18500000017</v>
          </cell>
          <cell r="K163">
            <v>280263.85400000005</v>
          </cell>
          <cell r="L163">
            <v>300734.69099999999</v>
          </cell>
          <cell r="M163">
            <v>284454.49800000002</v>
          </cell>
          <cell r="N163">
            <v>252833.07000000009</v>
          </cell>
          <cell r="O163">
            <v>200685.96699999995</v>
          </cell>
          <cell r="P163">
            <v>145870.73500000002</v>
          </cell>
          <cell r="Q163">
            <v>104295.25699999997</v>
          </cell>
          <cell r="R163">
            <v>73320.039999999979</v>
          </cell>
          <cell r="S163">
            <v>72086.805000000008</v>
          </cell>
        </row>
        <row r="164">
          <cell r="A164" t="str">
            <v>Kentucky, 2016</v>
          </cell>
          <cell r="B164">
            <v>252546.34199999995</v>
          </cell>
          <cell r="C164">
            <v>258005.39499999993</v>
          </cell>
          <cell r="D164">
            <v>263298.25099999987</v>
          </cell>
          <cell r="E164">
            <v>264935.43599999993</v>
          </cell>
          <cell r="F164">
            <v>285983.60700000002</v>
          </cell>
          <cell r="G164">
            <v>262726.03100000008</v>
          </cell>
          <cell r="H164">
            <v>261313.82199999996</v>
          </cell>
          <cell r="I164">
            <v>251383.36699999994</v>
          </cell>
          <cell r="J164">
            <v>263278.32899999991</v>
          </cell>
          <cell r="K164">
            <v>269083.69</v>
          </cell>
          <cell r="L164">
            <v>290987.66500000004</v>
          </cell>
          <cell r="M164">
            <v>280047.26300000015</v>
          </cell>
          <cell r="N164">
            <v>250024.15200000003</v>
          </cell>
          <cell r="O164">
            <v>205550.03599999996</v>
          </cell>
          <cell r="P164">
            <v>147652.11399999997</v>
          </cell>
          <cell r="Q164">
            <v>104661.15100000001</v>
          </cell>
          <cell r="R164">
            <v>73274.259999999995</v>
          </cell>
          <cell r="S164">
            <v>70876.893999999971</v>
          </cell>
        </row>
        <row r="165">
          <cell r="A165" t="str">
            <v>Kentucky, 2017</v>
          </cell>
          <cell r="B165">
            <v>241145</v>
          </cell>
          <cell r="C165">
            <v>248453</v>
          </cell>
          <cell r="D165">
            <v>248461</v>
          </cell>
          <cell r="E165">
            <v>253858</v>
          </cell>
          <cell r="F165">
            <v>274525</v>
          </cell>
          <cell r="G165">
            <v>257524</v>
          </cell>
          <cell r="H165">
            <v>249219</v>
          </cell>
          <cell r="I165">
            <v>242392</v>
          </cell>
          <cell r="J165">
            <v>245937</v>
          </cell>
          <cell r="K165">
            <v>252526</v>
          </cell>
          <cell r="L165">
            <v>273218</v>
          </cell>
          <cell r="M165">
            <v>269410</v>
          </cell>
          <cell r="N165">
            <v>241164</v>
          </cell>
          <cell r="O165">
            <v>201405</v>
          </cell>
          <cell r="P165">
            <v>145353</v>
          </cell>
          <cell r="Q165">
            <v>102608</v>
          </cell>
          <cell r="R165">
            <v>70739</v>
          </cell>
          <cell r="S165">
            <v>69235</v>
          </cell>
        </row>
        <row r="166">
          <cell r="A166" t="str">
            <v>Louisiana, 2009</v>
          </cell>
          <cell r="B166">
            <v>310127.76799999992</v>
          </cell>
          <cell r="C166">
            <v>301899.96599999996</v>
          </cell>
          <cell r="D166">
            <v>307397.72600000002</v>
          </cell>
          <cell r="E166">
            <v>328765.92100000015</v>
          </cell>
          <cell r="F166">
            <v>348921.84199999995</v>
          </cell>
          <cell r="G166">
            <v>313758.18099999998</v>
          </cell>
          <cell r="H166">
            <v>270168.75499999995</v>
          </cell>
          <cell r="I166">
            <v>278633.99099999986</v>
          </cell>
          <cell r="J166">
            <v>308972.03000000009</v>
          </cell>
          <cell r="K166">
            <v>325329.76800000004</v>
          </cell>
          <cell r="L166">
            <v>309015.36400000012</v>
          </cell>
          <cell r="M166">
            <v>260996.91500000001</v>
          </cell>
          <cell r="N166">
            <v>213922.71099999998</v>
          </cell>
          <cell r="O166">
            <v>159619.70900000009</v>
          </cell>
          <cell r="P166">
            <v>126639.91900000001</v>
          </cell>
          <cell r="Q166">
            <v>104879.53699999998</v>
          </cell>
          <cell r="R166">
            <v>78204.311000000016</v>
          </cell>
          <cell r="S166">
            <v>65448.53</v>
          </cell>
        </row>
        <row r="167">
          <cell r="A167" t="str">
            <v>Louisiana, 2010</v>
          </cell>
          <cell r="B167">
            <v>304474.06900000008</v>
          </cell>
          <cell r="C167">
            <v>303017.33899999998</v>
          </cell>
          <cell r="D167">
            <v>302878.89799999999</v>
          </cell>
          <cell r="E167">
            <v>328967.29799999995</v>
          </cell>
          <cell r="F167">
            <v>331360.11</v>
          </cell>
          <cell r="G167">
            <v>316432.94600000005</v>
          </cell>
          <cell r="H167">
            <v>273042.13200000004</v>
          </cell>
          <cell r="I167">
            <v>279378.32299999992</v>
          </cell>
          <cell r="J167">
            <v>302338.50900000002</v>
          </cell>
          <cell r="K167">
            <v>327413.67200000008</v>
          </cell>
          <cell r="L167">
            <v>318528.8660000001</v>
          </cell>
          <cell r="M167">
            <v>274499.98400000005</v>
          </cell>
          <cell r="N167">
            <v>225177.82000000004</v>
          </cell>
          <cell r="O167">
            <v>165631.51999999996</v>
          </cell>
          <cell r="P167">
            <v>129264.83000000002</v>
          </cell>
          <cell r="Q167">
            <v>100631.85900000004</v>
          </cell>
          <cell r="R167">
            <v>76112.840999999957</v>
          </cell>
          <cell r="S167">
            <v>63535.936999999991</v>
          </cell>
        </row>
        <row r="168">
          <cell r="A168" t="str">
            <v>Louisiana, 2011</v>
          </cell>
          <cell r="B168">
            <v>309364.402</v>
          </cell>
          <cell r="C168">
            <v>302587.02300000004</v>
          </cell>
          <cell r="D168">
            <v>304758.43400000018</v>
          </cell>
          <cell r="E168">
            <v>325764.98499999999</v>
          </cell>
          <cell r="F168">
            <v>336834.38100000005</v>
          </cell>
          <cell r="G168">
            <v>323041.19499999995</v>
          </cell>
          <cell r="H168">
            <v>281731.28299999994</v>
          </cell>
          <cell r="I168">
            <v>277237.95600000001</v>
          </cell>
          <cell r="J168">
            <v>293034.49200000003</v>
          </cell>
          <cell r="K168">
            <v>324476.04500000004</v>
          </cell>
          <cell r="L168">
            <v>322667.62800000003</v>
          </cell>
          <cell r="M168">
            <v>280724.58799999993</v>
          </cell>
          <cell r="N168">
            <v>236900.74499999997</v>
          </cell>
          <cell r="O168">
            <v>170369.97699999996</v>
          </cell>
          <cell r="P168">
            <v>132583.05100000004</v>
          </cell>
          <cell r="Q168">
            <v>101654.82500000001</v>
          </cell>
          <cell r="R168">
            <v>76464.301999999967</v>
          </cell>
          <cell r="S168">
            <v>65560.430999999982</v>
          </cell>
        </row>
        <row r="169">
          <cell r="A169" t="str">
            <v>Louisiana, 2012</v>
          </cell>
          <cell r="B169">
            <v>301761.88900000002</v>
          </cell>
          <cell r="C169">
            <v>297497.36200000008</v>
          </cell>
          <cell r="D169">
            <v>298569.50100000011</v>
          </cell>
          <cell r="E169">
            <v>312737.13299999991</v>
          </cell>
          <cell r="F169">
            <v>330270.17400000006</v>
          </cell>
          <cell r="G169">
            <v>317693.27</v>
          </cell>
          <cell r="H169">
            <v>283278.74000000005</v>
          </cell>
          <cell r="I169">
            <v>271583.40199999983</v>
          </cell>
          <cell r="J169">
            <v>283463.61100000003</v>
          </cell>
          <cell r="K169">
            <v>312283.31800000014</v>
          </cell>
          <cell r="L169">
            <v>316416.84600000002</v>
          </cell>
          <cell r="M169">
            <v>281242.25900000008</v>
          </cell>
          <cell r="N169">
            <v>238678.34299999994</v>
          </cell>
          <cell r="O169">
            <v>174619.27600000001</v>
          </cell>
          <cell r="P169">
            <v>129278.29800000008</v>
          </cell>
          <cell r="Q169">
            <v>98029.910999999993</v>
          </cell>
          <cell r="R169">
            <v>73572.200000000026</v>
          </cell>
          <cell r="S169">
            <v>64827.034999999996</v>
          </cell>
        </row>
        <row r="170">
          <cell r="A170" t="str">
            <v>Louisiana, 2013</v>
          </cell>
          <cell r="B170">
            <v>295377.44399999996</v>
          </cell>
          <cell r="C170">
            <v>293359.94199999998</v>
          </cell>
          <cell r="D170">
            <v>289664.35599999997</v>
          </cell>
          <cell r="E170">
            <v>298655.223</v>
          </cell>
          <cell r="F170">
            <v>329225.93399999995</v>
          </cell>
          <cell r="G170">
            <v>317726.15200000006</v>
          </cell>
          <cell r="H170">
            <v>290042.8930000001</v>
          </cell>
          <cell r="I170">
            <v>263856.18400000001</v>
          </cell>
          <cell r="J170">
            <v>271887.00800000003</v>
          </cell>
          <cell r="K170">
            <v>296499.73300000007</v>
          </cell>
          <cell r="L170">
            <v>310086.42800000001</v>
          </cell>
          <cell r="M170">
            <v>283189.70300000004</v>
          </cell>
          <cell r="N170">
            <v>240981.39800000004</v>
          </cell>
          <cell r="O170">
            <v>176556.24099999998</v>
          </cell>
          <cell r="P170">
            <v>133081.334</v>
          </cell>
          <cell r="Q170">
            <v>98030.151999999973</v>
          </cell>
          <cell r="R170">
            <v>74305.550999999978</v>
          </cell>
          <cell r="S170">
            <v>65107.31</v>
          </cell>
        </row>
        <row r="171">
          <cell r="A171" t="str">
            <v>Louisiana, 2014</v>
          </cell>
          <cell r="B171">
            <v>299934.027</v>
          </cell>
          <cell r="C171">
            <v>299898.14899999992</v>
          </cell>
          <cell r="D171">
            <v>298782.16599999991</v>
          </cell>
          <cell r="E171">
            <v>301930.7969999999</v>
          </cell>
          <cell r="F171">
            <v>336752.87100000004</v>
          </cell>
          <cell r="G171">
            <v>322975.28600000008</v>
          </cell>
          <cell r="H171">
            <v>304645.86299999984</v>
          </cell>
          <cell r="I171">
            <v>271437.68300000008</v>
          </cell>
          <cell r="J171">
            <v>278055.7300000001</v>
          </cell>
          <cell r="K171">
            <v>297414.24999999994</v>
          </cell>
          <cell r="L171">
            <v>317270.71799999994</v>
          </cell>
          <cell r="M171">
            <v>298944.03699999995</v>
          </cell>
          <cell r="N171">
            <v>253876.56900000002</v>
          </cell>
          <cell r="O171">
            <v>192046.08099999995</v>
          </cell>
          <cell r="P171">
            <v>140617.83799999996</v>
          </cell>
          <cell r="Q171">
            <v>102993.09899999994</v>
          </cell>
          <cell r="R171">
            <v>76422.548999999985</v>
          </cell>
          <cell r="S171">
            <v>68595.265000000029</v>
          </cell>
        </row>
        <row r="172">
          <cell r="A172" t="str">
            <v>Louisiana, 2015</v>
          </cell>
          <cell r="B172">
            <v>294835.37799999985</v>
          </cell>
          <cell r="C172">
            <v>297458.43700000003</v>
          </cell>
          <cell r="D172">
            <v>288764.53799999994</v>
          </cell>
          <cell r="E172">
            <v>291006.63499999995</v>
          </cell>
          <cell r="F172">
            <v>331519.87800000008</v>
          </cell>
          <cell r="G172">
            <v>319009.51600000006</v>
          </cell>
          <cell r="H172">
            <v>303824.06299999991</v>
          </cell>
          <cell r="I172">
            <v>267392.81599999999</v>
          </cell>
          <cell r="J172">
            <v>267052.19900000002</v>
          </cell>
          <cell r="K172">
            <v>281680.9599999999</v>
          </cell>
          <cell r="L172">
            <v>308301.97199999995</v>
          </cell>
          <cell r="M172">
            <v>295697.59899999999</v>
          </cell>
          <cell r="N172">
            <v>256155.61500000002</v>
          </cell>
          <cell r="O172">
            <v>195116.44899999996</v>
          </cell>
          <cell r="P172">
            <v>142142.777</v>
          </cell>
          <cell r="Q172">
            <v>102496.63399999998</v>
          </cell>
          <cell r="R172">
            <v>75295.323000000019</v>
          </cell>
          <cell r="S172">
            <v>68925.246999999988</v>
          </cell>
        </row>
        <row r="173">
          <cell r="A173" t="str">
            <v>Louisiana, 2016</v>
          </cell>
          <cell r="B173">
            <v>291428.78000000003</v>
          </cell>
          <cell r="C173">
            <v>297284.52500000002</v>
          </cell>
          <cell r="D173">
            <v>291712.70199999999</v>
          </cell>
          <cell r="E173">
            <v>291495.62999999989</v>
          </cell>
          <cell r="F173">
            <v>323244.07700000005</v>
          </cell>
          <cell r="G173">
            <v>316946.06299999997</v>
          </cell>
          <cell r="H173">
            <v>307144.10899999994</v>
          </cell>
          <cell r="I173">
            <v>272657.27399999998</v>
          </cell>
          <cell r="J173">
            <v>268250.66100000002</v>
          </cell>
          <cell r="K173">
            <v>278420.20199999993</v>
          </cell>
          <cell r="L173">
            <v>308275.66799999995</v>
          </cell>
          <cell r="M173">
            <v>306227.56799999991</v>
          </cell>
          <cell r="N173">
            <v>274551.36599999998</v>
          </cell>
          <cell r="O173">
            <v>220726.42800000004</v>
          </cell>
          <cell r="P173">
            <v>162421.533</v>
          </cell>
          <cell r="Q173">
            <v>113364.88599999998</v>
          </cell>
          <cell r="R173">
            <v>80249.006999999998</v>
          </cell>
          <cell r="S173">
            <v>75358.881000000023</v>
          </cell>
        </row>
        <row r="174">
          <cell r="A174" t="str">
            <v>Louisiana, 2017</v>
          </cell>
          <cell r="B174">
            <v>289816</v>
          </cell>
          <cell r="C174">
            <v>289212</v>
          </cell>
          <cell r="D174">
            <v>283416</v>
          </cell>
          <cell r="E174">
            <v>283795</v>
          </cell>
          <cell r="F174">
            <v>322427</v>
          </cell>
          <cell r="G174">
            <v>322257</v>
          </cell>
          <cell r="H174">
            <v>305260</v>
          </cell>
          <cell r="I174">
            <v>273528</v>
          </cell>
          <cell r="J174">
            <v>257074</v>
          </cell>
          <cell r="K174">
            <v>265522</v>
          </cell>
          <cell r="L174">
            <v>289710</v>
          </cell>
          <cell r="M174">
            <v>289557</v>
          </cell>
          <cell r="N174">
            <v>258515</v>
          </cell>
          <cell r="O174">
            <v>207423</v>
          </cell>
          <cell r="P174">
            <v>149475</v>
          </cell>
          <cell r="Q174">
            <v>104147</v>
          </cell>
          <cell r="R174">
            <v>72493</v>
          </cell>
          <cell r="S174">
            <v>69369</v>
          </cell>
        </row>
        <row r="175">
          <cell r="A175" t="str">
            <v>Maine, 2009</v>
          </cell>
          <cell r="B175">
            <v>70908.907999999996</v>
          </cell>
          <cell r="C175">
            <v>72032.434999999998</v>
          </cell>
          <cell r="D175">
            <v>82137.741999999998</v>
          </cell>
          <cell r="E175">
            <v>91978.040000000008</v>
          </cell>
          <cell r="F175">
            <v>81501.835000000006</v>
          </cell>
          <cell r="G175">
            <v>74643.462</v>
          </cell>
          <cell r="H175">
            <v>72744.014999999999</v>
          </cell>
          <cell r="I175">
            <v>85879.418999999994</v>
          </cell>
          <cell r="J175">
            <v>99029.508999999991</v>
          </cell>
          <cell r="K175">
            <v>110340.17400000001</v>
          </cell>
          <cell r="L175">
            <v>106313.52799999999</v>
          </cell>
          <cell r="M175">
            <v>95143.251999999993</v>
          </cell>
          <cell r="N175">
            <v>76678.309000000008</v>
          </cell>
          <cell r="O175">
            <v>56554.82699999999</v>
          </cell>
          <cell r="P175">
            <v>45384.793000000012</v>
          </cell>
          <cell r="Q175">
            <v>39647.591</v>
          </cell>
          <cell r="R175">
            <v>29260.34</v>
          </cell>
          <cell r="S175">
            <v>26937.315999999992</v>
          </cell>
        </row>
        <row r="176">
          <cell r="A176" t="str">
            <v>Maine, 2010</v>
          </cell>
          <cell r="B176">
            <v>69854.609000000011</v>
          </cell>
          <cell r="C176">
            <v>73998.353000000003</v>
          </cell>
          <cell r="D176">
            <v>82392.671999999991</v>
          </cell>
          <cell r="E176">
            <v>91791.331000000006</v>
          </cell>
          <cell r="F176">
            <v>79944.63</v>
          </cell>
          <cell r="G176">
            <v>71989.709999999992</v>
          </cell>
          <cell r="H176">
            <v>72242.853999999992</v>
          </cell>
          <cell r="I176">
            <v>85097.201000000015</v>
          </cell>
          <cell r="J176">
            <v>97528.993000000002</v>
          </cell>
          <cell r="K176">
            <v>110063.68399999998</v>
          </cell>
          <cell r="L176">
            <v>108923.723</v>
          </cell>
          <cell r="M176">
            <v>98578.416999999987</v>
          </cell>
          <cell r="N176">
            <v>82213.250999999989</v>
          </cell>
          <cell r="O176">
            <v>59679.47600000001</v>
          </cell>
          <cell r="P176">
            <v>46602.116999999998</v>
          </cell>
          <cell r="Q176">
            <v>39998.765999999996</v>
          </cell>
          <cell r="R176">
            <v>29813.578000000001</v>
          </cell>
          <cell r="S176">
            <v>27321.834999999999</v>
          </cell>
        </row>
        <row r="177">
          <cell r="A177" t="str">
            <v>Maine, 2011</v>
          </cell>
          <cell r="B177">
            <v>70427.854999999996</v>
          </cell>
          <cell r="C177">
            <v>76192.547999999995</v>
          </cell>
          <cell r="D177">
            <v>80560.307000000001</v>
          </cell>
          <cell r="E177">
            <v>89788.493000000002</v>
          </cell>
          <cell r="F177">
            <v>80455.673999999999</v>
          </cell>
          <cell r="G177">
            <v>73623.784</v>
          </cell>
          <cell r="H177">
            <v>72902.61099999999</v>
          </cell>
          <cell r="I177">
            <v>83026.232000000018</v>
          </cell>
          <cell r="J177">
            <v>94276.927000000011</v>
          </cell>
          <cell r="K177">
            <v>108500.95599999999</v>
          </cell>
          <cell r="L177">
            <v>109448.807</v>
          </cell>
          <cell r="M177">
            <v>98045.77899999998</v>
          </cell>
          <cell r="N177">
            <v>86668.171000000017</v>
          </cell>
          <cell r="O177">
            <v>61809.418999999987</v>
          </cell>
          <cell r="P177">
            <v>47446.294999999998</v>
          </cell>
          <cell r="Q177">
            <v>39638.906000000003</v>
          </cell>
          <cell r="R177">
            <v>29314.706999999995</v>
          </cell>
          <cell r="S177">
            <v>26903.403000000006</v>
          </cell>
        </row>
        <row r="178">
          <cell r="A178" t="str">
            <v>Maine, 2012</v>
          </cell>
          <cell r="B178">
            <v>67997.368999999992</v>
          </cell>
          <cell r="C178">
            <v>73691.198999999993</v>
          </cell>
          <cell r="D178">
            <v>78061.419000000009</v>
          </cell>
          <cell r="E178">
            <v>87517.41399999999</v>
          </cell>
          <cell r="F178">
            <v>79088.15800000001</v>
          </cell>
          <cell r="G178">
            <v>72106.21100000001</v>
          </cell>
          <cell r="H178">
            <v>71534.259999999995</v>
          </cell>
          <cell r="I178">
            <v>78733.717999999979</v>
          </cell>
          <cell r="J178">
            <v>90515.116999999984</v>
          </cell>
          <cell r="K178">
            <v>104976.44900000001</v>
          </cell>
          <cell r="L178">
            <v>108980.696</v>
          </cell>
          <cell r="M178">
            <v>99978.242000000013</v>
          </cell>
          <cell r="N178">
            <v>89200.403999999995</v>
          </cell>
          <cell r="O178">
            <v>63947.860999999997</v>
          </cell>
          <cell r="P178">
            <v>48315.91</v>
          </cell>
          <cell r="Q178">
            <v>38795.214</v>
          </cell>
          <cell r="R178">
            <v>30393.086000000003</v>
          </cell>
          <cell r="S178">
            <v>28274.793000000005</v>
          </cell>
        </row>
        <row r="179">
          <cell r="A179" t="str">
            <v>Maine, 2013</v>
          </cell>
          <cell r="B179">
            <v>67206.489000000001</v>
          </cell>
          <cell r="C179">
            <v>73526.678</v>
          </cell>
          <cell r="D179">
            <v>77861.156000000003</v>
          </cell>
          <cell r="E179">
            <v>86462.455999999991</v>
          </cell>
          <cell r="F179">
            <v>79817.54300000002</v>
          </cell>
          <cell r="G179">
            <v>73855.027000000002</v>
          </cell>
          <cell r="H179">
            <v>72710.694999999992</v>
          </cell>
          <cell r="I179">
            <v>77156.070000000007</v>
          </cell>
          <cell r="J179">
            <v>89359.906000000017</v>
          </cell>
          <cell r="K179">
            <v>103298.56700000001</v>
          </cell>
          <cell r="L179">
            <v>110813.33100000001</v>
          </cell>
          <cell r="M179">
            <v>103542.27200000001</v>
          </cell>
          <cell r="N179">
            <v>93549.94200000001</v>
          </cell>
          <cell r="O179">
            <v>69088.717000000004</v>
          </cell>
          <cell r="P179">
            <v>50996.965999999993</v>
          </cell>
          <cell r="Q179">
            <v>39341.192999999999</v>
          </cell>
          <cell r="R179">
            <v>31318.718000000001</v>
          </cell>
          <cell r="S179">
            <v>29655.079000000002</v>
          </cell>
        </row>
        <row r="180">
          <cell r="A180" t="str">
            <v>Maine, 2014</v>
          </cell>
          <cell r="B180">
            <v>65956.34199999999</v>
          </cell>
          <cell r="C180">
            <v>73678.400999999998</v>
          </cell>
          <cell r="D180">
            <v>76177.434999999998</v>
          </cell>
          <cell r="E180">
            <v>84423.425000000003</v>
          </cell>
          <cell r="F180">
            <v>79787.78</v>
          </cell>
          <cell r="G180">
            <v>75285.582999999999</v>
          </cell>
          <cell r="H180">
            <v>73627.614000000001</v>
          </cell>
          <cell r="I180">
            <v>75216.792999999991</v>
          </cell>
          <cell r="J180">
            <v>87329.082000000024</v>
          </cell>
          <cell r="K180">
            <v>99564.871999999988</v>
          </cell>
          <cell r="L180">
            <v>110171.20000000001</v>
          </cell>
          <cell r="M180">
            <v>105106.27799999998</v>
          </cell>
          <cell r="N180">
            <v>95797.328000000009</v>
          </cell>
          <cell r="O180">
            <v>72438.888999999996</v>
          </cell>
          <cell r="P180">
            <v>53422.135000000009</v>
          </cell>
          <cell r="Q180">
            <v>39345.817999999999</v>
          </cell>
          <cell r="R180">
            <v>31605.599000000002</v>
          </cell>
          <cell r="S180">
            <v>29861.784999999996</v>
          </cell>
        </row>
        <row r="181">
          <cell r="A181" t="str">
            <v>Maine, 2015</v>
          </cell>
          <cell r="B181">
            <v>64944.401000000013</v>
          </cell>
          <cell r="C181">
            <v>72813.697</v>
          </cell>
          <cell r="D181">
            <v>73145.391999999993</v>
          </cell>
          <cell r="E181">
            <v>82085.876000000018</v>
          </cell>
          <cell r="F181">
            <v>78293.794999999998</v>
          </cell>
          <cell r="G181">
            <v>74841.515000000014</v>
          </cell>
          <cell r="H181">
            <v>72687.796999999991</v>
          </cell>
          <cell r="I181">
            <v>71750.630999999994</v>
          </cell>
          <cell r="J181">
            <v>82483.428</v>
          </cell>
          <cell r="K181">
            <v>93448.428</v>
          </cell>
          <cell r="L181">
            <v>105154.14400000001</v>
          </cell>
          <cell r="M181">
            <v>102742.41899999999</v>
          </cell>
          <cell r="N181">
            <v>93429.253000000012</v>
          </cell>
          <cell r="O181">
            <v>74625.183999999994</v>
          </cell>
          <cell r="P181">
            <v>53059.510999999999</v>
          </cell>
          <cell r="Q181">
            <v>38783.599000000002</v>
          </cell>
          <cell r="R181">
            <v>30453.236999999994</v>
          </cell>
          <cell r="S181">
            <v>29402.300999999999</v>
          </cell>
        </row>
        <row r="182">
          <cell r="A182" t="str">
            <v>Maine, 2016</v>
          </cell>
          <cell r="B182">
            <v>61962.506999999998</v>
          </cell>
          <cell r="C182">
            <v>68868.087</v>
          </cell>
          <cell r="D182">
            <v>70136.364999999991</v>
          </cell>
          <cell r="E182">
            <v>78397.146000000008</v>
          </cell>
          <cell r="F182">
            <v>75675.98599999999</v>
          </cell>
          <cell r="G182">
            <v>73518.392999999982</v>
          </cell>
          <cell r="H182">
            <v>71768.402999999991</v>
          </cell>
          <cell r="I182">
            <v>68743.941000000006</v>
          </cell>
          <cell r="J182">
            <v>79167.399000000005</v>
          </cell>
          <cell r="K182">
            <v>89215.535999999993</v>
          </cell>
          <cell r="L182">
            <v>101186.09600000001</v>
          </cell>
          <cell r="M182">
            <v>103035.82900000001</v>
          </cell>
          <cell r="N182">
            <v>91825.448000000004</v>
          </cell>
          <cell r="O182">
            <v>77960.262000000002</v>
          </cell>
          <cell r="P182">
            <v>53617.603000000003</v>
          </cell>
          <cell r="Q182">
            <v>38192.841</v>
          </cell>
          <cell r="R182">
            <v>29353.901999999998</v>
          </cell>
          <cell r="S182">
            <v>29568.532999999996</v>
          </cell>
        </row>
        <row r="183">
          <cell r="A183" t="str">
            <v>Maine, 2017</v>
          </cell>
          <cell r="B183">
            <v>61065</v>
          </cell>
          <cell r="C183">
            <v>67590</v>
          </cell>
          <cell r="D183">
            <v>68817</v>
          </cell>
          <cell r="E183">
            <v>75664</v>
          </cell>
          <cell r="F183">
            <v>74175</v>
          </cell>
          <cell r="G183">
            <v>73698</v>
          </cell>
          <cell r="H183">
            <v>71928</v>
          </cell>
          <cell r="I183">
            <v>68972</v>
          </cell>
          <cell r="J183">
            <v>76051</v>
          </cell>
          <cell r="K183">
            <v>85457</v>
          </cell>
          <cell r="L183">
            <v>96418</v>
          </cell>
          <cell r="M183">
            <v>100773</v>
          </cell>
          <cell r="N183">
            <v>91123</v>
          </cell>
          <cell r="O183">
            <v>79478</v>
          </cell>
          <cell r="P183">
            <v>55240</v>
          </cell>
          <cell r="Q183">
            <v>38717</v>
          </cell>
          <cell r="R183">
            <v>28559</v>
          </cell>
          <cell r="S183">
            <v>29565</v>
          </cell>
        </row>
        <row r="184">
          <cell r="A184" t="str">
            <v>Maryland, 2009</v>
          </cell>
          <cell r="B184">
            <v>376457.23900000006</v>
          </cell>
          <cell r="C184">
            <v>360352.90300000005</v>
          </cell>
          <cell r="D184">
            <v>384188.38399999996</v>
          </cell>
          <cell r="E184">
            <v>404958.82499999995</v>
          </cell>
          <cell r="F184">
            <v>372129.16599999997</v>
          </cell>
          <cell r="G184">
            <v>379080.783</v>
          </cell>
          <cell r="H184">
            <v>358115.66200000001</v>
          </cell>
          <cell r="I184">
            <v>400251.87599999981</v>
          </cell>
          <cell r="J184">
            <v>444781.84299999988</v>
          </cell>
          <cell r="K184">
            <v>456619.69900000002</v>
          </cell>
          <cell r="L184">
            <v>409916.14300000004</v>
          </cell>
          <cell r="M184">
            <v>351910.34000000008</v>
          </cell>
          <cell r="N184">
            <v>274666.29299999995</v>
          </cell>
          <cell r="O184">
            <v>199388.27900000004</v>
          </cell>
          <cell r="P184">
            <v>154603.23199999996</v>
          </cell>
          <cell r="Q184">
            <v>126299.606</v>
          </cell>
          <cell r="R184">
            <v>98464.080999999991</v>
          </cell>
          <cell r="S184">
            <v>84359.325000000012</v>
          </cell>
        </row>
        <row r="185">
          <cell r="A185" t="str">
            <v>Maryland, 2010</v>
          </cell>
          <cell r="B185">
            <v>365794.34299999999</v>
          </cell>
          <cell r="C185">
            <v>366477.95499999996</v>
          </cell>
          <cell r="D185">
            <v>382237.96299999987</v>
          </cell>
          <cell r="E185">
            <v>412812.31699999998</v>
          </cell>
          <cell r="F185">
            <v>381414.44099999999</v>
          </cell>
          <cell r="G185">
            <v>384578.17400000006</v>
          </cell>
          <cell r="H185">
            <v>357428.40300000005</v>
          </cell>
          <cell r="I185">
            <v>396763.29300000006</v>
          </cell>
          <cell r="J185">
            <v>435551.82699999993</v>
          </cell>
          <cell r="K185">
            <v>458433.40899999999</v>
          </cell>
          <cell r="L185">
            <v>422561.022</v>
          </cell>
          <cell r="M185">
            <v>363470.94699999993</v>
          </cell>
          <cell r="N185">
            <v>292260.97200000007</v>
          </cell>
          <cell r="O185">
            <v>207383.52500000002</v>
          </cell>
          <cell r="P185">
            <v>155247.80300000001</v>
          </cell>
          <cell r="Q185">
            <v>126044.355</v>
          </cell>
          <cell r="R185">
            <v>98550.89899999999</v>
          </cell>
          <cell r="S185">
            <v>89221.076000000001</v>
          </cell>
        </row>
        <row r="186">
          <cell r="A186" t="str">
            <v>Maryland, 2011</v>
          </cell>
          <cell r="B186">
            <v>362843.81699999998</v>
          </cell>
          <cell r="C186">
            <v>361195.25400000007</v>
          </cell>
          <cell r="D186">
            <v>379080.65900000004</v>
          </cell>
          <cell r="E186">
            <v>405781.00800000009</v>
          </cell>
          <cell r="F186">
            <v>386920.51199999993</v>
          </cell>
          <cell r="G186">
            <v>386824.83100000001</v>
          </cell>
          <cell r="H186">
            <v>359618.12699999998</v>
          </cell>
          <cell r="I186">
            <v>385267.49199999997</v>
          </cell>
          <cell r="J186">
            <v>426743.68700000003</v>
          </cell>
          <cell r="K186">
            <v>456468.86399999994</v>
          </cell>
          <cell r="L186">
            <v>428407.09100000001</v>
          </cell>
          <cell r="M186">
            <v>366531.19500000001</v>
          </cell>
          <cell r="N186">
            <v>305875.62899999996</v>
          </cell>
          <cell r="O186">
            <v>217364.13499999998</v>
          </cell>
          <cell r="P186">
            <v>156498.75400000002</v>
          </cell>
          <cell r="Q186">
            <v>127490.361</v>
          </cell>
          <cell r="R186">
            <v>97897.05799999999</v>
          </cell>
          <cell r="S186">
            <v>92728.934000000023</v>
          </cell>
        </row>
        <row r="187">
          <cell r="A187" t="str">
            <v>Maryland, 2012</v>
          </cell>
          <cell r="B187">
            <v>365907.95699999994</v>
          </cell>
          <cell r="C187">
            <v>364306.29900000006</v>
          </cell>
          <cell r="D187">
            <v>379249.37</v>
          </cell>
          <cell r="E187">
            <v>405089.20300000004</v>
          </cell>
          <cell r="F187">
            <v>395529.39100000006</v>
          </cell>
          <cell r="G187">
            <v>394828.65299999993</v>
          </cell>
          <cell r="H187">
            <v>371004.55</v>
          </cell>
          <cell r="I187">
            <v>379295.90299999993</v>
          </cell>
          <cell r="J187">
            <v>419757.14599999995</v>
          </cell>
          <cell r="K187">
            <v>454947.68499999994</v>
          </cell>
          <cell r="L187">
            <v>439121.17300000001</v>
          </cell>
          <cell r="M187">
            <v>378603.85499999998</v>
          </cell>
          <cell r="N187">
            <v>319442.576</v>
          </cell>
          <cell r="O187">
            <v>229999.40900000004</v>
          </cell>
          <cell r="P187">
            <v>162613.60499999998</v>
          </cell>
          <cell r="Q187">
            <v>127642.61900000002</v>
          </cell>
          <cell r="R187">
            <v>98018.791000000027</v>
          </cell>
          <cell r="S187">
            <v>98018.225000000006</v>
          </cell>
        </row>
        <row r="188">
          <cell r="A188" t="str">
            <v>Maryland, 2013</v>
          </cell>
          <cell r="B188">
            <v>364820.08800000005</v>
          </cell>
          <cell r="C188">
            <v>364884.19699999999</v>
          </cell>
          <cell r="D188">
            <v>376854.43499999988</v>
          </cell>
          <cell r="E188">
            <v>399688.61499999993</v>
          </cell>
          <cell r="F188">
            <v>396685.43700000003</v>
          </cell>
          <cell r="G188">
            <v>400380.61100000015</v>
          </cell>
          <cell r="H188">
            <v>379766.78000000009</v>
          </cell>
          <cell r="I188">
            <v>368727.13099999999</v>
          </cell>
          <cell r="J188">
            <v>412845.54000000015</v>
          </cell>
          <cell r="K188">
            <v>448081.83900000004</v>
          </cell>
          <cell r="L188">
            <v>443641.97000000009</v>
          </cell>
          <cell r="M188">
            <v>383963.32100000011</v>
          </cell>
          <cell r="N188">
            <v>330230.005</v>
          </cell>
          <cell r="O188">
            <v>239495.65800000005</v>
          </cell>
          <cell r="P188">
            <v>169415.18600000005</v>
          </cell>
          <cell r="Q188">
            <v>126570.38400000002</v>
          </cell>
          <cell r="R188">
            <v>97970.669000000009</v>
          </cell>
          <cell r="S188">
            <v>100625.353</v>
          </cell>
        </row>
        <row r="189">
          <cell r="A189" t="str">
            <v>Maryland, 2014</v>
          </cell>
          <cell r="B189">
            <v>366246.83200000011</v>
          </cell>
          <cell r="C189">
            <v>371450.46999999991</v>
          </cell>
          <cell r="D189">
            <v>377882.34399999992</v>
          </cell>
          <cell r="E189">
            <v>395997.35999999987</v>
          </cell>
          <cell r="F189">
            <v>403136.44300000003</v>
          </cell>
          <cell r="G189">
            <v>407572.60499999992</v>
          </cell>
          <cell r="H189">
            <v>393012.66899999999</v>
          </cell>
          <cell r="I189">
            <v>369821.60500000004</v>
          </cell>
          <cell r="J189">
            <v>407891.49799999996</v>
          </cell>
          <cell r="K189">
            <v>441593.19300000003</v>
          </cell>
          <cell r="L189">
            <v>450291.89899999986</v>
          </cell>
          <cell r="M189">
            <v>395434.19199999981</v>
          </cell>
          <cell r="N189">
            <v>340245.68700000003</v>
          </cell>
          <cell r="O189">
            <v>253150.75</v>
          </cell>
          <cell r="P189">
            <v>177933.33499999993</v>
          </cell>
          <cell r="Q189">
            <v>130282.149</v>
          </cell>
          <cell r="R189">
            <v>98899.010999999984</v>
          </cell>
          <cell r="S189">
            <v>103575.16099999999</v>
          </cell>
        </row>
        <row r="190">
          <cell r="A190" t="str">
            <v>Maryland, 2015</v>
          </cell>
          <cell r="B190">
            <v>367816.799</v>
          </cell>
          <cell r="C190">
            <v>372932.79900000006</v>
          </cell>
          <cell r="D190">
            <v>377849.64499999996</v>
          </cell>
          <cell r="E190">
            <v>395232.49099999992</v>
          </cell>
          <cell r="F190">
            <v>403417.17100000003</v>
          </cell>
          <cell r="G190">
            <v>412350.88799999998</v>
          </cell>
          <cell r="H190">
            <v>400468.54300000001</v>
          </cell>
          <cell r="I190">
            <v>373117.27099999995</v>
          </cell>
          <cell r="J190">
            <v>401887.99200000009</v>
          </cell>
          <cell r="K190">
            <v>434879.48200000008</v>
          </cell>
          <cell r="L190">
            <v>454439.60000000009</v>
          </cell>
          <cell r="M190">
            <v>403696.46300000005</v>
          </cell>
          <cell r="N190">
            <v>349193.30199999997</v>
          </cell>
          <cell r="O190">
            <v>267131.53899999999</v>
          </cell>
          <cell r="P190">
            <v>183800.859</v>
          </cell>
          <cell r="Q190">
            <v>131505.85199999998</v>
          </cell>
          <cell r="R190">
            <v>98357.847000000009</v>
          </cell>
          <cell r="S190">
            <v>105434.622</v>
          </cell>
        </row>
        <row r="191">
          <cell r="A191" t="str">
            <v>Maryland, 2016</v>
          </cell>
          <cell r="B191">
            <v>362932.74400000006</v>
          </cell>
          <cell r="C191">
            <v>369825.09200000006</v>
          </cell>
          <cell r="D191">
            <v>368944.38099999999</v>
          </cell>
          <cell r="E191">
            <v>384763.55</v>
          </cell>
          <cell r="F191">
            <v>395429.58300000004</v>
          </cell>
          <cell r="G191">
            <v>409591.2159999999</v>
          </cell>
          <cell r="H191">
            <v>402317.43199999991</v>
          </cell>
          <cell r="I191">
            <v>373915.27400000003</v>
          </cell>
          <cell r="J191">
            <v>385957.2080000001</v>
          </cell>
          <cell r="K191">
            <v>420984.61700000003</v>
          </cell>
          <cell r="L191">
            <v>444401.04500000004</v>
          </cell>
          <cell r="M191">
            <v>404872.027</v>
          </cell>
          <cell r="N191">
            <v>351041.98400000005</v>
          </cell>
          <cell r="O191">
            <v>276286.99900000001</v>
          </cell>
          <cell r="P191">
            <v>191593.52500000002</v>
          </cell>
          <cell r="Q191">
            <v>133035.93899999998</v>
          </cell>
          <cell r="R191">
            <v>97932.164000000019</v>
          </cell>
          <cell r="S191">
            <v>105973.87500000001</v>
          </cell>
        </row>
        <row r="192">
          <cell r="A192" t="str">
            <v>Maryland, 2017</v>
          </cell>
          <cell r="B192">
            <v>363031</v>
          </cell>
          <cell r="C192">
            <v>369230</v>
          </cell>
          <cell r="D192">
            <v>372162</v>
          </cell>
          <cell r="E192">
            <v>382551</v>
          </cell>
          <cell r="F192">
            <v>390328</v>
          </cell>
          <cell r="G192">
            <v>412842</v>
          </cell>
          <cell r="H192">
            <v>405960</v>
          </cell>
          <cell r="I192">
            <v>382576</v>
          </cell>
          <cell r="J192">
            <v>377257</v>
          </cell>
          <cell r="K192">
            <v>414739</v>
          </cell>
          <cell r="L192">
            <v>442293</v>
          </cell>
          <cell r="M192">
            <v>413954</v>
          </cell>
          <cell r="N192">
            <v>357810</v>
          </cell>
          <cell r="O192">
            <v>286336</v>
          </cell>
          <cell r="P192">
            <v>202846</v>
          </cell>
          <cell r="Q192">
            <v>140738</v>
          </cell>
          <cell r="R192">
            <v>99573</v>
          </cell>
          <cell r="S192">
            <v>106981</v>
          </cell>
        </row>
        <row r="193">
          <cell r="A193" t="str">
            <v>Massachusetts, 2009</v>
          </cell>
          <cell r="B193">
            <v>384502.80899999995</v>
          </cell>
          <cell r="C193">
            <v>388417.10699999996</v>
          </cell>
          <cell r="D193">
            <v>412049.19400000002</v>
          </cell>
          <cell r="E193">
            <v>467406.24700000003</v>
          </cell>
          <cell r="F193">
            <v>442576.61699999997</v>
          </cell>
          <cell r="G193">
            <v>423879.89799999999</v>
          </cell>
          <cell r="H193">
            <v>415352.43599999999</v>
          </cell>
          <cell r="I193">
            <v>460821.61299999995</v>
          </cell>
          <cell r="J193">
            <v>514645.50100000005</v>
          </cell>
          <cell r="K193">
            <v>523526.93300000002</v>
          </cell>
          <cell r="L193">
            <v>474539.20500000007</v>
          </cell>
          <cell r="M193">
            <v>407093.17500000005</v>
          </cell>
          <cell r="N193">
            <v>325675.66800000001</v>
          </cell>
          <cell r="O193">
            <v>233970.06899999996</v>
          </cell>
          <cell r="P193">
            <v>192511.28799999997</v>
          </cell>
          <cell r="Q193">
            <v>167614.15500000003</v>
          </cell>
          <cell r="R193">
            <v>137934.22100000002</v>
          </cell>
          <cell r="S193">
            <v>136968.65</v>
          </cell>
        </row>
        <row r="194">
          <cell r="A194" t="str">
            <v>Massachusetts, 2010</v>
          </cell>
          <cell r="B194">
            <v>367201.01999999996</v>
          </cell>
          <cell r="C194">
            <v>389369.43599999999</v>
          </cell>
          <cell r="D194">
            <v>407367.14799999999</v>
          </cell>
          <cell r="E194">
            <v>469211.76800000004</v>
          </cell>
          <cell r="F194">
            <v>458857.75599999994</v>
          </cell>
          <cell r="G194">
            <v>427972.40299999993</v>
          </cell>
          <cell r="H194">
            <v>399750.97199999995</v>
          </cell>
          <cell r="I194">
            <v>436705.55199999997</v>
          </cell>
          <cell r="J194">
            <v>494700.66700000002</v>
          </cell>
          <cell r="K194">
            <v>513312.78399999999</v>
          </cell>
          <cell r="L194">
            <v>476871.40299999999</v>
          </cell>
          <cell r="M194">
            <v>413130.28099999996</v>
          </cell>
          <cell r="N194">
            <v>342431.48700000002</v>
          </cell>
          <cell r="O194">
            <v>239618.89399999997</v>
          </cell>
          <cell r="P194">
            <v>190563.80000000002</v>
          </cell>
          <cell r="Q194">
            <v>167302.98100000003</v>
          </cell>
          <cell r="R194">
            <v>139375.943</v>
          </cell>
          <cell r="S194">
            <v>137755.10800000001</v>
          </cell>
        </row>
        <row r="195">
          <cell r="A195" t="str">
            <v>Massachusetts, 2011</v>
          </cell>
          <cell r="B195">
            <v>366558.07400000002</v>
          </cell>
          <cell r="C195">
            <v>387148.48600000003</v>
          </cell>
          <cell r="D195">
            <v>404983.00399999996</v>
          </cell>
          <cell r="E195">
            <v>468956.68900000001</v>
          </cell>
          <cell r="F195">
            <v>464909.00100000005</v>
          </cell>
          <cell r="G195">
            <v>435128.80300000001</v>
          </cell>
          <cell r="H195">
            <v>401658.179</v>
          </cell>
          <cell r="I195">
            <v>425138.179</v>
          </cell>
          <cell r="J195">
            <v>484641.49900000001</v>
          </cell>
          <cell r="K195">
            <v>511974.19300000003</v>
          </cell>
          <cell r="L195">
            <v>486253.49599999998</v>
          </cell>
          <cell r="M195">
            <v>422664.19400000002</v>
          </cell>
          <cell r="N195">
            <v>358096.46700000006</v>
          </cell>
          <cell r="O195">
            <v>251725.79199999996</v>
          </cell>
          <cell r="P195">
            <v>194179.40700000001</v>
          </cell>
          <cell r="Q195">
            <v>167034.587</v>
          </cell>
          <cell r="R195">
            <v>140146.92300000001</v>
          </cell>
          <cell r="S195">
            <v>141603.03799999997</v>
          </cell>
        </row>
        <row r="196">
          <cell r="A196" t="str">
            <v>Massachusetts, 2012</v>
          </cell>
          <cell r="B196">
            <v>366924.87400000007</v>
          </cell>
          <cell r="C196">
            <v>387028.65399999998</v>
          </cell>
          <cell r="D196">
            <v>401125.74700000003</v>
          </cell>
          <cell r="E196">
            <v>465590.95</v>
          </cell>
          <cell r="F196">
            <v>469739.17500000005</v>
          </cell>
          <cell r="G196">
            <v>444595.24400000006</v>
          </cell>
          <cell r="H196">
            <v>407203.78099999996</v>
          </cell>
          <cell r="I196">
            <v>410023.44399999996</v>
          </cell>
          <cell r="J196">
            <v>477310.99099999992</v>
          </cell>
          <cell r="K196">
            <v>509410.46099999995</v>
          </cell>
          <cell r="L196">
            <v>494469.18200000003</v>
          </cell>
          <cell r="M196">
            <v>433060.78400000004</v>
          </cell>
          <cell r="N196">
            <v>371316.152</v>
          </cell>
          <cell r="O196">
            <v>267578.29599999997</v>
          </cell>
          <cell r="P196">
            <v>195729.71699999998</v>
          </cell>
          <cell r="Q196">
            <v>164360.924</v>
          </cell>
          <cell r="R196">
            <v>137367.59600000002</v>
          </cell>
          <cell r="S196">
            <v>144422.84900000002</v>
          </cell>
        </row>
        <row r="197">
          <cell r="A197" t="str">
            <v>Massachusetts, 2013</v>
          </cell>
          <cell r="B197">
            <v>365746.65100000001</v>
          </cell>
          <cell r="C197">
            <v>386388.74800000002</v>
          </cell>
          <cell r="D197">
            <v>400134.109</v>
          </cell>
          <cell r="E197">
            <v>463984.38200000004</v>
          </cell>
          <cell r="F197">
            <v>478773.88199999998</v>
          </cell>
          <cell r="G197">
            <v>455550.58299999998</v>
          </cell>
          <cell r="H197">
            <v>418036.42</v>
          </cell>
          <cell r="I197">
            <v>403742.79099999997</v>
          </cell>
          <cell r="J197">
            <v>467146.14000000007</v>
          </cell>
          <cell r="K197">
            <v>505824.12</v>
          </cell>
          <cell r="L197">
            <v>499968.78100000002</v>
          </cell>
          <cell r="M197">
            <v>447133.63500000001</v>
          </cell>
          <cell r="N197">
            <v>382511.29299999995</v>
          </cell>
          <cell r="O197">
            <v>281642.11200000002</v>
          </cell>
          <cell r="P197">
            <v>204662.12500000003</v>
          </cell>
          <cell r="Q197">
            <v>164013.451</v>
          </cell>
          <cell r="R197">
            <v>136769.23300000001</v>
          </cell>
          <cell r="S197">
            <v>148437.78499999997</v>
          </cell>
        </row>
        <row r="198">
          <cell r="A198" t="str">
            <v>Massachusetts, 2014</v>
          </cell>
          <cell r="B198">
            <v>365071.283</v>
          </cell>
          <cell r="C198">
            <v>382044.39999999997</v>
          </cell>
          <cell r="D198">
            <v>401669.12900000002</v>
          </cell>
          <cell r="E198">
            <v>464492.39399999997</v>
          </cell>
          <cell r="F198">
            <v>482990.21400000004</v>
          </cell>
          <cell r="G198">
            <v>464812.18799999997</v>
          </cell>
          <cell r="H198">
            <v>427452.52899999998</v>
          </cell>
          <cell r="I198">
            <v>397684.09300000005</v>
          </cell>
          <cell r="J198">
            <v>459063.20199999999</v>
          </cell>
          <cell r="K198">
            <v>497165.18299999996</v>
          </cell>
          <cell r="L198">
            <v>504725.51799999998</v>
          </cell>
          <cell r="M198">
            <v>457189.86800000002</v>
          </cell>
          <cell r="N198">
            <v>393573.05499999999</v>
          </cell>
          <cell r="O198">
            <v>295549.34500000003</v>
          </cell>
          <cell r="P198">
            <v>214381.12899999999</v>
          </cell>
          <cell r="Q198">
            <v>164839.45099999997</v>
          </cell>
          <cell r="R198">
            <v>134761.25599999999</v>
          </cell>
          <cell r="S198">
            <v>151002.726</v>
          </cell>
        </row>
        <row r="199">
          <cell r="A199" t="str">
            <v>Massachusetts, 2015</v>
          </cell>
          <cell r="B199">
            <v>363716.66799999995</v>
          </cell>
          <cell r="C199">
            <v>377691.16799999995</v>
          </cell>
          <cell r="D199">
            <v>399256.13799999998</v>
          </cell>
          <cell r="E199">
            <v>461865.80900000001</v>
          </cell>
          <cell r="F199">
            <v>486631.87099999998</v>
          </cell>
          <cell r="G199">
            <v>471408.59600000002</v>
          </cell>
          <cell r="H199">
            <v>436847.06899999996</v>
          </cell>
          <cell r="I199">
            <v>397983.65699999989</v>
          </cell>
          <cell r="J199">
            <v>449172.64600000001</v>
          </cell>
          <cell r="K199">
            <v>487123.92400000006</v>
          </cell>
          <cell r="L199">
            <v>507074.38500000001</v>
          </cell>
          <cell r="M199">
            <v>466605.07</v>
          </cell>
          <cell r="N199">
            <v>398469.19399999996</v>
          </cell>
          <cell r="O199">
            <v>308595.353</v>
          </cell>
          <cell r="P199">
            <v>224344.37199999997</v>
          </cell>
          <cell r="Q199">
            <v>161554.21699999998</v>
          </cell>
          <cell r="R199">
            <v>132133.45299999998</v>
          </cell>
          <cell r="S199">
            <v>153639.87100000001</v>
          </cell>
        </row>
        <row r="200">
          <cell r="A200" t="str">
            <v>Massachusetts, 2016</v>
          </cell>
          <cell r="B200">
            <v>363626.19200000004</v>
          </cell>
          <cell r="C200">
            <v>375206.27100000001</v>
          </cell>
          <cell r="D200">
            <v>401378.80800000002</v>
          </cell>
          <cell r="E200">
            <v>461223.25599999999</v>
          </cell>
          <cell r="F200">
            <v>492757.39099999995</v>
          </cell>
          <cell r="G200">
            <v>479036.31800000003</v>
          </cell>
          <cell r="H200">
            <v>447129.48600000003</v>
          </cell>
          <cell r="I200">
            <v>400739.64</v>
          </cell>
          <cell r="J200">
            <v>437913.29599999991</v>
          </cell>
          <cell r="K200">
            <v>477698.32299999997</v>
          </cell>
          <cell r="L200">
            <v>506670.69099999999</v>
          </cell>
          <cell r="M200">
            <v>472046.91899999999</v>
          </cell>
          <cell r="N200">
            <v>411695.07699999993</v>
          </cell>
          <cell r="O200">
            <v>325203.87299999996</v>
          </cell>
          <cell r="P200">
            <v>235433.06599999999</v>
          </cell>
          <cell r="Q200">
            <v>166022.364</v>
          </cell>
          <cell r="R200">
            <v>134931.04</v>
          </cell>
          <cell r="S200">
            <v>155000.51</v>
          </cell>
        </row>
        <row r="201">
          <cell r="A201" t="str">
            <v>Massachusetts, 2017</v>
          </cell>
          <cell r="B201">
            <v>362100</v>
          </cell>
          <cell r="C201">
            <v>370366</v>
          </cell>
          <cell r="D201">
            <v>397708</v>
          </cell>
          <cell r="E201">
            <v>458625</v>
          </cell>
          <cell r="F201">
            <v>489436</v>
          </cell>
          <cell r="G201">
            <v>489562</v>
          </cell>
          <cell r="H201">
            <v>455681</v>
          </cell>
          <cell r="I201">
            <v>408007</v>
          </cell>
          <cell r="J201">
            <v>424938</v>
          </cell>
          <cell r="K201">
            <v>468711</v>
          </cell>
          <cell r="L201">
            <v>501948</v>
          </cell>
          <cell r="M201">
            <v>478086</v>
          </cell>
          <cell r="N201">
            <v>420784</v>
          </cell>
          <cell r="O201">
            <v>338249</v>
          </cell>
          <cell r="P201">
            <v>248812</v>
          </cell>
          <cell r="Q201">
            <v>170940</v>
          </cell>
          <cell r="R201">
            <v>133297</v>
          </cell>
          <cell r="S201">
            <v>154794</v>
          </cell>
        </row>
        <row r="202">
          <cell r="A202" t="str">
            <v>Michigan, 2009</v>
          </cell>
          <cell r="B202">
            <v>630769.59899999993</v>
          </cell>
          <cell r="C202">
            <v>648292.94499999995</v>
          </cell>
          <cell r="D202">
            <v>702962.19099999999</v>
          </cell>
          <cell r="E202">
            <v>743749.74099999981</v>
          </cell>
          <cell r="F202">
            <v>691127.99800000014</v>
          </cell>
          <cell r="G202">
            <v>624593.60700000008</v>
          </cell>
          <cell r="H202">
            <v>601274.09400000016</v>
          </cell>
          <cell r="I202">
            <v>682528.69400000002</v>
          </cell>
          <cell r="J202">
            <v>732620.27499999991</v>
          </cell>
          <cell r="K202">
            <v>786414.76699999976</v>
          </cell>
          <cell r="L202">
            <v>741734.201</v>
          </cell>
          <cell r="M202">
            <v>640844.25599999982</v>
          </cell>
          <cell r="N202">
            <v>494981.98499999999</v>
          </cell>
          <cell r="O202">
            <v>369970.82100000005</v>
          </cell>
          <cell r="P202">
            <v>294976.04600000003</v>
          </cell>
          <cell r="Q202">
            <v>248808.52000000005</v>
          </cell>
          <cell r="R202">
            <v>195596.63399999999</v>
          </cell>
          <cell r="S202">
            <v>173978.43300000002</v>
          </cell>
        </row>
        <row r="203">
          <cell r="A203" t="str">
            <v>Michigan, 2010</v>
          </cell>
          <cell r="B203">
            <v>614519.55900000001</v>
          </cell>
          <cell r="C203">
            <v>651050.85200000007</v>
          </cell>
          <cell r="D203">
            <v>699664.66899999988</v>
          </cell>
          <cell r="E203">
            <v>759946.19499999995</v>
          </cell>
          <cell r="F203">
            <v>663406.79</v>
          </cell>
          <cell r="G203">
            <v>602706.90199999989</v>
          </cell>
          <cell r="H203">
            <v>583859.03999999992</v>
          </cell>
          <cell r="I203">
            <v>651924.54799999984</v>
          </cell>
          <cell r="J203">
            <v>702759.85600000003</v>
          </cell>
          <cell r="K203">
            <v>767196.5</v>
          </cell>
          <cell r="L203">
            <v>749157.29599999997</v>
          </cell>
          <cell r="M203">
            <v>658717.45700000005</v>
          </cell>
          <cell r="N203">
            <v>520361.72300000023</v>
          </cell>
          <cell r="O203">
            <v>384738.71699999995</v>
          </cell>
          <cell r="P203">
            <v>298594.299</v>
          </cell>
          <cell r="Q203">
            <v>251561.27399999995</v>
          </cell>
          <cell r="R203">
            <v>200299.42899999995</v>
          </cell>
          <cell r="S203">
            <v>178703.78200000001</v>
          </cell>
        </row>
        <row r="204">
          <cell r="A204" t="str">
            <v>Michigan, 2011</v>
          </cell>
          <cell r="B204">
            <v>603142.495</v>
          </cell>
          <cell r="C204">
            <v>641795.69400000002</v>
          </cell>
          <cell r="D204">
            <v>683021.67599999998</v>
          </cell>
          <cell r="E204">
            <v>743444.85699999984</v>
          </cell>
          <cell r="F204">
            <v>669045.22900000005</v>
          </cell>
          <cell r="G204">
            <v>596778.68599999999</v>
          </cell>
          <cell r="H204">
            <v>576685.21199999994</v>
          </cell>
          <cell r="I204">
            <v>629017.68099999998</v>
          </cell>
          <cell r="J204">
            <v>680476.25700000022</v>
          </cell>
          <cell r="K204">
            <v>748937.98899999983</v>
          </cell>
          <cell r="L204">
            <v>752566.84999999974</v>
          </cell>
          <cell r="M204">
            <v>666430.27499999979</v>
          </cell>
          <cell r="N204">
            <v>544339.14300000016</v>
          </cell>
          <cell r="O204">
            <v>395967.57700000016</v>
          </cell>
          <cell r="P204">
            <v>301447.04100000003</v>
          </cell>
          <cell r="Q204">
            <v>245544.68399999995</v>
          </cell>
          <cell r="R204">
            <v>201210.59300000008</v>
          </cell>
          <cell r="S204">
            <v>183028.43399999998</v>
          </cell>
        </row>
        <row r="205">
          <cell r="A205" t="str">
            <v>Michigan, 2012</v>
          </cell>
          <cell r="B205">
            <v>588603.09900000016</v>
          </cell>
          <cell r="C205">
            <v>629238.32500000007</v>
          </cell>
          <cell r="D205">
            <v>667852.92700000026</v>
          </cell>
          <cell r="E205">
            <v>727697.4360000001</v>
          </cell>
          <cell r="F205">
            <v>673184.73699999973</v>
          </cell>
          <cell r="G205">
            <v>589120.33900000004</v>
          </cell>
          <cell r="H205">
            <v>573991.17800000007</v>
          </cell>
          <cell r="I205">
            <v>604512.62200000021</v>
          </cell>
          <cell r="J205">
            <v>662398.17999999993</v>
          </cell>
          <cell r="K205">
            <v>727703.43400000001</v>
          </cell>
          <cell r="L205">
            <v>750161.93000000028</v>
          </cell>
          <cell r="M205">
            <v>675813.09200000006</v>
          </cell>
          <cell r="N205">
            <v>561050.72200000007</v>
          </cell>
          <cell r="O205">
            <v>411039.20899999992</v>
          </cell>
          <cell r="P205">
            <v>308072.04300000001</v>
          </cell>
          <cell r="Q205">
            <v>242454.33399999994</v>
          </cell>
          <cell r="R205">
            <v>198652.18299999996</v>
          </cell>
          <cell r="S205">
            <v>188165.75100000008</v>
          </cell>
        </row>
        <row r="206">
          <cell r="A206" t="str">
            <v>Michigan, 2013</v>
          </cell>
          <cell r="B206">
            <v>577017.20999999985</v>
          </cell>
          <cell r="C206">
            <v>620892.13099999994</v>
          </cell>
          <cell r="D206">
            <v>656703.04499999993</v>
          </cell>
          <cell r="E206">
            <v>708973.19299999997</v>
          </cell>
          <cell r="F206">
            <v>686153.12099999993</v>
          </cell>
          <cell r="G206">
            <v>582326.85799999977</v>
          </cell>
          <cell r="H206">
            <v>573155.49600000004</v>
          </cell>
          <cell r="I206">
            <v>582116.94199999969</v>
          </cell>
          <cell r="J206">
            <v>649549.30599999987</v>
          </cell>
          <cell r="K206">
            <v>707378.19799999986</v>
          </cell>
          <cell r="L206">
            <v>742330.22799999989</v>
          </cell>
          <cell r="M206">
            <v>684284.88699999999</v>
          </cell>
          <cell r="N206">
            <v>577677.24000000011</v>
          </cell>
          <cell r="O206">
            <v>428780.07699999993</v>
          </cell>
          <cell r="P206">
            <v>311938.46299999993</v>
          </cell>
          <cell r="Q206">
            <v>238987.084</v>
          </cell>
          <cell r="R206">
            <v>192903.33299999996</v>
          </cell>
          <cell r="S206">
            <v>189853.31899999996</v>
          </cell>
        </row>
        <row r="207">
          <cell r="A207" t="str">
            <v>Michigan, 2014</v>
          </cell>
          <cell r="B207">
            <v>574297.74999999988</v>
          </cell>
          <cell r="C207">
            <v>616125.07700000005</v>
          </cell>
          <cell r="D207">
            <v>649767.73800000013</v>
          </cell>
          <cell r="E207">
            <v>694524.92700000003</v>
          </cell>
          <cell r="F207">
            <v>698593.15099999995</v>
          </cell>
          <cell r="G207">
            <v>587681.21799999999</v>
          </cell>
          <cell r="H207">
            <v>578900.397</v>
          </cell>
          <cell r="I207">
            <v>571882.2570000001</v>
          </cell>
          <cell r="J207">
            <v>640935.57500000007</v>
          </cell>
          <cell r="K207">
            <v>690190.88199999998</v>
          </cell>
          <cell r="L207">
            <v>741782.3139999999</v>
          </cell>
          <cell r="M207">
            <v>699266.33499999985</v>
          </cell>
          <cell r="N207">
            <v>598394.26800000004</v>
          </cell>
          <cell r="O207">
            <v>449189.97100000008</v>
          </cell>
          <cell r="P207">
            <v>328137.86099999998</v>
          </cell>
          <cell r="Q207">
            <v>243589.21800000002</v>
          </cell>
          <cell r="R207">
            <v>193610.99600000007</v>
          </cell>
          <cell r="S207">
            <v>196495.41899999999</v>
          </cell>
        </row>
        <row r="208">
          <cell r="A208" t="str">
            <v>Michigan, 2015</v>
          </cell>
          <cell r="B208">
            <v>562749.53699999989</v>
          </cell>
          <cell r="C208">
            <v>600520.16000000015</v>
          </cell>
          <cell r="D208">
            <v>635892.98499999999</v>
          </cell>
          <cell r="E208">
            <v>678185.48599999992</v>
          </cell>
          <cell r="F208">
            <v>706018.58999999985</v>
          </cell>
          <cell r="G208">
            <v>588606.73</v>
          </cell>
          <cell r="H208">
            <v>576145.92899999989</v>
          </cell>
          <cell r="I208">
            <v>559703.43099999987</v>
          </cell>
          <cell r="J208">
            <v>620201.85600000003</v>
          </cell>
          <cell r="K208">
            <v>663403.19500000007</v>
          </cell>
          <cell r="L208">
            <v>723296.90100000007</v>
          </cell>
          <cell r="M208">
            <v>697052.80500000017</v>
          </cell>
          <cell r="N208">
            <v>604337.72699999996</v>
          </cell>
          <cell r="O208">
            <v>462702.78999999992</v>
          </cell>
          <cell r="P208">
            <v>333630.06899999996</v>
          </cell>
          <cell r="Q208">
            <v>242954.97799999997</v>
          </cell>
          <cell r="R208">
            <v>189768.791</v>
          </cell>
          <cell r="S208">
            <v>195686.24100000004</v>
          </cell>
        </row>
        <row r="209">
          <cell r="A209" t="str">
            <v>Michigan, 2016</v>
          </cell>
          <cell r="B209">
            <v>560201.51199999999</v>
          </cell>
          <cell r="C209">
            <v>592984.652</v>
          </cell>
          <cell r="D209">
            <v>626051.07999999996</v>
          </cell>
          <cell r="E209">
            <v>669280.70499999996</v>
          </cell>
          <cell r="F209">
            <v>711247.16700000013</v>
          </cell>
          <cell r="G209">
            <v>605234.16</v>
          </cell>
          <cell r="H209">
            <v>577523.93700000003</v>
          </cell>
          <cell r="I209">
            <v>560058.04499999981</v>
          </cell>
          <cell r="J209">
            <v>601914.67700000003</v>
          </cell>
          <cell r="K209">
            <v>647939.42300000007</v>
          </cell>
          <cell r="L209">
            <v>707461.62499999988</v>
          </cell>
          <cell r="M209">
            <v>697948.98100000003</v>
          </cell>
          <cell r="N209">
            <v>611973.76300000004</v>
          </cell>
          <cell r="O209">
            <v>486340.72100000014</v>
          </cell>
          <cell r="P209">
            <v>341555.67300000001</v>
          </cell>
          <cell r="Q209">
            <v>245718.91099999996</v>
          </cell>
          <cell r="R209">
            <v>184194.34599999999</v>
          </cell>
          <cell r="S209">
            <v>197501.09499999997</v>
          </cell>
        </row>
        <row r="210">
          <cell r="A210" t="str">
            <v>Michigan, 2017</v>
          </cell>
          <cell r="B210">
            <v>554329</v>
          </cell>
          <cell r="C210">
            <v>581520</v>
          </cell>
          <cell r="D210">
            <v>612522</v>
          </cell>
          <cell r="E210">
            <v>650042</v>
          </cell>
          <cell r="F210">
            <v>699233</v>
          </cell>
          <cell r="G210">
            <v>609241</v>
          </cell>
          <cell r="H210">
            <v>572488</v>
          </cell>
          <cell r="I210">
            <v>558077</v>
          </cell>
          <cell r="J210">
            <v>580268</v>
          </cell>
          <cell r="K210">
            <v>631594</v>
          </cell>
          <cell r="L210">
            <v>686479</v>
          </cell>
          <cell r="M210">
            <v>694719</v>
          </cell>
          <cell r="N210">
            <v>622428</v>
          </cell>
          <cell r="O210">
            <v>503172</v>
          </cell>
          <cell r="P210">
            <v>361010</v>
          </cell>
          <cell r="Q210">
            <v>252733</v>
          </cell>
          <cell r="R210">
            <v>183723</v>
          </cell>
          <cell r="S210">
            <v>197450</v>
          </cell>
        </row>
        <row r="211">
          <cell r="A211" t="str">
            <v>Minnesota, 2009</v>
          </cell>
          <cell r="B211">
            <v>354883.35799999977</v>
          </cell>
          <cell r="C211">
            <v>333803.09399999992</v>
          </cell>
          <cell r="D211">
            <v>347607.17800000007</v>
          </cell>
          <cell r="E211">
            <v>373065.65099999995</v>
          </cell>
          <cell r="F211">
            <v>370235.41200000001</v>
          </cell>
          <cell r="G211">
            <v>352302.44500000012</v>
          </cell>
          <cell r="H211">
            <v>321467.67099999997</v>
          </cell>
          <cell r="I211">
            <v>348161.72299999988</v>
          </cell>
          <cell r="J211">
            <v>383191.9929999999</v>
          </cell>
          <cell r="K211">
            <v>415081.103</v>
          </cell>
          <cell r="L211">
            <v>376818.36800000002</v>
          </cell>
          <cell r="M211">
            <v>314898.3949999999</v>
          </cell>
          <cell r="N211">
            <v>239781.144</v>
          </cell>
          <cell r="O211">
            <v>178504.163</v>
          </cell>
          <cell r="P211">
            <v>142888.88400000002</v>
          </cell>
          <cell r="Q211">
            <v>122164.59699999999</v>
          </cell>
          <cell r="R211">
            <v>97537.680000000008</v>
          </cell>
          <cell r="S211">
            <v>98819.255999999965</v>
          </cell>
        </row>
        <row r="212">
          <cell r="A212" t="str">
            <v>Minnesota, 2010</v>
          </cell>
          <cell r="B212">
            <v>352390.09799999988</v>
          </cell>
          <cell r="C212">
            <v>345090.58199999994</v>
          </cell>
          <cell r="D212">
            <v>356366.43699999998</v>
          </cell>
          <cell r="E212">
            <v>374313.67300000001</v>
          </cell>
          <cell r="F212">
            <v>358753.72500000003</v>
          </cell>
          <cell r="G212">
            <v>361170.03400000004</v>
          </cell>
          <cell r="H212">
            <v>331463.255</v>
          </cell>
          <cell r="I212">
            <v>342123.06699999998</v>
          </cell>
          <cell r="J212">
            <v>371706.85799999989</v>
          </cell>
          <cell r="K212">
            <v>412465.54599999997</v>
          </cell>
          <cell r="L212">
            <v>386093.36599999998</v>
          </cell>
          <cell r="M212">
            <v>329528.55699999986</v>
          </cell>
          <cell r="N212">
            <v>254004.15599999996</v>
          </cell>
          <cell r="O212">
            <v>188087.24599999996</v>
          </cell>
          <cell r="P212">
            <v>143332.10200000004</v>
          </cell>
          <cell r="Q212">
            <v>124287.18400000001</v>
          </cell>
          <cell r="R212">
            <v>98974.41300000003</v>
          </cell>
          <cell r="S212">
            <v>98524.028999999966</v>
          </cell>
        </row>
        <row r="213">
          <cell r="A213" t="str">
            <v>Minnesota, 2011</v>
          </cell>
          <cell r="B213">
            <v>339163.89199999993</v>
          </cell>
          <cell r="C213">
            <v>335470.94999999984</v>
          </cell>
          <cell r="D213">
            <v>341533.95299999998</v>
          </cell>
          <cell r="E213">
            <v>357343.09099999996</v>
          </cell>
          <cell r="F213">
            <v>344944.11599999986</v>
          </cell>
          <cell r="G213">
            <v>354233.22599999997</v>
          </cell>
          <cell r="H213">
            <v>325529.78500000003</v>
          </cell>
          <cell r="I213">
            <v>322788.81</v>
          </cell>
          <cell r="J213">
            <v>350856.73800000013</v>
          </cell>
          <cell r="K213">
            <v>391997.05900000007</v>
          </cell>
          <cell r="L213">
            <v>378236.81900000008</v>
          </cell>
          <cell r="M213">
            <v>323440.2030000001</v>
          </cell>
          <cell r="N213">
            <v>256834.53000000006</v>
          </cell>
          <cell r="O213">
            <v>184592.32600000009</v>
          </cell>
          <cell r="P213">
            <v>139317.44999999998</v>
          </cell>
          <cell r="Q213">
            <v>117137.91200000003</v>
          </cell>
          <cell r="R213">
            <v>92831.138000000021</v>
          </cell>
          <cell r="S213">
            <v>95140.465000000011</v>
          </cell>
        </row>
        <row r="214">
          <cell r="A214" t="str">
            <v>Minnesota, 2012</v>
          </cell>
          <cell r="B214">
            <v>335678.71800000005</v>
          </cell>
          <cell r="C214">
            <v>337993.03400000016</v>
          </cell>
          <cell r="D214">
            <v>334430.71499999997</v>
          </cell>
          <cell r="E214">
            <v>352306.777</v>
          </cell>
          <cell r="F214">
            <v>343235.73300000001</v>
          </cell>
          <cell r="G214">
            <v>354916.85599999991</v>
          </cell>
          <cell r="H214">
            <v>332461.02099999995</v>
          </cell>
          <cell r="I214">
            <v>313317.99300000002</v>
          </cell>
          <cell r="J214">
            <v>341579.1829999999</v>
          </cell>
          <cell r="K214">
            <v>379951.38899999991</v>
          </cell>
          <cell r="L214">
            <v>378411.79600000003</v>
          </cell>
          <cell r="M214">
            <v>328003.68200000003</v>
          </cell>
          <cell r="N214">
            <v>265452.56400000001</v>
          </cell>
          <cell r="O214">
            <v>189976.22700000001</v>
          </cell>
          <cell r="P214">
            <v>142054.59699999998</v>
          </cell>
          <cell r="Q214">
            <v>114655.356</v>
          </cell>
          <cell r="R214">
            <v>91349.457999999999</v>
          </cell>
          <cell r="S214">
            <v>94985.637999999948</v>
          </cell>
        </row>
        <row r="215">
          <cell r="A215" t="str">
            <v>Minnesota, 2013</v>
          </cell>
          <cell r="B215">
            <v>336961.84200000012</v>
          </cell>
          <cell r="C215">
            <v>341477.44199999998</v>
          </cell>
          <cell r="D215">
            <v>338952.03100000008</v>
          </cell>
          <cell r="E215">
            <v>351935.50800000003</v>
          </cell>
          <cell r="F215">
            <v>346983.54299999995</v>
          </cell>
          <cell r="G215">
            <v>356493.00499999983</v>
          </cell>
          <cell r="H215">
            <v>343244.85900000011</v>
          </cell>
          <cell r="I215">
            <v>310088.03999999986</v>
          </cell>
          <cell r="J215">
            <v>339699.946</v>
          </cell>
          <cell r="K215">
            <v>372070.00000000006</v>
          </cell>
          <cell r="L215">
            <v>389312.42600000009</v>
          </cell>
          <cell r="M215">
            <v>349728.72499999998</v>
          </cell>
          <cell r="N215">
            <v>291530.65700000001</v>
          </cell>
          <cell r="O215">
            <v>218582.27400000006</v>
          </cell>
          <cell r="P215">
            <v>163505.88400000005</v>
          </cell>
          <cell r="Q215">
            <v>130799.28299999998</v>
          </cell>
          <cell r="R215">
            <v>104023.64900000002</v>
          </cell>
          <cell r="S215">
            <v>107269.71299999999</v>
          </cell>
        </row>
        <row r="216">
          <cell r="A216" t="str">
            <v>Minnesota, 2014</v>
          </cell>
          <cell r="B216">
            <v>338865.79599999997</v>
          </cell>
          <cell r="C216">
            <v>345557.79</v>
          </cell>
          <cell r="D216">
            <v>342669.28599999985</v>
          </cell>
          <cell r="E216">
            <v>347776.10000000015</v>
          </cell>
          <cell r="F216">
            <v>345827.81599999999</v>
          </cell>
          <cell r="G216">
            <v>360109.98699999996</v>
          </cell>
          <cell r="H216">
            <v>355950.66</v>
          </cell>
          <cell r="I216">
            <v>313466.34000000003</v>
          </cell>
          <cell r="J216">
            <v>336506.84600000002</v>
          </cell>
          <cell r="K216">
            <v>362955.14900000003</v>
          </cell>
          <cell r="L216">
            <v>388712.40100000007</v>
          </cell>
          <cell r="M216">
            <v>351213.1759999998</v>
          </cell>
          <cell r="N216">
            <v>291479.37399999989</v>
          </cell>
          <cell r="O216">
            <v>214083.42300000004</v>
          </cell>
          <cell r="P216">
            <v>158007.15799999997</v>
          </cell>
          <cell r="Q216">
            <v>120787.82900000004</v>
          </cell>
          <cell r="R216">
            <v>92903.07799999998</v>
          </cell>
          <cell r="S216">
            <v>100288.46400000002</v>
          </cell>
        </row>
        <row r="217">
          <cell r="A217" t="str">
            <v>Minnesota, 2015</v>
          </cell>
          <cell r="B217">
            <v>332898.69199999998</v>
          </cell>
          <cell r="C217">
            <v>343971.86299999995</v>
          </cell>
          <cell r="D217">
            <v>336435.28300000005</v>
          </cell>
          <cell r="E217">
            <v>341035.11699999997</v>
          </cell>
          <cell r="F217">
            <v>341200.61199999985</v>
          </cell>
          <cell r="G217">
            <v>354112.07700000005</v>
          </cell>
          <cell r="H217">
            <v>359487.63500000013</v>
          </cell>
          <cell r="I217">
            <v>313925.93999999994</v>
          </cell>
          <cell r="J217">
            <v>328415.19599999988</v>
          </cell>
          <cell r="K217">
            <v>350781.30200000003</v>
          </cell>
          <cell r="L217">
            <v>386022.91300000012</v>
          </cell>
          <cell r="M217">
            <v>356738.93300000002</v>
          </cell>
          <cell r="N217">
            <v>301490.85700000002</v>
          </cell>
          <cell r="O217">
            <v>223226.35199999996</v>
          </cell>
          <cell r="P217">
            <v>162473.42900000003</v>
          </cell>
          <cell r="Q217">
            <v>121510.19299999998</v>
          </cell>
          <cell r="R217">
            <v>94257.200000000012</v>
          </cell>
          <cell r="S217">
            <v>102889.867</v>
          </cell>
        </row>
        <row r="218">
          <cell r="A218" t="str">
            <v>Minnesota, 2016</v>
          </cell>
          <cell r="B218">
            <v>333261.73300000007</v>
          </cell>
          <cell r="C218">
            <v>345425.55900000001</v>
          </cell>
          <cell r="D218">
            <v>340855.2699999999</v>
          </cell>
          <cell r="E218">
            <v>340604.23099999991</v>
          </cell>
          <cell r="F218">
            <v>342784.72399999993</v>
          </cell>
          <cell r="G218">
            <v>351365.48000000004</v>
          </cell>
          <cell r="H218">
            <v>364581.54999999987</v>
          </cell>
          <cell r="I218">
            <v>322039.85699999996</v>
          </cell>
          <cell r="J218">
            <v>321723.1019999999</v>
          </cell>
          <cell r="K218">
            <v>342890.01599999995</v>
          </cell>
          <cell r="L218">
            <v>381300.91400000016</v>
          </cell>
          <cell r="M218">
            <v>364859.57099999994</v>
          </cell>
          <cell r="N218">
            <v>309478.93600000005</v>
          </cell>
          <cell r="O218">
            <v>237190.69699999987</v>
          </cell>
          <cell r="P218">
            <v>170818.79499999998</v>
          </cell>
          <cell r="Q218">
            <v>124132.40500000003</v>
          </cell>
          <cell r="R218">
            <v>94403.326000000001</v>
          </cell>
          <cell r="S218">
            <v>107132.141</v>
          </cell>
        </row>
        <row r="219">
          <cell r="A219" t="str">
            <v>Minnesota, 2017</v>
          </cell>
          <cell r="B219">
            <v>316049</v>
          </cell>
          <cell r="C219">
            <v>326285</v>
          </cell>
          <cell r="D219">
            <v>324691</v>
          </cell>
          <cell r="E219">
            <v>318742</v>
          </cell>
          <cell r="F219">
            <v>321112</v>
          </cell>
          <cell r="G219">
            <v>334770</v>
          </cell>
          <cell r="H219">
            <v>349554</v>
          </cell>
          <cell r="I219">
            <v>316261</v>
          </cell>
          <cell r="J219">
            <v>299887</v>
          </cell>
          <cell r="K219">
            <v>318926</v>
          </cell>
          <cell r="L219">
            <v>352481</v>
          </cell>
          <cell r="M219">
            <v>347226</v>
          </cell>
          <cell r="N219">
            <v>299225</v>
          </cell>
          <cell r="O219">
            <v>233174</v>
          </cell>
          <cell r="P219">
            <v>165330</v>
          </cell>
          <cell r="Q219">
            <v>118451</v>
          </cell>
          <cell r="R219">
            <v>87305</v>
          </cell>
          <cell r="S219">
            <v>98505</v>
          </cell>
        </row>
        <row r="220">
          <cell r="A220" t="str">
            <v>Mississippi, 2009</v>
          </cell>
          <cell r="B220">
            <v>215338.05700000003</v>
          </cell>
          <cell r="C220">
            <v>205902.77100000004</v>
          </cell>
          <cell r="D220">
            <v>210870.15100000001</v>
          </cell>
          <cell r="E220">
            <v>225381.92600000004</v>
          </cell>
          <cell r="F220">
            <v>221914.82799999995</v>
          </cell>
          <cell r="G220">
            <v>201947.18599999999</v>
          </cell>
          <cell r="H220">
            <v>179359.182</v>
          </cell>
          <cell r="I220">
            <v>183130.80399999995</v>
          </cell>
          <cell r="J220">
            <v>200629.14600000007</v>
          </cell>
          <cell r="K220">
            <v>208694.98199999996</v>
          </cell>
          <cell r="L220">
            <v>194951.68500000006</v>
          </cell>
          <cell r="M220">
            <v>172322.85599999997</v>
          </cell>
          <cell r="N220">
            <v>137899.92000000001</v>
          </cell>
          <cell r="O220">
            <v>107645.361</v>
          </cell>
          <cell r="P220">
            <v>86683.842000000033</v>
          </cell>
          <cell r="Q220">
            <v>70878.187000000005</v>
          </cell>
          <cell r="R220">
            <v>53351.656000000003</v>
          </cell>
          <cell r="S220">
            <v>46621.498</v>
          </cell>
        </row>
        <row r="221">
          <cell r="A221" t="str">
            <v>Mississippi, 2010</v>
          </cell>
          <cell r="B221">
            <v>199939.44999999995</v>
          </cell>
          <cell r="C221">
            <v>197971.60699999999</v>
          </cell>
          <cell r="D221">
            <v>200280.728</v>
          </cell>
          <cell r="E221">
            <v>218419.80699999994</v>
          </cell>
          <cell r="F221">
            <v>205920.58599999995</v>
          </cell>
          <cell r="G221">
            <v>188864.67499999993</v>
          </cell>
          <cell r="H221">
            <v>175513.47299999994</v>
          </cell>
          <cell r="I221">
            <v>178812.56800000003</v>
          </cell>
          <cell r="J221">
            <v>190826.11799999999</v>
          </cell>
          <cell r="K221">
            <v>202947.79500000007</v>
          </cell>
          <cell r="L221">
            <v>194182.97500000006</v>
          </cell>
          <cell r="M221">
            <v>173451.726</v>
          </cell>
          <cell r="N221">
            <v>142283.63499999998</v>
          </cell>
          <cell r="O221">
            <v>110760.84700000002</v>
          </cell>
          <cell r="P221">
            <v>84902.991000000009</v>
          </cell>
          <cell r="Q221">
            <v>65457.693999999989</v>
          </cell>
          <cell r="R221">
            <v>48285.70400000002</v>
          </cell>
          <cell r="S221">
            <v>41388.429999999993</v>
          </cell>
        </row>
        <row r="222">
          <cell r="A222" t="str">
            <v>Mississippi, 2011</v>
          </cell>
          <cell r="B222">
            <v>194829.02499999999</v>
          </cell>
          <cell r="C222">
            <v>192533.96099999992</v>
          </cell>
          <cell r="D222">
            <v>195860.77699999997</v>
          </cell>
          <cell r="E222">
            <v>205410.87300000005</v>
          </cell>
          <cell r="F222">
            <v>196049.48699999988</v>
          </cell>
          <cell r="G222">
            <v>183790.68700000009</v>
          </cell>
          <cell r="H222">
            <v>172555.01300000004</v>
          </cell>
          <cell r="I222">
            <v>172838.98799999998</v>
          </cell>
          <cell r="J222">
            <v>185606.91099999999</v>
          </cell>
          <cell r="K222">
            <v>196148.86499999996</v>
          </cell>
          <cell r="L222">
            <v>192157.71500000005</v>
          </cell>
          <cell r="M222">
            <v>171400.302</v>
          </cell>
          <cell r="N222">
            <v>145757.38400000002</v>
          </cell>
          <cell r="O222">
            <v>110903.65700000001</v>
          </cell>
          <cell r="P222">
            <v>84383.214999999997</v>
          </cell>
          <cell r="Q222">
            <v>63939.295000000006</v>
          </cell>
          <cell r="R222">
            <v>47540.145999999979</v>
          </cell>
          <cell r="S222">
            <v>40236.578000000001</v>
          </cell>
        </row>
        <row r="223">
          <cell r="A223" t="str">
            <v>Mississippi, 2012</v>
          </cell>
          <cell r="B223">
            <v>195379.45999999985</v>
          </cell>
          <cell r="C223">
            <v>193297.72299999997</v>
          </cell>
          <cell r="D223">
            <v>196769.92999999991</v>
          </cell>
          <cell r="E223">
            <v>209423.97899999999</v>
          </cell>
          <cell r="F223">
            <v>203044.56699999998</v>
          </cell>
          <cell r="G223">
            <v>183671.897</v>
          </cell>
          <cell r="H223">
            <v>176805.42199999996</v>
          </cell>
          <cell r="I223">
            <v>172934.48499999996</v>
          </cell>
          <cell r="J223">
            <v>180822.05499999991</v>
          </cell>
          <cell r="K223">
            <v>193220.42499999999</v>
          </cell>
          <cell r="L223">
            <v>194845.47199999992</v>
          </cell>
          <cell r="M223">
            <v>176559.43299999996</v>
          </cell>
          <cell r="N223">
            <v>152337.92600000001</v>
          </cell>
          <cell r="O223">
            <v>114923.51999999996</v>
          </cell>
          <cell r="P223">
            <v>88777.664999999964</v>
          </cell>
          <cell r="Q223">
            <v>64157.247000000018</v>
          </cell>
          <cell r="R223">
            <v>49083.993999999999</v>
          </cell>
          <cell r="S223">
            <v>42044.557000000001</v>
          </cell>
        </row>
        <row r="224">
          <cell r="A224" t="str">
            <v>Mississippi, 2013</v>
          </cell>
          <cell r="B224">
            <v>194963.78499999997</v>
          </cell>
          <cell r="C224">
            <v>196330.66699999999</v>
          </cell>
          <cell r="D224">
            <v>197069.16499999998</v>
          </cell>
          <cell r="E224">
            <v>205930.75999999998</v>
          </cell>
          <cell r="F224">
            <v>207474.49900000001</v>
          </cell>
          <cell r="G224">
            <v>185984.68700000001</v>
          </cell>
          <cell r="H224">
            <v>180285.02000000002</v>
          </cell>
          <cell r="I224">
            <v>172876.48700000002</v>
          </cell>
          <cell r="J224">
            <v>178827.96699999989</v>
          </cell>
          <cell r="K224">
            <v>188708.05599999992</v>
          </cell>
          <cell r="L224">
            <v>195399.84</v>
          </cell>
          <cell r="M224">
            <v>179572.01699999999</v>
          </cell>
          <cell r="N224">
            <v>156014.48100000003</v>
          </cell>
          <cell r="O224">
            <v>119332.00600000001</v>
          </cell>
          <cell r="P224">
            <v>90031.899000000005</v>
          </cell>
          <cell r="Q224">
            <v>66460.722999999998</v>
          </cell>
          <cell r="R224">
            <v>48799.030999999995</v>
          </cell>
          <cell r="S224">
            <v>43571.198000000011</v>
          </cell>
        </row>
        <row r="225">
          <cell r="A225" t="str">
            <v>Mississippi, 2014</v>
          </cell>
          <cell r="B225">
            <v>179679.43800000002</v>
          </cell>
          <cell r="C225">
            <v>184163.22100000005</v>
          </cell>
          <cell r="D225">
            <v>188603.09800000009</v>
          </cell>
          <cell r="E225">
            <v>189559.15399999995</v>
          </cell>
          <cell r="F225">
            <v>194294.05699999994</v>
          </cell>
          <cell r="G225">
            <v>174765.97100000002</v>
          </cell>
          <cell r="H225">
            <v>173765.12300000005</v>
          </cell>
          <cell r="I225">
            <v>163106.98600000009</v>
          </cell>
          <cell r="J225">
            <v>172120.14599999998</v>
          </cell>
          <cell r="K225">
            <v>177477.35499999995</v>
          </cell>
          <cell r="L225">
            <v>187953.96800000002</v>
          </cell>
          <cell r="M225">
            <v>175756.33499999993</v>
          </cell>
          <cell r="N225">
            <v>154237.72199999998</v>
          </cell>
          <cell r="O225">
            <v>119826.93799999999</v>
          </cell>
          <cell r="P225">
            <v>90147.399000000019</v>
          </cell>
          <cell r="Q225">
            <v>66635.893000000011</v>
          </cell>
          <cell r="R225">
            <v>48782.253000000012</v>
          </cell>
          <cell r="S225">
            <v>43631.316000000013</v>
          </cell>
        </row>
        <row r="226">
          <cell r="A226" t="str">
            <v>Mississippi, 2015</v>
          </cell>
          <cell r="B226">
            <v>181973.66300000009</v>
          </cell>
          <cell r="C226">
            <v>189621.62200000003</v>
          </cell>
          <cell r="D226">
            <v>192018.70900000003</v>
          </cell>
          <cell r="E226">
            <v>195720.61899999992</v>
          </cell>
          <cell r="F226">
            <v>203528.91400000011</v>
          </cell>
          <cell r="G226">
            <v>180133.62700000001</v>
          </cell>
          <cell r="H226">
            <v>180384.32400000002</v>
          </cell>
          <cell r="I226">
            <v>166017.23100000006</v>
          </cell>
          <cell r="J226">
            <v>176787.73400000003</v>
          </cell>
          <cell r="K226">
            <v>176640.45700000002</v>
          </cell>
          <cell r="L226">
            <v>188220.01999999996</v>
          </cell>
          <cell r="M226">
            <v>180416.48499999993</v>
          </cell>
          <cell r="N226">
            <v>158019.64600000001</v>
          </cell>
          <cell r="O226">
            <v>126327.217</v>
          </cell>
          <cell r="P226">
            <v>93572.660000000018</v>
          </cell>
          <cell r="Q226">
            <v>67471.075999999986</v>
          </cell>
          <cell r="R226">
            <v>47684.039999999994</v>
          </cell>
          <cell r="S226">
            <v>43534.561000000009</v>
          </cell>
        </row>
        <row r="227">
          <cell r="A227" t="str">
            <v>Mississippi, 2016</v>
          </cell>
          <cell r="B227">
            <v>175449.29399999994</v>
          </cell>
          <cell r="C227">
            <v>189882.40199999997</v>
          </cell>
          <cell r="D227">
            <v>188493.67499999999</v>
          </cell>
          <cell r="E227">
            <v>195346.5769999999</v>
          </cell>
          <cell r="F227">
            <v>200847.00799999994</v>
          </cell>
          <cell r="G227">
            <v>180347.92800000004</v>
          </cell>
          <cell r="H227">
            <v>177770.28599999996</v>
          </cell>
          <cell r="I227">
            <v>165284.83499999999</v>
          </cell>
          <cell r="J227">
            <v>174250.24900000001</v>
          </cell>
          <cell r="K227">
            <v>171328.30000000008</v>
          </cell>
          <cell r="L227">
            <v>186398.889</v>
          </cell>
          <cell r="M227">
            <v>182737.84499999997</v>
          </cell>
          <cell r="N227">
            <v>159360.69100000002</v>
          </cell>
          <cell r="O227">
            <v>131970.42600000004</v>
          </cell>
          <cell r="P227">
            <v>94912.466</v>
          </cell>
          <cell r="Q227">
            <v>69684.699000000008</v>
          </cell>
          <cell r="R227">
            <v>46133.030000000013</v>
          </cell>
          <cell r="S227">
            <v>44504.654999999984</v>
          </cell>
        </row>
        <row r="228">
          <cell r="A228" t="str">
            <v>Mississippi, 2017</v>
          </cell>
          <cell r="B228">
            <v>149621</v>
          </cell>
          <cell r="C228">
            <v>160000</v>
          </cell>
          <cell r="D228">
            <v>163328</v>
          </cell>
          <cell r="E228">
            <v>166703</v>
          </cell>
          <cell r="F228">
            <v>170473</v>
          </cell>
          <cell r="G228">
            <v>156537</v>
          </cell>
          <cell r="H228">
            <v>151408</v>
          </cell>
          <cell r="I228">
            <v>147601</v>
          </cell>
          <cell r="J228">
            <v>146230</v>
          </cell>
          <cell r="K228">
            <v>148200</v>
          </cell>
          <cell r="L228">
            <v>159124</v>
          </cell>
          <cell r="M228">
            <v>158877</v>
          </cell>
          <cell r="N228">
            <v>141515</v>
          </cell>
          <cell r="O228">
            <v>118075</v>
          </cell>
          <cell r="P228">
            <v>86158</v>
          </cell>
          <cell r="Q228">
            <v>62114</v>
          </cell>
          <cell r="R228">
            <v>42266</v>
          </cell>
          <cell r="S228">
            <v>38602</v>
          </cell>
        </row>
        <row r="229">
          <cell r="A229" t="str">
            <v>Missouri, 2009</v>
          </cell>
          <cell r="B229">
            <v>387831.17799999996</v>
          </cell>
          <cell r="C229">
            <v>373494.70199999999</v>
          </cell>
          <cell r="D229">
            <v>392436.81699999992</v>
          </cell>
          <cell r="E229">
            <v>413697.13900000008</v>
          </cell>
          <cell r="F229">
            <v>410220.51700000005</v>
          </cell>
          <cell r="G229">
            <v>390512.09599999996</v>
          </cell>
          <cell r="H229">
            <v>353220.04199999984</v>
          </cell>
          <cell r="I229">
            <v>377031.1160000001</v>
          </cell>
          <cell r="J229">
            <v>408558.47899999999</v>
          </cell>
          <cell r="K229">
            <v>445620.78499999992</v>
          </cell>
          <cell r="L229">
            <v>410113.04100000008</v>
          </cell>
          <cell r="M229">
            <v>353547.42600000004</v>
          </cell>
          <cell r="N229">
            <v>289947.42299999995</v>
          </cell>
          <cell r="O229">
            <v>220966.34900000002</v>
          </cell>
          <cell r="P229">
            <v>178583.28799999994</v>
          </cell>
          <cell r="Q229">
            <v>151995.96899999995</v>
          </cell>
          <cell r="R229">
            <v>117280.96300000002</v>
          </cell>
          <cell r="S229">
            <v>108359.32899999998</v>
          </cell>
        </row>
        <row r="230">
          <cell r="A230" t="str">
            <v>Missouri, 2010</v>
          </cell>
          <cell r="B230">
            <v>375261.68</v>
          </cell>
          <cell r="C230">
            <v>374075.30400000006</v>
          </cell>
          <cell r="D230">
            <v>389149.98799999984</v>
          </cell>
          <cell r="E230">
            <v>413640.48999999987</v>
          </cell>
          <cell r="F230">
            <v>398006.41799999995</v>
          </cell>
          <cell r="G230">
            <v>381575.62300000002</v>
          </cell>
          <cell r="H230">
            <v>348792.54700000008</v>
          </cell>
          <cell r="I230">
            <v>366161.53100000008</v>
          </cell>
          <cell r="J230">
            <v>390188.95400000003</v>
          </cell>
          <cell r="K230">
            <v>437078.2319999999</v>
          </cell>
          <cell r="L230">
            <v>415022.21000000014</v>
          </cell>
          <cell r="M230">
            <v>359068.55900000001</v>
          </cell>
          <cell r="N230">
            <v>300256.32500000013</v>
          </cell>
          <cell r="O230">
            <v>231483.5180000001</v>
          </cell>
          <cell r="P230">
            <v>182519.90700000001</v>
          </cell>
          <cell r="Q230">
            <v>149499.935</v>
          </cell>
          <cell r="R230">
            <v>115250.71699999999</v>
          </cell>
          <cell r="S230">
            <v>107837.817</v>
          </cell>
        </row>
        <row r="231">
          <cell r="A231" t="str">
            <v>Missouri, 2011</v>
          </cell>
          <cell r="B231">
            <v>374261.94099999982</v>
          </cell>
          <cell r="C231">
            <v>373616.30199999991</v>
          </cell>
          <cell r="D231">
            <v>384533.25599999988</v>
          </cell>
          <cell r="E231">
            <v>413758.23600000003</v>
          </cell>
          <cell r="F231">
            <v>400866.47099999996</v>
          </cell>
          <cell r="G231">
            <v>388747.0830000001</v>
          </cell>
          <cell r="H231">
            <v>357457.23200000002</v>
          </cell>
          <cell r="I231">
            <v>362462.05999999994</v>
          </cell>
          <cell r="J231">
            <v>377216.74199999991</v>
          </cell>
          <cell r="K231">
            <v>429948.15500000003</v>
          </cell>
          <cell r="L231">
            <v>420287.64899999986</v>
          </cell>
          <cell r="M231">
            <v>364336.179</v>
          </cell>
          <cell r="N231">
            <v>314711.03100000002</v>
          </cell>
          <cell r="O231">
            <v>235959.55</v>
          </cell>
          <cell r="P231">
            <v>182241.53400000004</v>
          </cell>
          <cell r="Q231">
            <v>145668.82300000009</v>
          </cell>
          <cell r="R231">
            <v>115389.87500000001</v>
          </cell>
          <cell r="S231">
            <v>107997.07800000002</v>
          </cell>
        </row>
        <row r="232">
          <cell r="A232" t="str">
            <v>Missouri, 2012</v>
          </cell>
          <cell r="B232">
            <v>373549.68699999992</v>
          </cell>
          <cell r="C232">
            <v>376114.28700000001</v>
          </cell>
          <cell r="D232">
            <v>383908.18299999984</v>
          </cell>
          <cell r="E232">
            <v>406608.00699999993</v>
          </cell>
          <cell r="F232">
            <v>401567.01599999977</v>
          </cell>
          <cell r="G232">
            <v>388961.40700000012</v>
          </cell>
          <cell r="H232">
            <v>364756.32699999987</v>
          </cell>
          <cell r="I232">
            <v>355162.11000000004</v>
          </cell>
          <cell r="J232">
            <v>372344.70600000001</v>
          </cell>
          <cell r="K232">
            <v>419326.07699999987</v>
          </cell>
          <cell r="L232">
            <v>426048.61600000004</v>
          </cell>
          <cell r="M232">
            <v>376143.37299999996</v>
          </cell>
          <cell r="N232">
            <v>322352.12299999996</v>
          </cell>
          <cell r="O232">
            <v>246462.22500000003</v>
          </cell>
          <cell r="P232">
            <v>187789.98500000002</v>
          </cell>
          <cell r="Q232">
            <v>145469.78100000005</v>
          </cell>
          <cell r="R232">
            <v>114726.92200000002</v>
          </cell>
          <cell r="S232">
            <v>110457.48900000002</v>
          </cell>
        </row>
        <row r="233">
          <cell r="A233" t="str">
            <v>Missouri, 2013</v>
          </cell>
          <cell r="B233">
            <v>353791.23699999991</v>
          </cell>
          <cell r="C233">
            <v>362509.364</v>
          </cell>
          <cell r="D233">
            <v>366411.92100000003</v>
          </cell>
          <cell r="E233">
            <v>383024.5749999999</v>
          </cell>
          <cell r="F233">
            <v>392365.03900000016</v>
          </cell>
          <cell r="G233">
            <v>376453.141</v>
          </cell>
          <cell r="H233">
            <v>359229.20599999995</v>
          </cell>
          <cell r="I233">
            <v>338282.62399999995</v>
          </cell>
          <cell r="J233">
            <v>351901.91700000002</v>
          </cell>
          <cell r="K233">
            <v>393289.91399999999</v>
          </cell>
          <cell r="L233">
            <v>412754.571</v>
          </cell>
          <cell r="M233">
            <v>368779.01299999998</v>
          </cell>
          <cell r="N233">
            <v>317736.02999999985</v>
          </cell>
          <cell r="O233">
            <v>243158.649</v>
          </cell>
          <cell r="P233">
            <v>181898.30400000003</v>
          </cell>
          <cell r="Q233">
            <v>139590.21199999994</v>
          </cell>
          <cell r="R233">
            <v>110718.82900000003</v>
          </cell>
          <cell r="S233">
            <v>107825.95599999999</v>
          </cell>
        </row>
        <row r="234">
          <cell r="A234" t="str">
            <v>Missouri, 2014</v>
          </cell>
          <cell r="B234">
            <v>364253.70500000002</v>
          </cell>
          <cell r="C234">
            <v>374609.7620000001</v>
          </cell>
          <cell r="D234">
            <v>377238.37599999993</v>
          </cell>
          <cell r="E234">
            <v>391411.14699999994</v>
          </cell>
          <cell r="F234">
            <v>407455.054</v>
          </cell>
          <cell r="G234">
            <v>386950.08800000011</v>
          </cell>
          <cell r="H234">
            <v>377187.66600000003</v>
          </cell>
          <cell r="I234">
            <v>345712.38700000005</v>
          </cell>
          <cell r="J234">
            <v>362059.4879999999</v>
          </cell>
          <cell r="K234">
            <v>392150.13899999997</v>
          </cell>
          <cell r="L234">
            <v>427337.07500000013</v>
          </cell>
          <cell r="M234">
            <v>390268.27399999998</v>
          </cell>
          <cell r="N234">
            <v>341157.71299999993</v>
          </cell>
          <cell r="O234">
            <v>261213.04800000004</v>
          </cell>
          <cell r="P234">
            <v>198602.72</v>
          </cell>
          <cell r="Q234">
            <v>148285.61099999998</v>
          </cell>
          <cell r="R234">
            <v>113779.56399999997</v>
          </cell>
          <cell r="S234">
            <v>112865.90399999999</v>
          </cell>
        </row>
        <row r="235">
          <cell r="A235" t="str">
            <v>Missouri, 2015</v>
          </cell>
          <cell r="B235">
            <v>350015.489</v>
          </cell>
          <cell r="C235">
            <v>362811.09399999992</v>
          </cell>
          <cell r="D235">
            <v>360330.18000000005</v>
          </cell>
          <cell r="E235">
            <v>371191.39999999991</v>
          </cell>
          <cell r="F235">
            <v>400432.64200000005</v>
          </cell>
          <cell r="G235">
            <v>376355.65500000003</v>
          </cell>
          <cell r="H235">
            <v>372864.625</v>
          </cell>
          <cell r="I235">
            <v>336476.48300000012</v>
          </cell>
          <cell r="J235">
            <v>347182.44899999996</v>
          </cell>
          <cell r="K235">
            <v>365421.77899999986</v>
          </cell>
          <cell r="L235">
            <v>408967.89000000007</v>
          </cell>
          <cell r="M235">
            <v>382269.88199999998</v>
          </cell>
          <cell r="N235">
            <v>333105.79000000015</v>
          </cell>
          <cell r="O235">
            <v>258597.87600000008</v>
          </cell>
          <cell r="P235">
            <v>195551.54200000002</v>
          </cell>
          <cell r="Q235">
            <v>143927.17100000003</v>
          </cell>
          <cell r="R235">
            <v>109332.06699999997</v>
          </cell>
          <cell r="S235">
            <v>109650.774</v>
          </cell>
        </row>
        <row r="236">
          <cell r="A236" t="str">
            <v>Missouri, 2016</v>
          </cell>
          <cell r="B236">
            <v>355932.80800000008</v>
          </cell>
          <cell r="C236">
            <v>369490.48600000009</v>
          </cell>
          <cell r="D236">
            <v>375254.027</v>
          </cell>
          <cell r="E236">
            <v>379967.85400000005</v>
          </cell>
          <cell r="F236">
            <v>407898.72800000006</v>
          </cell>
          <cell r="G236">
            <v>386580.14300000004</v>
          </cell>
          <cell r="H236">
            <v>381387.07699999982</v>
          </cell>
          <cell r="I236">
            <v>349568.272</v>
          </cell>
          <cell r="J236">
            <v>352699.28399999993</v>
          </cell>
          <cell r="K236">
            <v>368596.08400000009</v>
          </cell>
          <cell r="L236">
            <v>416008.30800000014</v>
          </cell>
          <cell r="M236">
            <v>401871.26400000014</v>
          </cell>
          <cell r="N236">
            <v>354687.46700000006</v>
          </cell>
          <cell r="O236">
            <v>285601.82499999995</v>
          </cell>
          <cell r="P236">
            <v>211185.19500000004</v>
          </cell>
          <cell r="Q236">
            <v>153282.345</v>
          </cell>
          <cell r="R236">
            <v>113252.77799999999</v>
          </cell>
          <cell r="S236">
            <v>113788.272</v>
          </cell>
        </row>
        <row r="237">
          <cell r="A237" t="str">
            <v>Missouri, 2017</v>
          </cell>
          <cell r="B237">
            <v>344037</v>
          </cell>
          <cell r="C237">
            <v>354836</v>
          </cell>
          <cell r="D237">
            <v>357916</v>
          </cell>
          <cell r="E237">
            <v>367075</v>
          </cell>
          <cell r="F237">
            <v>398791</v>
          </cell>
          <cell r="G237">
            <v>379855</v>
          </cell>
          <cell r="H237">
            <v>371430</v>
          </cell>
          <cell r="I237">
            <v>343182</v>
          </cell>
          <cell r="J237">
            <v>332268</v>
          </cell>
          <cell r="K237">
            <v>347783</v>
          </cell>
          <cell r="L237">
            <v>388792</v>
          </cell>
          <cell r="M237">
            <v>386556</v>
          </cell>
          <cell r="N237">
            <v>343120</v>
          </cell>
          <cell r="O237">
            <v>278194</v>
          </cell>
          <cell r="P237">
            <v>208273</v>
          </cell>
          <cell r="Q237">
            <v>149346</v>
          </cell>
          <cell r="R237">
            <v>107047</v>
          </cell>
          <cell r="S237">
            <v>110075</v>
          </cell>
        </row>
        <row r="238">
          <cell r="A238" t="str">
            <v>Montana, 2009</v>
          </cell>
          <cell r="B238">
            <v>58473.363000000019</v>
          </cell>
          <cell r="C238">
            <v>57046.862999999998</v>
          </cell>
          <cell r="D238">
            <v>59619.166999999987</v>
          </cell>
          <cell r="E238">
            <v>69049.430999999997</v>
          </cell>
          <cell r="F238">
            <v>73845.379000000001</v>
          </cell>
          <cell r="G238">
            <v>59935.228999999999</v>
          </cell>
          <cell r="H238">
            <v>51023.080999999998</v>
          </cell>
          <cell r="I238">
            <v>52829.010000000024</v>
          </cell>
          <cell r="J238">
            <v>62092.754000000008</v>
          </cell>
          <cell r="K238">
            <v>72584.334000000017</v>
          </cell>
          <cell r="L238">
            <v>73719.494999999995</v>
          </cell>
          <cell r="M238">
            <v>65631.788</v>
          </cell>
          <cell r="N238">
            <v>50893.001999999986</v>
          </cell>
          <cell r="O238">
            <v>38102.933999999994</v>
          </cell>
          <cell r="P238">
            <v>29866.826999999994</v>
          </cell>
          <cell r="Q238">
            <v>26098.825000000012</v>
          </cell>
          <cell r="R238">
            <v>19831.913999999993</v>
          </cell>
          <cell r="S238">
            <v>17783.140999999996</v>
          </cell>
        </row>
        <row r="239">
          <cell r="A239" t="str">
            <v>Montana, 2010</v>
          </cell>
          <cell r="B239">
            <v>57620.032999999996</v>
          </cell>
          <cell r="C239">
            <v>58126.135999999999</v>
          </cell>
          <cell r="D239">
            <v>59393.500999999997</v>
          </cell>
          <cell r="E239">
            <v>66979.822999999989</v>
          </cell>
          <cell r="F239">
            <v>66227.224999999977</v>
          </cell>
          <cell r="G239">
            <v>58650.414999999986</v>
          </cell>
          <cell r="H239">
            <v>53267.145000000004</v>
          </cell>
          <cell r="I239">
            <v>52912.875000000007</v>
          </cell>
          <cell r="J239">
            <v>60093.299000000006</v>
          </cell>
          <cell r="K239">
            <v>71771.015000000029</v>
          </cell>
          <cell r="L239">
            <v>74910.632999999987</v>
          </cell>
          <cell r="M239">
            <v>68960.872999999992</v>
          </cell>
          <cell r="N239">
            <v>55089.35</v>
          </cell>
          <cell r="O239">
            <v>40995.988999999987</v>
          </cell>
          <cell r="P239">
            <v>30836.58</v>
          </cell>
          <cell r="Q239">
            <v>25735.637000000006</v>
          </cell>
          <cell r="R239">
            <v>19319.725999999999</v>
          </cell>
          <cell r="S239">
            <v>17196.108000000004</v>
          </cell>
        </row>
        <row r="240">
          <cell r="A240" t="str">
            <v>Montana, 2011</v>
          </cell>
          <cell r="B240">
            <v>56386.385999999999</v>
          </cell>
          <cell r="C240">
            <v>56434.195000000007</v>
          </cell>
          <cell r="D240">
            <v>56932.097000000023</v>
          </cell>
          <cell r="E240">
            <v>63858.433000000005</v>
          </cell>
          <cell r="F240">
            <v>63891.826000000001</v>
          </cell>
          <cell r="G240">
            <v>59230.292999999998</v>
          </cell>
          <cell r="H240">
            <v>54636.665000000008</v>
          </cell>
          <cell r="I240">
            <v>51739.304999999993</v>
          </cell>
          <cell r="J240">
            <v>56522.301999999996</v>
          </cell>
          <cell r="K240">
            <v>67544.50499999999</v>
          </cell>
          <cell r="L240">
            <v>72685.546999999991</v>
          </cell>
          <cell r="M240">
            <v>69351.462999999989</v>
          </cell>
          <cell r="N240">
            <v>56515.622000000025</v>
          </cell>
          <cell r="O240">
            <v>41633.129000000001</v>
          </cell>
          <cell r="P240">
            <v>31404.817000000003</v>
          </cell>
          <cell r="Q240">
            <v>24921.057000000012</v>
          </cell>
          <cell r="R240">
            <v>19277.519999999997</v>
          </cell>
          <cell r="S240">
            <v>18023.067999999996</v>
          </cell>
        </row>
        <row r="241">
          <cell r="A241" t="str">
            <v>Montana, 2012</v>
          </cell>
          <cell r="B241">
            <v>55365.135999999977</v>
          </cell>
          <cell r="C241">
            <v>56876.517000000014</v>
          </cell>
          <cell r="D241">
            <v>55829.880999999994</v>
          </cell>
          <cell r="E241">
            <v>61102.132000000012</v>
          </cell>
          <cell r="F241">
            <v>64295.1</v>
          </cell>
          <cell r="G241">
            <v>58617.013000000006</v>
          </cell>
          <cell r="H241">
            <v>55084.334999999985</v>
          </cell>
          <cell r="I241">
            <v>51282.756999999998</v>
          </cell>
          <cell r="J241">
            <v>55064.759999999995</v>
          </cell>
          <cell r="K241">
            <v>64729.812000000005</v>
          </cell>
          <cell r="L241">
            <v>71830.028999999995</v>
          </cell>
          <cell r="M241">
            <v>70447.954999999987</v>
          </cell>
          <cell r="N241">
            <v>58797.310000000005</v>
          </cell>
          <cell r="O241">
            <v>43806.522999999986</v>
          </cell>
          <cell r="P241">
            <v>31562.367000000006</v>
          </cell>
          <cell r="Q241">
            <v>24559.161999999997</v>
          </cell>
          <cell r="R241">
            <v>18806.735000000001</v>
          </cell>
          <cell r="S241">
            <v>18376.076999999994</v>
          </cell>
        </row>
        <row r="242">
          <cell r="A242" t="str">
            <v>Montana, 2013</v>
          </cell>
          <cell r="B242">
            <v>54267.971999999987</v>
          </cell>
          <cell r="C242">
            <v>55686.005000000005</v>
          </cell>
          <cell r="D242">
            <v>54327.653000000006</v>
          </cell>
          <cell r="E242">
            <v>59157.743999999977</v>
          </cell>
          <cell r="F242">
            <v>63716.765999999996</v>
          </cell>
          <cell r="G242">
            <v>57498.816000000006</v>
          </cell>
          <cell r="H242">
            <v>55265.765000000014</v>
          </cell>
          <cell r="I242">
            <v>49776.65600000001</v>
          </cell>
          <cell r="J242">
            <v>52060.160000000003</v>
          </cell>
          <cell r="K242">
            <v>59852.89499999999</v>
          </cell>
          <cell r="L242">
            <v>68584.195999999996</v>
          </cell>
          <cell r="M242">
            <v>68536.899000000005</v>
          </cell>
          <cell r="N242">
            <v>58664.549000000006</v>
          </cell>
          <cell r="O242">
            <v>43866.40400000001</v>
          </cell>
          <cell r="P242">
            <v>31446.888000000006</v>
          </cell>
          <cell r="Q242">
            <v>23836.342999999997</v>
          </cell>
          <cell r="R242">
            <v>18267.309000000001</v>
          </cell>
          <cell r="S242">
            <v>18148.066999999999</v>
          </cell>
        </row>
        <row r="243">
          <cell r="A243" t="str">
            <v>Montana, 2014</v>
          </cell>
          <cell r="B243">
            <v>54287.481999999996</v>
          </cell>
          <cell r="C243">
            <v>56421.618999999992</v>
          </cell>
          <cell r="D243">
            <v>53505.525000000001</v>
          </cell>
          <cell r="E243">
            <v>57476.691999999981</v>
          </cell>
          <cell r="F243">
            <v>64688.805999999997</v>
          </cell>
          <cell r="G243">
            <v>57079.128999999986</v>
          </cell>
          <cell r="H243">
            <v>56749.418999999994</v>
          </cell>
          <cell r="I243">
            <v>51086.876999999986</v>
          </cell>
          <cell r="J243">
            <v>50022.018999999993</v>
          </cell>
          <cell r="K243">
            <v>56316.834000000003</v>
          </cell>
          <cell r="L243">
            <v>65794.039999999994</v>
          </cell>
          <cell r="M243">
            <v>67735.368000000017</v>
          </cell>
          <cell r="N243">
            <v>58824.604999999996</v>
          </cell>
          <cell r="O243">
            <v>44830.845000000008</v>
          </cell>
          <cell r="P243">
            <v>32115.644000000008</v>
          </cell>
          <cell r="Q243">
            <v>23621.606</v>
          </cell>
          <cell r="R243">
            <v>17838.526000000005</v>
          </cell>
          <cell r="S243">
            <v>17786.077999999998</v>
          </cell>
        </row>
        <row r="244">
          <cell r="A244" t="str">
            <v>Montana, 2015</v>
          </cell>
          <cell r="B244">
            <v>56230.805000000015</v>
          </cell>
          <cell r="C244">
            <v>60591.255999999972</v>
          </cell>
          <cell r="D244">
            <v>56576.68599999998</v>
          </cell>
          <cell r="E244">
            <v>60491.766000000003</v>
          </cell>
          <cell r="F244">
            <v>69201.259000000005</v>
          </cell>
          <cell r="G244">
            <v>60092.705000000009</v>
          </cell>
          <cell r="H244">
            <v>60761.16599999999</v>
          </cell>
          <cell r="I244">
            <v>55497.582000000009</v>
          </cell>
          <cell r="J244">
            <v>52463.449000000015</v>
          </cell>
          <cell r="K244">
            <v>57621.141000000003</v>
          </cell>
          <cell r="L244">
            <v>69121.327000000005</v>
          </cell>
          <cell r="M244">
            <v>72963.389999999985</v>
          </cell>
          <cell r="N244">
            <v>65707.104999999996</v>
          </cell>
          <cell r="O244">
            <v>51485.239000000001</v>
          </cell>
          <cell r="P244">
            <v>36856.890999999996</v>
          </cell>
          <cell r="Q244">
            <v>26210.344999999994</v>
          </cell>
          <cell r="R244">
            <v>19396.12</v>
          </cell>
          <cell r="S244">
            <v>19513.745000000003</v>
          </cell>
        </row>
        <row r="245">
          <cell r="A245" t="str">
            <v>Montana, 2016</v>
          </cell>
          <cell r="B245">
            <v>56921.297000000013</v>
          </cell>
          <cell r="C245">
            <v>60195.591000000015</v>
          </cell>
          <cell r="D245">
            <v>57434.778000000006</v>
          </cell>
          <cell r="E245">
            <v>59029.107000000018</v>
          </cell>
          <cell r="F245">
            <v>68519.297999999995</v>
          </cell>
          <cell r="G245">
            <v>60602.548999999992</v>
          </cell>
          <cell r="H245">
            <v>60602.732000000011</v>
          </cell>
          <cell r="I245">
            <v>56449.195000000007</v>
          </cell>
          <cell r="J245">
            <v>52070.472000000009</v>
          </cell>
          <cell r="K245">
            <v>55997.951999999997</v>
          </cell>
          <cell r="L245">
            <v>65895.264999999999</v>
          </cell>
          <cell r="M245">
            <v>71096.866000000024</v>
          </cell>
          <cell r="N245">
            <v>65499.417000000001</v>
          </cell>
          <cell r="O245">
            <v>52730.482999999993</v>
          </cell>
          <cell r="P245">
            <v>37727.184999999998</v>
          </cell>
          <cell r="Q245">
            <v>26788.777999999998</v>
          </cell>
          <cell r="R245">
            <v>19313.804000000004</v>
          </cell>
          <cell r="S245">
            <v>19355.628000000001</v>
          </cell>
        </row>
        <row r="246">
          <cell r="A246" t="str">
            <v>Montana, 2017</v>
          </cell>
          <cell r="B246">
            <v>47734</v>
          </cell>
          <cell r="C246">
            <v>49806</v>
          </cell>
          <cell r="D246">
            <v>48962</v>
          </cell>
          <cell r="E246">
            <v>49935</v>
          </cell>
          <cell r="F246">
            <v>60508</v>
          </cell>
          <cell r="G246">
            <v>53455</v>
          </cell>
          <cell r="H246">
            <v>52197</v>
          </cell>
          <cell r="I246">
            <v>49498</v>
          </cell>
          <cell r="J246">
            <v>45122</v>
          </cell>
          <cell r="K246">
            <v>46648</v>
          </cell>
          <cell r="L246">
            <v>53689</v>
          </cell>
          <cell r="M246">
            <v>58799</v>
          </cell>
          <cell r="N246">
            <v>54814</v>
          </cell>
          <cell r="O246">
            <v>46578</v>
          </cell>
          <cell r="P246">
            <v>32247</v>
          </cell>
          <cell r="Q246">
            <v>22848</v>
          </cell>
          <cell r="R246">
            <v>16428</v>
          </cell>
          <cell r="S246">
            <v>16444</v>
          </cell>
        </row>
        <row r="247">
          <cell r="A247" t="str">
            <v>Nebraska, 2009</v>
          </cell>
          <cell r="B247">
            <v>128138.85600000001</v>
          </cell>
          <cell r="C247">
            <v>117720.48799999998</v>
          </cell>
          <cell r="D247">
            <v>116049.72000000003</v>
          </cell>
          <cell r="E247">
            <v>128404.014</v>
          </cell>
          <cell r="F247">
            <v>138596.54500000001</v>
          </cell>
          <cell r="G247">
            <v>115925.68899999998</v>
          </cell>
          <cell r="H247">
            <v>104247.89199999999</v>
          </cell>
          <cell r="I247">
            <v>108696.283</v>
          </cell>
          <cell r="J247">
            <v>115711.04400000004</v>
          </cell>
          <cell r="K247">
            <v>127877.83100000002</v>
          </cell>
          <cell r="L247">
            <v>120947.18500000001</v>
          </cell>
          <cell r="M247">
            <v>103265.05100000001</v>
          </cell>
          <cell r="N247">
            <v>80119.887000000017</v>
          </cell>
          <cell r="O247">
            <v>59977.887000000024</v>
          </cell>
          <cell r="P247">
            <v>52216.954000000005</v>
          </cell>
          <cell r="Q247">
            <v>45278.403999999988</v>
          </cell>
          <cell r="R247">
            <v>37820.333000000013</v>
          </cell>
          <cell r="S247">
            <v>36130.152999999984</v>
          </cell>
        </row>
        <row r="248">
          <cell r="A248" t="str">
            <v>Nebraska, 2010</v>
          </cell>
          <cell r="B248">
            <v>125435.88100000001</v>
          </cell>
          <cell r="C248">
            <v>119709.27899999999</v>
          </cell>
          <cell r="D248">
            <v>117490.91200000004</v>
          </cell>
          <cell r="E248">
            <v>125107.22000000003</v>
          </cell>
          <cell r="F248">
            <v>128245.66599999997</v>
          </cell>
          <cell r="G248">
            <v>118127.98200000002</v>
          </cell>
          <cell r="H248">
            <v>110507.21599999997</v>
          </cell>
          <cell r="I248">
            <v>105901.72899999996</v>
          </cell>
          <cell r="J248">
            <v>113322.25899999996</v>
          </cell>
          <cell r="K248">
            <v>126949.05899999998</v>
          </cell>
          <cell r="L248">
            <v>122324.37900000004</v>
          </cell>
          <cell r="M248">
            <v>107759.23800000006</v>
          </cell>
          <cell r="N248">
            <v>84052.617999999988</v>
          </cell>
          <cell r="O248">
            <v>61970.365999999973</v>
          </cell>
          <cell r="P248">
            <v>51811.441999999988</v>
          </cell>
          <cell r="Q248">
            <v>44054.877999999982</v>
          </cell>
          <cell r="R248">
            <v>37553.531000000017</v>
          </cell>
          <cell r="S248">
            <v>35917.661000000007</v>
          </cell>
        </row>
        <row r="249">
          <cell r="A249" t="str">
            <v>Nebraska, 2011</v>
          </cell>
          <cell r="B249">
            <v>125020.61300000006</v>
          </cell>
          <cell r="C249">
            <v>120392.68100000004</v>
          </cell>
          <cell r="D249">
            <v>117434.25800000002</v>
          </cell>
          <cell r="E249">
            <v>124966.95499999997</v>
          </cell>
          <cell r="F249">
            <v>125173.101</v>
          </cell>
          <cell r="G249">
            <v>120860.62399999997</v>
          </cell>
          <cell r="H249">
            <v>111198.89200000002</v>
          </cell>
          <cell r="I249">
            <v>106714.666</v>
          </cell>
          <cell r="J249">
            <v>111110.86699999997</v>
          </cell>
          <cell r="K249">
            <v>124581.63300000006</v>
          </cell>
          <cell r="L249">
            <v>123342.54300000001</v>
          </cell>
          <cell r="M249">
            <v>109824.32800000001</v>
          </cell>
          <cell r="N249">
            <v>89261.025000000023</v>
          </cell>
          <cell r="O249">
            <v>63117.488000000012</v>
          </cell>
          <cell r="P249">
            <v>51996.095999999998</v>
          </cell>
          <cell r="Q249">
            <v>44065.272000000019</v>
          </cell>
          <cell r="R249">
            <v>35709.050999999999</v>
          </cell>
          <cell r="S249">
            <v>35650.773000000008</v>
          </cell>
        </row>
        <row r="250">
          <cell r="A250" t="str">
            <v>Nebraska, 2012</v>
          </cell>
          <cell r="B250">
            <v>122417.12199999997</v>
          </cell>
          <cell r="C250">
            <v>118584.11700000003</v>
          </cell>
          <cell r="D250">
            <v>115242.53199999995</v>
          </cell>
          <cell r="E250">
            <v>120601.44600000001</v>
          </cell>
          <cell r="F250">
            <v>125587.01000000005</v>
          </cell>
          <cell r="G250">
            <v>120687.02000000003</v>
          </cell>
          <cell r="H250">
            <v>111352.41300000004</v>
          </cell>
          <cell r="I250">
            <v>103691.06599999999</v>
          </cell>
          <cell r="J250">
            <v>105887.337</v>
          </cell>
          <cell r="K250">
            <v>117433.50600000001</v>
          </cell>
          <cell r="L250">
            <v>119797.86299999998</v>
          </cell>
          <cell r="M250">
            <v>107245.163</v>
          </cell>
          <cell r="N250">
            <v>90809.623000000051</v>
          </cell>
          <cell r="O250">
            <v>63926.330999999969</v>
          </cell>
          <cell r="P250">
            <v>50722.325000000012</v>
          </cell>
          <cell r="Q250">
            <v>42524.434000000016</v>
          </cell>
          <cell r="R250">
            <v>34134.937000000005</v>
          </cell>
          <cell r="S250">
            <v>34208.58</v>
          </cell>
        </row>
        <row r="251">
          <cell r="A251" t="str">
            <v>Nebraska, 2013</v>
          </cell>
          <cell r="B251">
            <v>122878.87</v>
          </cell>
          <cell r="C251">
            <v>122465.99499999995</v>
          </cell>
          <cell r="D251">
            <v>116385.71899999997</v>
          </cell>
          <cell r="E251">
            <v>120574.68599999999</v>
          </cell>
          <cell r="F251">
            <v>125276.09700000004</v>
          </cell>
          <cell r="G251">
            <v>121864.42599999998</v>
          </cell>
          <cell r="H251">
            <v>115367.09500000003</v>
          </cell>
          <cell r="I251">
            <v>104636.22199999997</v>
          </cell>
          <cell r="J251">
            <v>106112.51499999998</v>
          </cell>
          <cell r="K251">
            <v>114680.62300000002</v>
          </cell>
          <cell r="L251">
            <v>121850.19099999999</v>
          </cell>
          <cell r="M251">
            <v>109884.507</v>
          </cell>
          <cell r="N251">
            <v>94804.806999999957</v>
          </cell>
          <cell r="O251">
            <v>67892.543999999994</v>
          </cell>
          <cell r="P251">
            <v>50488.156999999985</v>
          </cell>
          <cell r="Q251">
            <v>41540.311000000016</v>
          </cell>
          <cell r="R251">
            <v>33655.756000000001</v>
          </cell>
          <cell r="S251">
            <v>34816.172000000013</v>
          </cell>
        </row>
        <row r="252">
          <cell r="A252" t="str">
            <v>Nebraska, 2014</v>
          </cell>
          <cell r="B252">
            <v>118147.92000000003</v>
          </cell>
          <cell r="C252">
            <v>117557.03599999999</v>
          </cell>
          <cell r="D252">
            <v>114108.15500000003</v>
          </cell>
          <cell r="E252">
            <v>113679.24299999997</v>
          </cell>
          <cell r="F252">
            <v>119756.99399999998</v>
          </cell>
          <cell r="G252">
            <v>115925.62500000003</v>
          </cell>
          <cell r="H252">
            <v>113383.72500000001</v>
          </cell>
          <cell r="I252">
            <v>100217.26600000002</v>
          </cell>
          <cell r="J252">
            <v>102293.361</v>
          </cell>
          <cell r="K252">
            <v>107680.98400000001</v>
          </cell>
          <cell r="L252">
            <v>117247.07100000001</v>
          </cell>
          <cell r="M252">
            <v>108437.50000000001</v>
          </cell>
          <cell r="N252">
            <v>94818.954000000012</v>
          </cell>
          <cell r="O252">
            <v>68274.677999999985</v>
          </cell>
          <cell r="P252">
            <v>50844.734000000011</v>
          </cell>
          <cell r="Q252">
            <v>40712.722000000009</v>
          </cell>
          <cell r="R252">
            <v>33104.409</v>
          </cell>
          <cell r="S252">
            <v>34244.006999999983</v>
          </cell>
        </row>
        <row r="253">
          <cell r="A253" t="str">
            <v>Nebraska, 2015</v>
          </cell>
          <cell r="B253">
            <v>114444.20300000002</v>
          </cell>
          <cell r="C253">
            <v>115831.49500000004</v>
          </cell>
          <cell r="D253">
            <v>111724.804</v>
          </cell>
          <cell r="E253">
            <v>113638.95699999998</v>
          </cell>
          <cell r="F253">
            <v>122539.55299999997</v>
          </cell>
          <cell r="G253">
            <v>113572.56899999997</v>
          </cell>
          <cell r="H253">
            <v>113814.21099999998</v>
          </cell>
          <cell r="I253">
            <v>102628.31299999999</v>
          </cell>
          <cell r="J253">
            <v>99082.473000000027</v>
          </cell>
          <cell r="K253">
            <v>101919.34700000001</v>
          </cell>
          <cell r="L253">
            <v>113063.39899999998</v>
          </cell>
          <cell r="M253">
            <v>107685.64599999995</v>
          </cell>
          <cell r="N253">
            <v>93988.119999999981</v>
          </cell>
          <cell r="O253">
            <v>71314.170000000027</v>
          </cell>
          <cell r="P253">
            <v>51123.847000000009</v>
          </cell>
          <cell r="Q253">
            <v>39285.135999999999</v>
          </cell>
          <cell r="R253">
            <v>30507.553000000004</v>
          </cell>
          <cell r="S253">
            <v>32724.071000000011</v>
          </cell>
        </row>
        <row r="254">
          <cell r="A254" t="str">
            <v>Nebraska, 2016</v>
          </cell>
          <cell r="B254">
            <v>125129.478</v>
          </cell>
          <cell r="C254">
            <v>127395.69</v>
          </cell>
          <cell r="D254">
            <v>123269.10099999992</v>
          </cell>
          <cell r="E254">
            <v>121876.10200000001</v>
          </cell>
          <cell r="F254">
            <v>130961.641</v>
          </cell>
          <cell r="G254">
            <v>120016.93699999995</v>
          </cell>
          <cell r="H254">
            <v>124602.80800000003</v>
          </cell>
          <cell r="I254">
            <v>112692.21800000005</v>
          </cell>
          <cell r="J254">
            <v>106054.08399999997</v>
          </cell>
          <cell r="K254">
            <v>107643.07600000003</v>
          </cell>
          <cell r="L254">
            <v>120174.58700000001</v>
          </cell>
          <cell r="M254">
            <v>117430.851</v>
          </cell>
          <cell r="N254">
            <v>104522.83100000001</v>
          </cell>
          <cell r="O254">
            <v>81286.489000000001</v>
          </cell>
          <cell r="P254">
            <v>57497.483000000007</v>
          </cell>
          <cell r="Q254">
            <v>42689.375999999997</v>
          </cell>
          <cell r="R254">
            <v>34813.634999999995</v>
          </cell>
          <cell r="S254">
            <v>37013.792000000001</v>
          </cell>
        </row>
        <row r="255">
          <cell r="A255" t="str">
            <v>Nebraska, 2017</v>
          </cell>
          <cell r="B255">
            <v>119794</v>
          </cell>
          <cell r="C255">
            <v>120893</v>
          </cell>
          <cell r="D255">
            <v>118175</v>
          </cell>
          <cell r="E255">
            <v>115853</v>
          </cell>
          <cell r="F255">
            <v>125274</v>
          </cell>
          <cell r="G255">
            <v>116074</v>
          </cell>
          <cell r="H255">
            <v>119014</v>
          </cell>
          <cell r="I255">
            <v>109703</v>
          </cell>
          <cell r="J255">
            <v>100138</v>
          </cell>
          <cell r="K255">
            <v>99668</v>
          </cell>
          <cell r="L255">
            <v>110345</v>
          </cell>
          <cell r="M255">
            <v>110592</v>
          </cell>
          <cell r="N255">
            <v>99185</v>
          </cell>
          <cell r="O255">
            <v>78144</v>
          </cell>
          <cell r="P255">
            <v>56453</v>
          </cell>
          <cell r="Q255">
            <v>40612</v>
          </cell>
          <cell r="R255">
            <v>31741</v>
          </cell>
          <cell r="S255">
            <v>33744</v>
          </cell>
        </row>
        <row r="256">
          <cell r="A256" t="str">
            <v>Nevada, 2009</v>
          </cell>
          <cell r="B256">
            <v>195159.26299999998</v>
          </cell>
          <cell r="C256">
            <v>177866.42399999997</v>
          </cell>
          <cell r="D256">
            <v>177810.13699999999</v>
          </cell>
          <cell r="E256">
            <v>164045.68500000003</v>
          </cell>
          <cell r="F256">
            <v>163929.31799999997</v>
          </cell>
          <cell r="G256">
            <v>194069.52500000002</v>
          </cell>
          <cell r="H256">
            <v>182655.07699999993</v>
          </cell>
          <cell r="I256">
            <v>186755.91499999998</v>
          </cell>
          <cell r="J256">
            <v>184055.71499999994</v>
          </cell>
          <cell r="K256">
            <v>181504.50599999996</v>
          </cell>
          <cell r="L256">
            <v>164768.78899999999</v>
          </cell>
          <cell r="M256">
            <v>149392.9</v>
          </cell>
          <cell r="N256">
            <v>128657.45899999999</v>
          </cell>
          <cell r="O256">
            <v>95608.061999999991</v>
          </cell>
          <cell r="P256">
            <v>68667.122000000003</v>
          </cell>
          <cell r="Q256">
            <v>56252.711999999985</v>
          </cell>
          <cell r="R256">
            <v>38716.76</v>
          </cell>
          <cell r="S256">
            <v>28295.126999999997</v>
          </cell>
        </row>
        <row r="257">
          <cell r="A257" t="str">
            <v>Nevada, 2010</v>
          </cell>
          <cell r="B257">
            <v>188938.50899999993</v>
          </cell>
          <cell r="C257">
            <v>180678.14600000004</v>
          </cell>
          <cell r="D257">
            <v>177668.37400000001</v>
          </cell>
          <cell r="E257">
            <v>176944.897</v>
          </cell>
          <cell r="F257">
            <v>175887.27499999999</v>
          </cell>
          <cell r="G257">
            <v>195718.07099999997</v>
          </cell>
          <cell r="H257">
            <v>185112.94499999995</v>
          </cell>
          <cell r="I257">
            <v>196231.41899999999</v>
          </cell>
          <cell r="J257">
            <v>189063.34799999997</v>
          </cell>
          <cell r="K257">
            <v>188325.33899999995</v>
          </cell>
          <cell r="L257">
            <v>176852.55799999999</v>
          </cell>
          <cell r="M257">
            <v>157074.81200000001</v>
          </cell>
          <cell r="N257">
            <v>142779.992</v>
          </cell>
          <cell r="O257">
            <v>105138.07099999998</v>
          </cell>
          <cell r="P257">
            <v>75937.473000000013</v>
          </cell>
          <cell r="Q257">
            <v>54982.224999999999</v>
          </cell>
          <cell r="R257">
            <v>37037.767</v>
          </cell>
          <cell r="S257">
            <v>28664.335999999996</v>
          </cell>
        </row>
        <row r="258">
          <cell r="A258" t="str">
            <v>Nevada, 2011</v>
          </cell>
          <cell r="B258">
            <v>189091.56299999999</v>
          </cell>
          <cell r="C258">
            <v>184780.31300000002</v>
          </cell>
          <cell r="D258">
            <v>177487.5</v>
          </cell>
          <cell r="E258">
            <v>178300.17199999999</v>
          </cell>
          <cell r="F258">
            <v>178907.27300000002</v>
          </cell>
          <cell r="G258">
            <v>197606.37300000005</v>
          </cell>
          <cell r="H258">
            <v>187762.03899999999</v>
          </cell>
          <cell r="I258">
            <v>195532.34200000003</v>
          </cell>
          <cell r="J258">
            <v>189927.44499999995</v>
          </cell>
          <cell r="K258">
            <v>189893.23800000004</v>
          </cell>
          <cell r="L258">
            <v>178920.04799999998</v>
          </cell>
          <cell r="M258">
            <v>158465.01799999998</v>
          </cell>
          <cell r="N258">
            <v>148002.26499999998</v>
          </cell>
          <cell r="O258">
            <v>110975.03899999998</v>
          </cell>
          <cell r="P258">
            <v>79858.227999999988</v>
          </cell>
          <cell r="Q258">
            <v>56083.223999999995</v>
          </cell>
          <cell r="R258">
            <v>37852.794000000002</v>
          </cell>
          <cell r="S258">
            <v>29626.705999999995</v>
          </cell>
        </row>
        <row r="259">
          <cell r="A259" t="str">
            <v>Nevada, 2012</v>
          </cell>
          <cell r="B259">
            <v>184328.69800000003</v>
          </cell>
          <cell r="C259">
            <v>183610.44199999998</v>
          </cell>
          <cell r="D259">
            <v>176617.89200000002</v>
          </cell>
          <cell r="E259">
            <v>176699.90699999998</v>
          </cell>
          <cell r="F259">
            <v>178929.23300000001</v>
          </cell>
          <cell r="G259">
            <v>193889.08299999993</v>
          </cell>
          <cell r="H259">
            <v>188968.568</v>
          </cell>
          <cell r="I259">
            <v>188760.60000000003</v>
          </cell>
          <cell r="J259">
            <v>191097.31300000002</v>
          </cell>
          <cell r="K259">
            <v>188674.731</v>
          </cell>
          <cell r="L259">
            <v>180528.41399999999</v>
          </cell>
          <cell r="M259">
            <v>161816.01100000003</v>
          </cell>
          <cell r="N259">
            <v>151128.296</v>
          </cell>
          <cell r="O259">
            <v>114896.834</v>
          </cell>
          <cell r="P259">
            <v>83205.63</v>
          </cell>
          <cell r="Q259">
            <v>56195.542999999998</v>
          </cell>
          <cell r="R259">
            <v>39834.183000000005</v>
          </cell>
          <cell r="S259">
            <v>32284.492999999999</v>
          </cell>
        </row>
        <row r="260">
          <cell r="A260" t="str">
            <v>Nevada, 2013</v>
          </cell>
          <cell r="B260">
            <v>182415.45899999997</v>
          </cell>
          <cell r="C260">
            <v>186421.25199999995</v>
          </cell>
          <cell r="D260">
            <v>180083.57699999996</v>
          </cell>
          <cell r="E260">
            <v>177493.23</v>
          </cell>
          <cell r="F260">
            <v>182963.67299999998</v>
          </cell>
          <cell r="G260">
            <v>196409.14300000004</v>
          </cell>
          <cell r="H260">
            <v>193767.606</v>
          </cell>
          <cell r="I260">
            <v>189891.04800000004</v>
          </cell>
          <cell r="J260">
            <v>191512.318</v>
          </cell>
          <cell r="K260">
            <v>190866.02399999998</v>
          </cell>
          <cell r="L260">
            <v>184381.66899999999</v>
          </cell>
          <cell r="M260">
            <v>167786.13</v>
          </cell>
          <cell r="N260">
            <v>154396.42899999997</v>
          </cell>
          <cell r="O260">
            <v>123283.58399999999</v>
          </cell>
          <cell r="P260">
            <v>88042.678</v>
          </cell>
          <cell r="Q260">
            <v>58008.005000000005</v>
          </cell>
          <cell r="R260">
            <v>41133.563000000002</v>
          </cell>
          <cell r="S260">
            <v>33443.847000000002</v>
          </cell>
        </row>
        <row r="261">
          <cell r="A261" t="str">
            <v>Nevada, 2014</v>
          </cell>
          <cell r="B261">
            <v>177718.796</v>
          </cell>
          <cell r="C261">
            <v>185430.72500000006</v>
          </cell>
          <cell r="D261">
            <v>178580.67199999999</v>
          </cell>
          <cell r="E261">
            <v>174651.01900000003</v>
          </cell>
          <cell r="F261">
            <v>182977.18799999997</v>
          </cell>
          <cell r="G261">
            <v>194964.36000000002</v>
          </cell>
          <cell r="H261">
            <v>194638.58300000001</v>
          </cell>
          <cell r="I261">
            <v>184189.63399999996</v>
          </cell>
          <cell r="J261">
            <v>191071.06000000003</v>
          </cell>
          <cell r="K261">
            <v>186617.861</v>
          </cell>
          <cell r="L261">
            <v>183933.69799999995</v>
          </cell>
          <cell r="M261">
            <v>168200.31499999997</v>
          </cell>
          <cell r="N261">
            <v>154548.83499999999</v>
          </cell>
          <cell r="O261">
            <v>126332.65199999999</v>
          </cell>
          <cell r="P261">
            <v>91244.229999999981</v>
          </cell>
          <cell r="Q261">
            <v>59198.508000000002</v>
          </cell>
          <cell r="R261">
            <v>39879.019</v>
          </cell>
          <cell r="S261">
            <v>35485.930999999997</v>
          </cell>
        </row>
        <row r="262">
          <cell r="A262" t="str">
            <v>Nevada, 2015</v>
          </cell>
          <cell r="B262">
            <v>178956.17600000001</v>
          </cell>
          <cell r="C262">
            <v>187558.84200000003</v>
          </cell>
          <cell r="D262">
            <v>182029.98200000002</v>
          </cell>
          <cell r="E262">
            <v>175249.43000000005</v>
          </cell>
          <cell r="F262">
            <v>186243.93700000001</v>
          </cell>
          <cell r="G262">
            <v>201228.75600000005</v>
          </cell>
          <cell r="H262">
            <v>197337.41800000003</v>
          </cell>
          <cell r="I262">
            <v>186913.49400000006</v>
          </cell>
          <cell r="J262">
            <v>194221.11899999998</v>
          </cell>
          <cell r="K262">
            <v>190610.72300000003</v>
          </cell>
          <cell r="L262">
            <v>189011.66300000003</v>
          </cell>
          <cell r="M262">
            <v>175485.62700000001</v>
          </cell>
          <cell r="N262">
            <v>160862.10300000006</v>
          </cell>
          <cell r="O262">
            <v>135797.34300000002</v>
          </cell>
          <cell r="P262">
            <v>97910.542000000016</v>
          </cell>
          <cell r="Q262">
            <v>64883.195999999982</v>
          </cell>
          <cell r="R262">
            <v>42010.173000000003</v>
          </cell>
          <cell r="S262">
            <v>36376.643000000004</v>
          </cell>
        </row>
        <row r="263">
          <cell r="A263" t="str">
            <v>Nevada, 2016</v>
          </cell>
          <cell r="B263">
            <v>178087.73399999997</v>
          </cell>
          <cell r="C263">
            <v>186793.40800000002</v>
          </cell>
          <cell r="D263">
            <v>182862.106</v>
          </cell>
          <cell r="E263">
            <v>174409.20900000003</v>
          </cell>
          <cell r="F263">
            <v>185176.37900000002</v>
          </cell>
          <cell r="G263">
            <v>203996.29700000002</v>
          </cell>
          <cell r="H263">
            <v>200302.22200000001</v>
          </cell>
          <cell r="I263">
            <v>186601.01400000002</v>
          </cell>
          <cell r="J263">
            <v>194403.584</v>
          </cell>
          <cell r="K263">
            <v>191797.35800000001</v>
          </cell>
          <cell r="L263">
            <v>190032.58200000005</v>
          </cell>
          <cell r="M263">
            <v>179942.67299999998</v>
          </cell>
          <cell r="N263">
            <v>162649.14399999997</v>
          </cell>
          <cell r="O263">
            <v>144796.33699999997</v>
          </cell>
          <cell r="P263">
            <v>105237.13699999997</v>
          </cell>
          <cell r="Q263">
            <v>69109.155000000013</v>
          </cell>
          <cell r="R263">
            <v>45353.412999999986</v>
          </cell>
          <cell r="S263">
            <v>37416.021999999997</v>
          </cell>
        </row>
        <row r="264">
          <cell r="A264" t="str">
            <v>Nevada, 2017</v>
          </cell>
          <cell r="B264">
            <v>177619</v>
          </cell>
          <cell r="C264">
            <v>186248</v>
          </cell>
          <cell r="D264">
            <v>182767</v>
          </cell>
          <cell r="E264">
            <v>173006</v>
          </cell>
          <cell r="F264">
            <v>181598</v>
          </cell>
          <cell r="G264">
            <v>207187</v>
          </cell>
          <cell r="H264">
            <v>202567</v>
          </cell>
          <cell r="I264">
            <v>189815</v>
          </cell>
          <cell r="J264">
            <v>190249</v>
          </cell>
          <cell r="K264">
            <v>190015</v>
          </cell>
          <cell r="L264">
            <v>188301</v>
          </cell>
          <cell r="M264">
            <v>178338</v>
          </cell>
          <cell r="N264">
            <v>163989</v>
          </cell>
          <cell r="O264">
            <v>145621</v>
          </cell>
          <cell r="P264">
            <v>108562</v>
          </cell>
          <cell r="Q264">
            <v>70228</v>
          </cell>
          <cell r="R264">
            <v>44497</v>
          </cell>
          <cell r="S264">
            <v>38154</v>
          </cell>
        </row>
        <row r="265">
          <cell r="A265" t="str">
            <v>New Hampshire, 2009</v>
          </cell>
          <cell r="B265">
            <v>75863.43299999999</v>
          </cell>
          <cell r="C265">
            <v>77989.513000000021</v>
          </cell>
          <cell r="D265">
            <v>87645.431000000011</v>
          </cell>
          <cell r="E265">
            <v>97206.035000000018</v>
          </cell>
          <cell r="F265">
            <v>87546.030999999988</v>
          </cell>
          <cell r="G265">
            <v>73797.65400000001</v>
          </cell>
          <cell r="H265">
            <v>74709.301000000007</v>
          </cell>
          <cell r="I265">
            <v>91493.301000000021</v>
          </cell>
          <cell r="J265">
            <v>106007.77499999999</v>
          </cell>
          <cell r="K265">
            <v>114256.777</v>
          </cell>
          <cell r="L265">
            <v>103004.704</v>
          </cell>
          <cell r="M265">
            <v>87684.742999999988</v>
          </cell>
          <cell r="N265">
            <v>69748.330000000016</v>
          </cell>
          <cell r="O265">
            <v>50317.019</v>
          </cell>
          <cell r="P265">
            <v>37569.125</v>
          </cell>
          <cell r="Q265">
            <v>31338.343000000001</v>
          </cell>
          <cell r="R265">
            <v>26186.671000000002</v>
          </cell>
          <cell r="S265">
            <v>23766.960000000003</v>
          </cell>
        </row>
        <row r="266">
          <cell r="A266" t="str">
            <v>New Hampshire, 2010</v>
          </cell>
          <cell r="B266">
            <v>72299.672999999995</v>
          </cell>
          <cell r="C266">
            <v>78997.66399999999</v>
          </cell>
          <cell r="D266">
            <v>87230.946999999986</v>
          </cell>
          <cell r="E266">
            <v>96599.282999999981</v>
          </cell>
          <cell r="F266">
            <v>83080.710000000006</v>
          </cell>
          <cell r="G266">
            <v>70958.42</v>
          </cell>
          <cell r="H266">
            <v>73270.159000000014</v>
          </cell>
          <cell r="I266">
            <v>88927.861999999994</v>
          </cell>
          <cell r="J266">
            <v>103218.34600000001</v>
          </cell>
          <cell r="K266">
            <v>114782.51299999999</v>
          </cell>
          <cell r="L266">
            <v>106894.11900000002</v>
          </cell>
          <cell r="M266">
            <v>91960.916000000012</v>
          </cell>
          <cell r="N266">
            <v>74856.738000000012</v>
          </cell>
          <cell r="O266">
            <v>52290.17</v>
          </cell>
          <cell r="P266">
            <v>38193.22</v>
          </cell>
          <cell r="Q266">
            <v>31146.232000000004</v>
          </cell>
          <cell r="R266">
            <v>25637.282000000003</v>
          </cell>
          <cell r="S266">
            <v>23051.814000000002</v>
          </cell>
        </row>
        <row r="267">
          <cell r="A267" t="str">
            <v>New Hampshire, 2011</v>
          </cell>
          <cell r="B267">
            <v>69428.031999999992</v>
          </cell>
          <cell r="C267">
            <v>76284.868999999992</v>
          </cell>
          <cell r="D267">
            <v>82851.066000000021</v>
          </cell>
          <cell r="E267">
            <v>89971.192999999999</v>
          </cell>
          <cell r="F267">
            <v>79510.152000000002</v>
          </cell>
          <cell r="G267">
            <v>69566.805000000008</v>
          </cell>
          <cell r="H267">
            <v>69720.600999999995</v>
          </cell>
          <cell r="I267">
            <v>81335.616999999998</v>
          </cell>
          <cell r="J267">
            <v>97259.012999999992</v>
          </cell>
          <cell r="K267">
            <v>108524.70700000001</v>
          </cell>
          <cell r="L267">
            <v>104127.545</v>
          </cell>
          <cell r="M267">
            <v>88847.83600000001</v>
          </cell>
          <cell r="N267">
            <v>73939.296000000002</v>
          </cell>
          <cell r="O267">
            <v>51107.377999999997</v>
          </cell>
          <cell r="P267">
            <v>37802.245000000003</v>
          </cell>
          <cell r="Q267">
            <v>29403.625999999997</v>
          </cell>
          <cell r="R267">
            <v>24593.859</v>
          </cell>
          <cell r="S267">
            <v>21840.059000000005</v>
          </cell>
        </row>
        <row r="268">
          <cell r="A268" t="str">
            <v>New Hampshire, 2012</v>
          </cell>
          <cell r="B268">
            <v>69384.82699999999</v>
          </cell>
          <cell r="C268">
            <v>76842.131000000008</v>
          </cell>
          <cell r="D268">
            <v>84829.463000000003</v>
          </cell>
          <cell r="E268">
            <v>94399.342000000004</v>
          </cell>
          <cell r="F268">
            <v>84387.013000000006</v>
          </cell>
          <cell r="G268">
            <v>73388.551999999996</v>
          </cell>
          <cell r="H268">
            <v>72297.282999999996</v>
          </cell>
          <cell r="I268">
            <v>81550.725999999995</v>
          </cell>
          <cell r="J268">
            <v>97772.349999999991</v>
          </cell>
          <cell r="K268">
            <v>111461.41099999999</v>
          </cell>
          <cell r="L268">
            <v>111762.40700000001</v>
          </cell>
          <cell r="M268">
            <v>96602.83</v>
          </cell>
          <cell r="N268">
            <v>82627.989000000001</v>
          </cell>
          <cell r="O268">
            <v>58323.451000000001</v>
          </cell>
          <cell r="P268">
            <v>40721.112000000001</v>
          </cell>
          <cell r="Q268">
            <v>31934.429</v>
          </cell>
          <cell r="R268">
            <v>25832.445999999996</v>
          </cell>
          <cell r="S268">
            <v>24345.947</v>
          </cell>
        </row>
        <row r="269">
          <cell r="A269" t="str">
            <v>New Hampshire, 2013</v>
          </cell>
          <cell r="B269">
            <v>68047.467999999993</v>
          </cell>
          <cell r="C269">
            <v>76553.638999999996</v>
          </cell>
          <cell r="D269">
            <v>82535.195999999996</v>
          </cell>
          <cell r="E269">
            <v>93801.17300000001</v>
          </cell>
          <cell r="F269">
            <v>85119.686000000002</v>
          </cell>
          <cell r="G269">
            <v>74379.903999999995</v>
          </cell>
          <cell r="H269">
            <v>72698.33</v>
          </cell>
          <cell r="I269">
            <v>78529.937999999995</v>
          </cell>
          <cell r="J269">
            <v>93775.017000000007</v>
          </cell>
          <cell r="K269">
            <v>109053.33</v>
          </cell>
          <cell r="L269">
            <v>112910.18200000002</v>
          </cell>
          <cell r="M269">
            <v>99453.175000000003</v>
          </cell>
          <cell r="N269">
            <v>85195.057000000001</v>
          </cell>
          <cell r="O269">
            <v>61374.347000000002</v>
          </cell>
          <cell r="P269">
            <v>42632.74700000001</v>
          </cell>
          <cell r="Q269">
            <v>32168.54</v>
          </cell>
          <cell r="R269">
            <v>25740.450999999994</v>
          </cell>
          <cell r="S269">
            <v>24943.477000000003</v>
          </cell>
        </row>
        <row r="270">
          <cell r="A270" t="str">
            <v>New Hampshire, 2014</v>
          </cell>
          <cell r="B270">
            <v>64619.513000000006</v>
          </cell>
          <cell r="C270">
            <v>73358.754000000015</v>
          </cell>
          <cell r="D270">
            <v>77974.342999999993</v>
          </cell>
          <cell r="E270">
            <v>90146.269</v>
          </cell>
          <cell r="F270">
            <v>84475.453999999998</v>
          </cell>
          <cell r="G270">
            <v>73587.986999999994</v>
          </cell>
          <cell r="H270">
            <v>71069.862999999998</v>
          </cell>
          <cell r="I270">
            <v>74368.013999999996</v>
          </cell>
          <cell r="J270">
            <v>87919.323000000004</v>
          </cell>
          <cell r="K270">
            <v>102147.42600000001</v>
          </cell>
          <cell r="L270">
            <v>109357.666</v>
          </cell>
          <cell r="M270">
            <v>97785.364000000001</v>
          </cell>
          <cell r="N270">
            <v>85006.09</v>
          </cell>
          <cell r="O270">
            <v>61762.567999999999</v>
          </cell>
          <cell r="P270">
            <v>43763.474000000002</v>
          </cell>
          <cell r="Q270">
            <v>31755.157999999996</v>
          </cell>
          <cell r="R270">
            <v>24579.188000000002</v>
          </cell>
          <cell r="S270">
            <v>24367.115000000002</v>
          </cell>
        </row>
        <row r="271">
          <cell r="A271" t="str">
            <v>New Hampshire, 2015</v>
          </cell>
          <cell r="B271">
            <v>62585.561000000009</v>
          </cell>
          <cell r="C271">
            <v>70588.51999999999</v>
          </cell>
          <cell r="D271">
            <v>76068.820999999996</v>
          </cell>
          <cell r="E271">
            <v>87340.021000000008</v>
          </cell>
          <cell r="F271">
            <v>83899.75499999999</v>
          </cell>
          <cell r="G271">
            <v>73541.390999999989</v>
          </cell>
          <cell r="H271">
            <v>70589.911999999997</v>
          </cell>
          <cell r="I271">
            <v>71566.706000000006</v>
          </cell>
          <cell r="J271">
            <v>82578.814999999988</v>
          </cell>
          <cell r="K271">
            <v>96000.831000000006</v>
          </cell>
          <cell r="L271">
            <v>105828.486</v>
          </cell>
          <cell r="M271">
            <v>96695.125</v>
          </cell>
          <cell r="N271">
            <v>83390.798999999999</v>
          </cell>
          <cell r="O271">
            <v>61842.59</v>
          </cell>
          <cell r="P271">
            <v>43910.641000000003</v>
          </cell>
          <cell r="Q271">
            <v>30971.365000000002</v>
          </cell>
          <cell r="R271">
            <v>23479.265999999996</v>
          </cell>
          <cell r="S271">
            <v>23990.132000000001</v>
          </cell>
        </row>
        <row r="272">
          <cell r="A272" t="str">
            <v>New Hampshire, 2016</v>
          </cell>
          <cell r="B272">
            <v>64868.707000000002</v>
          </cell>
          <cell r="C272">
            <v>74002.634000000005</v>
          </cell>
          <cell r="D272">
            <v>77528.588000000003</v>
          </cell>
          <cell r="E272">
            <v>89930.271999999997</v>
          </cell>
          <cell r="F272">
            <v>88918.961999999985</v>
          </cell>
          <cell r="G272">
            <v>78774.817999999999</v>
          </cell>
          <cell r="H272">
            <v>75946.349000000002</v>
          </cell>
          <cell r="I272">
            <v>75163.626000000004</v>
          </cell>
          <cell r="J272">
            <v>83719.35100000001</v>
          </cell>
          <cell r="K272">
            <v>98769.227000000014</v>
          </cell>
          <cell r="L272">
            <v>111128.85</v>
          </cell>
          <cell r="M272">
            <v>106749.32700000002</v>
          </cell>
          <cell r="N272">
            <v>91133.02399999999</v>
          </cell>
          <cell r="O272">
            <v>73173.034999999989</v>
          </cell>
          <cell r="P272">
            <v>50316.510999999999</v>
          </cell>
          <cell r="Q272">
            <v>34600.425999999992</v>
          </cell>
          <cell r="R272">
            <v>25261.687000000002</v>
          </cell>
          <cell r="S272">
            <v>27162.325000000001</v>
          </cell>
        </row>
        <row r="273">
          <cell r="A273" t="str">
            <v>New Hampshire, 2017</v>
          </cell>
          <cell r="B273">
            <v>65300</v>
          </cell>
          <cell r="C273">
            <v>73928</v>
          </cell>
          <cell r="D273">
            <v>77262</v>
          </cell>
          <cell r="E273">
            <v>89474</v>
          </cell>
          <cell r="F273">
            <v>90511</v>
          </cell>
          <cell r="G273">
            <v>79705</v>
          </cell>
          <cell r="H273">
            <v>77798</v>
          </cell>
          <cell r="I273">
            <v>75554</v>
          </cell>
          <cell r="J273">
            <v>81195</v>
          </cell>
          <cell r="K273">
            <v>95738</v>
          </cell>
          <cell r="L273">
            <v>108747</v>
          </cell>
          <cell r="M273">
            <v>107690</v>
          </cell>
          <cell r="N273">
            <v>92517</v>
          </cell>
          <cell r="O273">
            <v>76333</v>
          </cell>
          <cell r="P273">
            <v>51885</v>
          </cell>
          <cell r="Q273">
            <v>35272</v>
          </cell>
          <cell r="R273">
            <v>25277</v>
          </cell>
          <cell r="S273">
            <v>28123</v>
          </cell>
        </row>
        <row r="274">
          <cell r="A274" t="str">
            <v>New Jersey, 2009</v>
          </cell>
          <cell r="B274">
            <v>561478.07100000011</v>
          </cell>
          <cell r="C274">
            <v>563673.93999999994</v>
          </cell>
          <cell r="D274">
            <v>582415.42700000003</v>
          </cell>
          <cell r="E274">
            <v>581642.55400000012</v>
          </cell>
          <cell r="F274">
            <v>518404.61900000012</v>
          </cell>
          <cell r="G274">
            <v>547715.674</v>
          </cell>
          <cell r="H274">
            <v>556153.36</v>
          </cell>
          <cell r="I274">
            <v>629264.99600000004</v>
          </cell>
          <cell r="J274">
            <v>686446.20900000003</v>
          </cell>
          <cell r="K274">
            <v>705271.69400000002</v>
          </cell>
          <cell r="L274">
            <v>623827.8899999999</v>
          </cell>
          <cell r="M274">
            <v>523345.52</v>
          </cell>
          <cell r="N274">
            <v>429901.93</v>
          </cell>
          <cell r="O274">
            <v>318655.29199999996</v>
          </cell>
          <cell r="P274">
            <v>258685.43199999994</v>
          </cell>
          <cell r="Q274">
            <v>224374.97099999999</v>
          </cell>
          <cell r="R274">
            <v>178053.88</v>
          </cell>
          <cell r="S274">
            <v>161651.43399999998</v>
          </cell>
        </row>
        <row r="275">
          <cell r="A275" t="str">
            <v>New Jersey, 2010</v>
          </cell>
          <cell r="B275">
            <v>547056.55200000003</v>
          </cell>
          <cell r="C275">
            <v>568367.1669999999</v>
          </cell>
          <cell r="D275">
            <v>587856.81400000001</v>
          </cell>
          <cell r="E275">
            <v>601543.29300000006</v>
          </cell>
          <cell r="F275">
            <v>525991.88</v>
          </cell>
          <cell r="G275">
            <v>545414.10899999994</v>
          </cell>
          <cell r="H275">
            <v>551490.18400000012</v>
          </cell>
          <cell r="I275">
            <v>621788.41299999994</v>
          </cell>
          <cell r="J275">
            <v>672497.049</v>
          </cell>
          <cell r="K275">
            <v>705505.28300000017</v>
          </cell>
          <cell r="L275">
            <v>645054.95100000012</v>
          </cell>
          <cell r="M275">
            <v>543998.2159999999</v>
          </cell>
          <cell r="N275">
            <v>449149.67099999991</v>
          </cell>
          <cell r="O275">
            <v>329433.88300000003</v>
          </cell>
          <cell r="P275">
            <v>256797.101</v>
          </cell>
          <cell r="Q275">
            <v>221956.81200000009</v>
          </cell>
          <cell r="R275">
            <v>180984.79099999997</v>
          </cell>
          <cell r="S275">
            <v>166413.69899999999</v>
          </cell>
        </row>
        <row r="276">
          <cell r="A276" t="str">
            <v>New Jersey, 2011</v>
          </cell>
          <cell r="B276">
            <v>543388.18300000008</v>
          </cell>
          <cell r="C276">
            <v>565041.85899999994</v>
          </cell>
          <cell r="D276">
            <v>585342.22100000002</v>
          </cell>
          <cell r="E276">
            <v>599102.38699999999</v>
          </cell>
          <cell r="F276">
            <v>532297.45900000003</v>
          </cell>
          <cell r="G276">
            <v>549546.57400000002</v>
          </cell>
          <cell r="H276">
            <v>553853.42799999996</v>
          </cell>
          <cell r="I276">
            <v>605507.87399999995</v>
          </cell>
          <cell r="J276">
            <v>660201.47</v>
          </cell>
          <cell r="K276">
            <v>702395.28299999994</v>
          </cell>
          <cell r="L276">
            <v>659009.46399999992</v>
          </cell>
          <cell r="M276">
            <v>554192.80800000008</v>
          </cell>
          <cell r="N276">
            <v>466913.14799999999</v>
          </cell>
          <cell r="O276">
            <v>341589.80000000005</v>
          </cell>
          <cell r="P276">
            <v>258563.35600000003</v>
          </cell>
          <cell r="Q276">
            <v>221236.19199999998</v>
          </cell>
          <cell r="R276">
            <v>179498.11900000001</v>
          </cell>
          <cell r="S276">
            <v>172153.21099999998</v>
          </cell>
        </row>
        <row r="277">
          <cell r="A277" t="str">
            <v>New Jersey, 2012</v>
          </cell>
          <cell r="B277">
            <v>538329.97499999998</v>
          </cell>
          <cell r="C277">
            <v>563705.88699999999</v>
          </cell>
          <cell r="D277">
            <v>585336.71600000001</v>
          </cell>
          <cell r="E277">
            <v>597156.10000000009</v>
          </cell>
          <cell r="F277">
            <v>540444.51800000004</v>
          </cell>
          <cell r="G277">
            <v>554319.32499999995</v>
          </cell>
          <cell r="H277">
            <v>558894.27899999998</v>
          </cell>
          <cell r="I277">
            <v>591066.84900000005</v>
          </cell>
          <cell r="J277">
            <v>651291.04599999997</v>
          </cell>
          <cell r="K277">
            <v>696195.47900000005</v>
          </cell>
          <cell r="L277">
            <v>670374.55499999993</v>
          </cell>
          <cell r="M277">
            <v>566609.58299999998</v>
          </cell>
          <cell r="N277">
            <v>483853.04299999995</v>
          </cell>
          <cell r="O277">
            <v>357452.85399999999</v>
          </cell>
          <cell r="P277">
            <v>265193.75700000004</v>
          </cell>
          <cell r="Q277">
            <v>217010.83799999999</v>
          </cell>
          <cell r="R277">
            <v>180858.37999999998</v>
          </cell>
          <cell r="S277">
            <v>177893.38400000002</v>
          </cell>
        </row>
        <row r="278">
          <cell r="A278" t="str">
            <v>New Jersey, 2013</v>
          </cell>
          <cell r="B278">
            <v>538319.11199999996</v>
          </cell>
          <cell r="C278">
            <v>558668.64199999999</v>
          </cell>
          <cell r="D278">
            <v>583720.33900000004</v>
          </cell>
          <cell r="E278">
            <v>593599.49700000009</v>
          </cell>
          <cell r="F278">
            <v>549722.38800000004</v>
          </cell>
          <cell r="G278">
            <v>558597.01100000006</v>
          </cell>
          <cell r="H278">
            <v>563474.39899999998</v>
          </cell>
          <cell r="I278">
            <v>578486.0850000002</v>
          </cell>
          <cell r="J278">
            <v>638126.58299999998</v>
          </cell>
          <cell r="K278">
            <v>688975.70799999987</v>
          </cell>
          <cell r="L278">
            <v>680060.70600000001</v>
          </cell>
          <cell r="M278">
            <v>585771.3409999999</v>
          </cell>
          <cell r="N278">
            <v>492946.49300000002</v>
          </cell>
          <cell r="O278">
            <v>368847.66700000002</v>
          </cell>
          <cell r="P278">
            <v>274803.47100000002</v>
          </cell>
          <cell r="Q278">
            <v>214091.63500000001</v>
          </cell>
          <cell r="R278">
            <v>179642.63799999998</v>
          </cell>
          <cell r="S278">
            <v>184432.49400000004</v>
          </cell>
        </row>
        <row r="279">
          <cell r="A279" t="str">
            <v>New Jersey, 2014</v>
          </cell>
          <cell r="B279">
            <v>536678.34100000001</v>
          </cell>
          <cell r="C279">
            <v>556772.89</v>
          </cell>
          <cell r="D279">
            <v>582587.52400000009</v>
          </cell>
          <cell r="E279">
            <v>589609.41700000002</v>
          </cell>
          <cell r="F279">
            <v>559051.57700000005</v>
          </cell>
          <cell r="G279">
            <v>562153.46500000008</v>
          </cell>
          <cell r="H279">
            <v>570545.46500000008</v>
          </cell>
          <cell r="I279">
            <v>568733.21399999992</v>
          </cell>
          <cell r="J279">
            <v>632562.98</v>
          </cell>
          <cell r="K279">
            <v>678435.01800000016</v>
          </cell>
          <cell r="L279">
            <v>685975.52500000002</v>
          </cell>
          <cell r="M279">
            <v>601059.4850000001</v>
          </cell>
          <cell r="N279">
            <v>506026.71300000005</v>
          </cell>
          <cell r="O279">
            <v>386427.07000000012</v>
          </cell>
          <cell r="P279">
            <v>283166.554</v>
          </cell>
          <cell r="Q279">
            <v>213309.71400000004</v>
          </cell>
          <cell r="R279">
            <v>176354.87299999996</v>
          </cell>
          <cell r="S279">
            <v>188698.62600000005</v>
          </cell>
        </row>
        <row r="280">
          <cell r="A280" t="str">
            <v>New Jersey, 2015</v>
          </cell>
          <cell r="B280">
            <v>532953.62</v>
          </cell>
          <cell r="C280">
            <v>552431.52899999998</v>
          </cell>
          <cell r="D280">
            <v>578000.41</v>
          </cell>
          <cell r="E280">
            <v>583053.39600000007</v>
          </cell>
          <cell r="F280">
            <v>564449.18200000015</v>
          </cell>
          <cell r="G280">
            <v>566259.49100000004</v>
          </cell>
          <cell r="H280">
            <v>574479.20399999991</v>
          </cell>
          <cell r="I280">
            <v>565642.44300000009</v>
          </cell>
          <cell r="J280">
            <v>623089.21000000008</v>
          </cell>
          <cell r="K280">
            <v>666162.60200000007</v>
          </cell>
          <cell r="L280">
            <v>686611.26500000001</v>
          </cell>
          <cell r="M280">
            <v>614551.02899999998</v>
          </cell>
          <cell r="N280">
            <v>516489.19099999993</v>
          </cell>
          <cell r="O280">
            <v>404553.98300000007</v>
          </cell>
          <cell r="P280">
            <v>294781.41299999994</v>
          </cell>
          <cell r="Q280">
            <v>213775.21899999998</v>
          </cell>
          <cell r="R280">
            <v>175039.93700000001</v>
          </cell>
          <cell r="S280">
            <v>191618.64100000003</v>
          </cell>
        </row>
        <row r="281">
          <cell r="A281" t="str">
            <v>New Jersey, 2016</v>
          </cell>
          <cell r="B281">
            <v>524747.13300000003</v>
          </cell>
          <cell r="C281">
            <v>546002.72199999995</v>
          </cell>
          <cell r="D281">
            <v>570584.14299999992</v>
          </cell>
          <cell r="E281">
            <v>576117.66999999993</v>
          </cell>
          <cell r="F281">
            <v>565930.96</v>
          </cell>
          <cell r="G281">
            <v>567130.951</v>
          </cell>
          <cell r="H281">
            <v>573804.79300000006</v>
          </cell>
          <cell r="I281">
            <v>562281.40399999998</v>
          </cell>
          <cell r="J281">
            <v>599083.4929999999</v>
          </cell>
          <cell r="K281">
            <v>644732.72799999989</v>
          </cell>
          <cell r="L281">
            <v>677521.7030000001</v>
          </cell>
          <cell r="M281">
            <v>619869.42200000014</v>
          </cell>
          <cell r="N281">
            <v>522504.53200000001</v>
          </cell>
          <cell r="O281">
            <v>418136.06300000008</v>
          </cell>
          <cell r="P281">
            <v>302209.424</v>
          </cell>
          <cell r="Q281">
            <v>217583.24699999997</v>
          </cell>
          <cell r="R281">
            <v>170379.96299999999</v>
          </cell>
          <cell r="S281">
            <v>193387.77899999995</v>
          </cell>
        </row>
        <row r="282">
          <cell r="A282" t="str">
            <v>New Jersey, 2017</v>
          </cell>
          <cell r="B282">
            <v>526716</v>
          </cell>
          <cell r="C282">
            <v>547575</v>
          </cell>
          <cell r="D282">
            <v>571455</v>
          </cell>
          <cell r="E282">
            <v>575048</v>
          </cell>
          <cell r="F282">
            <v>575668</v>
          </cell>
          <cell r="G282">
            <v>572509</v>
          </cell>
          <cell r="H282">
            <v>578922</v>
          </cell>
          <cell r="I282">
            <v>576083</v>
          </cell>
          <cell r="J282">
            <v>589073</v>
          </cell>
          <cell r="K282">
            <v>640590</v>
          </cell>
          <cell r="L282">
            <v>677062</v>
          </cell>
          <cell r="M282">
            <v>636863</v>
          </cell>
          <cell r="N282">
            <v>538598</v>
          </cell>
          <cell r="O282">
            <v>433890</v>
          </cell>
          <cell r="P282">
            <v>321586</v>
          </cell>
          <cell r="Q282">
            <v>227651</v>
          </cell>
          <cell r="R282">
            <v>172137</v>
          </cell>
          <cell r="S282">
            <v>198735</v>
          </cell>
        </row>
        <row r="283">
          <cell r="A283" t="str">
            <v>New Mexico, 2009</v>
          </cell>
          <cell r="B283">
            <v>145687.71499999994</v>
          </cell>
          <cell r="C283">
            <v>133359.68600000005</v>
          </cell>
          <cell r="D283">
            <v>138238.60800000001</v>
          </cell>
          <cell r="E283">
            <v>145338.85400000002</v>
          </cell>
          <cell r="F283">
            <v>143673.40899999999</v>
          </cell>
          <cell r="G283">
            <v>141019.41800000001</v>
          </cell>
          <cell r="H283">
            <v>121998.73899999996</v>
          </cell>
          <cell r="I283">
            <v>121517.07400000002</v>
          </cell>
          <cell r="J283">
            <v>132788.25399999999</v>
          </cell>
          <cell r="K283">
            <v>140909.84300000002</v>
          </cell>
          <cell r="L283">
            <v>134719.01799999998</v>
          </cell>
          <cell r="M283">
            <v>121936.96999999996</v>
          </cell>
          <cell r="N283">
            <v>96065.126000000004</v>
          </cell>
          <cell r="O283">
            <v>73604.275999999998</v>
          </cell>
          <cell r="P283">
            <v>59005.796999999999</v>
          </cell>
          <cell r="Q283">
            <v>49629.162999999979</v>
          </cell>
          <cell r="R283">
            <v>35353.323999999993</v>
          </cell>
          <cell r="S283">
            <v>31077.452000000001</v>
          </cell>
        </row>
        <row r="284">
          <cell r="A284" t="str">
            <v>New Mexico, 2010</v>
          </cell>
          <cell r="B284">
            <v>141911.87400000001</v>
          </cell>
          <cell r="C284">
            <v>137435.16900000005</v>
          </cell>
          <cell r="D284">
            <v>138135.99499999997</v>
          </cell>
          <cell r="E284">
            <v>149202.72899999999</v>
          </cell>
          <cell r="F284">
            <v>141935.42199999999</v>
          </cell>
          <cell r="G284">
            <v>134899.655</v>
          </cell>
          <cell r="H284">
            <v>118901.23500000003</v>
          </cell>
          <cell r="I284">
            <v>122522.984</v>
          </cell>
          <cell r="J284">
            <v>129591.97199999998</v>
          </cell>
          <cell r="K284">
            <v>142929.88500000007</v>
          </cell>
          <cell r="L284">
            <v>140691.67600000004</v>
          </cell>
          <cell r="M284">
            <v>127928.05299999997</v>
          </cell>
          <cell r="N284">
            <v>106934.90399999999</v>
          </cell>
          <cell r="O284">
            <v>79531.26999999999</v>
          </cell>
          <cell r="P284">
            <v>61455.118000000002</v>
          </cell>
          <cell r="Q284">
            <v>47388.419000000002</v>
          </cell>
          <cell r="R284">
            <v>34253.870999999992</v>
          </cell>
          <cell r="S284">
            <v>29812.348000000005</v>
          </cell>
        </row>
        <row r="285">
          <cell r="A285" t="str">
            <v>New Mexico, 2011</v>
          </cell>
          <cell r="B285">
            <v>142660.66700000002</v>
          </cell>
          <cell r="C285">
            <v>138566.84499999994</v>
          </cell>
          <cell r="D285">
            <v>139759.674</v>
          </cell>
          <cell r="E285">
            <v>147698.861</v>
          </cell>
          <cell r="F285">
            <v>141296.35499999998</v>
          </cell>
          <cell r="G285">
            <v>136436.59599999999</v>
          </cell>
          <cell r="H285">
            <v>121731.067</v>
          </cell>
          <cell r="I285">
            <v>122309.24700000002</v>
          </cell>
          <cell r="J285">
            <v>125081.27099999995</v>
          </cell>
          <cell r="K285">
            <v>141785.372</v>
          </cell>
          <cell r="L285">
            <v>142951.33299999998</v>
          </cell>
          <cell r="M285">
            <v>131762.61699999997</v>
          </cell>
          <cell r="N285">
            <v>112425.79900000004</v>
          </cell>
          <cell r="O285">
            <v>81675.353999999992</v>
          </cell>
          <cell r="P285">
            <v>64129.747000000003</v>
          </cell>
          <cell r="Q285">
            <v>47395.736999999994</v>
          </cell>
          <cell r="R285">
            <v>34853.637000000002</v>
          </cell>
          <cell r="S285">
            <v>30365.834999999999</v>
          </cell>
        </row>
        <row r="286">
          <cell r="A286" t="str">
            <v>New Mexico, 2012</v>
          </cell>
          <cell r="B286">
            <v>140717.658</v>
          </cell>
          <cell r="C286">
            <v>139246.82599999997</v>
          </cell>
          <cell r="D286">
            <v>138208.19500000001</v>
          </cell>
          <cell r="E286">
            <v>144586.38799999995</v>
          </cell>
          <cell r="F286">
            <v>142001.05600000001</v>
          </cell>
          <cell r="G286">
            <v>137746.23000000001</v>
          </cell>
          <cell r="H286">
            <v>125016.55899999999</v>
          </cell>
          <cell r="I286">
            <v>122541.11500000001</v>
          </cell>
          <cell r="J286">
            <v>122321.02899999999</v>
          </cell>
          <cell r="K286">
            <v>137390.23199999996</v>
          </cell>
          <cell r="L286">
            <v>142125.03000000003</v>
          </cell>
          <cell r="M286">
            <v>131153.87399999998</v>
          </cell>
          <cell r="N286">
            <v>116585.52100000001</v>
          </cell>
          <cell r="O286">
            <v>84806.031000000003</v>
          </cell>
          <cell r="P286">
            <v>63496.201000000001</v>
          </cell>
          <cell r="Q286">
            <v>48329.885000000009</v>
          </cell>
          <cell r="R286">
            <v>34065.502</v>
          </cell>
          <cell r="S286">
            <v>31407.492999999995</v>
          </cell>
        </row>
        <row r="287">
          <cell r="A287" t="str">
            <v>New Mexico, 2013</v>
          </cell>
          <cell r="B287">
            <v>138758.95499999999</v>
          </cell>
          <cell r="C287">
            <v>139401.09899999999</v>
          </cell>
          <cell r="D287">
            <v>138767.48199999999</v>
          </cell>
          <cell r="E287">
            <v>141827.84900000002</v>
          </cell>
          <cell r="F287">
            <v>144395.78199999998</v>
          </cell>
          <cell r="G287">
            <v>137265.58899999998</v>
          </cell>
          <cell r="H287">
            <v>128057.34600000002</v>
          </cell>
          <cell r="I287">
            <v>123499.15800000001</v>
          </cell>
          <cell r="J287">
            <v>119712.50799999999</v>
          </cell>
          <cell r="K287">
            <v>133154.47300000003</v>
          </cell>
          <cell r="L287">
            <v>141902.93</v>
          </cell>
          <cell r="M287">
            <v>132616.15799999997</v>
          </cell>
          <cell r="N287">
            <v>119474.54599999999</v>
          </cell>
          <cell r="O287">
            <v>89100.642000000007</v>
          </cell>
          <cell r="P287">
            <v>66360.858999999997</v>
          </cell>
          <cell r="Q287">
            <v>49331.801999999989</v>
          </cell>
          <cell r="R287">
            <v>35313.384999999995</v>
          </cell>
          <cell r="S287">
            <v>32424.165999999997</v>
          </cell>
        </row>
        <row r="288">
          <cell r="A288" t="str">
            <v>New Mexico, 2014</v>
          </cell>
          <cell r="B288">
            <v>133591.897</v>
          </cell>
          <cell r="C288">
            <v>135888.02299999999</v>
          </cell>
          <cell r="D288">
            <v>138125.13700000002</v>
          </cell>
          <cell r="E288">
            <v>138527.43099999998</v>
          </cell>
          <cell r="F288">
            <v>143450.09299999999</v>
          </cell>
          <cell r="G288">
            <v>134548.53099999999</v>
          </cell>
          <cell r="H288">
            <v>127823.34199999998</v>
          </cell>
          <cell r="I288">
            <v>118921.40600000002</v>
          </cell>
          <cell r="J288">
            <v>117484.23500000002</v>
          </cell>
          <cell r="K288">
            <v>125659.94099999999</v>
          </cell>
          <cell r="L288">
            <v>139142.07399999999</v>
          </cell>
          <cell r="M288">
            <v>131685.79200000002</v>
          </cell>
          <cell r="N288">
            <v>121321.60099999998</v>
          </cell>
          <cell r="O288">
            <v>92972.942999999985</v>
          </cell>
          <cell r="P288">
            <v>67821.506999999983</v>
          </cell>
          <cell r="Q288">
            <v>50155.303999999989</v>
          </cell>
          <cell r="R288">
            <v>36214.265000000007</v>
          </cell>
          <cell r="S288">
            <v>31741.363999999998</v>
          </cell>
        </row>
        <row r="289">
          <cell r="A289" t="str">
            <v>New Mexico, 2015</v>
          </cell>
          <cell r="B289">
            <v>128774.43699999998</v>
          </cell>
          <cell r="C289">
            <v>133931.36000000002</v>
          </cell>
          <cell r="D289">
            <v>132349.71400000001</v>
          </cell>
          <cell r="E289">
            <v>132024.41500000001</v>
          </cell>
          <cell r="F289">
            <v>140551.40100000001</v>
          </cell>
          <cell r="G289">
            <v>132229.69199999998</v>
          </cell>
          <cell r="H289">
            <v>128453.52899999998</v>
          </cell>
          <cell r="I289">
            <v>115892.9</v>
          </cell>
          <cell r="J289">
            <v>113255.57800000001</v>
          </cell>
          <cell r="K289">
            <v>118410.95100000002</v>
          </cell>
          <cell r="L289">
            <v>134022.37900000002</v>
          </cell>
          <cell r="M289">
            <v>129431.341</v>
          </cell>
          <cell r="N289">
            <v>118703.948</v>
          </cell>
          <cell r="O289">
            <v>93923.233000000007</v>
          </cell>
          <cell r="P289">
            <v>69701.780999999988</v>
          </cell>
          <cell r="Q289">
            <v>50488.712</v>
          </cell>
          <cell r="R289">
            <v>35001.223000000005</v>
          </cell>
          <cell r="S289">
            <v>31939.522000000004</v>
          </cell>
        </row>
        <row r="290">
          <cell r="A290" t="str">
            <v>New Mexico, 2016</v>
          </cell>
          <cell r="B290">
            <v>126153.17999999998</v>
          </cell>
          <cell r="C290">
            <v>134850.84900000002</v>
          </cell>
          <cell r="D290">
            <v>134686.34300000002</v>
          </cell>
          <cell r="E290">
            <v>134277.30600000004</v>
          </cell>
          <cell r="F290">
            <v>142458.90400000001</v>
          </cell>
          <cell r="G290">
            <v>134380.34599999999</v>
          </cell>
          <cell r="H290">
            <v>130271.70000000003</v>
          </cell>
          <cell r="I290">
            <v>120049.26100000001</v>
          </cell>
          <cell r="J290">
            <v>116342.63000000003</v>
          </cell>
          <cell r="K290">
            <v>119370.037</v>
          </cell>
          <cell r="L290">
            <v>134457.05900000001</v>
          </cell>
          <cell r="M290">
            <v>134531.041</v>
          </cell>
          <cell r="N290">
            <v>123086.141</v>
          </cell>
          <cell r="O290">
            <v>103072.57599999997</v>
          </cell>
          <cell r="P290">
            <v>74111.686000000016</v>
          </cell>
          <cell r="Q290">
            <v>53547.755999999979</v>
          </cell>
          <cell r="R290">
            <v>35104.629000000008</v>
          </cell>
          <cell r="S290">
            <v>33449.786999999997</v>
          </cell>
        </row>
        <row r="291">
          <cell r="A291" t="str">
            <v>New Mexico, 2017</v>
          </cell>
          <cell r="B291">
            <v>129195</v>
          </cell>
          <cell r="C291">
            <v>137105</v>
          </cell>
          <cell r="D291">
            <v>139100</v>
          </cell>
          <cell r="E291">
            <v>135894</v>
          </cell>
          <cell r="F291">
            <v>145157</v>
          </cell>
          <cell r="G291">
            <v>137796</v>
          </cell>
          <cell r="H291">
            <v>135822</v>
          </cell>
          <cell r="I291">
            <v>123062</v>
          </cell>
          <cell r="J291">
            <v>116439</v>
          </cell>
          <cell r="K291">
            <v>119118</v>
          </cell>
          <cell r="L291">
            <v>132509</v>
          </cell>
          <cell r="M291">
            <v>134728</v>
          </cell>
          <cell r="N291">
            <v>126698</v>
          </cell>
          <cell r="O291">
            <v>105292</v>
          </cell>
          <cell r="P291">
            <v>78188</v>
          </cell>
          <cell r="Q291">
            <v>54410</v>
          </cell>
          <cell r="R291">
            <v>37268</v>
          </cell>
          <cell r="S291">
            <v>35086</v>
          </cell>
        </row>
        <row r="292">
          <cell r="A292" t="str">
            <v>New York, 2009</v>
          </cell>
          <cell r="B292">
            <v>1218885.2499999998</v>
          </cell>
          <cell r="C292">
            <v>1185342.0219999999</v>
          </cell>
          <cell r="D292">
            <v>1273541.0789999999</v>
          </cell>
          <cell r="E292">
            <v>1380336.6699999997</v>
          </cell>
          <cell r="F292">
            <v>1316751.8179999997</v>
          </cell>
          <cell r="G292">
            <v>1340515.2199999997</v>
          </cell>
          <cell r="H292">
            <v>1266617.0349999999</v>
          </cell>
          <cell r="I292">
            <v>1366832.8480000002</v>
          </cell>
          <cell r="J292">
            <v>1469083.3889999997</v>
          </cell>
          <cell r="K292">
            <v>1509506.9250000007</v>
          </cell>
          <cell r="L292">
            <v>1372707.0680000002</v>
          </cell>
          <cell r="M292">
            <v>1200766.9610000001</v>
          </cell>
          <cell r="N292">
            <v>962167.68299999996</v>
          </cell>
          <cell r="O292">
            <v>720792.08699999994</v>
          </cell>
          <cell r="P292">
            <v>584201.23699999996</v>
          </cell>
          <cell r="Q292">
            <v>499361.43100000004</v>
          </cell>
          <cell r="R292">
            <v>392126.11199999996</v>
          </cell>
          <cell r="S292">
            <v>365830.23300000001</v>
          </cell>
        </row>
        <row r="293">
          <cell r="A293" t="str">
            <v>New York, 2010</v>
          </cell>
          <cell r="B293">
            <v>1160340.3079999997</v>
          </cell>
          <cell r="C293">
            <v>1169287.1620000002</v>
          </cell>
          <cell r="D293">
            <v>1239114.7580000001</v>
          </cell>
          <cell r="E293">
            <v>1383025.4740000002</v>
          </cell>
          <cell r="F293">
            <v>1369941.5269999998</v>
          </cell>
          <cell r="G293">
            <v>1356256.4860000003</v>
          </cell>
          <cell r="H293">
            <v>1250295.273</v>
          </cell>
          <cell r="I293">
            <v>1304844.9870000007</v>
          </cell>
          <cell r="J293">
            <v>1421678.8259999999</v>
          </cell>
          <cell r="K293">
            <v>1466033.6040000001</v>
          </cell>
          <cell r="L293">
            <v>1371285.952</v>
          </cell>
          <cell r="M293">
            <v>1202839.4790000001</v>
          </cell>
          <cell r="N293">
            <v>989371.58100000001</v>
          </cell>
          <cell r="O293">
            <v>728285.49</v>
          </cell>
          <cell r="P293">
            <v>578256.83799999999</v>
          </cell>
          <cell r="Q293">
            <v>487131.25600000005</v>
          </cell>
          <cell r="R293">
            <v>396158.06599999999</v>
          </cell>
          <cell r="S293">
            <v>366708.0610000001</v>
          </cell>
        </row>
        <row r="294">
          <cell r="A294" t="str">
            <v>New York, 2011</v>
          </cell>
          <cell r="B294">
            <v>1153971.1410000003</v>
          </cell>
          <cell r="C294">
            <v>1154698.781</v>
          </cell>
          <cell r="D294">
            <v>1220273.3290000001</v>
          </cell>
          <cell r="E294">
            <v>1362769.5020000006</v>
          </cell>
          <cell r="F294">
            <v>1375740.5480000002</v>
          </cell>
          <cell r="G294">
            <v>1363609.747</v>
          </cell>
          <cell r="H294">
            <v>1259811.9919999996</v>
          </cell>
          <cell r="I294">
            <v>1273911.4680000001</v>
          </cell>
          <cell r="J294">
            <v>1386969.7150000003</v>
          </cell>
          <cell r="K294">
            <v>1449415.0960000001</v>
          </cell>
          <cell r="L294">
            <v>1385371.9320000003</v>
          </cell>
          <cell r="M294">
            <v>1217496.1670000006</v>
          </cell>
          <cell r="N294">
            <v>1026963.1389999999</v>
          </cell>
          <cell r="O294">
            <v>749832.09</v>
          </cell>
          <cell r="P294">
            <v>581003.40800000017</v>
          </cell>
          <cell r="Q294">
            <v>480049.18300000008</v>
          </cell>
          <cell r="R294">
            <v>393160.50600000011</v>
          </cell>
          <cell r="S294">
            <v>376048.65199999994</v>
          </cell>
        </row>
        <row r="295">
          <cell r="A295" t="str">
            <v>New York, 2012</v>
          </cell>
          <cell r="B295">
            <v>1146866.3539999998</v>
          </cell>
          <cell r="C295">
            <v>1142868.2889999999</v>
          </cell>
          <cell r="D295">
            <v>1197009.0639999998</v>
          </cell>
          <cell r="E295">
            <v>1339957.3729999997</v>
          </cell>
          <cell r="F295">
            <v>1397052.1949999998</v>
          </cell>
          <cell r="G295">
            <v>1375840.4680000006</v>
          </cell>
          <cell r="H295">
            <v>1271674.2239999999</v>
          </cell>
          <cell r="I295">
            <v>1239067.7939999998</v>
          </cell>
          <cell r="J295">
            <v>1350374.9779999999</v>
          </cell>
          <cell r="K295">
            <v>1423261.3669999996</v>
          </cell>
          <cell r="L295">
            <v>1391149.2709999997</v>
          </cell>
          <cell r="M295">
            <v>1222205.399</v>
          </cell>
          <cell r="N295">
            <v>1052973.2440000002</v>
          </cell>
          <cell r="O295">
            <v>770524.41099999996</v>
          </cell>
          <cell r="P295">
            <v>586825.41200000013</v>
          </cell>
          <cell r="Q295">
            <v>469955.8940000002</v>
          </cell>
          <cell r="R295">
            <v>386453.37800000014</v>
          </cell>
          <cell r="S295">
            <v>384980.28500000021</v>
          </cell>
        </row>
        <row r="296">
          <cell r="A296" t="str">
            <v>New York, 2013</v>
          </cell>
          <cell r="B296">
            <v>1165089.23</v>
          </cell>
          <cell r="C296">
            <v>1151273.1409999998</v>
          </cell>
          <cell r="D296">
            <v>1199653.4139999999</v>
          </cell>
          <cell r="E296">
            <v>1331175.6959999998</v>
          </cell>
          <cell r="F296">
            <v>1416419.1989999998</v>
          </cell>
          <cell r="G296">
            <v>1403525.1890000005</v>
          </cell>
          <cell r="H296">
            <v>1307799.6969999997</v>
          </cell>
          <cell r="I296">
            <v>1227964.1730000004</v>
          </cell>
          <cell r="J296">
            <v>1339486.8220000004</v>
          </cell>
          <cell r="K296">
            <v>1421763.6170000001</v>
          </cell>
          <cell r="L296">
            <v>1420665.5939999998</v>
          </cell>
          <cell r="M296">
            <v>1263668.1389999997</v>
          </cell>
          <cell r="N296">
            <v>1095052.9929999996</v>
          </cell>
          <cell r="O296">
            <v>812361.61100000003</v>
          </cell>
          <cell r="P296">
            <v>609419.80900000001</v>
          </cell>
          <cell r="Q296">
            <v>474105.11299999995</v>
          </cell>
          <cell r="R296">
            <v>392397.84600000008</v>
          </cell>
          <cell r="S296">
            <v>399894.11800000007</v>
          </cell>
        </row>
        <row r="297">
          <cell r="A297" t="str">
            <v>New York, 2014</v>
          </cell>
          <cell r="B297">
            <v>1166343.5849999997</v>
          </cell>
          <cell r="C297">
            <v>1153880.598</v>
          </cell>
          <cell r="D297">
            <v>1182834.1729999997</v>
          </cell>
          <cell r="E297">
            <v>1304623.5000000002</v>
          </cell>
          <cell r="F297">
            <v>1425104.885</v>
          </cell>
          <cell r="G297">
            <v>1423901.1610000003</v>
          </cell>
          <cell r="H297">
            <v>1328211.6870000002</v>
          </cell>
          <cell r="I297">
            <v>1228820.037</v>
          </cell>
          <cell r="J297">
            <v>1314963.4600000002</v>
          </cell>
          <cell r="K297">
            <v>1399163.7569999995</v>
          </cell>
          <cell r="L297">
            <v>1427289.7529999998</v>
          </cell>
          <cell r="M297">
            <v>1286829.3699999999</v>
          </cell>
          <cell r="N297">
            <v>1115308.9080000003</v>
          </cell>
          <cell r="O297">
            <v>844894.46999999962</v>
          </cell>
          <cell r="P297">
            <v>626016.78300000017</v>
          </cell>
          <cell r="Q297">
            <v>469155.33700000017</v>
          </cell>
          <cell r="R297">
            <v>388197.79799999995</v>
          </cell>
          <cell r="S297">
            <v>409762.80599999987</v>
          </cell>
        </row>
        <row r="298">
          <cell r="A298" t="str">
            <v>New York, 2015</v>
          </cell>
          <cell r="B298">
            <v>1171359.1710000001</v>
          </cell>
          <cell r="C298">
            <v>1143091.8869999996</v>
          </cell>
          <cell r="D298">
            <v>1172692.4470000004</v>
          </cell>
          <cell r="E298">
            <v>1280170.8500000003</v>
          </cell>
          <cell r="F298">
            <v>1427030.3860000002</v>
          </cell>
          <cell r="G298">
            <v>1443759.6530000002</v>
          </cell>
          <cell r="H298">
            <v>1346085.969</v>
          </cell>
          <cell r="I298">
            <v>1233506.1980000001</v>
          </cell>
          <cell r="J298">
            <v>1285891.747</v>
          </cell>
          <cell r="K298">
            <v>1375943.2420000001</v>
          </cell>
          <cell r="L298">
            <v>1424277.3739999996</v>
          </cell>
          <cell r="M298">
            <v>1307925.4909999997</v>
          </cell>
          <cell r="N298">
            <v>1136670.6329999999</v>
          </cell>
          <cell r="O298">
            <v>885750.39300000039</v>
          </cell>
          <cell r="P298">
            <v>638950.5199999999</v>
          </cell>
          <cell r="Q298">
            <v>476794.44100000005</v>
          </cell>
          <cell r="R298">
            <v>377558.76599999989</v>
          </cell>
          <cell r="S298">
            <v>414236.19699999981</v>
          </cell>
        </row>
        <row r="299">
          <cell r="A299" t="str">
            <v>New York, 2016</v>
          </cell>
          <cell r="B299">
            <v>1169454.7979999997</v>
          </cell>
          <cell r="C299">
            <v>1146057.9669999995</v>
          </cell>
          <cell r="D299">
            <v>1168833.3740000003</v>
          </cell>
          <cell r="E299">
            <v>1269175.487</v>
          </cell>
          <cell r="F299">
            <v>1422657.659</v>
          </cell>
          <cell r="G299">
            <v>1465804.906</v>
          </cell>
          <cell r="H299">
            <v>1362189.9549999998</v>
          </cell>
          <cell r="I299">
            <v>1239653.5730000001</v>
          </cell>
          <cell r="J299">
            <v>1260487.6949999996</v>
          </cell>
          <cell r="K299">
            <v>1352647.3169999998</v>
          </cell>
          <cell r="L299">
            <v>1419198.166</v>
          </cell>
          <cell r="M299">
            <v>1329528.0780000004</v>
          </cell>
          <cell r="N299">
            <v>1160433.7249999999</v>
          </cell>
          <cell r="O299">
            <v>925095.08900000039</v>
          </cell>
          <cell r="P299">
            <v>668946.51700000034</v>
          </cell>
          <cell r="Q299">
            <v>488680.6339999999</v>
          </cell>
          <cell r="R299">
            <v>377177.22599999991</v>
          </cell>
          <cell r="S299">
            <v>424766.72799999994</v>
          </cell>
        </row>
        <row r="300">
          <cell r="A300" t="str">
            <v>New York, 2017</v>
          </cell>
          <cell r="B300">
            <v>1173210</v>
          </cell>
          <cell r="C300">
            <v>1136749</v>
          </cell>
          <cell r="D300">
            <v>1155096</v>
          </cell>
          <cell r="E300">
            <v>1249262</v>
          </cell>
          <cell r="F300">
            <v>1404258</v>
          </cell>
          <cell r="G300">
            <v>1490311</v>
          </cell>
          <cell r="H300">
            <v>1380783</v>
          </cell>
          <cell r="I300">
            <v>1250573</v>
          </cell>
          <cell r="J300">
            <v>1223667</v>
          </cell>
          <cell r="K300">
            <v>1323938</v>
          </cell>
          <cell r="L300">
            <v>1401104</v>
          </cell>
          <cell r="M300">
            <v>1334645</v>
          </cell>
          <cell r="N300">
            <v>1181709</v>
          </cell>
          <cell r="O300">
            <v>960505</v>
          </cell>
          <cell r="P300">
            <v>697377</v>
          </cell>
          <cell r="Q300">
            <v>507823</v>
          </cell>
          <cell r="R300">
            <v>378376</v>
          </cell>
          <cell r="S300">
            <v>433729</v>
          </cell>
        </row>
        <row r="301">
          <cell r="A301" t="str">
            <v>North Carolina, 2009</v>
          </cell>
          <cell r="B301">
            <v>629907.10199999996</v>
          </cell>
          <cell r="C301">
            <v>596064.73600000015</v>
          </cell>
          <cell r="D301">
            <v>597943.77100000018</v>
          </cell>
          <cell r="E301">
            <v>625291.41699999967</v>
          </cell>
          <cell r="F301">
            <v>634562.17800000019</v>
          </cell>
          <cell r="G301">
            <v>600333.41800000006</v>
          </cell>
          <cell r="H301">
            <v>600085.603</v>
          </cell>
          <cell r="I301">
            <v>645345.4709999999</v>
          </cell>
          <cell r="J301">
            <v>667729.79799999995</v>
          </cell>
          <cell r="K301">
            <v>665156.65899999964</v>
          </cell>
          <cell r="L301">
            <v>610238.78799999994</v>
          </cell>
          <cell r="M301">
            <v>541235.31700000004</v>
          </cell>
          <cell r="N301">
            <v>456233.02199999994</v>
          </cell>
          <cell r="O301">
            <v>337126.08699999988</v>
          </cell>
          <cell r="P301">
            <v>263627.516</v>
          </cell>
          <cell r="Q301">
            <v>219210.09</v>
          </cell>
          <cell r="R301">
            <v>159229.88200000007</v>
          </cell>
          <cell r="S301">
            <v>132036.57000000007</v>
          </cell>
        </row>
        <row r="302">
          <cell r="A302" t="str">
            <v>North Carolina, 2010</v>
          </cell>
          <cell r="B302">
            <v>619388.9049999998</v>
          </cell>
          <cell r="C302">
            <v>616557.21600000048</v>
          </cell>
          <cell r="D302">
            <v>614458.61300000013</v>
          </cell>
          <cell r="E302">
            <v>649570.652</v>
          </cell>
          <cell r="F302">
            <v>637514.05100000021</v>
          </cell>
          <cell r="G302">
            <v>602457.88</v>
          </cell>
          <cell r="H302">
            <v>613367.603</v>
          </cell>
          <cell r="I302">
            <v>658033.85099999991</v>
          </cell>
          <cell r="J302">
            <v>674818.65700000012</v>
          </cell>
          <cell r="K302">
            <v>684556.69899999991</v>
          </cell>
          <cell r="L302">
            <v>638836.17299999984</v>
          </cell>
          <cell r="M302">
            <v>569943.08600000013</v>
          </cell>
          <cell r="N302">
            <v>492327.712</v>
          </cell>
          <cell r="O302">
            <v>366844.93300000008</v>
          </cell>
          <cell r="P302">
            <v>280087.12000000005</v>
          </cell>
          <cell r="Q302">
            <v>218338.65100000004</v>
          </cell>
          <cell r="R302">
            <v>161172.23399999997</v>
          </cell>
          <cell r="S302">
            <v>134309.69200000007</v>
          </cell>
        </row>
        <row r="303">
          <cell r="A303" t="str">
            <v>North Carolina, 2011</v>
          </cell>
          <cell r="B303">
            <v>619095.12699999986</v>
          </cell>
          <cell r="C303">
            <v>617841.29599999986</v>
          </cell>
          <cell r="D303">
            <v>618781.59700000018</v>
          </cell>
          <cell r="E303">
            <v>649805.09900000016</v>
          </cell>
          <cell r="F303">
            <v>643697.2379999999</v>
          </cell>
          <cell r="G303">
            <v>606260.84200000006</v>
          </cell>
          <cell r="H303">
            <v>611039.2429999999</v>
          </cell>
          <cell r="I303">
            <v>649370.83400000003</v>
          </cell>
          <cell r="J303">
            <v>667727.81900000025</v>
          </cell>
          <cell r="K303">
            <v>681549.18200000003</v>
          </cell>
          <cell r="L303">
            <v>645622.06500000018</v>
          </cell>
          <cell r="M303">
            <v>576354.076</v>
          </cell>
          <cell r="N303">
            <v>510132.52199999994</v>
          </cell>
          <cell r="O303">
            <v>375870.86799999984</v>
          </cell>
          <cell r="P303">
            <v>283140.0140000002</v>
          </cell>
          <cell r="Q303">
            <v>218996.34299999994</v>
          </cell>
          <cell r="R303">
            <v>161527.95600000003</v>
          </cell>
          <cell r="S303">
            <v>137430.04000000004</v>
          </cell>
        </row>
        <row r="304">
          <cell r="A304" t="str">
            <v>North Carolina, 2012</v>
          </cell>
          <cell r="B304">
            <v>616253.6329999998</v>
          </cell>
          <cell r="C304">
            <v>619787.82100000011</v>
          </cell>
          <cell r="D304">
            <v>622278.36100000003</v>
          </cell>
          <cell r="E304">
            <v>646848.3899999999</v>
          </cell>
          <cell r="F304">
            <v>657159.6190000003</v>
          </cell>
          <cell r="G304">
            <v>612755.28200000012</v>
          </cell>
          <cell r="H304">
            <v>612458.57200000004</v>
          </cell>
          <cell r="I304">
            <v>637783.97900000005</v>
          </cell>
          <cell r="J304">
            <v>664843.96700000006</v>
          </cell>
          <cell r="K304">
            <v>676181.62699999998</v>
          </cell>
          <cell r="L304">
            <v>650511.24800000002</v>
          </cell>
          <cell r="M304">
            <v>588692.22100000014</v>
          </cell>
          <cell r="N304">
            <v>520759.55199999968</v>
          </cell>
          <cell r="O304">
            <v>393325.13800000004</v>
          </cell>
          <cell r="P304">
            <v>290801.52499999997</v>
          </cell>
          <cell r="Q304">
            <v>221210.905</v>
          </cell>
          <cell r="R304">
            <v>160385.38799999998</v>
          </cell>
          <cell r="S304">
            <v>140049.56700000001</v>
          </cell>
        </row>
        <row r="305">
          <cell r="A305" t="str">
            <v>North Carolina, 2013</v>
          </cell>
          <cell r="B305">
            <v>616638.81700000004</v>
          </cell>
          <cell r="C305">
            <v>631765.04799999995</v>
          </cell>
          <cell r="D305">
            <v>631568.48100000015</v>
          </cell>
          <cell r="E305">
            <v>647877.9389999999</v>
          </cell>
          <cell r="F305">
            <v>675994.20600000012</v>
          </cell>
          <cell r="G305">
            <v>619503.32599999988</v>
          </cell>
          <cell r="H305">
            <v>619659.40899999999</v>
          </cell>
          <cell r="I305">
            <v>631485.64999999991</v>
          </cell>
          <cell r="J305">
            <v>670039.53500000027</v>
          </cell>
          <cell r="K305">
            <v>677824.34399999981</v>
          </cell>
          <cell r="L305">
            <v>664403.49199999985</v>
          </cell>
          <cell r="M305">
            <v>604678.48400000017</v>
          </cell>
          <cell r="N305">
            <v>539754.25099999993</v>
          </cell>
          <cell r="O305">
            <v>418206.66700000007</v>
          </cell>
          <cell r="P305">
            <v>302751.886</v>
          </cell>
          <cell r="Q305">
            <v>226642.467</v>
          </cell>
          <cell r="R305">
            <v>161792.82299999997</v>
          </cell>
          <cell r="S305">
            <v>146756.739</v>
          </cell>
        </row>
        <row r="306">
          <cell r="A306" t="str">
            <v>North Carolina, 2014</v>
          </cell>
          <cell r="B306">
            <v>611557.70200000016</v>
          </cell>
          <cell r="C306">
            <v>634049.86200000008</v>
          </cell>
          <cell r="D306">
            <v>638011.62099999993</v>
          </cell>
          <cell r="E306">
            <v>646627.74500000011</v>
          </cell>
          <cell r="F306">
            <v>687405.94900000014</v>
          </cell>
          <cell r="G306">
            <v>626622.12899999984</v>
          </cell>
          <cell r="H306">
            <v>625191.58400000003</v>
          </cell>
          <cell r="I306">
            <v>623145.33099999966</v>
          </cell>
          <cell r="J306">
            <v>673079.00100000005</v>
          </cell>
          <cell r="K306">
            <v>672713.12399999995</v>
          </cell>
          <cell r="L306">
            <v>672645.20299999998</v>
          </cell>
          <cell r="M306">
            <v>625332.57299999997</v>
          </cell>
          <cell r="N306">
            <v>551815.78800000006</v>
          </cell>
          <cell r="O306">
            <v>446475.92599999998</v>
          </cell>
          <cell r="P306">
            <v>319867.87399999995</v>
          </cell>
          <cell r="Q306">
            <v>234303.53299999997</v>
          </cell>
          <cell r="R306">
            <v>167426.51799999995</v>
          </cell>
          <cell r="S306">
            <v>155891.88399999999</v>
          </cell>
        </row>
        <row r="307">
          <cell r="A307" t="str">
            <v>North Carolina, 2015</v>
          </cell>
          <cell r="B307">
            <v>571738.84400000004</v>
          </cell>
          <cell r="C307">
            <v>598502.48</v>
          </cell>
          <cell r="D307">
            <v>605251.78400000022</v>
          </cell>
          <cell r="E307">
            <v>612730.52800000005</v>
          </cell>
          <cell r="F307">
            <v>660891.88600000006</v>
          </cell>
          <cell r="G307">
            <v>601380.70899999992</v>
          </cell>
          <cell r="H307">
            <v>590826.32900000003</v>
          </cell>
          <cell r="I307">
            <v>579527.13199999998</v>
          </cell>
          <cell r="J307">
            <v>636484.50600000028</v>
          </cell>
          <cell r="K307">
            <v>627089.3670000002</v>
          </cell>
          <cell r="L307">
            <v>638457.91599999974</v>
          </cell>
          <cell r="M307">
            <v>597324.5120000001</v>
          </cell>
          <cell r="N307">
            <v>523931.22499999992</v>
          </cell>
          <cell r="O307">
            <v>433025.36600000004</v>
          </cell>
          <cell r="P307">
            <v>309191.45899999997</v>
          </cell>
          <cell r="Q307">
            <v>222478.11700000009</v>
          </cell>
          <cell r="R307">
            <v>155723.09200000009</v>
          </cell>
          <cell r="S307">
            <v>144175.75600000002</v>
          </cell>
        </row>
        <row r="308">
          <cell r="A308" t="str">
            <v>North Carolina, 2016</v>
          </cell>
          <cell r="B308">
            <v>581748.34299999976</v>
          </cell>
          <cell r="C308">
            <v>616781.64199999999</v>
          </cell>
          <cell r="D308">
            <v>623726.49599999993</v>
          </cell>
          <cell r="E308">
            <v>631588.55500000028</v>
          </cell>
          <cell r="F308">
            <v>669183.16400000011</v>
          </cell>
          <cell r="G308">
            <v>630229.67199999979</v>
          </cell>
          <cell r="H308">
            <v>613016.46800000011</v>
          </cell>
          <cell r="I308">
            <v>601134.89800000004</v>
          </cell>
          <cell r="J308">
            <v>645956.49899999995</v>
          </cell>
          <cell r="K308">
            <v>647021.05199999991</v>
          </cell>
          <cell r="L308">
            <v>659385.32299999974</v>
          </cell>
          <cell r="M308">
            <v>622023.82399999991</v>
          </cell>
          <cell r="N308">
            <v>549032.53499999992</v>
          </cell>
          <cell r="O308">
            <v>466580.28399999999</v>
          </cell>
          <cell r="P308">
            <v>328403.58099999995</v>
          </cell>
          <cell r="Q308">
            <v>234082.90699999995</v>
          </cell>
          <cell r="R308">
            <v>164409.04799999995</v>
          </cell>
          <cell r="S308">
            <v>152052.54899999997</v>
          </cell>
        </row>
        <row r="309">
          <cell r="A309" t="str">
            <v>North Carolina, 2017</v>
          </cell>
          <cell r="B309">
            <v>596188</v>
          </cell>
          <cell r="C309">
            <v>630060</v>
          </cell>
          <cell r="D309">
            <v>643238</v>
          </cell>
          <cell r="E309">
            <v>655044</v>
          </cell>
          <cell r="F309">
            <v>694934</v>
          </cell>
          <cell r="G309">
            <v>665391</v>
          </cell>
          <cell r="H309">
            <v>634559</v>
          </cell>
          <cell r="I309">
            <v>622050</v>
          </cell>
          <cell r="J309">
            <v>655267</v>
          </cell>
          <cell r="K309">
            <v>669731</v>
          </cell>
          <cell r="L309">
            <v>681229</v>
          </cell>
          <cell r="M309">
            <v>657160</v>
          </cell>
          <cell r="N309">
            <v>586701</v>
          </cell>
          <cell r="O309">
            <v>510776</v>
          </cell>
          <cell r="P309">
            <v>363557</v>
          </cell>
          <cell r="Q309">
            <v>253474</v>
          </cell>
          <cell r="R309">
            <v>175738</v>
          </cell>
          <cell r="S309">
            <v>162068</v>
          </cell>
        </row>
        <row r="310">
          <cell r="A310" t="str">
            <v>North Dakota, 2009</v>
          </cell>
          <cell r="B310">
            <v>39268.421999999999</v>
          </cell>
          <cell r="C310">
            <v>35885.467999999993</v>
          </cell>
          <cell r="D310">
            <v>37751.318999999996</v>
          </cell>
          <cell r="E310">
            <v>47981.809000000001</v>
          </cell>
          <cell r="F310">
            <v>62429.608999999989</v>
          </cell>
          <cell r="G310">
            <v>41907.23599999999</v>
          </cell>
          <cell r="H310">
            <v>33483.583999999995</v>
          </cell>
          <cell r="I310">
            <v>33698.218999999997</v>
          </cell>
          <cell r="J310">
            <v>39083.79</v>
          </cell>
          <cell r="K310">
            <v>44264.877000000008</v>
          </cell>
          <cell r="L310">
            <v>44241.750999999989</v>
          </cell>
          <cell r="M310">
            <v>36943.930000000008</v>
          </cell>
          <cell r="N310">
            <v>28343.686000000005</v>
          </cell>
          <cell r="O310">
            <v>22005.105000000003</v>
          </cell>
          <cell r="P310">
            <v>18956.759000000002</v>
          </cell>
          <cell r="Q310">
            <v>17750.069</v>
          </cell>
          <cell r="R310">
            <v>14814.215999999997</v>
          </cell>
          <cell r="S310">
            <v>15286.261</v>
          </cell>
        </row>
        <row r="311">
          <cell r="A311" t="str">
            <v>North Dakota, 2010</v>
          </cell>
          <cell r="B311">
            <v>35804.564000000013</v>
          </cell>
          <cell r="C311">
            <v>33247.197</v>
          </cell>
          <cell r="D311">
            <v>34813.402000000002</v>
          </cell>
          <cell r="E311">
            <v>40242.129000000001</v>
          </cell>
          <cell r="F311">
            <v>46405.70199999999</v>
          </cell>
          <cell r="G311">
            <v>37847.902999999998</v>
          </cell>
          <cell r="H311">
            <v>33044.887999999999</v>
          </cell>
          <cell r="I311">
            <v>31556.655999999995</v>
          </cell>
          <cell r="J311">
            <v>34781.713999999993</v>
          </cell>
          <cell r="K311">
            <v>40908.926000000007</v>
          </cell>
          <cell r="L311">
            <v>41828.353000000003</v>
          </cell>
          <cell r="M311">
            <v>36181.987000000001</v>
          </cell>
          <cell r="N311">
            <v>28523.52</v>
          </cell>
          <cell r="O311">
            <v>21113.460000000003</v>
          </cell>
          <cell r="P311">
            <v>18078.403000000002</v>
          </cell>
          <cell r="Q311">
            <v>15999.426999999998</v>
          </cell>
          <cell r="R311">
            <v>13374.127999999997</v>
          </cell>
          <cell r="S311">
            <v>13776.471999999998</v>
          </cell>
        </row>
        <row r="312">
          <cell r="A312" t="str">
            <v>North Dakota, 2011</v>
          </cell>
          <cell r="B312">
            <v>42125.98599999999</v>
          </cell>
          <cell r="C312">
            <v>39702.226000000002</v>
          </cell>
          <cell r="D312">
            <v>39055.513999999996</v>
          </cell>
          <cell r="E312">
            <v>48005.598000000005</v>
          </cell>
          <cell r="F312">
            <v>59721.722999999998</v>
          </cell>
          <cell r="G312">
            <v>46165.504000000008</v>
          </cell>
          <cell r="H312">
            <v>39774.756000000008</v>
          </cell>
          <cell r="I312">
            <v>35611.256000000008</v>
          </cell>
          <cell r="J312">
            <v>39435.887999999992</v>
          </cell>
          <cell r="K312">
            <v>45899.058999999994</v>
          </cell>
          <cell r="L312">
            <v>48245.309000000001</v>
          </cell>
          <cell r="M312">
            <v>42719.987000000001</v>
          </cell>
          <cell r="N312">
            <v>34053.373000000007</v>
          </cell>
          <cell r="O312">
            <v>24085.574000000008</v>
          </cell>
          <cell r="P312">
            <v>20951.888999999996</v>
          </cell>
          <cell r="Q312">
            <v>17623.708000000002</v>
          </cell>
          <cell r="R312">
            <v>15777.181999999999</v>
          </cell>
          <cell r="S312">
            <v>15838.386000000006</v>
          </cell>
        </row>
        <row r="313">
          <cell r="A313" t="str">
            <v>North Dakota, 2012</v>
          </cell>
          <cell r="B313">
            <v>41924.51999999999</v>
          </cell>
          <cell r="C313">
            <v>39781.030000000006</v>
          </cell>
          <cell r="D313">
            <v>37080.183999999994</v>
          </cell>
          <cell r="E313">
            <v>46215.623000000007</v>
          </cell>
          <cell r="F313">
            <v>58515.009999999987</v>
          </cell>
          <cell r="G313">
            <v>46637.996999999988</v>
          </cell>
          <cell r="H313">
            <v>40302.065000000002</v>
          </cell>
          <cell r="I313">
            <v>34691.581999999988</v>
          </cell>
          <cell r="J313">
            <v>38082.507999999994</v>
          </cell>
          <cell r="K313">
            <v>43360.064000000006</v>
          </cell>
          <cell r="L313">
            <v>47600.729999999981</v>
          </cell>
          <cell r="M313">
            <v>42633.778999999988</v>
          </cell>
          <cell r="N313">
            <v>35551.218000000001</v>
          </cell>
          <cell r="O313">
            <v>24845.085000000006</v>
          </cell>
          <cell r="P313">
            <v>20423.407999999999</v>
          </cell>
          <cell r="Q313">
            <v>16238.321</v>
          </cell>
          <cell r="R313">
            <v>14929.569999999998</v>
          </cell>
          <cell r="S313">
            <v>14947.589000000004</v>
          </cell>
        </row>
        <row r="314">
          <cell r="A314" t="str">
            <v>North Dakota, 2013</v>
          </cell>
          <cell r="B314">
            <v>41571.671999999999</v>
          </cell>
          <cell r="C314">
            <v>39883.701000000001</v>
          </cell>
          <cell r="D314">
            <v>36848.653999999995</v>
          </cell>
          <cell r="E314">
            <v>45008.985000000001</v>
          </cell>
          <cell r="F314">
            <v>59477.23</v>
          </cell>
          <cell r="G314">
            <v>46101.113000000012</v>
          </cell>
          <cell r="H314">
            <v>41292.233999999997</v>
          </cell>
          <cell r="I314">
            <v>35080.424999999988</v>
          </cell>
          <cell r="J314">
            <v>36004.594999999994</v>
          </cell>
          <cell r="K314">
            <v>40571.329000000005</v>
          </cell>
          <cell r="L314">
            <v>46040.608999999997</v>
          </cell>
          <cell r="M314">
            <v>43259.865000000005</v>
          </cell>
          <cell r="N314">
            <v>35619.471000000005</v>
          </cell>
          <cell r="O314">
            <v>25035.070999999996</v>
          </cell>
          <cell r="P314">
            <v>19825.216000000004</v>
          </cell>
          <cell r="Q314">
            <v>16408.989999999998</v>
          </cell>
          <cell r="R314">
            <v>14191.985999999997</v>
          </cell>
          <cell r="S314">
            <v>14456.888000000004</v>
          </cell>
        </row>
        <row r="315">
          <cell r="A315" t="str">
            <v>North Dakota, 2014</v>
          </cell>
          <cell r="B315">
            <v>42181.464000000007</v>
          </cell>
          <cell r="C315">
            <v>40550.783000000003</v>
          </cell>
          <cell r="D315">
            <v>36853.283000000003</v>
          </cell>
          <cell r="E315">
            <v>43685.122999999992</v>
          </cell>
          <cell r="F315">
            <v>61002.524000000012</v>
          </cell>
          <cell r="G315">
            <v>47061.065999999999</v>
          </cell>
          <cell r="H315">
            <v>42080.589999999989</v>
          </cell>
          <cell r="I315">
            <v>36021.160999999986</v>
          </cell>
          <cell r="J315">
            <v>35107.124000000011</v>
          </cell>
          <cell r="K315">
            <v>37741.917999999998</v>
          </cell>
          <cell r="L315">
            <v>42785.907000000007</v>
          </cell>
          <cell r="M315">
            <v>41551.764999999985</v>
          </cell>
          <cell r="N315">
            <v>34290.688999999998</v>
          </cell>
          <cell r="O315">
            <v>25036.835999999999</v>
          </cell>
          <cell r="P315">
            <v>18988.806</v>
          </cell>
          <cell r="Q315">
            <v>15180.348000000004</v>
          </cell>
          <cell r="R315">
            <v>12798.020000000004</v>
          </cell>
          <cell r="S315">
            <v>13147.647999999996</v>
          </cell>
        </row>
        <row r="316">
          <cell r="A316" t="str">
            <v>North Dakota, 2015</v>
          </cell>
          <cell r="B316">
            <v>43447.164999999994</v>
          </cell>
          <cell r="C316">
            <v>41804.21699999999</v>
          </cell>
          <cell r="D316">
            <v>37213.348000000005</v>
          </cell>
          <cell r="E316">
            <v>43250.690999999992</v>
          </cell>
          <cell r="F316">
            <v>62437.188000000002</v>
          </cell>
          <cell r="G316">
            <v>49744.311999999984</v>
          </cell>
          <cell r="H316">
            <v>44874.434000000001</v>
          </cell>
          <cell r="I316">
            <v>37609.847000000002</v>
          </cell>
          <cell r="J316">
            <v>35679.976000000002</v>
          </cell>
          <cell r="K316">
            <v>38052.001999999986</v>
          </cell>
          <cell r="L316">
            <v>44699.442000000003</v>
          </cell>
          <cell r="M316">
            <v>43963.277000000009</v>
          </cell>
          <cell r="N316">
            <v>37535.896000000001</v>
          </cell>
          <cell r="O316">
            <v>26723.046000000002</v>
          </cell>
          <cell r="P316">
            <v>20444.501</v>
          </cell>
          <cell r="Q316">
            <v>15623.855999999996</v>
          </cell>
          <cell r="R316">
            <v>13267.391999999996</v>
          </cell>
          <cell r="S316">
            <v>14632.179000000002</v>
          </cell>
        </row>
        <row r="317">
          <cell r="A317" t="str">
            <v>North Dakota, 2016</v>
          </cell>
          <cell r="B317">
            <v>39452.471999999987</v>
          </cell>
          <cell r="C317">
            <v>37767.305</v>
          </cell>
          <cell r="D317">
            <v>32808.673999999999</v>
          </cell>
          <cell r="E317">
            <v>36831.918000000005</v>
          </cell>
          <cell r="F317">
            <v>50032.701999999997</v>
          </cell>
          <cell r="G317">
            <v>43725.871999999988</v>
          </cell>
          <cell r="H317">
            <v>40685.476000000002</v>
          </cell>
          <cell r="I317">
            <v>34386.773000000008</v>
          </cell>
          <cell r="J317">
            <v>30853.378000000001</v>
          </cell>
          <cell r="K317">
            <v>32752.261999999999</v>
          </cell>
          <cell r="L317">
            <v>38123.60500000001</v>
          </cell>
          <cell r="M317">
            <v>38387.96699999999</v>
          </cell>
          <cell r="N317">
            <v>33027.044999999991</v>
          </cell>
          <cell r="O317">
            <v>23905.053</v>
          </cell>
          <cell r="P317">
            <v>18224.348999999995</v>
          </cell>
          <cell r="Q317">
            <v>14086.969000000003</v>
          </cell>
          <cell r="R317">
            <v>11077.051999999998</v>
          </cell>
          <cell r="S317">
            <v>13460.289000000001</v>
          </cell>
        </row>
        <row r="318">
          <cell r="A318" t="str">
            <v>North Dakota, 2017</v>
          </cell>
          <cell r="B318">
            <v>46750</v>
          </cell>
          <cell r="C318">
            <v>44404</v>
          </cell>
          <cell r="D318">
            <v>40041</v>
          </cell>
          <cell r="E318">
            <v>46005</v>
          </cell>
          <cell r="F318">
            <v>66315</v>
          </cell>
          <cell r="G318">
            <v>54868</v>
          </cell>
          <cell r="H318">
            <v>48527</v>
          </cell>
          <cell r="I318">
            <v>41907</v>
          </cell>
          <cell r="J318">
            <v>37137</v>
          </cell>
          <cell r="K318">
            <v>38034</v>
          </cell>
          <cell r="L318">
            <v>43600</v>
          </cell>
          <cell r="M318">
            <v>45095</v>
          </cell>
          <cell r="N318">
            <v>41173</v>
          </cell>
          <cell r="O318">
            <v>31320</v>
          </cell>
          <cell r="P318">
            <v>22911</v>
          </cell>
          <cell r="Q318">
            <v>17748</v>
          </cell>
          <cell r="R318">
            <v>13292</v>
          </cell>
          <cell r="S318">
            <v>16168</v>
          </cell>
        </row>
        <row r="319">
          <cell r="A319" t="str">
            <v>Ohio, 2009</v>
          </cell>
          <cell r="B319">
            <v>737234.78499999945</v>
          </cell>
          <cell r="C319">
            <v>744225.95900000003</v>
          </cell>
          <cell r="D319">
            <v>776238.76500000001</v>
          </cell>
          <cell r="E319">
            <v>811312.73400000005</v>
          </cell>
          <cell r="F319">
            <v>739275.17300000018</v>
          </cell>
          <cell r="G319">
            <v>760246.11900000006</v>
          </cell>
          <cell r="H319">
            <v>702498.20200000016</v>
          </cell>
          <cell r="I319">
            <v>764480.53100000008</v>
          </cell>
          <cell r="J319">
            <v>820869.76099999994</v>
          </cell>
          <cell r="K319">
            <v>894604.47699999996</v>
          </cell>
          <cell r="L319">
            <v>843145.0830000001</v>
          </cell>
          <cell r="M319">
            <v>725890.62700000056</v>
          </cell>
          <cell r="N319">
            <v>570489.03799999994</v>
          </cell>
          <cell r="O319">
            <v>437066.4219999999</v>
          </cell>
          <cell r="P319">
            <v>356359.37900000013</v>
          </cell>
          <cell r="Q319">
            <v>306540.48100000009</v>
          </cell>
          <cell r="R319">
            <v>245176.46900000001</v>
          </cell>
          <cell r="S319">
            <v>212146.69900000008</v>
          </cell>
        </row>
        <row r="320">
          <cell r="A320" t="str">
            <v>Ohio, 2010</v>
          </cell>
          <cell r="B320">
            <v>720747.25300000003</v>
          </cell>
          <cell r="C320">
            <v>752179.39400000009</v>
          </cell>
          <cell r="D320">
            <v>779046.02500000026</v>
          </cell>
          <cell r="E320">
            <v>831703.10300000024</v>
          </cell>
          <cell r="F320">
            <v>750220.33799999987</v>
          </cell>
          <cell r="G320">
            <v>730134.4380000002</v>
          </cell>
          <cell r="H320">
            <v>676234.6460000003</v>
          </cell>
          <cell r="I320">
            <v>744118.12500000058</v>
          </cell>
          <cell r="J320">
            <v>792157.5830000001</v>
          </cell>
          <cell r="K320">
            <v>874302.03699999966</v>
          </cell>
          <cell r="L320">
            <v>858678.31699999992</v>
          </cell>
          <cell r="M320">
            <v>751819.08900000015</v>
          </cell>
          <cell r="N320">
            <v>603433.06000000017</v>
          </cell>
          <cell r="O320">
            <v>450312.01599999989</v>
          </cell>
          <cell r="P320">
            <v>360808.65599999996</v>
          </cell>
          <cell r="Q320">
            <v>303646.19799999997</v>
          </cell>
          <cell r="R320">
            <v>243252.07300000003</v>
          </cell>
          <cell r="S320">
            <v>215826.77799999999</v>
          </cell>
        </row>
        <row r="321">
          <cell r="A321" t="str">
            <v>Ohio, 2011</v>
          </cell>
          <cell r="B321">
            <v>715799.32300000009</v>
          </cell>
          <cell r="C321">
            <v>746530.11000000022</v>
          </cell>
          <cell r="D321">
            <v>768432.01399999985</v>
          </cell>
          <cell r="E321">
            <v>820745.272</v>
          </cell>
          <cell r="F321">
            <v>749504.89699999953</v>
          </cell>
          <cell r="G321">
            <v>725882.55899999989</v>
          </cell>
          <cell r="H321">
            <v>680105.51500000025</v>
          </cell>
          <cell r="I321">
            <v>724480.87800000003</v>
          </cell>
          <cell r="J321">
            <v>776217.99699999986</v>
          </cell>
          <cell r="K321">
            <v>857049.87199999951</v>
          </cell>
          <cell r="L321">
            <v>867969.1120000002</v>
          </cell>
          <cell r="M321">
            <v>760929.64299999957</v>
          </cell>
          <cell r="N321">
            <v>637242.87500000012</v>
          </cell>
          <cell r="O321">
            <v>462045.44200000004</v>
          </cell>
          <cell r="P321">
            <v>364669.2199999998</v>
          </cell>
          <cell r="Q321">
            <v>299205.09499999991</v>
          </cell>
          <cell r="R321">
            <v>241722.22199999998</v>
          </cell>
          <cell r="S321">
            <v>221086.8299999999</v>
          </cell>
        </row>
        <row r="322">
          <cell r="A322" t="str">
            <v>Ohio, 2012</v>
          </cell>
          <cell r="B322">
            <v>703301.87200000056</v>
          </cell>
          <cell r="C322">
            <v>739093.89500000025</v>
          </cell>
          <cell r="D322">
            <v>761176.6040000004</v>
          </cell>
          <cell r="E322">
            <v>808332.56599999988</v>
          </cell>
          <cell r="F322">
            <v>759378.41299999948</v>
          </cell>
          <cell r="G322">
            <v>719812.2019999997</v>
          </cell>
          <cell r="H322">
            <v>689643.77700000012</v>
          </cell>
          <cell r="I322">
            <v>703092.71</v>
          </cell>
          <cell r="J322">
            <v>764400.67999999993</v>
          </cell>
          <cell r="K322">
            <v>835727.62700000021</v>
          </cell>
          <cell r="L322">
            <v>870543.07899999979</v>
          </cell>
          <cell r="M322">
            <v>777338.40599999996</v>
          </cell>
          <cell r="N322">
            <v>661689.52099999995</v>
          </cell>
          <cell r="O322">
            <v>479275.4389999999</v>
          </cell>
          <cell r="P322">
            <v>371281.15600000013</v>
          </cell>
          <cell r="Q322">
            <v>298509.96200000017</v>
          </cell>
          <cell r="R322">
            <v>239687.503</v>
          </cell>
          <cell r="S322">
            <v>228884.58899999992</v>
          </cell>
        </row>
        <row r="323">
          <cell r="A323" t="str">
            <v>Ohio, 2013</v>
          </cell>
          <cell r="B323">
            <v>680908.41100000008</v>
          </cell>
          <cell r="C323">
            <v>718095.2620000001</v>
          </cell>
          <cell r="D323">
            <v>738573.32599999977</v>
          </cell>
          <cell r="E323">
            <v>780182.63199999998</v>
          </cell>
          <cell r="F323">
            <v>753054.13399999985</v>
          </cell>
          <cell r="G323">
            <v>701374.10399999982</v>
          </cell>
          <cell r="H323">
            <v>679642.26799999969</v>
          </cell>
          <cell r="I323">
            <v>666983.47899999993</v>
          </cell>
          <cell r="J323">
            <v>738850.12999999989</v>
          </cell>
          <cell r="K323">
            <v>795681.33099999942</v>
          </cell>
          <cell r="L323">
            <v>846703.37700000033</v>
          </cell>
          <cell r="M323">
            <v>775119.86699999997</v>
          </cell>
          <cell r="N323">
            <v>666735.2300000001</v>
          </cell>
          <cell r="O323">
            <v>485186.80500000011</v>
          </cell>
          <cell r="P323">
            <v>370558.5909999999</v>
          </cell>
          <cell r="Q323">
            <v>289758.24700000009</v>
          </cell>
          <cell r="R323">
            <v>230890.16399999996</v>
          </cell>
          <cell r="S323">
            <v>228111.48500000004</v>
          </cell>
        </row>
        <row r="324">
          <cell r="A324" t="str">
            <v>Ohio, 2014</v>
          </cell>
          <cell r="B324">
            <v>692002.89000000025</v>
          </cell>
          <cell r="C324">
            <v>731928.5</v>
          </cell>
          <cell r="D324">
            <v>751692.52399999963</v>
          </cell>
          <cell r="E324">
            <v>784810.62900000019</v>
          </cell>
          <cell r="F324">
            <v>775088.47500000033</v>
          </cell>
          <cell r="G324">
            <v>721243.50999999989</v>
          </cell>
          <cell r="H324">
            <v>704505.54700000014</v>
          </cell>
          <cell r="I324">
            <v>674644.83799999999</v>
          </cell>
          <cell r="J324">
            <v>746922.79700000002</v>
          </cell>
          <cell r="K324">
            <v>792128.99399999995</v>
          </cell>
          <cell r="L324">
            <v>859205.84700000007</v>
          </cell>
          <cell r="M324">
            <v>807623.86300000001</v>
          </cell>
          <cell r="N324">
            <v>699806.97100000014</v>
          </cell>
          <cell r="O324">
            <v>516979.73</v>
          </cell>
          <cell r="P324">
            <v>391902.44599999982</v>
          </cell>
          <cell r="Q324">
            <v>296662.1930000002</v>
          </cell>
          <cell r="R324">
            <v>233028.07399999996</v>
          </cell>
          <cell r="S324">
            <v>238200.67199999996</v>
          </cell>
        </row>
        <row r="325">
          <cell r="A325" t="str">
            <v>Ohio, 2015</v>
          </cell>
          <cell r="B325">
            <v>660374.39700000058</v>
          </cell>
          <cell r="C325">
            <v>693601.17900000012</v>
          </cell>
          <cell r="D325">
            <v>714768.48300000001</v>
          </cell>
          <cell r="E325">
            <v>740666.64500000025</v>
          </cell>
          <cell r="F325">
            <v>739831.30500000005</v>
          </cell>
          <cell r="G325">
            <v>700399.38599999982</v>
          </cell>
          <cell r="H325">
            <v>679364.03500000015</v>
          </cell>
          <cell r="I325">
            <v>643612.53200000001</v>
          </cell>
          <cell r="J325">
            <v>706069.21899999969</v>
          </cell>
          <cell r="K325">
            <v>738583.55900000001</v>
          </cell>
          <cell r="L325">
            <v>811993.36600000027</v>
          </cell>
          <cell r="M325">
            <v>781543.73900000018</v>
          </cell>
          <cell r="N325">
            <v>687067.93800000008</v>
          </cell>
          <cell r="O325">
            <v>524577.60999999987</v>
          </cell>
          <cell r="P325">
            <v>383333.27799999993</v>
          </cell>
          <cell r="Q325">
            <v>287967.65399999998</v>
          </cell>
          <cell r="R325">
            <v>220470.54099999997</v>
          </cell>
          <cell r="S325">
            <v>235188.27099999998</v>
          </cell>
        </row>
        <row r="326">
          <cell r="A326" t="str">
            <v>Ohio, 2016</v>
          </cell>
          <cell r="B326">
            <v>670869.60899999994</v>
          </cell>
          <cell r="C326">
            <v>699230.0620000005</v>
          </cell>
          <cell r="D326">
            <v>721564.77899999998</v>
          </cell>
          <cell r="E326">
            <v>750806.72700000007</v>
          </cell>
          <cell r="F326">
            <v>766196.52699999977</v>
          </cell>
          <cell r="G326">
            <v>727601.66999999969</v>
          </cell>
          <cell r="H326">
            <v>693979.55099999998</v>
          </cell>
          <cell r="I326">
            <v>653089.51299999992</v>
          </cell>
          <cell r="J326">
            <v>698764.64800000016</v>
          </cell>
          <cell r="K326">
            <v>733869.03500000003</v>
          </cell>
          <cell r="L326">
            <v>806856.45200000016</v>
          </cell>
          <cell r="M326">
            <v>802063.81500000018</v>
          </cell>
          <cell r="N326">
            <v>707180.54900000035</v>
          </cell>
          <cell r="O326">
            <v>563402.25300000003</v>
          </cell>
          <cell r="P326">
            <v>405168.7509999997</v>
          </cell>
          <cell r="Q326">
            <v>296038.092</v>
          </cell>
          <cell r="R326">
            <v>223701.85500000004</v>
          </cell>
          <cell r="S326">
            <v>241161.90899999999</v>
          </cell>
        </row>
        <row r="327">
          <cell r="A327" t="str">
            <v>Ohio, 2017</v>
          </cell>
          <cell r="B327">
            <v>669127</v>
          </cell>
          <cell r="C327">
            <v>691271</v>
          </cell>
          <cell r="D327">
            <v>716372</v>
          </cell>
          <cell r="E327">
            <v>744849</v>
          </cell>
          <cell r="F327">
            <v>756443</v>
          </cell>
          <cell r="G327">
            <v>735860</v>
          </cell>
          <cell r="H327">
            <v>694890</v>
          </cell>
          <cell r="I327">
            <v>663993</v>
          </cell>
          <cell r="J327">
            <v>676033</v>
          </cell>
          <cell r="K327">
            <v>722240</v>
          </cell>
          <cell r="L327">
            <v>786924</v>
          </cell>
          <cell r="M327">
            <v>804591</v>
          </cell>
          <cell r="N327">
            <v>718515</v>
          </cell>
          <cell r="O327">
            <v>586281</v>
          </cell>
          <cell r="P327">
            <v>413876</v>
          </cell>
          <cell r="Q327">
            <v>304157</v>
          </cell>
          <cell r="R327">
            <v>220691</v>
          </cell>
          <cell r="S327">
            <v>243639</v>
          </cell>
        </row>
        <row r="328">
          <cell r="A328" t="str">
            <v>Oklahoma, 2009</v>
          </cell>
          <cell r="B328">
            <v>258213.86299999998</v>
          </cell>
          <cell r="C328">
            <v>244550.26299999992</v>
          </cell>
          <cell r="D328">
            <v>239715.93700000001</v>
          </cell>
          <cell r="E328">
            <v>257683.32500000001</v>
          </cell>
          <cell r="F328">
            <v>277509.77299999999</v>
          </cell>
          <cell r="G328">
            <v>254614.86199999996</v>
          </cell>
          <cell r="H328">
            <v>222439.201</v>
          </cell>
          <cell r="I328">
            <v>223437.92999999993</v>
          </cell>
          <cell r="J328">
            <v>237439.62399999998</v>
          </cell>
          <cell r="K328">
            <v>258327.06400000001</v>
          </cell>
          <cell r="L328">
            <v>242510.35699999993</v>
          </cell>
          <cell r="M328">
            <v>215936.01699999999</v>
          </cell>
          <cell r="N328">
            <v>176022.24099999998</v>
          </cell>
          <cell r="O328">
            <v>139383.383</v>
          </cell>
          <cell r="P328">
            <v>113028.09299999999</v>
          </cell>
          <cell r="Q328">
            <v>95396.935000000027</v>
          </cell>
          <cell r="R328">
            <v>69089.909</v>
          </cell>
          <cell r="S328">
            <v>60693.196000000004</v>
          </cell>
        </row>
        <row r="329">
          <cell r="A329" t="str">
            <v>Oklahoma, 2010</v>
          </cell>
          <cell r="B329">
            <v>253015.45399999997</v>
          </cell>
          <cell r="C329">
            <v>249023.82199999999</v>
          </cell>
          <cell r="D329">
            <v>244355.74000000002</v>
          </cell>
          <cell r="E329">
            <v>262234.85399999999</v>
          </cell>
          <cell r="F329">
            <v>267801.16700000002</v>
          </cell>
          <cell r="G329">
            <v>250451.71999999997</v>
          </cell>
          <cell r="H329">
            <v>226277.98399999997</v>
          </cell>
          <cell r="I329">
            <v>228936.22800000003</v>
          </cell>
          <cell r="J329">
            <v>231515.03600000002</v>
          </cell>
          <cell r="K329">
            <v>260290.54700000002</v>
          </cell>
          <cell r="L329">
            <v>251010.97999999995</v>
          </cell>
          <cell r="M329">
            <v>223691.90400000007</v>
          </cell>
          <cell r="N329">
            <v>186150.38099999996</v>
          </cell>
          <cell r="O329">
            <v>145473.56400000004</v>
          </cell>
          <cell r="P329">
            <v>116559.43899999998</v>
          </cell>
          <cell r="Q329">
            <v>91496.258000000002</v>
          </cell>
          <cell r="R329">
            <v>67180.789000000004</v>
          </cell>
          <cell r="S329">
            <v>58731.873999999989</v>
          </cell>
        </row>
        <row r="330">
          <cell r="A330" t="str">
            <v>Oklahoma, 2011</v>
          </cell>
          <cell r="B330">
            <v>246470.08900000004</v>
          </cell>
          <cell r="C330">
            <v>242197.78700000001</v>
          </cell>
          <cell r="D330">
            <v>236578.01699999999</v>
          </cell>
          <cell r="E330">
            <v>250976.62499999997</v>
          </cell>
          <cell r="F330">
            <v>257212.45600000006</v>
          </cell>
          <cell r="G330">
            <v>248158.32200000004</v>
          </cell>
          <cell r="H330">
            <v>223663.81400000007</v>
          </cell>
          <cell r="I330">
            <v>222124.28099999993</v>
          </cell>
          <cell r="J330">
            <v>220534.06900000002</v>
          </cell>
          <cell r="K330">
            <v>247947.383</v>
          </cell>
          <cell r="L330">
            <v>245977.82100000003</v>
          </cell>
          <cell r="M330">
            <v>218171.62599999999</v>
          </cell>
          <cell r="N330">
            <v>187225.67900000006</v>
          </cell>
          <cell r="O330">
            <v>143231.09000000005</v>
          </cell>
          <cell r="P330">
            <v>113607.54399999997</v>
          </cell>
          <cell r="Q330">
            <v>87625.785999999978</v>
          </cell>
          <cell r="R330">
            <v>66034.398000000001</v>
          </cell>
          <cell r="S330">
            <v>56428.22</v>
          </cell>
        </row>
        <row r="331">
          <cell r="A331" t="str">
            <v>Oklahoma, 2012</v>
          </cell>
          <cell r="B331">
            <v>257608.98900000003</v>
          </cell>
          <cell r="C331">
            <v>255360.26900000006</v>
          </cell>
          <cell r="D331">
            <v>250826.66099999999</v>
          </cell>
          <cell r="E331">
            <v>260342.98300000004</v>
          </cell>
          <cell r="F331">
            <v>270489.36900000001</v>
          </cell>
          <cell r="G331">
            <v>258660.68100000001</v>
          </cell>
          <cell r="H331">
            <v>238306.08900000007</v>
          </cell>
          <cell r="I331">
            <v>231858.921</v>
          </cell>
          <cell r="J331">
            <v>225852.82000000007</v>
          </cell>
          <cell r="K331">
            <v>252787.856</v>
          </cell>
          <cell r="L331">
            <v>259910.12100000001</v>
          </cell>
          <cell r="M331">
            <v>234962.62300000002</v>
          </cell>
          <cell r="N331">
            <v>200983.351</v>
          </cell>
          <cell r="O331">
            <v>156556.02400000006</v>
          </cell>
          <cell r="P331">
            <v>121375.39499999999</v>
          </cell>
          <cell r="Q331">
            <v>92487.838000000018</v>
          </cell>
          <cell r="R331">
            <v>69377.14899999999</v>
          </cell>
          <cell r="S331">
            <v>61579.676999999981</v>
          </cell>
        </row>
        <row r="332">
          <cell r="A332" t="str">
            <v>Oklahoma, 2013</v>
          </cell>
          <cell r="B332">
            <v>254534.60899999994</v>
          </cell>
          <cell r="C332">
            <v>252587.97499999998</v>
          </cell>
          <cell r="D332">
            <v>248504.68300000002</v>
          </cell>
          <cell r="E332">
            <v>252108.15900000004</v>
          </cell>
          <cell r="F332">
            <v>268641.65699999995</v>
          </cell>
          <cell r="G332">
            <v>254839.63999999993</v>
          </cell>
          <cell r="H332">
            <v>239468.43000000002</v>
          </cell>
          <cell r="I332">
            <v>225990.16199999998</v>
          </cell>
          <cell r="J332">
            <v>222608.84699999995</v>
          </cell>
          <cell r="K332">
            <v>240620.56600000005</v>
          </cell>
          <cell r="L332">
            <v>254770.04300000003</v>
          </cell>
          <cell r="M332">
            <v>235501.62000000005</v>
          </cell>
          <cell r="N332">
            <v>200484.07999999996</v>
          </cell>
          <cell r="O332">
            <v>157524.851</v>
          </cell>
          <cell r="P332">
            <v>123084.81900000003</v>
          </cell>
          <cell r="Q332">
            <v>91170.347999999969</v>
          </cell>
          <cell r="R332">
            <v>68970.206000000006</v>
          </cell>
          <cell r="S332">
            <v>61062.736999999994</v>
          </cell>
        </row>
        <row r="333">
          <cell r="A333" t="str">
            <v>Oklahoma, 2014</v>
          </cell>
          <cell r="B333">
            <v>249171.59599999996</v>
          </cell>
          <cell r="C333">
            <v>247598.367</v>
          </cell>
          <cell r="D333">
            <v>241034.71299999999</v>
          </cell>
          <cell r="E333">
            <v>243875.44399999999</v>
          </cell>
          <cell r="F333">
            <v>270802.43600000005</v>
          </cell>
          <cell r="G333">
            <v>251713.24400000006</v>
          </cell>
          <cell r="H333">
            <v>241635.51300000001</v>
          </cell>
          <cell r="I333">
            <v>219678.15100000001</v>
          </cell>
          <cell r="J333">
            <v>218521.22299999997</v>
          </cell>
          <cell r="K333">
            <v>225713.80900000001</v>
          </cell>
          <cell r="L333">
            <v>247494.10899999994</v>
          </cell>
          <cell r="M333">
            <v>233183.95499999996</v>
          </cell>
          <cell r="N333">
            <v>199396.42600000004</v>
          </cell>
          <cell r="O333">
            <v>157983.47500000001</v>
          </cell>
          <cell r="P333">
            <v>120371.65300000001</v>
          </cell>
          <cell r="Q333">
            <v>88795.141000000003</v>
          </cell>
          <cell r="R333">
            <v>66973.504000000015</v>
          </cell>
          <cell r="S333">
            <v>61222.388999999996</v>
          </cell>
        </row>
        <row r="334">
          <cell r="A334" t="str">
            <v>Oklahoma, 2015</v>
          </cell>
          <cell r="B334">
            <v>250608.39600000001</v>
          </cell>
          <cell r="C334">
            <v>251626.67200000005</v>
          </cell>
          <cell r="D334">
            <v>247894.86100000006</v>
          </cell>
          <cell r="E334">
            <v>243922.217</v>
          </cell>
          <cell r="F334">
            <v>267756.00799999991</v>
          </cell>
          <cell r="G334">
            <v>252092.93499999997</v>
          </cell>
          <cell r="H334">
            <v>247257.81099999999</v>
          </cell>
          <cell r="I334">
            <v>221086.56000000006</v>
          </cell>
          <cell r="J334">
            <v>224545.01199999999</v>
          </cell>
          <cell r="K334">
            <v>225088.57400000008</v>
          </cell>
          <cell r="L334">
            <v>250392.12100000001</v>
          </cell>
          <cell r="M334">
            <v>239915.01499999998</v>
          </cell>
          <cell r="N334">
            <v>208624.23099999997</v>
          </cell>
          <cell r="O334">
            <v>167182.24900000004</v>
          </cell>
          <cell r="P334">
            <v>127967.48800000003</v>
          </cell>
          <cell r="Q334">
            <v>93420.344999999987</v>
          </cell>
          <cell r="R334">
            <v>68409.198999999993</v>
          </cell>
          <cell r="S334">
            <v>64089.093999999997</v>
          </cell>
        </row>
        <row r="335">
          <cell r="A335" t="str">
            <v>Oklahoma, 2016</v>
          </cell>
          <cell r="B335">
            <v>244520.52700000003</v>
          </cell>
          <cell r="C335">
            <v>245984.1129999999</v>
          </cell>
          <cell r="D335">
            <v>242083.82100000003</v>
          </cell>
          <cell r="E335">
            <v>238373.99300000005</v>
          </cell>
          <cell r="F335">
            <v>264545.4960000001</v>
          </cell>
          <cell r="G335">
            <v>247716.16400000002</v>
          </cell>
          <cell r="H335">
            <v>244572.40400000001</v>
          </cell>
          <cell r="I335">
            <v>216833.16200000004</v>
          </cell>
          <cell r="J335">
            <v>218732.04500000001</v>
          </cell>
          <cell r="K335">
            <v>212996.57799999995</v>
          </cell>
          <cell r="L335">
            <v>235927.12899999999</v>
          </cell>
          <cell r="M335">
            <v>232146.79499999993</v>
          </cell>
          <cell r="N335">
            <v>203627.28500000003</v>
          </cell>
          <cell r="O335">
            <v>168225.6810000001</v>
          </cell>
          <cell r="P335">
            <v>124735.178</v>
          </cell>
          <cell r="Q335">
            <v>90754.973000000027</v>
          </cell>
          <cell r="R335">
            <v>65163.311999999998</v>
          </cell>
          <cell r="S335">
            <v>60734.857999999993</v>
          </cell>
        </row>
        <row r="336">
          <cell r="A336" t="str">
            <v>Oklahoma, 2017</v>
          </cell>
          <cell r="B336">
            <v>242749</v>
          </cell>
          <cell r="C336">
            <v>247445</v>
          </cell>
          <cell r="D336">
            <v>242828</v>
          </cell>
          <cell r="E336">
            <v>237274</v>
          </cell>
          <cell r="F336">
            <v>250214</v>
          </cell>
          <cell r="G336">
            <v>249834</v>
          </cell>
          <cell r="H336">
            <v>246025</v>
          </cell>
          <cell r="I336">
            <v>224170</v>
          </cell>
          <cell r="J336">
            <v>217520</v>
          </cell>
          <cell r="K336">
            <v>212310</v>
          </cell>
          <cell r="L336">
            <v>232059</v>
          </cell>
          <cell r="M336">
            <v>235205</v>
          </cell>
          <cell r="N336">
            <v>206769</v>
          </cell>
          <cell r="O336">
            <v>171705</v>
          </cell>
          <cell r="P336">
            <v>127801</v>
          </cell>
          <cell r="Q336">
            <v>92001</v>
          </cell>
          <cell r="R336">
            <v>63833</v>
          </cell>
          <cell r="S336">
            <v>60226</v>
          </cell>
        </row>
        <row r="337">
          <cell r="A337" t="str">
            <v>Oregon, 2009</v>
          </cell>
          <cell r="B337">
            <v>236504.04600000006</v>
          </cell>
          <cell r="C337">
            <v>232408.34299999999</v>
          </cell>
          <cell r="D337">
            <v>236000.41800000001</v>
          </cell>
          <cell r="E337">
            <v>249026.47800000003</v>
          </cell>
          <cell r="F337">
            <v>255963.802</v>
          </cell>
          <cell r="G337">
            <v>256599.18299999999</v>
          </cell>
          <cell r="H337">
            <v>243259.02599999998</v>
          </cell>
          <cell r="I337">
            <v>251259.08899999998</v>
          </cell>
          <cell r="J337">
            <v>249582.38900000002</v>
          </cell>
          <cell r="K337">
            <v>271883.39900000003</v>
          </cell>
          <cell r="L337">
            <v>275384.90700000006</v>
          </cell>
          <cell r="M337">
            <v>254058.43</v>
          </cell>
          <cell r="N337">
            <v>196134.88000000003</v>
          </cell>
          <cell r="O337">
            <v>143558.35100000002</v>
          </cell>
          <cell r="P337">
            <v>107093.73699999999</v>
          </cell>
          <cell r="Q337">
            <v>89023.751000000018</v>
          </cell>
          <cell r="R337">
            <v>75567.487000000008</v>
          </cell>
          <cell r="S337">
            <v>73065.760000000009</v>
          </cell>
        </row>
        <row r="338">
          <cell r="A338" t="str">
            <v>Oregon, 2010</v>
          </cell>
          <cell r="B338">
            <v>233858.70399999997</v>
          </cell>
          <cell r="C338">
            <v>236639.62299999999</v>
          </cell>
          <cell r="D338">
            <v>240121.53700000001</v>
          </cell>
          <cell r="E338">
            <v>256147.43200000003</v>
          </cell>
          <cell r="F338">
            <v>251742.99100000001</v>
          </cell>
          <cell r="G338">
            <v>258356.81700000001</v>
          </cell>
          <cell r="H338">
            <v>249825.84199999995</v>
          </cell>
          <cell r="I338">
            <v>252653.10100000002</v>
          </cell>
          <cell r="J338">
            <v>249907.209</v>
          </cell>
          <cell r="K338">
            <v>267697.67999999993</v>
          </cell>
          <cell r="L338">
            <v>277482.06500000006</v>
          </cell>
          <cell r="M338">
            <v>263356.74199999991</v>
          </cell>
          <cell r="N338">
            <v>212028.54599999997</v>
          </cell>
          <cell r="O338">
            <v>154033.09300000005</v>
          </cell>
          <cell r="P338">
            <v>112670.58299999998</v>
          </cell>
          <cell r="Q338">
            <v>90075.25900000002</v>
          </cell>
          <cell r="R338">
            <v>76209.413</v>
          </cell>
          <cell r="S338">
            <v>74236.012000000002</v>
          </cell>
        </row>
        <row r="339">
          <cell r="A339" t="str">
            <v>Oregon, 2011</v>
          </cell>
          <cell r="B339">
            <v>232896.51800000004</v>
          </cell>
          <cell r="C339">
            <v>235467.85399999999</v>
          </cell>
          <cell r="D339">
            <v>236730.10800000001</v>
          </cell>
          <cell r="E339">
            <v>251673.83300000004</v>
          </cell>
          <cell r="F339">
            <v>251025.63200000001</v>
          </cell>
          <cell r="G339">
            <v>259690.26699999999</v>
          </cell>
          <cell r="H339">
            <v>252480.32599999997</v>
          </cell>
          <cell r="I339">
            <v>247692.22300000006</v>
          </cell>
          <cell r="J339">
            <v>248349.05299999999</v>
          </cell>
          <cell r="K339">
            <v>260898.31999999998</v>
          </cell>
          <cell r="L339">
            <v>273344.15299999999</v>
          </cell>
          <cell r="M339">
            <v>262051.34400000001</v>
          </cell>
          <cell r="N339">
            <v>223818.74800000002</v>
          </cell>
          <cell r="O339">
            <v>158535.41099999993</v>
          </cell>
          <cell r="P339">
            <v>114601.20600000002</v>
          </cell>
          <cell r="Q339">
            <v>89776.91399999999</v>
          </cell>
          <cell r="R339">
            <v>74160.856</v>
          </cell>
          <cell r="S339">
            <v>72578.395999999993</v>
          </cell>
        </row>
        <row r="340">
          <cell r="A340" t="str">
            <v>Oregon, 2012</v>
          </cell>
          <cell r="B340">
            <v>227127.12000000005</v>
          </cell>
          <cell r="C340">
            <v>230267.49500000002</v>
          </cell>
          <cell r="D340">
            <v>232356.99400000001</v>
          </cell>
          <cell r="E340">
            <v>242855.96300000005</v>
          </cell>
          <cell r="F340">
            <v>250020.41800000006</v>
          </cell>
          <cell r="G340">
            <v>257071.20200000005</v>
          </cell>
          <cell r="H340">
            <v>253959.41600000003</v>
          </cell>
          <cell r="I340">
            <v>242719.666</v>
          </cell>
          <cell r="J340">
            <v>245109.54599999997</v>
          </cell>
          <cell r="K340">
            <v>250725.92900000003</v>
          </cell>
          <cell r="L340">
            <v>264270.81100000005</v>
          </cell>
          <cell r="M340">
            <v>258035.90700000001</v>
          </cell>
          <cell r="N340">
            <v>225323.21999999997</v>
          </cell>
          <cell r="O340">
            <v>161927.06499999997</v>
          </cell>
          <cell r="P340">
            <v>113675.59299999999</v>
          </cell>
          <cell r="Q340">
            <v>86084.003000000041</v>
          </cell>
          <cell r="R340">
            <v>70672.664000000004</v>
          </cell>
          <cell r="S340">
            <v>72734.395000000004</v>
          </cell>
        </row>
        <row r="341">
          <cell r="A341" t="str">
            <v>Oregon, 2013</v>
          </cell>
          <cell r="B341">
            <v>229177.13499999995</v>
          </cell>
          <cell r="C341">
            <v>234047.68500000008</v>
          </cell>
          <cell r="D341">
            <v>235789.82800000001</v>
          </cell>
          <cell r="E341">
            <v>245306.83500000002</v>
          </cell>
          <cell r="F341">
            <v>254326.58600000001</v>
          </cell>
          <cell r="G341">
            <v>258111.99299999999</v>
          </cell>
          <cell r="H341">
            <v>260551.08199999997</v>
          </cell>
          <cell r="I341">
            <v>241967.215</v>
          </cell>
          <cell r="J341">
            <v>250359.25200000004</v>
          </cell>
          <cell r="K341">
            <v>249939.11300000001</v>
          </cell>
          <cell r="L341">
            <v>265236.04300000001</v>
          </cell>
          <cell r="M341">
            <v>264019.39900000003</v>
          </cell>
          <cell r="N341">
            <v>239057.08399999997</v>
          </cell>
          <cell r="O341">
            <v>175098.20300000001</v>
          </cell>
          <cell r="P341">
            <v>125821.10900000001</v>
          </cell>
          <cell r="Q341">
            <v>89890.544999999984</v>
          </cell>
          <cell r="R341">
            <v>71802.475999999995</v>
          </cell>
          <cell r="S341">
            <v>76256.415999999997</v>
          </cell>
        </row>
        <row r="342">
          <cell r="A342" t="str">
            <v>Oregon, 2014</v>
          </cell>
          <cell r="B342">
            <v>226112.80500000002</v>
          </cell>
          <cell r="C342">
            <v>234560.27100000001</v>
          </cell>
          <cell r="D342">
            <v>235454.283</v>
          </cell>
          <cell r="E342">
            <v>241151.44699999996</v>
          </cell>
          <cell r="F342">
            <v>257293.32199999999</v>
          </cell>
          <cell r="G342">
            <v>257998.59599999996</v>
          </cell>
          <cell r="H342">
            <v>264455.38399999996</v>
          </cell>
          <cell r="I342">
            <v>243148.00799999997</v>
          </cell>
          <cell r="J342">
            <v>256231.64299999998</v>
          </cell>
          <cell r="K342">
            <v>247171.77899999998</v>
          </cell>
          <cell r="L342">
            <v>263714.33899999998</v>
          </cell>
          <cell r="M342">
            <v>263047.79499999998</v>
          </cell>
          <cell r="N342">
            <v>246988.435</v>
          </cell>
          <cell r="O342">
            <v>184048.47500000001</v>
          </cell>
          <cell r="P342">
            <v>133190.70600000001</v>
          </cell>
          <cell r="Q342">
            <v>91866.801999999996</v>
          </cell>
          <cell r="R342">
            <v>71092.583999999988</v>
          </cell>
          <cell r="S342">
            <v>76676.89899999999</v>
          </cell>
        </row>
        <row r="343">
          <cell r="A343" t="str">
            <v>Oregon, 2015</v>
          </cell>
          <cell r="B343">
            <v>223552.65700000004</v>
          </cell>
          <cell r="C343">
            <v>233129.94599999997</v>
          </cell>
          <cell r="D343">
            <v>230924.52100000001</v>
          </cell>
          <cell r="E343">
            <v>237329.36300000001</v>
          </cell>
          <cell r="F343">
            <v>257955.42800000001</v>
          </cell>
          <cell r="G343">
            <v>257878.81000000003</v>
          </cell>
          <cell r="H343">
            <v>263693.23599999998</v>
          </cell>
          <cell r="I343">
            <v>246413.19799999997</v>
          </cell>
          <cell r="J343">
            <v>247444.44899999999</v>
          </cell>
          <cell r="K343">
            <v>240273</v>
          </cell>
          <cell r="L343">
            <v>256907.56000000003</v>
          </cell>
          <cell r="M343">
            <v>258727.89999999991</v>
          </cell>
          <cell r="N343">
            <v>250325.97999999998</v>
          </cell>
          <cell r="O343">
            <v>193209.02100000001</v>
          </cell>
          <cell r="P343">
            <v>137740.69699999999</v>
          </cell>
          <cell r="Q343">
            <v>93247.785000000003</v>
          </cell>
          <cell r="R343">
            <v>69307.331999999995</v>
          </cell>
          <cell r="S343">
            <v>78316.396999999997</v>
          </cell>
        </row>
        <row r="344">
          <cell r="A344" t="str">
            <v>Oregon, 2016</v>
          </cell>
          <cell r="B344">
            <v>230554.40300000002</v>
          </cell>
          <cell r="C344">
            <v>240672.30000000002</v>
          </cell>
          <cell r="D344">
            <v>238497.48</v>
          </cell>
          <cell r="E344">
            <v>244783.663</v>
          </cell>
          <cell r="F344">
            <v>264509.06200000003</v>
          </cell>
          <cell r="G344">
            <v>270783.90100000001</v>
          </cell>
          <cell r="H344">
            <v>275935.43900000001</v>
          </cell>
          <cell r="I344">
            <v>260463.38700000005</v>
          </cell>
          <cell r="J344">
            <v>256513.69000000006</v>
          </cell>
          <cell r="K344">
            <v>250694.68799999997</v>
          </cell>
          <cell r="L344">
            <v>263662.63300000009</v>
          </cell>
          <cell r="M344">
            <v>269064.31800000003</v>
          </cell>
          <cell r="N344">
            <v>267640.31299999997</v>
          </cell>
          <cell r="O344">
            <v>221049.78100000002</v>
          </cell>
          <cell r="P344">
            <v>152557.20999999996</v>
          </cell>
          <cell r="Q344">
            <v>102467.93400000001</v>
          </cell>
          <cell r="R344">
            <v>72550.801000000007</v>
          </cell>
          <cell r="S344">
            <v>84529.169000000009</v>
          </cell>
        </row>
        <row r="345">
          <cell r="A345" t="str">
            <v>Oregon, 2017</v>
          </cell>
          <cell r="B345">
            <v>226322</v>
          </cell>
          <cell r="C345">
            <v>236560</v>
          </cell>
          <cell r="D345">
            <v>236505</v>
          </cell>
          <cell r="E345">
            <v>239689</v>
          </cell>
          <cell r="F345">
            <v>258674</v>
          </cell>
          <cell r="G345">
            <v>271974</v>
          </cell>
          <cell r="H345">
            <v>275077</v>
          </cell>
          <cell r="I345">
            <v>265754</v>
          </cell>
          <cell r="J345">
            <v>250511</v>
          </cell>
          <cell r="K345">
            <v>248275</v>
          </cell>
          <cell r="L345">
            <v>253186</v>
          </cell>
          <cell r="M345">
            <v>260452</v>
          </cell>
          <cell r="N345">
            <v>263283</v>
          </cell>
          <cell r="O345">
            <v>222882</v>
          </cell>
          <cell r="P345">
            <v>154297</v>
          </cell>
          <cell r="Q345">
            <v>103100</v>
          </cell>
          <cell r="R345">
            <v>69522</v>
          </cell>
          <cell r="S345">
            <v>80447</v>
          </cell>
        </row>
        <row r="346">
          <cell r="A346" t="str">
            <v>Pennsylvania, 2009</v>
          </cell>
          <cell r="B346">
            <v>739141.19899999979</v>
          </cell>
          <cell r="C346">
            <v>744534.31499999983</v>
          </cell>
          <cell r="D346">
            <v>801174.50000000012</v>
          </cell>
          <cell r="E346">
            <v>905669.37100000028</v>
          </cell>
          <cell r="F346">
            <v>812233.60299999977</v>
          </cell>
          <cell r="G346">
            <v>771818.14399999985</v>
          </cell>
          <cell r="H346">
            <v>729110.36600000015</v>
          </cell>
          <cell r="I346">
            <v>823442.57100000011</v>
          </cell>
          <cell r="J346">
            <v>904517.11200000008</v>
          </cell>
          <cell r="K346">
            <v>982452.81200000015</v>
          </cell>
          <cell r="L346">
            <v>933079.97200000007</v>
          </cell>
          <cell r="M346">
            <v>811080.75400000031</v>
          </cell>
          <cell r="N346">
            <v>642263.48800000001</v>
          </cell>
          <cell r="O346">
            <v>502575.17700000008</v>
          </cell>
          <cell r="P346">
            <v>414250.76199999999</v>
          </cell>
          <cell r="Q346">
            <v>392764.51299999998</v>
          </cell>
          <cell r="R346">
            <v>321343.49300000002</v>
          </cell>
          <cell r="S346">
            <v>284686.71100000001</v>
          </cell>
        </row>
        <row r="347">
          <cell r="A347" t="str">
            <v>Pennsylvania, 2010</v>
          </cell>
          <cell r="B347">
            <v>725472.36099999992</v>
          </cell>
          <cell r="C347">
            <v>755347.30700000026</v>
          </cell>
          <cell r="D347">
            <v>798972.06500000018</v>
          </cell>
          <cell r="E347">
            <v>914603.8870000001</v>
          </cell>
          <cell r="F347">
            <v>838748.44199999969</v>
          </cell>
          <cell r="G347">
            <v>768126.51500000013</v>
          </cell>
          <cell r="H347">
            <v>710572.62400000007</v>
          </cell>
          <cell r="I347">
            <v>805178.83299999987</v>
          </cell>
          <cell r="J347">
            <v>878310.30400000024</v>
          </cell>
          <cell r="K347">
            <v>969711.27099999995</v>
          </cell>
          <cell r="L347">
            <v>953914.0830000001</v>
          </cell>
          <cell r="M347">
            <v>837522.64900000021</v>
          </cell>
          <cell r="N347">
            <v>679644.14199999999</v>
          </cell>
          <cell r="O347">
            <v>521576.56099999999</v>
          </cell>
          <cell r="P347">
            <v>415473.30499999999</v>
          </cell>
          <cell r="Q347">
            <v>380286.3220000001</v>
          </cell>
          <cell r="R347">
            <v>315963.4960000001</v>
          </cell>
          <cell r="S347">
            <v>286485.72899999999</v>
          </cell>
        </row>
        <row r="348">
          <cell r="A348" t="str">
            <v>Pennsylvania, 2011</v>
          </cell>
          <cell r="B348">
            <v>720027.64300000016</v>
          </cell>
          <cell r="C348">
            <v>748472.10999999987</v>
          </cell>
          <cell r="D348">
            <v>782556.02399999986</v>
          </cell>
          <cell r="E348">
            <v>904750.4790000004</v>
          </cell>
          <cell r="F348">
            <v>847809.77399999986</v>
          </cell>
          <cell r="G348">
            <v>768745.82900000014</v>
          </cell>
          <cell r="H348">
            <v>714023.40799999982</v>
          </cell>
          <cell r="I348">
            <v>778964.69300000009</v>
          </cell>
          <cell r="J348">
            <v>853986.68499999982</v>
          </cell>
          <cell r="K348">
            <v>948613.5469999999</v>
          </cell>
          <cell r="L348">
            <v>958642.64899999986</v>
          </cell>
          <cell r="M348">
            <v>847051.11199999962</v>
          </cell>
          <cell r="N348">
            <v>710060.72600000026</v>
          </cell>
          <cell r="O348">
            <v>534623.54499999981</v>
          </cell>
          <cell r="P348">
            <v>412591.61599999992</v>
          </cell>
          <cell r="Q348">
            <v>368771.69699999981</v>
          </cell>
          <cell r="R348">
            <v>308427.36399999994</v>
          </cell>
          <cell r="S348">
            <v>292467.32799999998</v>
          </cell>
        </row>
        <row r="349">
          <cell r="A349" t="str">
            <v>Pennsylvania, 2012</v>
          </cell>
          <cell r="B349">
            <v>722424.2620000001</v>
          </cell>
          <cell r="C349">
            <v>751778.03299999994</v>
          </cell>
          <cell r="D349">
            <v>781966.82399999991</v>
          </cell>
          <cell r="E349">
            <v>898350.69199999992</v>
          </cell>
          <cell r="F349">
            <v>863093.3620000002</v>
          </cell>
          <cell r="G349">
            <v>783137.16200000013</v>
          </cell>
          <cell r="H349">
            <v>729939.48100000015</v>
          </cell>
          <cell r="I349">
            <v>760035.53</v>
          </cell>
          <cell r="J349">
            <v>846389.70900000026</v>
          </cell>
          <cell r="K349">
            <v>937904.80299999972</v>
          </cell>
          <cell r="L349">
            <v>973578.42000000027</v>
          </cell>
          <cell r="M349">
            <v>876248.56599999999</v>
          </cell>
          <cell r="N349">
            <v>738426.10100000014</v>
          </cell>
          <cell r="O349">
            <v>558919.26500000001</v>
          </cell>
          <cell r="P349">
            <v>426657.16000000009</v>
          </cell>
          <cell r="Q349">
            <v>362072.48899999988</v>
          </cell>
          <cell r="R349">
            <v>308640.41000000009</v>
          </cell>
          <cell r="S349">
            <v>303341.68100000022</v>
          </cell>
        </row>
        <row r="350">
          <cell r="A350" t="str">
            <v>Pennsylvania, 2013</v>
          </cell>
          <cell r="B350">
            <v>714393.63199999975</v>
          </cell>
          <cell r="C350">
            <v>749011.27399999963</v>
          </cell>
          <cell r="D350">
            <v>769351.46500000008</v>
          </cell>
          <cell r="E350">
            <v>877144.60200000007</v>
          </cell>
          <cell r="F350">
            <v>865092.85300000012</v>
          </cell>
          <cell r="G350">
            <v>792242.40699999989</v>
          </cell>
          <cell r="H350">
            <v>744155.96500000008</v>
          </cell>
          <cell r="I350">
            <v>740465.7209999999</v>
          </cell>
          <cell r="J350">
            <v>825642.59299999999</v>
          </cell>
          <cell r="K350">
            <v>914872.57299999974</v>
          </cell>
          <cell r="L350">
            <v>965403.84799999988</v>
          </cell>
          <cell r="M350">
            <v>889099.91499999992</v>
          </cell>
          <cell r="N350">
            <v>760945.25500000012</v>
          </cell>
          <cell r="O350">
            <v>577125.74100000004</v>
          </cell>
          <cell r="P350">
            <v>431505.66600000014</v>
          </cell>
          <cell r="Q350">
            <v>356795.2240000001</v>
          </cell>
          <cell r="R350">
            <v>301893.76000000013</v>
          </cell>
          <cell r="S350">
            <v>308211.10899999994</v>
          </cell>
        </row>
        <row r="351">
          <cell r="A351" t="str">
            <v>Pennsylvania, 2014</v>
          </cell>
          <cell r="B351">
            <v>707552.38400000019</v>
          </cell>
          <cell r="C351">
            <v>738844.49699999997</v>
          </cell>
          <cell r="D351">
            <v>761027.94500000007</v>
          </cell>
          <cell r="E351">
            <v>852194.53599999996</v>
          </cell>
          <cell r="F351">
            <v>852559.3180000002</v>
          </cell>
          <cell r="G351">
            <v>800637.95299999975</v>
          </cell>
          <cell r="H351">
            <v>753897.55000000028</v>
          </cell>
          <cell r="I351">
            <v>720478.97600000002</v>
          </cell>
          <cell r="J351">
            <v>807273.6129999999</v>
          </cell>
          <cell r="K351">
            <v>886790.37700000021</v>
          </cell>
          <cell r="L351">
            <v>953900.51699999999</v>
          </cell>
          <cell r="M351">
            <v>898793.41300000006</v>
          </cell>
          <cell r="N351">
            <v>777226.61999999988</v>
          </cell>
          <cell r="O351">
            <v>597952.80200000014</v>
          </cell>
          <cell r="P351">
            <v>442760.85200000001</v>
          </cell>
          <cell r="Q351">
            <v>353173.33399999986</v>
          </cell>
          <cell r="R351">
            <v>294714.86199999985</v>
          </cell>
          <cell r="S351">
            <v>313739.38500000001</v>
          </cell>
        </row>
        <row r="352">
          <cell r="A352" t="str">
            <v>Pennsylvania, 2015</v>
          </cell>
          <cell r="B352">
            <v>701119.5920000003</v>
          </cell>
          <cell r="C352">
            <v>731195.22299999988</v>
          </cell>
          <cell r="D352">
            <v>750048.58400000003</v>
          </cell>
          <cell r="E352">
            <v>840616.527</v>
          </cell>
          <cell r="F352">
            <v>861139.96799999999</v>
          </cell>
          <cell r="G352">
            <v>810974.31200000015</v>
          </cell>
          <cell r="H352">
            <v>758241.94900000014</v>
          </cell>
          <cell r="I352">
            <v>709967.25300000003</v>
          </cell>
          <cell r="J352">
            <v>780659.22599999991</v>
          </cell>
          <cell r="K352">
            <v>856440.73999999987</v>
          </cell>
          <cell r="L352">
            <v>932056.71600000001</v>
          </cell>
          <cell r="M352">
            <v>899596.35199999984</v>
          </cell>
          <cell r="N352">
            <v>783541.04500000004</v>
          </cell>
          <cell r="O352">
            <v>614155.43900000001</v>
          </cell>
          <cell r="P352">
            <v>451860.527</v>
          </cell>
          <cell r="Q352">
            <v>348447.54799999984</v>
          </cell>
          <cell r="R352">
            <v>284930.35500000004</v>
          </cell>
          <cell r="S352">
            <v>308740.50000000006</v>
          </cell>
        </row>
        <row r="353">
          <cell r="A353" t="str">
            <v>Pennsylvania, 2016</v>
          </cell>
          <cell r="B353">
            <v>710555.89799999993</v>
          </cell>
          <cell r="C353">
            <v>740599.91900000011</v>
          </cell>
          <cell r="D353">
            <v>759931.81299999973</v>
          </cell>
          <cell r="E353">
            <v>840177.60199999996</v>
          </cell>
          <cell r="F353">
            <v>865166.4850000001</v>
          </cell>
          <cell r="G353">
            <v>841832.9389999999</v>
          </cell>
          <cell r="H353">
            <v>784908.41600000032</v>
          </cell>
          <cell r="I353">
            <v>727250.71700000006</v>
          </cell>
          <cell r="J353">
            <v>779063.81700000016</v>
          </cell>
          <cell r="K353">
            <v>855152.64900000009</v>
          </cell>
          <cell r="L353">
            <v>934697.75300000014</v>
          </cell>
          <cell r="M353">
            <v>929504.75399999996</v>
          </cell>
          <cell r="N353">
            <v>816300.95499999996</v>
          </cell>
          <cell r="O353">
            <v>659913.34500000044</v>
          </cell>
          <cell r="P353">
            <v>480656.88500000007</v>
          </cell>
          <cell r="Q353">
            <v>362319.24299999984</v>
          </cell>
          <cell r="R353">
            <v>289676.35799999995</v>
          </cell>
          <cell r="S353">
            <v>321261.679</v>
          </cell>
        </row>
        <row r="354">
          <cell r="A354" t="str">
            <v>Pennsylvania, 2017</v>
          </cell>
          <cell r="B354">
            <v>709882</v>
          </cell>
          <cell r="C354">
            <v>734490</v>
          </cell>
          <cell r="D354">
            <v>761867</v>
          </cell>
          <cell r="E354">
            <v>834161</v>
          </cell>
          <cell r="F354">
            <v>855883</v>
          </cell>
          <cell r="G354">
            <v>848293</v>
          </cell>
          <cell r="H354">
            <v>794936</v>
          </cell>
          <cell r="I354">
            <v>735844</v>
          </cell>
          <cell r="J354">
            <v>759848</v>
          </cell>
          <cell r="K354">
            <v>841848</v>
          </cell>
          <cell r="L354">
            <v>921208</v>
          </cell>
          <cell r="M354">
            <v>933665</v>
          </cell>
          <cell r="N354">
            <v>843137</v>
          </cell>
          <cell r="O354">
            <v>691833</v>
          </cell>
          <cell r="P354">
            <v>499292</v>
          </cell>
          <cell r="Q354">
            <v>373054</v>
          </cell>
          <cell r="R354">
            <v>283788</v>
          </cell>
          <cell r="S354">
            <v>323585</v>
          </cell>
        </row>
        <row r="355">
          <cell r="A355" t="str">
            <v>Rhode Island, 2009</v>
          </cell>
          <cell r="B355">
            <v>61090.154999999999</v>
          </cell>
          <cell r="C355">
            <v>61993.463000000003</v>
          </cell>
          <cell r="D355">
            <v>67224.633999999991</v>
          </cell>
          <cell r="E355">
            <v>78749.202999999994</v>
          </cell>
          <cell r="F355">
            <v>73817.019</v>
          </cell>
          <cell r="G355">
            <v>68191.502000000008</v>
          </cell>
          <cell r="H355">
            <v>64400.572</v>
          </cell>
          <cell r="I355">
            <v>73235.578000000009</v>
          </cell>
          <cell r="J355">
            <v>80377.28899999999</v>
          </cell>
          <cell r="K355">
            <v>83192.724999999991</v>
          </cell>
          <cell r="L355">
            <v>77497.166000000012</v>
          </cell>
          <cell r="M355">
            <v>65992.310000000012</v>
          </cell>
          <cell r="N355">
            <v>52198.751999999993</v>
          </cell>
          <cell r="O355">
            <v>38272.952999999994</v>
          </cell>
          <cell r="P355">
            <v>32010.003000000001</v>
          </cell>
          <cell r="Q355">
            <v>29804.260000000002</v>
          </cell>
          <cell r="R355">
            <v>25743.201000000001</v>
          </cell>
          <cell r="S355">
            <v>23552.728000000003</v>
          </cell>
        </row>
        <row r="356">
          <cell r="A356" t="str">
            <v>Rhode Island, 2010</v>
          </cell>
          <cell r="B356">
            <v>59283.511000000006</v>
          </cell>
          <cell r="C356">
            <v>61750.947</v>
          </cell>
          <cell r="D356">
            <v>65782.843999999997</v>
          </cell>
          <cell r="E356">
            <v>80764.366999999998</v>
          </cell>
          <cell r="F356">
            <v>79933.733000000007</v>
          </cell>
          <cell r="G356">
            <v>66724.803</v>
          </cell>
          <cell r="H356">
            <v>61063.253000000004</v>
          </cell>
          <cell r="I356">
            <v>69347.370999999999</v>
          </cell>
          <cell r="J356">
            <v>77567.23599999999</v>
          </cell>
          <cell r="K356">
            <v>82076.52900000001</v>
          </cell>
          <cell r="L356">
            <v>78750.659</v>
          </cell>
          <cell r="M356">
            <v>67588.481999999989</v>
          </cell>
          <cell r="N356">
            <v>55172.993999999999</v>
          </cell>
          <cell r="O356">
            <v>39244.612000000001</v>
          </cell>
          <cell r="P356">
            <v>31390.619000000002</v>
          </cell>
          <cell r="Q356">
            <v>28922.575000000001</v>
          </cell>
          <cell r="R356">
            <v>25745.074000000001</v>
          </cell>
          <cell r="S356">
            <v>24560.228999999999</v>
          </cell>
        </row>
        <row r="357">
          <cell r="A357" t="str">
            <v>Rhode Island, 2011</v>
          </cell>
          <cell r="B357">
            <v>58002.8</v>
          </cell>
          <cell r="C357">
            <v>61450.879999999997</v>
          </cell>
          <cell r="D357">
            <v>64828.903000000006</v>
          </cell>
          <cell r="E357">
            <v>80301.05799999999</v>
          </cell>
          <cell r="F357">
            <v>81151.246000000014</v>
          </cell>
          <cell r="G357">
            <v>66374.539999999994</v>
          </cell>
          <cell r="H357">
            <v>61005.206999999995</v>
          </cell>
          <cell r="I357">
            <v>66667.255999999994</v>
          </cell>
          <cell r="J357">
            <v>75470.713999999993</v>
          </cell>
          <cell r="K357">
            <v>80830.846000000005</v>
          </cell>
          <cell r="L357">
            <v>79837.189000000013</v>
          </cell>
          <cell r="M357">
            <v>69854.255000000005</v>
          </cell>
          <cell r="N357">
            <v>57758.043000000005</v>
          </cell>
          <cell r="O357">
            <v>40833.809000000001</v>
          </cell>
          <cell r="P357">
            <v>31397.799000000006</v>
          </cell>
          <cell r="Q357">
            <v>28042.239000000001</v>
          </cell>
          <cell r="R357">
            <v>25640.462</v>
          </cell>
          <cell r="S357">
            <v>25087.219000000001</v>
          </cell>
        </row>
        <row r="358">
          <cell r="A358" t="str">
            <v>Rhode Island, 2012</v>
          </cell>
          <cell r="B358">
            <v>56621.284999999996</v>
          </cell>
          <cell r="C358">
            <v>59535.614000000001</v>
          </cell>
          <cell r="D358">
            <v>65229.275000000009</v>
          </cell>
          <cell r="E358">
            <v>79413.722999999984</v>
          </cell>
          <cell r="F358">
            <v>81995.207999999999</v>
          </cell>
          <cell r="G358">
            <v>66018.78</v>
          </cell>
          <cell r="H358">
            <v>62110.783000000003</v>
          </cell>
          <cell r="I358">
            <v>64080.915999999997</v>
          </cell>
          <cell r="J358">
            <v>73030.967999999993</v>
          </cell>
          <cell r="K358">
            <v>79406.771999999997</v>
          </cell>
          <cell r="L358">
            <v>80721.316999999995</v>
          </cell>
          <cell r="M358">
            <v>71741.087</v>
          </cell>
          <cell r="N358">
            <v>59001.786</v>
          </cell>
          <cell r="O358">
            <v>42681.428</v>
          </cell>
          <cell r="P358">
            <v>32383.309000000001</v>
          </cell>
          <cell r="Q358">
            <v>27458.933000000001</v>
          </cell>
          <cell r="R358">
            <v>23994.054</v>
          </cell>
          <cell r="S358">
            <v>26116.228000000003</v>
          </cell>
        </row>
        <row r="359">
          <cell r="A359" t="str">
            <v>Rhode Island, 2013</v>
          </cell>
          <cell r="B359">
            <v>56278.313000000002</v>
          </cell>
          <cell r="C359">
            <v>58463.802000000003</v>
          </cell>
          <cell r="D359">
            <v>64748.203000000001</v>
          </cell>
          <cell r="E359">
            <v>78147.903000000006</v>
          </cell>
          <cell r="F359">
            <v>82566.986000000004</v>
          </cell>
          <cell r="G359">
            <v>67004.52399999999</v>
          </cell>
          <cell r="H359">
            <v>62833.109000000004</v>
          </cell>
          <cell r="I359">
            <v>62288.163999999997</v>
          </cell>
          <cell r="J359">
            <v>71419.053</v>
          </cell>
          <cell r="K359">
            <v>78742.123999999996</v>
          </cell>
          <cell r="L359">
            <v>80786.052999999985</v>
          </cell>
          <cell r="M359">
            <v>72771.92</v>
          </cell>
          <cell r="N359">
            <v>61327.673000000003</v>
          </cell>
          <cell r="O359">
            <v>45229.561000000002</v>
          </cell>
          <cell r="P359">
            <v>33435.584999999999</v>
          </cell>
          <cell r="Q359">
            <v>26387.074000000001</v>
          </cell>
          <cell r="R359">
            <v>23649.404999999999</v>
          </cell>
          <cell r="S359">
            <v>27201.741999999998</v>
          </cell>
        </row>
        <row r="360">
          <cell r="A360" t="str">
            <v>Rhode Island, 2014</v>
          </cell>
          <cell r="B360">
            <v>55335.516999999993</v>
          </cell>
          <cell r="C360">
            <v>58335.104000000007</v>
          </cell>
          <cell r="D360">
            <v>63512.561000000002</v>
          </cell>
          <cell r="E360">
            <v>76662.906000000003</v>
          </cell>
          <cell r="F360">
            <v>82513.092000000004</v>
          </cell>
          <cell r="G360">
            <v>68272.620999999999</v>
          </cell>
          <cell r="H360">
            <v>63864.033000000003</v>
          </cell>
          <cell r="I360">
            <v>61348.51400000001</v>
          </cell>
          <cell r="J360">
            <v>68979.895999999993</v>
          </cell>
          <cell r="K360">
            <v>76353.661999999997</v>
          </cell>
          <cell r="L360">
            <v>80585.236000000004</v>
          </cell>
          <cell r="M360">
            <v>73981.255000000005</v>
          </cell>
          <cell r="N360">
            <v>63195.124000000003</v>
          </cell>
          <cell r="O360">
            <v>47398.637000000002</v>
          </cell>
          <cell r="P360">
            <v>34335.160000000003</v>
          </cell>
          <cell r="Q360">
            <v>26024.861000000001</v>
          </cell>
          <cell r="R360">
            <v>23329.132000000001</v>
          </cell>
          <cell r="S360">
            <v>27806.086000000003</v>
          </cell>
        </row>
        <row r="361">
          <cell r="A361" t="str">
            <v>Rhode Island, 2015</v>
          </cell>
          <cell r="B361">
            <v>56512.298999999999</v>
          </cell>
          <cell r="C361">
            <v>58917.661999999997</v>
          </cell>
          <cell r="D361">
            <v>63204.807000000008</v>
          </cell>
          <cell r="E361">
            <v>75331.001999999993</v>
          </cell>
          <cell r="F361">
            <v>81058.48</v>
          </cell>
          <cell r="G361">
            <v>70260.669000000009</v>
          </cell>
          <cell r="H361">
            <v>65371.732000000004</v>
          </cell>
          <cell r="I361">
            <v>61680.074000000001</v>
          </cell>
          <cell r="J361">
            <v>66943.462</v>
          </cell>
          <cell r="K361">
            <v>74235.616999999998</v>
          </cell>
          <cell r="L361">
            <v>79691.47099999999</v>
          </cell>
          <cell r="M361">
            <v>75617.139999999985</v>
          </cell>
          <cell r="N361">
            <v>63521.932000000001</v>
          </cell>
          <cell r="O361">
            <v>49839.370999999999</v>
          </cell>
          <cell r="P361">
            <v>35378.536999999997</v>
          </cell>
          <cell r="Q361">
            <v>25804.104000000003</v>
          </cell>
          <cell r="R361">
            <v>22718.029000000002</v>
          </cell>
          <cell r="S361">
            <v>28050.168000000001</v>
          </cell>
        </row>
        <row r="362">
          <cell r="A362" t="str">
            <v>Rhode Island, 2016</v>
          </cell>
          <cell r="B362">
            <v>55056.796000000002</v>
          </cell>
          <cell r="C362">
            <v>56352.227999999996</v>
          </cell>
          <cell r="D362">
            <v>62306.13</v>
          </cell>
          <cell r="E362">
            <v>74670.346999999994</v>
          </cell>
          <cell r="F362">
            <v>81613.511999999988</v>
          </cell>
          <cell r="G362">
            <v>72092.698999999993</v>
          </cell>
          <cell r="H362">
            <v>65981.372999999992</v>
          </cell>
          <cell r="I362">
            <v>60590.353999999999</v>
          </cell>
          <cell r="J362">
            <v>65273.322</v>
          </cell>
          <cell r="K362">
            <v>73128.512000000002</v>
          </cell>
          <cell r="L362">
            <v>79478.78899999999</v>
          </cell>
          <cell r="M362">
            <v>76512.146000000008</v>
          </cell>
          <cell r="N362">
            <v>65730.471000000005</v>
          </cell>
          <cell r="O362">
            <v>51724.887999999999</v>
          </cell>
          <cell r="P362">
            <v>37163.709000000003</v>
          </cell>
          <cell r="Q362">
            <v>25886.452000000001</v>
          </cell>
          <cell r="R362">
            <v>21869.06</v>
          </cell>
          <cell r="S362">
            <v>28938.930999999997</v>
          </cell>
        </row>
        <row r="363">
          <cell r="A363" t="str">
            <v>Rhode Island, 2017</v>
          </cell>
          <cell r="B363">
            <v>54571</v>
          </cell>
          <cell r="C363">
            <v>56675</v>
          </cell>
          <cell r="D363">
            <v>61119</v>
          </cell>
          <cell r="E363">
            <v>73590</v>
          </cell>
          <cell r="F363">
            <v>80922</v>
          </cell>
          <cell r="G363">
            <v>73684</v>
          </cell>
          <cell r="H363">
            <v>66863</v>
          </cell>
          <cell r="I363">
            <v>62234</v>
          </cell>
          <cell r="J363">
            <v>62277</v>
          </cell>
          <cell r="K363">
            <v>71424</v>
          </cell>
          <cell r="L363">
            <v>78000</v>
          </cell>
          <cell r="M363">
            <v>77086</v>
          </cell>
          <cell r="N363">
            <v>67549</v>
          </cell>
          <cell r="O363">
            <v>54746</v>
          </cell>
          <cell r="P363">
            <v>38593</v>
          </cell>
          <cell r="Q363">
            <v>26521</v>
          </cell>
          <cell r="R363">
            <v>22632</v>
          </cell>
          <cell r="S363">
            <v>27652</v>
          </cell>
        </row>
        <row r="364">
          <cell r="A364" t="str">
            <v>South Carolina, 2009</v>
          </cell>
          <cell r="B364">
            <v>295751.25200000009</v>
          </cell>
          <cell r="C364">
            <v>280831.54100000003</v>
          </cell>
          <cell r="D364">
            <v>290939.71399999998</v>
          </cell>
          <cell r="E364">
            <v>318629.30100000004</v>
          </cell>
          <cell r="F364">
            <v>303689.46499999997</v>
          </cell>
          <cell r="G364">
            <v>298807.42499999999</v>
          </cell>
          <cell r="H364">
            <v>277902.20099999994</v>
          </cell>
          <cell r="I364">
            <v>294157.56900000002</v>
          </cell>
          <cell r="J364">
            <v>312649.95499999996</v>
          </cell>
          <cell r="K364">
            <v>318677.94200000004</v>
          </cell>
          <cell r="L364">
            <v>303364.14299999992</v>
          </cell>
          <cell r="M364">
            <v>275974.71899999992</v>
          </cell>
          <cell r="N364">
            <v>238658.61500000005</v>
          </cell>
          <cell r="O364">
            <v>179295.76100000006</v>
          </cell>
          <cell r="P364">
            <v>135086.16800000003</v>
          </cell>
          <cell r="Q364">
            <v>112341.22900000006</v>
          </cell>
          <cell r="R364">
            <v>83065.753999999986</v>
          </cell>
          <cell r="S364">
            <v>66003.995999999999</v>
          </cell>
        </row>
        <row r="365">
          <cell r="A365" t="str">
            <v>South Carolina, 2010</v>
          </cell>
          <cell r="B365">
            <v>292395.26299999998</v>
          </cell>
          <cell r="C365">
            <v>285484.12900000002</v>
          </cell>
          <cell r="D365">
            <v>292178.01400000008</v>
          </cell>
          <cell r="E365">
            <v>324024.82199999993</v>
          </cell>
          <cell r="F365">
            <v>317428.25799999991</v>
          </cell>
          <cell r="G365">
            <v>294262.95299999998</v>
          </cell>
          <cell r="H365">
            <v>274592.72300000006</v>
          </cell>
          <cell r="I365">
            <v>297959.87799999991</v>
          </cell>
          <cell r="J365">
            <v>312426.86699999997</v>
          </cell>
          <cell r="K365">
            <v>328168.4549999999</v>
          </cell>
          <cell r="L365">
            <v>317192.50999999995</v>
          </cell>
          <cell r="M365">
            <v>290207.38500000001</v>
          </cell>
          <cell r="N365">
            <v>253566.99700000003</v>
          </cell>
          <cell r="O365">
            <v>191626.94199999998</v>
          </cell>
          <cell r="P365">
            <v>140930.30900000001</v>
          </cell>
          <cell r="Q365">
            <v>106877.52200000001</v>
          </cell>
          <cell r="R365">
            <v>79354.41899999998</v>
          </cell>
          <cell r="S365">
            <v>66375.846000000005</v>
          </cell>
        </row>
        <row r="366">
          <cell r="A366" t="str">
            <v>South Carolina, 2011</v>
          </cell>
          <cell r="B366">
            <v>285160.06400000001</v>
          </cell>
          <cell r="C366">
            <v>280152.027</v>
          </cell>
          <cell r="D366">
            <v>282895.09000000003</v>
          </cell>
          <cell r="E366">
            <v>314126.57399999996</v>
          </cell>
          <cell r="F366">
            <v>312798.81200000003</v>
          </cell>
          <cell r="G366">
            <v>288906.299</v>
          </cell>
          <cell r="H366">
            <v>270520.87099999998</v>
          </cell>
          <cell r="I366">
            <v>284506.53700000007</v>
          </cell>
          <cell r="J366">
            <v>296581.1590000001</v>
          </cell>
          <cell r="K366">
            <v>313835.82100000005</v>
          </cell>
          <cell r="L366">
            <v>306535.31300000002</v>
          </cell>
          <cell r="M366">
            <v>283515.65599999996</v>
          </cell>
          <cell r="N366">
            <v>257060.1</v>
          </cell>
          <cell r="O366">
            <v>195287.79999999996</v>
          </cell>
          <cell r="P366">
            <v>145466.68799999999</v>
          </cell>
          <cell r="Q366">
            <v>106568.493</v>
          </cell>
          <cell r="R366">
            <v>76302.701000000001</v>
          </cell>
          <cell r="S366">
            <v>64149.275000000009</v>
          </cell>
        </row>
        <row r="367">
          <cell r="A367" t="str">
            <v>South Carolina, 2012</v>
          </cell>
          <cell r="B367">
            <v>293177.50400000002</v>
          </cell>
          <cell r="C367">
            <v>290180.18599999993</v>
          </cell>
          <cell r="D367">
            <v>290459.81200000003</v>
          </cell>
          <cell r="E367">
            <v>319442.98200000008</v>
          </cell>
          <cell r="F367">
            <v>331504.995</v>
          </cell>
          <cell r="G367">
            <v>297995.50999999995</v>
          </cell>
          <cell r="H367">
            <v>282146.23699999991</v>
          </cell>
          <cell r="I367">
            <v>286775.70800000004</v>
          </cell>
          <cell r="J367">
            <v>301297.90200000006</v>
          </cell>
          <cell r="K367">
            <v>320084.538</v>
          </cell>
          <cell r="L367">
            <v>318698.31899999996</v>
          </cell>
          <cell r="M367">
            <v>298873.5180000001</v>
          </cell>
          <cell r="N367">
            <v>272246.24900000001</v>
          </cell>
          <cell r="O367">
            <v>211860.60499999998</v>
          </cell>
          <cell r="P367">
            <v>154809.64199999996</v>
          </cell>
          <cell r="Q367">
            <v>111301.75900000001</v>
          </cell>
          <cell r="R367">
            <v>79253.292999999991</v>
          </cell>
          <cell r="S367">
            <v>68607.135999999984</v>
          </cell>
        </row>
        <row r="368">
          <cell r="A368" t="str">
            <v>South Carolina, 2013</v>
          </cell>
          <cell r="B368">
            <v>290292.89599999995</v>
          </cell>
          <cell r="C368">
            <v>294023.05499999999</v>
          </cell>
          <cell r="D368">
            <v>289400.52599999995</v>
          </cell>
          <cell r="E368">
            <v>312967.41399999999</v>
          </cell>
          <cell r="F368">
            <v>333657.05799999996</v>
          </cell>
          <cell r="G368">
            <v>298202.95200000005</v>
          </cell>
          <cell r="H368">
            <v>286260.72500000009</v>
          </cell>
          <cell r="I368">
            <v>282869.88899999991</v>
          </cell>
          <cell r="J368">
            <v>298663.29300000006</v>
          </cell>
          <cell r="K368">
            <v>316711.98599999992</v>
          </cell>
          <cell r="L368">
            <v>320559.27999999991</v>
          </cell>
          <cell r="M368">
            <v>300879.18199999997</v>
          </cell>
          <cell r="N368">
            <v>280233.15200000006</v>
          </cell>
          <cell r="O368">
            <v>221143.69000000006</v>
          </cell>
          <cell r="P368">
            <v>161082.29199999999</v>
          </cell>
          <cell r="Q368">
            <v>113989.72900000001</v>
          </cell>
          <cell r="R368">
            <v>79603.288000000015</v>
          </cell>
          <cell r="S368">
            <v>71506.087999999989</v>
          </cell>
        </row>
        <row r="369">
          <cell r="A369" t="str">
            <v>South Carolina, 2014</v>
          </cell>
          <cell r="B369">
            <v>289257.61399999994</v>
          </cell>
          <cell r="C369">
            <v>296454.53500000003</v>
          </cell>
          <cell r="D369">
            <v>294905.67599999992</v>
          </cell>
          <cell r="E369">
            <v>310941.37199999997</v>
          </cell>
          <cell r="F369">
            <v>339489.35100000002</v>
          </cell>
          <cell r="G369">
            <v>302461.74700000009</v>
          </cell>
          <cell r="H369">
            <v>292902.66599999997</v>
          </cell>
          <cell r="I369">
            <v>283466.32</v>
          </cell>
          <cell r="J369">
            <v>300153.54199999996</v>
          </cell>
          <cell r="K369">
            <v>315028.50699999998</v>
          </cell>
          <cell r="L369">
            <v>326009.32900000003</v>
          </cell>
          <cell r="M369">
            <v>308012.79599999997</v>
          </cell>
          <cell r="N369">
            <v>290412.32900000003</v>
          </cell>
          <cell r="O369">
            <v>236020.91499999998</v>
          </cell>
          <cell r="P369">
            <v>171429.05599999998</v>
          </cell>
          <cell r="Q369">
            <v>118838.43600000002</v>
          </cell>
          <cell r="R369">
            <v>81329.835999999996</v>
          </cell>
          <cell r="S369">
            <v>73975.439000000013</v>
          </cell>
        </row>
        <row r="370">
          <cell r="A370" t="str">
            <v>South Carolina, 2015</v>
          </cell>
          <cell r="B370">
            <v>282159.53300000005</v>
          </cell>
          <cell r="C370">
            <v>295789.18800000008</v>
          </cell>
          <cell r="D370">
            <v>288595.93700000003</v>
          </cell>
          <cell r="E370">
            <v>298804.55099999998</v>
          </cell>
          <cell r="F370">
            <v>329078.87799999997</v>
          </cell>
          <cell r="G370">
            <v>300493.13000000006</v>
          </cell>
          <cell r="H370">
            <v>289412.06700000004</v>
          </cell>
          <cell r="I370">
            <v>274216.19100000005</v>
          </cell>
          <cell r="J370">
            <v>295611.35399999993</v>
          </cell>
          <cell r="K370">
            <v>302371.98200000008</v>
          </cell>
          <cell r="L370">
            <v>319232.16900000005</v>
          </cell>
          <cell r="M370">
            <v>304997.87599999993</v>
          </cell>
          <cell r="N370">
            <v>287985.44000000006</v>
          </cell>
          <cell r="O370">
            <v>244543.38200000001</v>
          </cell>
          <cell r="P370">
            <v>174918.42300000001</v>
          </cell>
          <cell r="Q370">
            <v>118992.43800000002</v>
          </cell>
          <cell r="R370">
            <v>80657.712999999989</v>
          </cell>
          <cell r="S370">
            <v>74919.367999999988</v>
          </cell>
        </row>
        <row r="371">
          <cell r="A371" t="str">
            <v>South Carolina, 2016</v>
          </cell>
          <cell r="B371">
            <v>285449.94899999991</v>
          </cell>
          <cell r="C371">
            <v>301351.56</v>
          </cell>
          <cell r="D371">
            <v>295806.364</v>
          </cell>
          <cell r="E371">
            <v>303968.39299999998</v>
          </cell>
          <cell r="F371">
            <v>329379.43799999991</v>
          </cell>
          <cell r="G371">
            <v>313765.43000000005</v>
          </cell>
          <cell r="H371">
            <v>299385.538</v>
          </cell>
          <cell r="I371">
            <v>287289.42200000002</v>
          </cell>
          <cell r="J371">
            <v>297792.79199999996</v>
          </cell>
          <cell r="K371">
            <v>306957.02600000001</v>
          </cell>
          <cell r="L371">
            <v>328804.43100000004</v>
          </cell>
          <cell r="M371">
            <v>320491.79100000003</v>
          </cell>
          <cell r="N371">
            <v>303017.06200000003</v>
          </cell>
          <cell r="O371">
            <v>271558.57699999999</v>
          </cell>
          <cell r="P371">
            <v>192698.60299999997</v>
          </cell>
          <cell r="Q371">
            <v>127426.20299999999</v>
          </cell>
          <cell r="R371">
            <v>83170.537999999986</v>
          </cell>
          <cell r="S371">
            <v>79231.443999999974</v>
          </cell>
        </row>
        <row r="372">
          <cell r="A372" t="str">
            <v>South Carolina, 2017</v>
          </cell>
          <cell r="B372">
            <v>282472</v>
          </cell>
          <cell r="C372">
            <v>300525</v>
          </cell>
          <cell r="D372">
            <v>297250</v>
          </cell>
          <cell r="E372">
            <v>312626</v>
          </cell>
          <cell r="F372">
            <v>329393</v>
          </cell>
          <cell r="G372">
            <v>321534</v>
          </cell>
          <cell r="H372">
            <v>298685</v>
          </cell>
          <cell r="I372">
            <v>286289</v>
          </cell>
          <cell r="J372">
            <v>292730</v>
          </cell>
          <cell r="K372">
            <v>303454</v>
          </cell>
          <cell r="L372">
            <v>324770</v>
          </cell>
          <cell r="M372">
            <v>318147</v>
          </cell>
          <cell r="N372">
            <v>302007</v>
          </cell>
          <cell r="O372">
            <v>272045</v>
          </cell>
          <cell r="P372">
            <v>198100</v>
          </cell>
          <cell r="Q372">
            <v>129909</v>
          </cell>
          <cell r="R372">
            <v>85326</v>
          </cell>
          <cell r="S372">
            <v>81425</v>
          </cell>
        </row>
        <row r="373">
          <cell r="A373" t="str">
            <v>South Dakota, 2009</v>
          </cell>
          <cell r="B373">
            <v>55525.162000000011</v>
          </cell>
          <cell r="C373">
            <v>50472.307000000001</v>
          </cell>
          <cell r="D373">
            <v>53730.640000000007</v>
          </cell>
          <cell r="E373">
            <v>59359.240000000013</v>
          </cell>
          <cell r="F373">
            <v>60137.967000000011</v>
          </cell>
          <cell r="G373">
            <v>53113.475999999995</v>
          </cell>
          <cell r="H373">
            <v>43838.277999999998</v>
          </cell>
          <cell r="I373">
            <v>45381.714000000022</v>
          </cell>
          <cell r="J373">
            <v>51409.83</v>
          </cell>
          <cell r="K373">
            <v>58590.431000000004</v>
          </cell>
          <cell r="L373">
            <v>56146.053999999989</v>
          </cell>
          <cell r="M373">
            <v>49784.670999999995</v>
          </cell>
          <cell r="N373">
            <v>36766.043000000005</v>
          </cell>
          <cell r="O373">
            <v>28016.870999999992</v>
          </cell>
          <cell r="P373">
            <v>25406.498000000003</v>
          </cell>
          <cell r="Q373">
            <v>22592.850999999999</v>
          </cell>
          <cell r="R373">
            <v>18357.696</v>
          </cell>
          <cell r="S373">
            <v>18533.295000000002</v>
          </cell>
        </row>
        <row r="374">
          <cell r="A374" t="str">
            <v>South Dakota, 2010</v>
          </cell>
          <cell r="B374">
            <v>50286.19</v>
          </cell>
          <cell r="C374">
            <v>46129.069000000003</v>
          </cell>
          <cell r="D374">
            <v>49307.48799999999</v>
          </cell>
          <cell r="E374">
            <v>50806.048000000003</v>
          </cell>
          <cell r="F374">
            <v>50589.498999999996</v>
          </cell>
          <cell r="G374">
            <v>46931.630000000005</v>
          </cell>
          <cell r="H374">
            <v>41302.83600000001</v>
          </cell>
          <cell r="I374">
            <v>40544.348999999995</v>
          </cell>
          <cell r="J374">
            <v>45079.983</v>
          </cell>
          <cell r="K374">
            <v>51387.106999999989</v>
          </cell>
          <cell r="L374">
            <v>50054.890999999989</v>
          </cell>
          <cell r="M374">
            <v>44489.030999999988</v>
          </cell>
          <cell r="N374">
            <v>33325.084999999992</v>
          </cell>
          <cell r="O374">
            <v>25135.506000000001</v>
          </cell>
          <cell r="P374">
            <v>21875.389000000003</v>
          </cell>
          <cell r="Q374">
            <v>18726.872000000007</v>
          </cell>
          <cell r="R374">
            <v>14940.051999999998</v>
          </cell>
          <cell r="S374">
            <v>15679.570999999998</v>
          </cell>
        </row>
        <row r="375">
          <cell r="A375" t="str">
            <v>South Dakota, 2011</v>
          </cell>
          <cell r="B375">
            <v>55489.496999999988</v>
          </cell>
          <cell r="C375">
            <v>51432.160000000011</v>
          </cell>
          <cell r="D375">
            <v>53479.780999999988</v>
          </cell>
          <cell r="E375">
            <v>54728.545000000006</v>
          </cell>
          <cell r="F375">
            <v>53218.510000000017</v>
          </cell>
          <cell r="G375">
            <v>51949.242000000006</v>
          </cell>
          <cell r="H375">
            <v>45388.251000000004</v>
          </cell>
          <cell r="I375">
            <v>44112.642</v>
          </cell>
          <cell r="J375">
            <v>47896.654999999992</v>
          </cell>
          <cell r="K375">
            <v>55550.173999999985</v>
          </cell>
          <cell r="L375">
            <v>56071.714999999997</v>
          </cell>
          <cell r="M375">
            <v>49712.701000000008</v>
          </cell>
          <cell r="N375">
            <v>39901.817999999999</v>
          </cell>
          <cell r="O375">
            <v>28876.643</v>
          </cell>
          <cell r="P375">
            <v>24177.756000000001</v>
          </cell>
          <cell r="Q375">
            <v>19957.650999999994</v>
          </cell>
          <cell r="R375">
            <v>16811.285000000003</v>
          </cell>
          <cell r="S375">
            <v>17115.792000000001</v>
          </cell>
        </row>
        <row r="376">
          <cell r="A376" t="str">
            <v>South Dakota, 2012</v>
          </cell>
          <cell r="B376">
            <v>51202.618000000017</v>
          </cell>
          <cell r="C376">
            <v>47703.187000000013</v>
          </cell>
          <cell r="D376">
            <v>48487.79</v>
          </cell>
          <cell r="E376">
            <v>52090.444999999992</v>
          </cell>
          <cell r="F376">
            <v>52357.212000000007</v>
          </cell>
          <cell r="G376">
            <v>50085.534</v>
          </cell>
          <cell r="H376">
            <v>44471.621999999988</v>
          </cell>
          <cell r="I376">
            <v>40958.610000000008</v>
          </cell>
          <cell r="J376">
            <v>43539.915999999997</v>
          </cell>
          <cell r="K376">
            <v>50958.311000000009</v>
          </cell>
          <cell r="L376">
            <v>53881.498000000007</v>
          </cell>
          <cell r="M376">
            <v>49661.837</v>
          </cell>
          <cell r="N376">
            <v>39853.402000000016</v>
          </cell>
          <cell r="O376">
            <v>28889.912</v>
          </cell>
          <cell r="P376">
            <v>23105.999999999996</v>
          </cell>
          <cell r="Q376">
            <v>19158.168999999994</v>
          </cell>
          <cell r="R376">
            <v>16766.02</v>
          </cell>
          <cell r="S376">
            <v>17188.668999999998</v>
          </cell>
        </row>
        <row r="377">
          <cell r="A377" t="str">
            <v>South Dakota, 2013</v>
          </cell>
          <cell r="B377">
            <v>46870.54</v>
          </cell>
          <cell r="C377">
            <v>46313.572</v>
          </cell>
          <cell r="D377">
            <v>44233.068000000007</v>
          </cell>
          <cell r="E377">
            <v>45607.734000000011</v>
          </cell>
          <cell r="F377">
            <v>45881.920999999988</v>
          </cell>
          <cell r="G377">
            <v>45706.951000000008</v>
          </cell>
          <cell r="H377">
            <v>42701.697999999989</v>
          </cell>
          <cell r="I377">
            <v>39611.872999999992</v>
          </cell>
          <cell r="J377">
            <v>40114.572</v>
          </cell>
          <cell r="K377">
            <v>45684.175999999992</v>
          </cell>
          <cell r="L377">
            <v>48534.284</v>
          </cell>
          <cell r="M377">
            <v>46294.732999999993</v>
          </cell>
          <cell r="N377">
            <v>39847.679000000011</v>
          </cell>
          <cell r="O377">
            <v>28478.535000000003</v>
          </cell>
          <cell r="P377">
            <v>23617.662999999997</v>
          </cell>
          <cell r="Q377">
            <v>18428.287999999997</v>
          </cell>
          <cell r="R377">
            <v>14606.472000000003</v>
          </cell>
          <cell r="S377">
            <v>15436.463999999996</v>
          </cell>
        </row>
        <row r="378">
          <cell r="A378" t="str">
            <v>South Dakota, 2014</v>
          </cell>
          <cell r="B378">
            <v>41355.415000000008</v>
          </cell>
          <cell r="C378">
            <v>40446.721999999994</v>
          </cell>
          <cell r="D378">
            <v>39710.047000000006</v>
          </cell>
          <cell r="E378">
            <v>40936.659999999996</v>
          </cell>
          <cell r="F378">
            <v>40718.648999999998</v>
          </cell>
          <cell r="G378">
            <v>39978.485000000008</v>
          </cell>
          <cell r="H378">
            <v>38243.384000000005</v>
          </cell>
          <cell r="I378">
            <v>33470.115999999995</v>
          </cell>
          <cell r="J378">
            <v>36127.346999999987</v>
          </cell>
          <cell r="K378">
            <v>39067.889999999992</v>
          </cell>
          <cell r="L378">
            <v>42975.206000000006</v>
          </cell>
          <cell r="M378">
            <v>39886.48799999999</v>
          </cell>
          <cell r="N378">
            <v>34969.078000000001</v>
          </cell>
          <cell r="O378">
            <v>26535.606999999996</v>
          </cell>
          <cell r="P378">
            <v>18934.113000000005</v>
          </cell>
          <cell r="Q378">
            <v>15166.119000000001</v>
          </cell>
          <cell r="R378">
            <v>13042.857</v>
          </cell>
          <cell r="S378">
            <v>14028.978999999999</v>
          </cell>
        </row>
        <row r="379">
          <cell r="A379" t="str">
            <v>South Dakota, 2015</v>
          </cell>
          <cell r="B379">
            <v>39710.264000000003</v>
          </cell>
          <cell r="C379">
            <v>40271.695999999996</v>
          </cell>
          <cell r="D379">
            <v>37216.138999999996</v>
          </cell>
          <cell r="E379">
            <v>39807.475000000006</v>
          </cell>
          <cell r="F379">
            <v>42433.80000000001</v>
          </cell>
          <cell r="G379">
            <v>36573.672000000013</v>
          </cell>
          <cell r="H379">
            <v>35668.025999999998</v>
          </cell>
          <cell r="I379">
            <v>32832.493999999999</v>
          </cell>
          <cell r="J379">
            <v>31282.168999999994</v>
          </cell>
          <cell r="K379">
            <v>33169.929999999993</v>
          </cell>
          <cell r="L379">
            <v>39044.724000000002</v>
          </cell>
          <cell r="M379">
            <v>38314.887999999992</v>
          </cell>
          <cell r="N379">
            <v>34496.131999999998</v>
          </cell>
          <cell r="O379">
            <v>25453.909000000003</v>
          </cell>
          <cell r="P379">
            <v>19409.580000000002</v>
          </cell>
          <cell r="Q379">
            <v>15580.17</v>
          </cell>
          <cell r="R379">
            <v>12202.883999999998</v>
          </cell>
          <cell r="S379">
            <v>13110.413999999999</v>
          </cell>
        </row>
        <row r="380">
          <cell r="A380" t="str">
            <v>South Dakota, 2016</v>
          </cell>
          <cell r="B380">
            <v>49911.003000000004</v>
          </cell>
          <cell r="C380">
            <v>50433.145999999986</v>
          </cell>
          <cell r="D380">
            <v>46598.082000000002</v>
          </cell>
          <cell r="E380">
            <v>48057.666000000012</v>
          </cell>
          <cell r="F380">
            <v>51329.015000000007</v>
          </cell>
          <cell r="G380">
            <v>48385.637000000002</v>
          </cell>
          <cell r="H380">
            <v>48067.059000000001</v>
          </cell>
          <cell r="I380">
            <v>42921.914000000004</v>
          </cell>
          <cell r="J380">
            <v>40784.254000000001</v>
          </cell>
          <cell r="K380">
            <v>42060.56</v>
          </cell>
          <cell r="L380">
            <v>49174.389999999985</v>
          </cell>
          <cell r="M380">
            <v>49683.848000000013</v>
          </cell>
          <cell r="N380">
            <v>44140.19000000001</v>
          </cell>
          <cell r="O380">
            <v>33269.628000000004</v>
          </cell>
          <cell r="P380">
            <v>23880.534</v>
          </cell>
          <cell r="Q380">
            <v>17669.973999999991</v>
          </cell>
          <cell r="R380">
            <v>14717.226000000001</v>
          </cell>
          <cell r="S380">
            <v>15845.839999999997</v>
          </cell>
        </row>
        <row r="381">
          <cell r="A381" t="str">
            <v>South Dakota, 2017</v>
          </cell>
          <cell r="B381">
            <v>48968</v>
          </cell>
          <cell r="C381">
            <v>51310</v>
          </cell>
          <cell r="D381">
            <v>47483</v>
          </cell>
          <cell r="E381">
            <v>45402</v>
          </cell>
          <cell r="F381">
            <v>46053</v>
          </cell>
          <cell r="G381">
            <v>48793</v>
          </cell>
          <cell r="H381">
            <v>47905</v>
          </cell>
          <cell r="I381">
            <v>44473</v>
          </cell>
          <cell r="J381">
            <v>42226</v>
          </cell>
          <cell r="K381">
            <v>41179</v>
          </cell>
          <cell r="L381">
            <v>48143</v>
          </cell>
          <cell r="M381">
            <v>50067</v>
          </cell>
          <cell r="N381">
            <v>45048</v>
          </cell>
          <cell r="O381">
            <v>37790</v>
          </cell>
          <cell r="P381">
            <v>25241</v>
          </cell>
          <cell r="Q381">
            <v>18868</v>
          </cell>
          <cell r="R381">
            <v>14571</v>
          </cell>
          <cell r="S381">
            <v>15326</v>
          </cell>
        </row>
        <row r="382">
          <cell r="A382" t="str">
            <v>Tennessee, 2009</v>
          </cell>
          <cell r="B382">
            <v>405972.66799999995</v>
          </cell>
          <cell r="C382">
            <v>393319.1650000001</v>
          </cell>
          <cell r="D382">
            <v>401855.2730000001</v>
          </cell>
          <cell r="E382">
            <v>411421.33600000007</v>
          </cell>
          <cell r="F382">
            <v>404086.98300000012</v>
          </cell>
          <cell r="G382">
            <v>421316.17199999979</v>
          </cell>
          <cell r="H382">
            <v>398775.93300000002</v>
          </cell>
          <cell r="I382">
            <v>421444.03700000007</v>
          </cell>
          <cell r="J382">
            <v>439562.32300000015</v>
          </cell>
          <cell r="K382">
            <v>453175.26500000001</v>
          </cell>
          <cell r="L382">
            <v>425955.88599999994</v>
          </cell>
          <cell r="M382">
            <v>378465.79699999996</v>
          </cell>
          <cell r="N382">
            <v>317699.70999999979</v>
          </cell>
          <cell r="O382">
            <v>238177.66199999998</v>
          </cell>
          <cell r="P382">
            <v>188775.76099999997</v>
          </cell>
          <cell r="Q382">
            <v>153622.25399999996</v>
          </cell>
          <cell r="R382">
            <v>108446.52999999998</v>
          </cell>
          <cell r="S382">
            <v>94521.242999999959</v>
          </cell>
        </row>
        <row r="383">
          <cell r="A383" t="str">
            <v>Tennessee, 2010</v>
          </cell>
          <cell r="B383">
            <v>397262.01199999987</v>
          </cell>
          <cell r="C383">
            <v>401207.71500000003</v>
          </cell>
          <cell r="D383">
            <v>410946.2680000001</v>
          </cell>
          <cell r="E383">
            <v>427439.59600000008</v>
          </cell>
          <cell r="F383">
            <v>410437.60800000018</v>
          </cell>
          <cell r="G383">
            <v>413501.63500000001</v>
          </cell>
          <cell r="H383">
            <v>393798.78999999992</v>
          </cell>
          <cell r="I383">
            <v>423006.51900000003</v>
          </cell>
          <cell r="J383">
            <v>435362.66800000001</v>
          </cell>
          <cell r="K383">
            <v>457040.772</v>
          </cell>
          <cell r="L383">
            <v>437840.50700000004</v>
          </cell>
          <cell r="M383">
            <v>392519.87700000004</v>
          </cell>
          <cell r="N383">
            <v>337197.15399999998</v>
          </cell>
          <cell r="O383">
            <v>253223.99599999993</v>
          </cell>
          <cell r="P383">
            <v>196035.08900000001</v>
          </cell>
          <cell r="Q383">
            <v>152383.83400000003</v>
          </cell>
          <cell r="R383">
            <v>105818.46800000002</v>
          </cell>
          <cell r="S383">
            <v>92773.649000000005</v>
          </cell>
        </row>
        <row r="384">
          <cell r="A384" t="str">
            <v>Tennessee, 2011</v>
          </cell>
          <cell r="B384">
            <v>400808.31600000022</v>
          </cell>
          <cell r="C384">
            <v>403512.18000000011</v>
          </cell>
          <cell r="D384">
            <v>414704.23999999982</v>
          </cell>
          <cell r="E384">
            <v>429871.89799999999</v>
          </cell>
          <cell r="F384">
            <v>419968.17400000012</v>
          </cell>
          <cell r="G384">
            <v>415318.83900000015</v>
          </cell>
          <cell r="H384">
            <v>398482.78899999999</v>
          </cell>
          <cell r="I384">
            <v>420058.13900000002</v>
          </cell>
          <cell r="J384">
            <v>434505.17599999998</v>
          </cell>
          <cell r="K384">
            <v>457782.93500000011</v>
          </cell>
          <cell r="L384">
            <v>445962.17200000014</v>
          </cell>
          <cell r="M384">
            <v>399355.37999999995</v>
          </cell>
          <cell r="N384">
            <v>355639.80299999996</v>
          </cell>
          <cell r="O384">
            <v>262956.41599999997</v>
          </cell>
          <cell r="P384">
            <v>203193.94999999998</v>
          </cell>
          <cell r="Q384">
            <v>155224.23500000004</v>
          </cell>
          <cell r="R384">
            <v>107811.54299999999</v>
          </cell>
          <cell r="S384">
            <v>97138.783999999985</v>
          </cell>
        </row>
        <row r="385">
          <cell r="A385" t="str">
            <v>Tennessee, 2012</v>
          </cell>
          <cell r="B385">
            <v>394986.79999999993</v>
          </cell>
          <cell r="C385">
            <v>398804.16499999998</v>
          </cell>
          <cell r="D385">
            <v>408891.48199999996</v>
          </cell>
          <cell r="E385">
            <v>420576.31899999984</v>
          </cell>
          <cell r="F385">
            <v>422000.04099999997</v>
          </cell>
          <cell r="G385">
            <v>407697.35399999993</v>
          </cell>
          <cell r="H385">
            <v>396056.78299999994</v>
          </cell>
          <cell r="I385">
            <v>407568.15499999985</v>
          </cell>
          <cell r="J385">
            <v>422838.86900000012</v>
          </cell>
          <cell r="K385">
            <v>445493.14000000019</v>
          </cell>
          <cell r="L385">
            <v>441329.3109999997</v>
          </cell>
          <cell r="M385">
            <v>399095.1810000001</v>
          </cell>
          <cell r="N385">
            <v>358495.56800000009</v>
          </cell>
          <cell r="O385">
            <v>267993.76400000002</v>
          </cell>
          <cell r="P385">
            <v>201361.86799999996</v>
          </cell>
          <cell r="Q385">
            <v>151458.65899999999</v>
          </cell>
          <cell r="R385">
            <v>106612.11500000002</v>
          </cell>
          <cell r="S385">
            <v>95555.875999999989</v>
          </cell>
        </row>
        <row r="386">
          <cell r="A386" t="str">
            <v>Tennessee, 2013</v>
          </cell>
          <cell r="B386">
            <v>379900.58300000004</v>
          </cell>
          <cell r="C386">
            <v>386101.81</v>
          </cell>
          <cell r="D386">
            <v>396982.85099999991</v>
          </cell>
          <cell r="E386">
            <v>401914.23700000002</v>
          </cell>
          <cell r="F386">
            <v>418912.11599999992</v>
          </cell>
          <cell r="G386">
            <v>396361.98500000004</v>
          </cell>
          <cell r="H386">
            <v>389998.11900000001</v>
          </cell>
          <cell r="I386">
            <v>391606.84000000008</v>
          </cell>
          <cell r="J386">
            <v>406950.44199999992</v>
          </cell>
          <cell r="K386">
            <v>426153.625</v>
          </cell>
          <cell r="L386">
            <v>431597.04899999994</v>
          </cell>
          <cell r="M386">
            <v>396471.87800000008</v>
          </cell>
          <cell r="N386">
            <v>357984.55800000002</v>
          </cell>
          <cell r="O386">
            <v>274183.43300000002</v>
          </cell>
          <cell r="P386">
            <v>202948.05400000006</v>
          </cell>
          <cell r="Q386">
            <v>150116.30799999999</v>
          </cell>
          <cell r="R386">
            <v>106157.53099999999</v>
          </cell>
          <cell r="S386">
            <v>95541.606999999989</v>
          </cell>
        </row>
        <row r="387">
          <cell r="A387" t="str">
            <v>Tennessee, 2014</v>
          </cell>
          <cell r="B387">
            <v>385435.72300000011</v>
          </cell>
          <cell r="C387">
            <v>395795.44199999998</v>
          </cell>
          <cell r="D387">
            <v>404816.44199999986</v>
          </cell>
          <cell r="E387">
            <v>405683.86400000023</v>
          </cell>
          <cell r="F387">
            <v>431423.41999999987</v>
          </cell>
          <cell r="G387">
            <v>403149.59199999989</v>
          </cell>
          <cell r="H387">
            <v>401741.14300000004</v>
          </cell>
          <cell r="I387">
            <v>391014.42699999991</v>
          </cell>
          <cell r="J387">
            <v>412408.63000000006</v>
          </cell>
          <cell r="K387">
            <v>423444.18100000022</v>
          </cell>
          <cell r="L387">
            <v>437812.97799999983</v>
          </cell>
          <cell r="M387">
            <v>408831.01500000007</v>
          </cell>
          <cell r="N387">
            <v>369471.44999999995</v>
          </cell>
          <cell r="O387">
            <v>294159.87999999995</v>
          </cell>
          <cell r="P387">
            <v>215579.54900000003</v>
          </cell>
          <cell r="Q387">
            <v>158901.09700000004</v>
          </cell>
          <cell r="R387">
            <v>113347.72400000005</v>
          </cell>
          <cell r="S387">
            <v>102246.62100000001</v>
          </cell>
        </row>
        <row r="388">
          <cell r="A388" t="str">
            <v>Tennessee, 2015</v>
          </cell>
          <cell r="B388">
            <v>386950.95600000006</v>
          </cell>
          <cell r="C388">
            <v>399998.70600000006</v>
          </cell>
          <cell r="D388">
            <v>407017.67500000005</v>
          </cell>
          <cell r="E388">
            <v>405741.14600000001</v>
          </cell>
          <cell r="F388">
            <v>437529.06800000014</v>
          </cell>
          <cell r="G388">
            <v>410487.39500000008</v>
          </cell>
          <cell r="H388">
            <v>407544.50600000005</v>
          </cell>
          <cell r="I388">
            <v>391554.87199999992</v>
          </cell>
          <cell r="J388">
            <v>415554.19199999992</v>
          </cell>
          <cell r="K388">
            <v>422063.30600000004</v>
          </cell>
          <cell r="L388">
            <v>442995.83100000001</v>
          </cell>
          <cell r="M388">
            <v>420319.36900000012</v>
          </cell>
          <cell r="N388">
            <v>377242.43999999989</v>
          </cell>
          <cell r="O388">
            <v>309442.72900000005</v>
          </cell>
          <cell r="P388">
            <v>220666.04</v>
          </cell>
          <cell r="Q388">
            <v>158919.27899999998</v>
          </cell>
          <cell r="R388">
            <v>112715.31900000003</v>
          </cell>
          <cell r="S388">
            <v>102567.155</v>
          </cell>
        </row>
        <row r="389">
          <cell r="A389" t="str">
            <v>Tennessee, 2016</v>
          </cell>
          <cell r="B389">
            <v>380493.74899999995</v>
          </cell>
          <cell r="C389">
            <v>392959.29100000003</v>
          </cell>
          <cell r="D389">
            <v>396811.19999999995</v>
          </cell>
          <cell r="E389">
            <v>395577.37900000002</v>
          </cell>
          <cell r="F389">
            <v>435822.01</v>
          </cell>
          <cell r="G389">
            <v>413734.80100000009</v>
          </cell>
          <cell r="H389">
            <v>402297.32799999986</v>
          </cell>
          <cell r="I389">
            <v>387268.37099999993</v>
          </cell>
          <cell r="J389">
            <v>401467.67099999991</v>
          </cell>
          <cell r="K389">
            <v>410294.78200000001</v>
          </cell>
          <cell r="L389">
            <v>430747.10700000002</v>
          </cell>
          <cell r="M389">
            <v>415326.63700000005</v>
          </cell>
          <cell r="N389">
            <v>373272.821</v>
          </cell>
          <cell r="O389">
            <v>316607.17799999996</v>
          </cell>
          <cell r="P389">
            <v>224229.43100000007</v>
          </cell>
          <cell r="Q389">
            <v>159378.28899999999</v>
          </cell>
          <cell r="R389">
            <v>111568.26599999996</v>
          </cell>
          <cell r="S389">
            <v>101073.51000000002</v>
          </cell>
        </row>
        <row r="390">
          <cell r="A390" t="str">
            <v>Tennessee, 2017</v>
          </cell>
          <cell r="B390">
            <v>388020</v>
          </cell>
          <cell r="C390">
            <v>398061</v>
          </cell>
          <cell r="D390">
            <v>406097</v>
          </cell>
          <cell r="E390">
            <v>407678</v>
          </cell>
          <cell r="F390">
            <v>444257</v>
          </cell>
          <cell r="G390">
            <v>435112</v>
          </cell>
          <cell r="H390">
            <v>412668</v>
          </cell>
          <cell r="I390">
            <v>399554</v>
          </cell>
          <cell r="J390">
            <v>401707</v>
          </cell>
          <cell r="K390">
            <v>414464</v>
          </cell>
          <cell r="L390">
            <v>434986</v>
          </cell>
          <cell r="M390">
            <v>424319</v>
          </cell>
          <cell r="N390">
            <v>385504</v>
          </cell>
          <cell r="O390">
            <v>327303</v>
          </cell>
          <cell r="P390">
            <v>233931</v>
          </cell>
          <cell r="Q390">
            <v>164116</v>
          </cell>
          <cell r="R390">
            <v>112902</v>
          </cell>
          <cell r="S390">
            <v>105893</v>
          </cell>
        </row>
        <row r="391">
          <cell r="A391" t="str">
            <v>Texas, 2009</v>
          </cell>
          <cell r="B391">
            <v>1985624.6640000003</v>
          </cell>
          <cell r="C391">
            <v>1795027.419999999</v>
          </cell>
          <cell r="D391">
            <v>1771746.4899999998</v>
          </cell>
          <cell r="E391">
            <v>1748540.4110000001</v>
          </cell>
          <cell r="F391">
            <v>1759847.1359999999</v>
          </cell>
          <cell r="G391">
            <v>1795434.1329999992</v>
          </cell>
          <cell r="H391">
            <v>1687493.0219999999</v>
          </cell>
          <cell r="I391">
            <v>1691737.8410000002</v>
          </cell>
          <cell r="J391">
            <v>1688099.4080000005</v>
          </cell>
          <cell r="K391">
            <v>1688234.2919999997</v>
          </cell>
          <cell r="L391">
            <v>1501483.1150000005</v>
          </cell>
          <cell r="M391">
            <v>1248872.7680000009</v>
          </cell>
          <cell r="N391">
            <v>983618.13500000047</v>
          </cell>
          <cell r="O391">
            <v>719312.27500000049</v>
          </cell>
          <cell r="P391">
            <v>565781.26600000006</v>
          </cell>
          <cell r="Q391">
            <v>467409.71099999995</v>
          </cell>
          <cell r="R391">
            <v>341804.22100000014</v>
          </cell>
          <cell r="S391">
            <v>293159.5259999999</v>
          </cell>
        </row>
        <row r="392">
          <cell r="A392" t="str">
            <v>Texas, 2010</v>
          </cell>
          <cell r="B392">
            <v>1885795.4240000001</v>
          </cell>
          <cell r="C392">
            <v>1827652.8940000003</v>
          </cell>
          <cell r="D392">
            <v>1792703.8709999993</v>
          </cell>
          <cell r="E392">
            <v>1826072.2569999993</v>
          </cell>
          <cell r="F392">
            <v>1763473.7879999997</v>
          </cell>
          <cell r="G392">
            <v>1767134.2670000023</v>
          </cell>
          <cell r="H392">
            <v>1680775.8169999986</v>
          </cell>
          <cell r="I392">
            <v>1725143.6570000001</v>
          </cell>
          <cell r="J392">
            <v>1668558.635999999</v>
          </cell>
          <cell r="K392">
            <v>1715666.7450000015</v>
          </cell>
          <cell r="L392">
            <v>1567520.7500000007</v>
          </cell>
          <cell r="M392">
            <v>1312425.8959999999</v>
          </cell>
          <cell r="N392">
            <v>1057330.7920000006</v>
          </cell>
          <cell r="O392">
            <v>766018.83299999987</v>
          </cell>
          <cell r="P392">
            <v>586702.8330000001</v>
          </cell>
          <cell r="Q392">
            <v>454044.74499999976</v>
          </cell>
          <cell r="R392">
            <v>333710.36699999997</v>
          </cell>
          <cell r="S392">
            <v>286288.76400000002</v>
          </cell>
        </row>
        <row r="393">
          <cell r="A393" t="str">
            <v>Texas, 2011</v>
          </cell>
          <cell r="B393">
            <v>1907826.3269999989</v>
          </cell>
          <cell r="C393">
            <v>1870766.9790000005</v>
          </cell>
          <cell r="D393">
            <v>1826809.4989999996</v>
          </cell>
          <cell r="E393">
            <v>1850831.3830000008</v>
          </cell>
          <cell r="F393">
            <v>1793436.9129999995</v>
          </cell>
          <cell r="G393">
            <v>1809026.2149999987</v>
          </cell>
          <cell r="H393">
            <v>1716509.2100000009</v>
          </cell>
          <cell r="I393">
            <v>1743075.6000000003</v>
          </cell>
          <cell r="J393">
            <v>1683261.0889999999</v>
          </cell>
          <cell r="K393">
            <v>1730490.5620000002</v>
          </cell>
          <cell r="L393">
            <v>1620490.558</v>
          </cell>
          <cell r="M393">
            <v>1355773.1440000003</v>
          </cell>
          <cell r="N393">
            <v>1130531.3209999998</v>
          </cell>
          <cell r="O393">
            <v>811860.69700000109</v>
          </cell>
          <cell r="P393">
            <v>601774.58299999975</v>
          </cell>
          <cell r="Q393">
            <v>463464.19499999989</v>
          </cell>
          <cell r="R393">
            <v>338813.69799999997</v>
          </cell>
          <cell r="S393">
            <v>297694.26100000012</v>
          </cell>
        </row>
        <row r="394">
          <cell r="A394" t="str">
            <v>Texas, 2012</v>
          </cell>
          <cell r="B394">
            <v>1896402.9770000009</v>
          </cell>
          <cell r="C394">
            <v>1885626.1489999981</v>
          </cell>
          <cell r="D394">
            <v>1839770.8130000001</v>
          </cell>
          <cell r="E394">
            <v>1845763.2870000005</v>
          </cell>
          <cell r="F394">
            <v>1810444.1190000002</v>
          </cell>
          <cell r="G394">
            <v>1821044.2320000012</v>
          </cell>
          <cell r="H394">
            <v>1743354.8149999999</v>
          </cell>
          <cell r="I394">
            <v>1734498.483</v>
          </cell>
          <cell r="J394">
            <v>1683691.1099999987</v>
          </cell>
          <cell r="K394">
            <v>1711901.7130000002</v>
          </cell>
          <cell r="L394">
            <v>1638545.4859999996</v>
          </cell>
          <cell r="M394">
            <v>1391807.4349999998</v>
          </cell>
          <cell r="N394">
            <v>1168708.9530000004</v>
          </cell>
          <cell r="O394">
            <v>849255.57200000063</v>
          </cell>
          <cell r="P394">
            <v>610687.18499999971</v>
          </cell>
          <cell r="Q394">
            <v>467712.09399999998</v>
          </cell>
          <cell r="R394">
            <v>339170.97499999974</v>
          </cell>
          <cell r="S394">
            <v>305638.36599999986</v>
          </cell>
        </row>
        <row r="395">
          <cell r="A395" t="str">
            <v>Texas, 2013</v>
          </cell>
          <cell r="B395">
            <v>1907482.9279999994</v>
          </cell>
          <cell r="C395">
            <v>1925922.2869999995</v>
          </cell>
          <cell r="D395">
            <v>1876920.4549999996</v>
          </cell>
          <cell r="E395">
            <v>1854992.8579999998</v>
          </cell>
          <cell r="F395">
            <v>1854931.9779999999</v>
          </cell>
          <cell r="G395">
            <v>1845847.7109999997</v>
          </cell>
          <cell r="H395">
            <v>1792440.5460000003</v>
          </cell>
          <cell r="I395">
            <v>1744368.486999999</v>
          </cell>
          <cell r="J395">
            <v>1717100.8809999994</v>
          </cell>
          <cell r="K395">
            <v>1710288.0270000009</v>
          </cell>
          <cell r="L395">
            <v>1669344.2789999999</v>
          </cell>
          <cell r="M395">
            <v>1443314.8410000007</v>
          </cell>
          <cell r="N395">
            <v>1211329.2889999994</v>
          </cell>
          <cell r="O395">
            <v>892410.02700000058</v>
          </cell>
          <cell r="P395">
            <v>636415.1530000004</v>
          </cell>
          <cell r="Q395">
            <v>476556.6489999998</v>
          </cell>
          <cell r="R395">
            <v>349145.58999999991</v>
          </cell>
          <cell r="S395">
            <v>314805.11800000007</v>
          </cell>
        </row>
        <row r="396">
          <cell r="A396" t="str">
            <v>Texas, 2014</v>
          </cell>
          <cell r="B396">
            <v>1905859.2329999998</v>
          </cell>
          <cell r="C396">
            <v>1941930.6149999995</v>
          </cell>
          <cell r="D396">
            <v>1902091.0410000004</v>
          </cell>
          <cell r="E396">
            <v>1853300.1849999994</v>
          </cell>
          <cell r="F396">
            <v>1889925.1070000001</v>
          </cell>
          <cell r="G396">
            <v>1874679.1700000006</v>
          </cell>
          <cell r="H396">
            <v>1836379.6509999998</v>
          </cell>
          <cell r="I396">
            <v>1753627.7400000002</v>
          </cell>
          <cell r="J396">
            <v>1745064.2259999996</v>
          </cell>
          <cell r="K396">
            <v>1700482.7580000004</v>
          </cell>
          <cell r="L396">
            <v>1694096.2430000007</v>
          </cell>
          <cell r="M396">
            <v>1492506.4240000001</v>
          </cell>
          <cell r="N396">
            <v>1251555.8129999998</v>
          </cell>
          <cell r="O396">
            <v>937291.90699999966</v>
          </cell>
          <cell r="P396">
            <v>665338.022</v>
          </cell>
          <cell r="Q396">
            <v>487400.12699999986</v>
          </cell>
          <cell r="R396">
            <v>358328.70599999977</v>
          </cell>
          <cell r="S396">
            <v>324317.95400000003</v>
          </cell>
        </row>
        <row r="397">
          <cell r="A397" t="str">
            <v>Texas, 2015</v>
          </cell>
          <cell r="B397">
            <v>1871664.6900000002</v>
          </cell>
          <cell r="C397">
            <v>1918691.2110000011</v>
          </cell>
          <cell r="D397">
            <v>1874047.7870000002</v>
          </cell>
          <cell r="E397">
            <v>1832349.6489999997</v>
          </cell>
          <cell r="F397">
            <v>1886429.753999999</v>
          </cell>
          <cell r="G397">
            <v>1857443.4889999991</v>
          </cell>
          <cell r="H397">
            <v>1833167.5150000004</v>
          </cell>
          <cell r="I397">
            <v>1723124.2789999996</v>
          </cell>
          <cell r="J397">
            <v>1737598.9160000002</v>
          </cell>
          <cell r="K397">
            <v>1650586.6579999991</v>
          </cell>
          <cell r="L397">
            <v>1662536.1189999997</v>
          </cell>
          <cell r="M397">
            <v>1489871.4609999999</v>
          </cell>
          <cell r="N397">
            <v>1264377.2579999992</v>
          </cell>
          <cell r="O397">
            <v>959121.20700000005</v>
          </cell>
          <cell r="P397">
            <v>679866.15100000042</v>
          </cell>
          <cell r="Q397">
            <v>487185.60099999991</v>
          </cell>
          <cell r="R397">
            <v>353030.97700000025</v>
          </cell>
          <cell r="S397">
            <v>321165.09500000009</v>
          </cell>
        </row>
        <row r="398">
          <cell r="A398" t="str">
            <v>Texas, 2016</v>
          </cell>
          <cell r="B398">
            <v>1903789.1780000012</v>
          </cell>
          <cell r="C398">
            <v>1949456.7760000008</v>
          </cell>
          <cell r="D398">
            <v>1917974.0510000009</v>
          </cell>
          <cell r="E398">
            <v>1862077.932000001</v>
          </cell>
          <cell r="F398">
            <v>1911631.6700000004</v>
          </cell>
          <cell r="G398">
            <v>1905926.5469999996</v>
          </cell>
          <cell r="H398">
            <v>1886139.6620000002</v>
          </cell>
          <cell r="I398">
            <v>1766883.0000000002</v>
          </cell>
          <cell r="J398">
            <v>1764677.3769999999</v>
          </cell>
          <cell r="K398">
            <v>1667701.6520000002</v>
          </cell>
          <cell r="L398">
            <v>1683801.8930000006</v>
          </cell>
          <cell r="M398">
            <v>1543712.0890000006</v>
          </cell>
          <cell r="N398">
            <v>1305513.6250000005</v>
          </cell>
          <cell r="O398">
            <v>1028728.9359999996</v>
          </cell>
          <cell r="P398">
            <v>719381.37300000037</v>
          </cell>
          <cell r="Q398">
            <v>510311.02300000004</v>
          </cell>
          <cell r="R398">
            <v>364531.41400000034</v>
          </cell>
          <cell r="S398">
            <v>337372.68300000014</v>
          </cell>
        </row>
        <row r="399">
          <cell r="A399" t="str">
            <v>Texas, 2017</v>
          </cell>
          <cell r="B399">
            <v>1909516</v>
          </cell>
          <cell r="C399">
            <v>1954535</v>
          </cell>
          <cell r="D399">
            <v>1940441</v>
          </cell>
          <cell r="E399">
            <v>1885009</v>
          </cell>
          <cell r="F399">
            <v>1914172</v>
          </cell>
          <cell r="G399">
            <v>1948511</v>
          </cell>
          <cell r="H399">
            <v>1923734</v>
          </cell>
          <cell r="I399">
            <v>1806589</v>
          </cell>
          <cell r="J399">
            <v>1779909</v>
          </cell>
          <cell r="K399">
            <v>1695611</v>
          </cell>
          <cell r="L399">
            <v>1685959</v>
          </cell>
          <cell r="M399">
            <v>1578488</v>
          </cell>
          <cell r="N399">
            <v>1350700</v>
          </cell>
          <cell r="O399">
            <v>1070875</v>
          </cell>
          <cell r="P399">
            <v>767259</v>
          </cell>
          <cell r="Q399">
            <v>529767</v>
          </cell>
          <cell r="R399">
            <v>372176</v>
          </cell>
          <cell r="S399">
            <v>345326</v>
          </cell>
        </row>
        <row r="400">
          <cell r="A400" t="str">
            <v>Utah, 2009</v>
          </cell>
          <cell r="B400">
            <v>258158.67400000003</v>
          </cell>
          <cell r="C400">
            <v>228511.63999999998</v>
          </cell>
          <cell r="D400">
            <v>210104.443</v>
          </cell>
          <cell r="E400">
            <v>213461.07399999999</v>
          </cell>
          <cell r="F400">
            <v>249718.31200000006</v>
          </cell>
          <cell r="G400">
            <v>224045.94700000001</v>
          </cell>
          <cell r="H400">
            <v>189076.82199999999</v>
          </cell>
          <cell r="I400">
            <v>166156.27799999999</v>
          </cell>
          <cell r="J400">
            <v>151885.58900000001</v>
          </cell>
          <cell r="K400">
            <v>156521.55600000004</v>
          </cell>
          <cell r="L400">
            <v>143467.72900000005</v>
          </cell>
          <cell r="M400">
            <v>119480.577</v>
          </cell>
          <cell r="N400">
            <v>91736.053</v>
          </cell>
          <cell r="O400">
            <v>68503.941999999995</v>
          </cell>
          <cell r="P400">
            <v>54869.143000000011</v>
          </cell>
          <cell r="Q400">
            <v>46411.883000000002</v>
          </cell>
          <cell r="R400">
            <v>32823.4</v>
          </cell>
          <cell r="S400">
            <v>29270.849000000002</v>
          </cell>
        </row>
        <row r="401">
          <cell r="A401" t="str">
            <v>Utah, 2010</v>
          </cell>
          <cell r="B401">
            <v>255182.77700000006</v>
          </cell>
          <cell r="C401">
            <v>234449.71099999998</v>
          </cell>
          <cell r="D401">
            <v>216469.07899999997</v>
          </cell>
          <cell r="E401">
            <v>217380.522</v>
          </cell>
          <cell r="F401">
            <v>230369.25499999998</v>
          </cell>
          <cell r="G401">
            <v>225247.17599999995</v>
          </cell>
          <cell r="H401">
            <v>199717.27600000001</v>
          </cell>
          <cell r="I401">
            <v>169317.63399999999</v>
          </cell>
          <cell r="J401">
            <v>149810.353</v>
          </cell>
          <cell r="K401">
            <v>154615.32999999999</v>
          </cell>
          <cell r="L401">
            <v>145904.45299999998</v>
          </cell>
          <cell r="M401">
            <v>124663.85199999998</v>
          </cell>
          <cell r="N401">
            <v>97918.165000000008</v>
          </cell>
          <cell r="O401">
            <v>71718.637000000002</v>
          </cell>
          <cell r="P401">
            <v>55825.805000000008</v>
          </cell>
          <cell r="Q401">
            <v>45557.014999999992</v>
          </cell>
          <cell r="R401">
            <v>33501.731999999996</v>
          </cell>
          <cell r="S401">
            <v>28516.637999999995</v>
          </cell>
        </row>
        <row r="402">
          <cell r="A402" t="str">
            <v>Utah, 2011</v>
          </cell>
          <cell r="B402">
            <v>249335.91699999999</v>
          </cell>
          <cell r="C402">
            <v>232601.19700000004</v>
          </cell>
          <cell r="D402">
            <v>214196.67499999999</v>
          </cell>
          <cell r="E402">
            <v>212683.128</v>
          </cell>
          <cell r="F402">
            <v>226226.40900000001</v>
          </cell>
          <cell r="G402">
            <v>220545.63499999998</v>
          </cell>
          <cell r="H402">
            <v>202107.96799999996</v>
          </cell>
          <cell r="I402">
            <v>168108.52799999999</v>
          </cell>
          <cell r="J402">
            <v>149066.95699999997</v>
          </cell>
          <cell r="K402">
            <v>150335.68900000001</v>
          </cell>
          <cell r="L402">
            <v>144979.12299999999</v>
          </cell>
          <cell r="M402">
            <v>125001.35200000001</v>
          </cell>
          <cell r="N402">
            <v>101045.56900000002</v>
          </cell>
          <cell r="O402">
            <v>73906.123999999996</v>
          </cell>
          <cell r="P402">
            <v>57375.640000000007</v>
          </cell>
          <cell r="Q402">
            <v>46157.366000000009</v>
          </cell>
          <cell r="R402">
            <v>32465.010999999999</v>
          </cell>
          <cell r="S402">
            <v>29556.431999999997</v>
          </cell>
        </row>
        <row r="403">
          <cell r="A403" t="str">
            <v>Utah, 2012</v>
          </cell>
          <cell r="B403">
            <v>258676.18899999998</v>
          </cell>
          <cell r="C403">
            <v>245729.36699999997</v>
          </cell>
          <cell r="D403">
            <v>227184.37800000003</v>
          </cell>
          <cell r="E403">
            <v>217878.08199999999</v>
          </cell>
          <cell r="F403">
            <v>230439.40400000004</v>
          </cell>
          <cell r="G403">
            <v>224577.75499999998</v>
          </cell>
          <cell r="H403">
            <v>214600.04600000003</v>
          </cell>
          <cell r="I403">
            <v>178579.61900000001</v>
          </cell>
          <cell r="J403">
            <v>154814.09399999998</v>
          </cell>
          <cell r="K403">
            <v>152733.65799999997</v>
          </cell>
          <cell r="L403">
            <v>150589.98500000002</v>
          </cell>
          <cell r="M403">
            <v>132805.23700000002</v>
          </cell>
          <cell r="N403">
            <v>106000.311</v>
          </cell>
          <cell r="O403">
            <v>77603.463999999993</v>
          </cell>
          <cell r="P403">
            <v>59810.718000000001</v>
          </cell>
          <cell r="Q403">
            <v>47085.861000000012</v>
          </cell>
          <cell r="R403">
            <v>34409.947</v>
          </cell>
          <cell r="S403">
            <v>30229.235000000001</v>
          </cell>
        </row>
        <row r="404">
          <cell r="A404" t="str">
            <v>Utah, 2013</v>
          </cell>
          <cell r="B404">
            <v>247692.30000000002</v>
          </cell>
          <cell r="C404">
            <v>239426.95399999997</v>
          </cell>
          <cell r="D404">
            <v>228638.40400000004</v>
          </cell>
          <cell r="E404">
            <v>210433.68100000001</v>
          </cell>
          <cell r="F404">
            <v>221869.76500000004</v>
          </cell>
          <cell r="G404">
            <v>214531.91500000001</v>
          </cell>
          <cell r="H404">
            <v>215207.05499999999</v>
          </cell>
          <cell r="I404">
            <v>184809.92599999998</v>
          </cell>
          <cell r="J404">
            <v>157813.37300000002</v>
          </cell>
          <cell r="K404">
            <v>151729.93900000004</v>
          </cell>
          <cell r="L404">
            <v>153398.42800000001</v>
          </cell>
          <cell r="M404">
            <v>138825.291</v>
          </cell>
          <cell r="N404">
            <v>114525.73199999999</v>
          </cell>
          <cell r="O404">
            <v>85992.434999999998</v>
          </cell>
          <cell r="P404">
            <v>64365.158000000003</v>
          </cell>
          <cell r="Q404">
            <v>49823.315000000002</v>
          </cell>
          <cell r="R404">
            <v>36508.188000000002</v>
          </cell>
          <cell r="S404">
            <v>33042.894999999997</v>
          </cell>
        </row>
        <row r="405">
          <cell r="A405" t="str">
            <v>Utah, 2014</v>
          </cell>
          <cell r="B405">
            <v>248174.64800000002</v>
          </cell>
          <cell r="C405">
            <v>245150.93800000002</v>
          </cell>
          <cell r="D405">
            <v>233834.16</v>
          </cell>
          <cell r="E405">
            <v>212689.31099999996</v>
          </cell>
          <cell r="F405">
            <v>230297.15400000001</v>
          </cell>
          <cell r="G405">
            <v>212909.128</v>
          </cell>
          <cell r="H405">
            <v>217495.72399999993</v>
          </cell>
          <cell r="I405">
            <v>189820.76899999997</v>
          </cell>
          <cell r="J405">
            <v>160939.894</v>
          </cell>
          <cell r="K405">
            <v>148231.63</v>
          </cell>
          <cell r="L405">
            <v>151322.59300000002</v>
          </cell>
          <cell r="M405">
            <v>137876.84299999999</v>
          </cell>
          <cell r="N405">
            <v>116021.58699999997</v>
          </cell>
          <cell r="O405">
            <v>87523.917000000001</v>
          </cell>
          <cell r="P405">
            <v>64105.249999999993</v>
          </cell>
          <cell r="Q405">
            <v>48592.243999999999</v>
          </cell>
          <cell r="R405">
            <v>34546.454000000005</v>
          </cell>
          <cell r="S405">
            <v>32111.701000000005</v>
          </cell>
        </row>
        <row r="406">
          <cell r="A406" t="str">
            <v>Utah, 2015</v>
          </cell>
          <cell r="B406">
            <v>248849.96399999998</v>
          </cell>
          <cell r="C406">
            <v>247503.20299999998</v>
          </cell>
          <cell r="D406">
            <v>240334.95400000003</v>
          </cell>
          <cell r="E406">
            <v>217357.57699999999</v>
          </cell>
          <cell r="F406">
            <v>239532.807</v>
          </cell>
          <cell r="G406">
            <v>212472.40399999998</v>
          </cell>
          <cell r="H406">
            <v>220219.71799999999</v>
          </cell>
          <cell r="I406">
            <v>196973.23300000001</v>
          </cell>
          <cell r="J406">
            <v>166899.54100000003</v>
          </cell>
          <cell r="K406">
            <v>148101.804</v>
          </cell>
          <cell r="L406">
            <v>152102.587</v>
          </cell>
          <cell r="M406">
            <v>141392.90900000001</v>
          </cell>
          <cell r="N406">
            <v>122958.62600000002</v>
          </cell>
          <cell r="O406">
            <v>93005.281999999992</v>
          </cell>
          <cell r="P406">
            <v>66290.638999999996</v>
          </cell>
          <cell r="Q406">
            <v>50180.712</v>
          </cell>
          <cell r="R406">
            <v>36229.096000000005</v>
          </cell>
          <cell r="S406">
            <v>32956.731</v>
          </cell>
        </row>
        <row r="407">
          <cell r="A407" t="str">
            <v>Utah, 2016</v>
          </cell>
          <cell r="B407">
            <v>247109.09100000001</v>
          </cell>
          <cell r="C407">
            <v>251884.89900000003</v>
          </cell>
          <cell r="D407">
            <v>242288.84699999995</v>
          </cell>
          <cell r="E407">
            <v>220945.28999999995</v>
          </cell>
          <cell r="F407">
            <v>243260.35800000001</v>
          </cell>
          <cell r="G407">
            <v>212279.75699999998</v>
          </cell>
          <cell r="H407">
            <v>219937.37399999998</v>
          </cell>
          <cell r="I407">
            <v>205704.15699999998</v>
          </cell>
          <cell r="J407">
            <v>170540.32100000003</v>
          </cell>
          <cell r="K407">
            <v>150135.37900000002</v>
          </cell>
          <cell r="L407">
            <v>150686.99300000002</v>
          </cell>
          <cell r="M407">
            <v>144376.28599999999</v>
          </cell>
          <cell r="N407">
            <v>126953.769</v>
          </cell>
          <cell r="O407">
            <v>98981.310000000027</v>
          </cell>
          <cell r="P407">
            <v>70092.772000000012</v>
          </cell>
          <cell r="Q407">
            <v>51505.27900000001</v>
          </cell>
          <cell r="R407">
            <v>36527.137999999992</v>
          </cell>
          <cell r="S407">
            <v>33245.295000000006</v>
          </cell>
        </row>
        <row r="408">
          <cell r="A408" t="str">
            <v>Utah, 2017</v>
          </cell>
          <cell r="B408">
            <v>242911</v>
          </cell>
          <cell r="C408">
            <v>248150</v>
          </cell>
          <cell r="D408">
            <v>240347</v>
          </cell>
          <cell r="E408">
            <v>221543</v>
          </cell>
          <cell r="F408">
            <v>244235</v>
          </cell>
          <cell r="G408">
            <v>216364</v>
          </cell>
          <cell r="H408">
            <v>213774</v>
          </cell>
          <cell r="I408">
            <v>208292</v>
          </cell>
          <cell r="J408">
            <v>173796</v>
          </cell>
          <cell r="K408">
            <v>150740</v>
          </cell>
          <cell r="L408">
            <v>147338</v>
          </cell>
          <cell r="M408">
            <v>142394</v>
          </cell>
          <cell r="N408">
            <v>131837</v>
          </cell>
          <cell r="O408">
            <v>103407</v>
          </cell>
          <cell r="P408">
            <v>74358</v>
          </cell>
          <cell r="Q408">
            <v>53184</v>
          </cell>
          <cell r="R408">
            <v>36766</v>
          </cell>
          <cell r="S408">
            <v>34299</v>
          </cell>
        </row>
        <row r="409">
          <cell r="A409" t="str">
            <v>Vermont, 2009</v>
          </cell>
          <cell r="B409">
            <v>32510.932000000001</v>
          </cell>
          <cell r="C409">
            <v>33753.938999999998</v>
          </cell>
          <cell r="D409">
            <v>38504.412999999993</v>
          </cell>
          <cell r="E409">
            <v>47928.611000000004</v>
          </cell>
          <cell r="F409">
            <v>46804.47800000001</v>
          </cell>
          <cell r="G409">
            <v>34287.575000000004</v>
          </cell>
          <cell r="H409">
            <v>33219.034000000007</v>
          </cell>
          <cell r="I409">
            <v>38345.617000000006</v>
          </cell>
          <cell r="J409">
            <v>47111.807000000001</v>
          </cell>
          <cell r="K409">
            <v>51613.123</v>
          </cell>
          <cell r="L409">
            <v>50814.942000000003</v>
          </cell>
          <cell r="M409">
            <v>45152.255999999994</v>
          </cell>
          <cell r="N409">
            <v>35282.773000000001</v>
          </cell>
          <cell r="O409">
            <v>25085.384000000002</v>
          </cell>
          <cell r="P409">
            <v>19478.528999999999</v>
          </cell>
          <cell r="Q409">
            <v>16891.706000000002</v>
          </cell>
          <cell r="R409">
            <v>13311.537</v>
          </cell>
          <cell r="S409">
            <v>10728.603000000001</v>
          </cell>
        </row>
        <row r="410">
          <cell r="A410" t="str">
            <v>Vermont, 2010</v>
          </cell>
          <cell r="B410">
            <v>29364.756000000001</v>
          </cell>
          <cell r="C410">
            <v>32231.414999999997</v>
          </cell>
          <cell r="D410">
            <v>35435.29</v>
          </cell>
          <cell r="E410">
            <v>43869.734000000011</v>
          </cell>
          <cell r="F410">
            <v>41086.714999999997</v>
          </cell>
          <cell r="G410">
            <v>31372.320000000003</v>
          </cell>
          <cell r="H410">
            <v>31093.436999999998</v>
          </cell>
          <cell r="I410">
            <v>34166.896999999997</v>
          </cell>
          <cell r="J410">
            <v>42741.192999999999</v>
          </cell>
          <cell r="K410">
            <v>47178.672999999995</v>
          </cell>
          <cell r="L410">
            <v>47637.896000000001</v>
          </cell>
          <cell r="M410">
            <v>42978.618999999999</v>
          </cell>
          <cell r="N410">
            <v>34070.798000000003</v>
          </cell>
          <cell r="O410">
            <v>24173.703000000001</v>
          </cell>
          <cell r="P410">
            <v>17851.246000000003</v>
          </cell>
          <cell r="Q410">
            <v>15352.96</v>
          </cell>
          <cell r="R410">
            <v>12113.244999999999</v>
          </cell>
          <cell r="S410">
            <v>10509.152</v>
          </cell>
        </row>
        <row r="411">
          <cell r="A411" t="str">
            <v>Vermont, 2011</v>
          </cell>
          <cell r="B411">
            <v>32222.307000000001</v>
          </cell>
          <cell r="C411">
            <v>34992.89</v>
          </cell>
          <cell r="D411">
            <v>38018.910000000011</v>
          </cell>
          <cell r="E411">
            <v>46400.856</v>
          </cell>
          <cell r="F411">
            <v>43994.712000000007</v>
          </cell>
          <cell r="G411">
            <v>35867.648000000001</v>
          </cell>
          <cell r="H411">
            <v>35481.621999999996</v>
          </cell>
          <cell r="I411">
            <v>36661.300999999999</v>
          </cell>
          <cell r="J411">
            <v>45011.584999999992</v>
          </cell>
          <cell r="K411">
            <v>49869.222000000002</v>
          </cell>
          <cell r="L411">
            <v>51471.520999999993</v>
          </cell>
          <cell r="M411">
            <v>47457.639999999992</v>
          </cell>
          <cell r="N411">
            <v>38621.438000000002</v>
          </cell>
          <cell r="O411">
            <v>27590.215999999997</v>
          </cell>
          <cell r="P411">
            <v>19945.243999999999</v>
          </cell>
          <cell r="Q411">
            <v>15967.832</v>
          </cell>
          <cell r="R411">
            <v>13287.585999999998</v>
          </cell>
          <cell r="S411">
            <v>11795.152999999998</v>
          </cell>
        </row>
        <row r="412">
          <cell r="A412" t="str">
            <v>Vermont, 2012</v>
          </cell>
          <cell r="B412">
            <v>29518.719999999994</v>
          </cell>
          <cell r="C412">
            <v>31456.266</v>
          </cell>
          <cell r="D412">
            <v>34106.438999999991</v>
          </cell>
          <cell r="E412">
            <v>41031.67</v>
          </cell>
          <cell r="F412">
            <v>39977.784</v>
          </cell>
          <cell r="G412">
            <v>32134.056999999993</v>
          </cell>
          <cell r="H412">
            <v>30934.587999999992</v>
          </cell>
          <cell r="I412">
            <v>31000.633000000002</v>
          </cell>
          <cell r="J412">
            <v>37844.001000000004</v>
          </cell>
          <cell r="K412">
            <v>42403.381999999998</v>
          </cell>
          <cell r="L412">
            <v>45433.876000000004</v>
          </cell>
          <cell r="M412">
            <v>42187.294999999998</v>
          </cell>
          <cell r="N412">
            <v>36077.815000000002</v>
          </cell>
          <cell r="O412">
            <v>25645.970999999998</v>
          </cell>
          <cell r="P412">
            <v>18630.418000000001</v>
          </cell>
          <cell r="Q412">
            <v>14788.186000000002</v>
          </cell>
          <cell r="R412">
            <v>12232.959000000001</v>
          </cell>
          <cell r="S412">
            <v>11497.046999999999</v>
          </cell>
        </row>
        <row r="413">
          <cell r="A413" t="str">
            <v>Vermont, 2013</v>
          </cell>
          <cell r="B413">
            <v>27006.161</v>
          </cell>
          <cell r="C413">
            <v>29412.050000000003</v>
          </cell>
          <cell r="D413">
            <v>31633.313999999998</v>
          </cell>
          <cell r="E413">
            <v>39156.031999999999</v>
          </cell>
          <cell r="F413">
            <v>39027.542999999998</v>
          </cell>
          <cell r="G413">
            <v>30682.75</v>
          </cell>
          <cell r="H413">
            <v>30172.624</v>
          </cell>
          <cell r="I413">
            <v>30093.486000000001</v>
          </cell>
          <cell r="J413">
            <v>35641.379000000001</v>
          </cell>
          <cell r="K413">
            <v>40202.992999999995</v>
          </cell>
          <cell r="L413">
            <v>43777.454000000005</v>
          </cell>
          <cell r="M413">
            <v>41626.574999999997</v>
          </cell>
          <cell r="N413">
            <v>35410.766999999993</v>
          </cell>
          <cell r="O413">
            <v>25865.400999999998</v>
          </cell>
          <cell r="P413">
            <v>18266.189999999999</v>
          </cell>
          <cell r="Q413">
            <v>13859.860999999999</v>
          </cell>
          <cell r="R413">
            <v>11041.424000000003</v>
          </cell>
          <cell r="S413">
            <v>10590.282999999999</v>
          </cell>
        </row>
        <row r="414">
          <cell r="A414" t="str">
            <v>Vermont, 2014</v>
          </cell>
          <cell r="B414">
            <v>25182.066999999999</v>
          </cell>
          <cell r="C414">
            <v>27875.349000000002</v>
          </cell>
          <cell r="D414">
            <v>29495.067999999999</v>
          </cell>
          <cell r="E414">
            <v>35647.987999999998</v>
          </cell>
          <cell r="F414">
            <v>35848.832999999999</v>
          </cell>
          <cell r="G414">
            <v>29387.338</v>
          </cell>
          <cell r="H414">
            <v>29461.378000000001</v>
          </cell>
          <cell r="I414">
            <v>28546.473999999998</v>
          </cell>
          <cell r="J414">
            <v>32153.427</v>
          </cell>
          <cell r="K414">
            <v>36049.035000000003</v>
          </cell>
          <cell r="L414">
            <v>40947.526000000005</v>
          </cell>
          <cell r="M414">
            <v>39623.929999999993</v>
          </cell>
          <cell r="N414">
            <v>34711.314000000006</v>
          </cell>
          <cell r="O414">
            <v>25731.152999999998</v>
          </cell>
          <cell r="P414">
            <v>17669.902000000002</v>
          </cell>
          <cell r="Q414">
            <v>13243.983</v>
          </cell>
          <cell r="R414">
            <v>10447.348</v>
          </cell>
          <cell r="S414">
            <v>10062.275</v>
          </cell>
        </row>
        <row r="415">
          <cell r="A415" t="str">
            <v>Vermont, 2015</v>
          </cell>
          <cell r="B415">
            <v>30541.286</v>
          </cell>
          <cell r="C415">
            <v>33686.876999999993</v>
          </cell>
          <cell r="D415">
            <v>35972.993000000002</v>
          </cell>
          <cell r="E415">
            <v>44704.106999999989</v>
          </cell>
          <cell r="F415">
            <v>44818.94200000001</v>
          </cell>
          <cell r="G415">
            <v>35071.763999999996</v>
          </cell>
          <cell r="H415">
            <v>35436.218000000001</v>
          </cell>
          <cell r="I415">
            <v>33846.906999999999</v>
          </cell>
          <cell r="J415">
            <v>38699.044000000002</v>
          </cell>
          <cell r="K415">
            <v>43275.263999999996</v>
          </cell>
          <cell r="L415">
            <v>50033.205000000002</v>
          </cell>
          <cell r="M415">
            <v>49497.407000000007</v>
          </cell>
          <cell r="N415">
            <v>44122.332999999999</v>
          </cell>
          <cell r="O415">
            <v>34193.952000000005</v>
          </cell>
          <cell r="P415">
            <v>23722.878000000001</v>
          </cell>
          <cell r="Q415">
            <v>16568.589</v>
          </cell>
          <cell r="R415">
            <v>12960.739</v>
          </cell>
          <cell r="S415">
            <v>12918.938</v>
          </cell>
        </row>
        <row r="416">
          <cell r="A416" t="str">
            <v>Vermont, 2016</v>
          </cell>
          <cell r="B416">
            <v>24254.453999999998</v>
          </cell>
          <cell r="C416">
            <v>26723.494000000002</v>
          </cell>
          <cell r="D416">
            <v>27692.165000000001</v>
          </cell>
          <cell r="E416">
            <v>36171.322</v>
          </cell>
          <cell r="F416">
            <v>38436.116999999998</v>
          </cell>
          <cell r="G416">
            <v>29425.981</v>
          </cell>
          <cell r="H416">
            <v>28947.630999999998</v>
          </cell>
          <cell r="I416">
            <v>27448.573</v>
          </cell>
          <cell r="J416">
            <v>29588.532000000003</v>
          </cell>
          <cell r="K416">
            <v>33546.331999999995</v>
          </cell>
          <cell r="L416">
            <v>39596.062999999995</v>
          </cell>
          <cell r="M416">
            <v>40416.021999999997</v>
          </cell>
          <cell r="N416">
            <v>35279.947</v>
          </cell>
          <cell r="O416">
            <v>28563.464</v>
          </cell>
          <cell r="P416">
            <v>20517.969000000001</v>
          </cell>
          <cell r="Q416">
            <v>13896.322999999999</v>
          </cell>
          <cell r="R416">
            <v>10539.684000000001</v>
          </cell>
          <cell r="S416">
            <v>11370.297000000002</v>
          </cell>
        </row>
        <row r="417">
          <cell r="A417" t="str">
            <v>Vermont, 2017</v>
          </cell>
          <cell r="B417">
            <v>28365</v>
          </cell>
          <cell r="C417">
            <v>31233</v>
          </cell>
          <cell r="D417">
            <v>32717</v>
          </cell>
          <cell r="E417">
            <v>41353</v>
          </cell>
          <cell r="F417">
            <v>43237</v>
          </cell>
          <cell r="G417">
            <v>33781</v>
          </cell>
          <cell r="H417">
            <v>34189</v>
          </cell>
          <cell r="I417">
            <v>33027</v>
          </cell>
          <cell r="J417">
            <v>33977</v>
          </cell>
          <cell r="K417">
            <v>38766</v>
          </cell>
          <cell r="L417">
            <v>45011</v>
          </cell>
          <cell r="M417">
            <v>46511</v>
          </cell>
          <cell r="N417">
            <v>43898</v>
          </cell>
          <cell r="O417">
            <v>35848</v>
          </cell>
          <cell r="P417">
            <v>25109</v>
          </cell>
          <cell r="Q417">
            <v>16547</v>
          </cell>
          <cell r="R417">
            <v>12147</v>
          </cell>
          <cell r="S417">
            <v>12702</v>
          </cell>
        </row>
        <row r="418">
          <cell r="A418" t="str">
            <v>Virginia, 2009</v>
          </cell>
          <cell r="B418">
            <v>519928.79699999973</v>
          </cell>
          <cell r="C418">
            <v>487074.58499999985</v>
          </cell>
          <cell r="D418">
            <v>504277.70499999996</v>
          </cell>
          <cell r="E418">
            <v>547144.54800000018</v>
          </cell>
          <cell r="F418">
            <v>560385.45599999977</v>
          </cell>
          <cell r="G418">
            <v>534972.50899999985</v>
          </cell>
          <cell r="H418">
            <v>504738.87899999996</v>
          </cell>
          <cell r="I418">
            <v>544441.52400000009</v>
          </cell>
          <cell r="J418">
            <v>596513.22700000019</v>
          </cell>
          <cell r="K418">
            <v>592834.60300000024</v>
          </cell>
          <cell r="L418">
            <v>541321.44200000027</v>
          </cell>
          <cell r="M418">
            <v>471159.7620000001</v>
          </cell>
          <cell r="N418">
            <v>375958.51199999999</v>
          </cell>
          <cell r="O418">
            <v>276315.01400000002</v>
          </cell>
          <cell r="P418">
            <v>212253.84200000003</v>
          </cell>
          <cell r="Q418">
            <v>172802.99300000002</v>
          </cell>
          <cell r="R418">
            <v>126032.06600000005</v>
          </cell>
          <cell r="S418">
            <v>111089.515</v>
          </cell>
        </row>
        <row r="419">
          <cell r="A419" t="str">
            <v>Virginia, 2010</v>
          </cell>
          <cell r="B419">
            <v>487537.63100000005</v>
          </cell>
          <cell r="C419">
            <v>479868.66499999957</v>
          </cell>
          <cell r="D419">
            <v>493112.59699999989</v>
          </cell>
          <cell r="E419">
            <v>531566.25799999991</v>
          </cell>
          <cell r="F419">
            <v>526193.69599999976</v>
          </cell>
          <cell r="G419">
            <v>520066.60599999991</v>
          </cell>
          <cell r="H419">
            <v>492925.70299999986</v>
          </cell>
          <cell r="I419">
            <v>530770.02799999982</v>
          </cell>
          <cell r="J419">
            <v>570057.93200000038</v>
          </cell>
          <cell r="K419">
            <v>590412.81599999988</v>
          </cell>
          <cell r="L419">
            <v>547708.43299999996</v>
          </cell>
          <cell r="M419">
            <v>470939.66500000015</v>
          </cell>
          <cell r="N419">
            <v>390815.1999999999</v>
          </cell>
          <cell r="O419">
            <v>279135.15199999994</v>
          </cell>
          <cell r="P419">
            <v>208181.64900000003</v>
          </cell>
          <cell r="Q419">
            <v>166432.30400000006</v>
          </cell>
          <cell r="R419">
            <v>119369.87499999997</v>
          </cell>
          <cell r="S419">
            <v>106553.46300000003</v>
          </cell>
        </row>
        <row r="420">
          <cell r="A420" t="str">
            <v>Virginia, 2011</v>
          </cell>
          <cell r="B420">
            <v>499876.48900000018</v>
          </cell>
          <cell r="C420">
            <v>495446.16899999976</v>
          </cell>
          <cell r="D420">
            <v>502975.07099999994</v>
          </cell>
          <cell r="E420">
            <v>542673.10399999993</v>
          </cell>
          <cell r="F420">
            <v>554766.53300000005</v>
          </cell>
          <cell r="G420">
            <v>542243.15599999984</v>
          </cell>
          <cell r="H420">
            <v>511305.70199999982</v>
          </cell>
          <cell r="I420">
            <v>531966.53600000008</v>
          </cell>
          <cell r="J420">
            <v>572853.96700000018</v>
          </cell>
          <cell r="K420">
            <v>600791.08500000043</v>
          </cell>
          <cell r="L420">
            <v>569110.47700000007</v>
          </cell>
          <cell r="M420">
            <v>485488.70700000011</v>
          </cell>
          <cell r="N420">
            <v>420660.3280000001</v>
          </cell>
          <cell r="O420">
            <v>299023.45799999998</v>
          </cell>
          <cell r="P420">
            <v>218529.60800000004</v>
          </cell>
          <cell r="Q420">
            <v>169593.64799999993</v>
          </cell>
          <cell r="R420">
            <v>124588.44700000003</v>
          </cell>
          <cell r="S420">
            <v>114073.19699999999</v>
          </cell>
        </row>
        <row r="421">
          <cell r="A421" t="str">
            <v>Virginia, 2012</v>
          </cell>
          <cell r="B421">
            <v>473883.53799999988</v>
          </cell>
          <cell r="C421">
            <v>475458.4690000001</v>
          </cell>
          <cell r="D421">
            <v>481985.435</v>
          </cell>
          <cell r="E421">
            <v>511853.50499999983</v>
          </cell>
          <cell r="F421">
            <v>528273.08499999996</v>
          </cell>
          <cell r="G421">
            <v>524262.6669999999</v>
          </cell>
          <cell r="H421">
            <v>496881.98999999987</v>
          </cell>
          <cell r="I421">
            <v>500139.44800000003</v>
          </cell>
          <cell r="J421">
            <v>541529.97899999982</v>
          </cell>
          <cell r="K421">
            <v>569427.71600000001</v>
          </cell>
          <cell r="L421">
            <v>549711.77300000039</v>
          </cell>
          <cell r="M421">
            <v>471412.82899999979</v>
          </cell>
          <cell r="N421">
            <v>412675.45200000005</v>
          </cell>
          <cell r="O421">
            <v>295097.88099999999</v>
          </cell>
          <cell r="P421">
            <v>214422.43500000003</v>
          </cell>
          <cell r="Q421">
            <v>161778.91099999999</v>
          </cell>
          <cell r="R421">
            <v>117267.25900000001</v>
          </cell>
          <cell r="S421">
            <v>110440.637</v>
          </cell>
        </row>
        <row r="422">
          <cell r="A422" t="str">
            <v>Virginia, 2013</v>
          </cell>
          <cell r="B422">
            <v>488255.38800000009</v>
          </cell>
          <cell r="C422">
            <v>495162.50500000006</v>
          </cell>
          <cell r="D422">
            <v>492221.13600000012</v>
          </cell>
          <cell r="E422">
            <v>513684.03999999986</v>
          </cell>
          <cell r="F422">
            <v>526952.78099999984</v>
          </cell>
          <cell r="G422">
            <v>538892.93900000001</v>
          </cell>
          <cell r="H422">
            <v>518872.14199999982</v>
          </cell>
          <cell r="I422">
            <v>504272.80100000009</v>
          </cell>
          <cell r="J422">
            <v>545625.81999999972</v>
          </cell>
          <cell r="K422">
            <v>573511.67200000025</v>
          </cell>
          <cell r="L422">
            <v>565167.83100000012</v>
          </cell>
          <cell r="M422">
            <v>494080.14299999981</v>
          </cell>
          <cell r="N422">
            <v>429060.80500000017</v>
          </cell>
          <cell r="O422">
            <v>317048.39299999987</v>
          </cell>
          <cell r="P422">
            <v>228511.353</v>
          </cell>
          <cell r="Q422">
            <v>167815.48999999993</v>
          </cell>
          <cell r="R422">
            <v>121504.564</v>
          </cell>
          <cell r="S422">
            <v>116947.94100000005</v>
          </cell>
        </row>
        <row r="423">
          <cell r="A423" t="str">
            <v>Virginia, 2014</v>
          </cell>
          <cell r="B423">
            <v>478216.86999999988</v>
          </cell>
          <cell r="C423">
            <v>483968.21000000008</v>
          </cell>
          <cell r="D423">
            <v>486891.97699999996</v>
          </cell>
          <cell r="E423">
            <v>511935.54300000018</v>
          </cell>
          <cell r="F423">
            <v>543971.25600000017</v>
          </cell>
          <cell r="G423">
            <v>541116.679</v>
          </cell>
          <cell r="H423">
            <v>524846.21799999999</v>
          </cell>
          <cell r="I423">
            <v>493008.25900000014</v>
          </cell>
          <cell r="J423">
            <v>533435.56999999983</v>
          </cell>
          <cell r="K423">
            <v>553903.66500000004</v>
          </cell>
          <cell r="L423">
            <v>560391.49600000028</v>
          </cell>
          <cell r="M423">
            <v>498189.27300000004</v>
          </cell>
          <cell r="N423">
            <v>431614.60099999997</v>
          </cell>
          <cell r="O423">
            <v>325383.40799999988</v>
          </cell>
          <cell r="P423">
            <v>233968.39100000003</v>
          </cell>
          <cell r="Q423">
            <v>161949.53100000002</v>
          </cell>
          <cell r="R423">
            <v>120481.59699999994</v>
          </cell>
          <cell r="S423">
            <v>118009.59400000003</v>
          </cell>
        </row>
        <row r="424">
          <cell r="A424" t="str">
            <v>Virginia, 2015</v>
          </cell>
          <cell r="B424">
            <v>494128.92500000022</v>
          </cell>
          <cell r="C424">
            <v>502148.50799999986</v>
          </cell>
          <cell r="D424">
            <v>495993.63599999994</v>
          </cell>
          <cell r="E424">
            <v>517877.61300000001</v>
          </cell>
          <cell r="F424">
            <v>555324.11199999996</v>
          </cell>
          <cell r="G424">
            <v>559452.94699999993</v>
          </cell>
          <cell r="H424">
            <v>547366.05500000005</v>
          </cell>
          <cell r="I424">
            <v>507432.04499999993</v>
          </cell>
          <cell r="J424">
            <v>536495.70699999982</v>
          </cell>
          <cell r="K424">
            <v>553137.272</v>
          </cell>
          <cell r="L424">
            <v>574126.64599999983</v>
          </cell>
          <cell r="M424">
            <v>514995.69</v>
          </cell>
          <cell r="N424">
            <v>451213.62200000015</v>
          </cell>
          <cell r="O424">
            <v>349446.75500000006</v>
          </cell>
          <cell r="P424">
            <v>249273.27200000003</v>
          </cell>
          <cell r="Q424">
            <v>172793.60599999997</v>
          </cell>
          <cell r="R424">
            <v>126434.01399999995</v>
          </cell>
          <cell r="S424">
            <v>128290.21399999996</v>
          </cell>
        </row>
        <row r="425">
          <cell r="A425" t="str">
            <v>Virginia, 2016</v>
          </cell>
          <cell r="B425">
            <v>488937.08900000004</v>
          </cell>
          <cell r="C425">
            <v>499169.62100000022</v>
          </cell>
          <cell r="D425">
            <v>493670.826</v>
          </cell>
          <cell r="E425">
            <v>519005.87100000004</v>
          </cell>
          <cell r="F425">
            <v>567530.62700000009</v>
          </cell>
          <cell r="G425">
            <v>557478.61</v>
          </cell>
          <cell r="H425">
            <v>551066.9310000001</v>
          </cell>
          <cell r="I425">
            <v>513084.36500000017</v>
          </cell>
          <cell r="J425">
            <v>529819.16499999992</v>
          </cell>
          <cell r="K425">
            <v>544574.22799999977</v>
          </cell>
          <cell r="L425">
            <v>568885.38900000008</v>
          </cell>
          <cell r="M425">
            <v>522482.76700000011</v>
          </cell>
          <cell r="N425">
            <v>452495.7930000003</v>
          </cell>
          <cell r="O425">
            <v>363014.66899999999</v>
          </cell>
          <cell r="P425">
            <v>257986.38899999994</v>
          </cell>
          <cell r="Q425">
            <v>175968.94799999997</v>
          </cell>
          <cell r="R425">
            <v>125341.22799999999</v>
          </cell>
          <cell r="S425">
            <v>125222.45600000002</v>
          </cell>
        </row>
        <row r="426">
          <cell r="A426" t="str">
            <v>Virginia, 2017</v>
          </cell>
          <cell r="B426">
            <v>489294</v>
          </cell>
          <cell r="C426">
            <v>499311</v>
          </cell>
          <cell r="D426">
            <v>495226</v>
          </cell>
          <cell r="E426">
            <v>522695</v>
          </cell>
          <cell r="F426">
            <v>559577</v>
          </cell>
          <cell r="G426">
            <v>562691</v>
          </cell>
          <cell r="H426">
            <v>554490</v>
          </cell>
          <cell r="I426">
            <v>525303</v>
          </cell>
          <cell r="J426">
            <v>520182</v>
          </cell>
          <cell r="K426">
            <v>540232</v>
          </cell>
          <cell r="L426">
            <v>569058</v>
          </cell>
          <cell r="M426">
            <v>532039</v>
          </cell>
          <cell r="N426">
            <v>467878</v>
          </cell>
          <cell r="O426">
            <v>383590</v>
          </cell>
          <cell r="P426">
            <v>273253</v>
          </cell>
          <cell r="Q426">
            <v>186089</v>
          </cell>
          <cell r="R426">
            <v>129803</v>
          </cell>
          <cell r="S426">
            <v>131117</v>
          </cell>
        </row>
        <row r="427">
          <cell r="A427" t="str">
            <v>Washington, 2009</v>
          </cell>
          <cell r="B427">
            <v>431513.32899999997</v>
          </cell>
          <cell r="C427">
            <v>410060.16700000002</v>
          </cell>
          <cell r="D427">
            <v>434057.64100000006</v>
          </cell>
          <cell r="E427">
            <v>445778.5830000001</v>
          </cell>
          <cell r="F427">
            <v>454698.61099999992</v>
          </cell>
          <cell r="G427">
            <v>469187.29900000017</v>
          </cell>
          <cell r="H427">
            <v>426244.73499999993</v>
          </cell>
          <cell r="I427">
            <v>451514.44500000007</v>
          </cell>
          <cell r="J427">
            <v>470659.95399999985</v>
          </cell>
          <cell r="K427">
            <v>496598.04200000019</v>
          </cell>
          <cell r="L427">
            <v>476248.55800000025</v>
          </cell>
          <cell r="M427">
            <v>413817.69700000004</v>
          </cell>
          <cell r="N427">
            <v>324514.804</v>
          </cell>
          <cell r="O427">
            <v>226375.97199999998</v>
          </cell>
          <cell r="P427">
            <v>173909.50599999996</v>
          </cell>
          <cell r="Q427">
            <v>141316.84299999996</v>
          </cell>
          <cell r="R427">
            <v>113860.74400000002</v>
          </cell>
          <cell r="S427">
            <v>103078.38500000001</v>
          </cell>
        </row>
        <row r="428">
          <cell r="A428" t="str">
            <v>Washington, 2010</v>
          </cell>
          <cell r="B428">
            <v>425379.18200000009</v>
          </cell>
          <cell r="C428">
            <v>418513.97599999991</v>
          </cell>
          <cell r="D428">
            <v>434960.234</v>
          </cell>
          <cell r="E428">
            <v>461585.34799999994</v>
          </cell>
          <cell r="F428">
            <v>454407.70000000007</v>
          </cell>
          <cell r="G428">
            <v>464143.87100000016</v>
          </cell>
          <cell r="H428">
            <v>431039.196</v>
          </cell>
          <cell r="I428">
            <v>453244.46100000001</v>
          </cell>
          <cell r="J428">
            <v>468544.44400000002</v>
          </cell>
          <cell r="K428">
            <v>495418.52599999995</v>
          </cell>
          <cell r="L428">
            <v>482114.76700000005</v>
          </cell>
          <cell r="M428">
            <v>429097.79800000001</v>
          </cell>
          <cell r="N428">
            <v>344920.51099999994</v>
          </cell>
          <cell r="O428">
            <v>239260.39799999996</v>
          </cell>
          <cell r="P428">
            <v>176271.28399999999</v>
          </cell>
          <cell r="Q428">
            <v>140711.75699999998</v>
          </cell>
          <cell r="R428">
            <v>112742.02</v>
          </cell>
          <cell r="S428">
            <v>106946.40900000001</v>
          </cell>
        </row>
        <row r="429">
          <cell r="A429" t="str">
            <v>Washington, 2011</v>
          </cell>
          <cell r="B429">
            <v>431446.04999999993</v>
          </cell>
          <cell r="C429">
            <v>423135.12399999995</v>
          </cell>
          <cell r="D429">
            <v>435537.07700000005</v>
          </cell>
          <cell r="E429">
            <v>459846.24000000005</v>
          </cell>
          <cell r="F429">
            <v>461739.88300000003</v>
          </cell>
          <cell r="G429">
            <v>475182.25999999995</v>
          </cell>
          <cell r="H429">
            <v>440081.13800000004</v>
          </cell>
          <cell r="I429">
            <v>449088.01699999999</v>
          </cell>
          <cell r="J429">
            <v>463809.64700000011</v>
          </cell>
          <cell r="K429">
            <v>490708.033</v>
          </cell>
          <cell r="L429">
            <v>487589.65399999998</v>
          </cell>
          <cell r="M429">
            <v>438645.85199999996</v>
          </cell>
          <cell r="N429">
            <v>367178.82900000003</v>
          </cell>
          <cell r="O429">
            <v>255902.83899999992</v>
          </cell>
          <cell r="P429">
            <v>181123.99899999998</v>
          </cell>
          <cell r="Q429">
            <v>142082.26200000005</v>
          </cell>
          <cell r="R429">
            <v>114452.82200000003</v>
          </cell>
          <cell r="S429">
            <v>111299.74999999999</v>
          </cell>
        </row>
        <row r="430">
          <cell r="A430" t="str">
            <v>Washington, 2012</v>
          </cell>
          <cell r="B430">
            <v>436138.85900000005</v>
          </cell>
          <cell r="C430">
            <v>425797.52399999998</v>
          </cell>
          <cell r="D430">
            <v>435075.0959999999</v>
          </cell>
          <cell r="E430">
            <v>454854.43699999998</v>
          </cell>
          <cell r="F430">
            <v>470736.73</v>
          </cell>
          <cell r="G430">
            <v>482372.28499999997</v>
          </cell>
          <cell r="H430">
            <v>456402.50999999989</v>
          </cell>
          <cell r="I430">
            <v>446834.82899999997</v>
          </cell>
          <cell r="J430">
            <v>462929.43599999999</v>
          </cell>
          <cell r="K430">
            <v>485684.17000000004</v>
          </cell>
          <cell r="L430">
            <v>491174.89000000013</v>
          </cell>
          <cell r="M430">
            <v>446324.6</v>
          </cell>
          <cell r="N430">
            <v>383936.21100000001</v>
          </cell>
          <cell r="O430">
            <v>270380.10000000003</v>
          </cell>
          <cell r="P430">
            <v>190073.04000000004</v>
          </cell>
          <cell r="Q430">
            <v>143593.64699999997</v>
          </cell>
          <cell r="R430">
            <v>114099.185</v>
          </cell>
          <cell r="S430">
            <v>113637.503</v>
          </cell>
        </row>
        <row r="431">
          <cell r="A431" t="str">
            <v>Washington, 2013</v>
          </cell>
          <cell r="B431">
            <v>438952.03499999997</v>
          </cell>
          <cell r="C431">
            <v>432087.26999999996</v>
          </cell>
          <cell r="D431">
            <v>435580.04800000001</v>
          </cell>
          <cell r="E431">
            <v>450549.76999999996</v>
          </cell>
          <cell r="F431">
            <v>476260.70000000007</v>
          </cell>
          <cell r="G431">
            <v>486242.13799999992</v>
          </cell>
          <cell r="H431">
            <v>466845.09500000009</v>
          </cell>
          <cell r="I431">
            <v>445355.69899999996</v>
          </cell>
          <cell r="J431">
            <v>462171.45500000007</v>
          </cell>
          <cell r="K431">
            <v>474509.8600000001</v>
          </cell>
          <cell r="L431">
            <v>491504.36100000003</v>
          </cell>
          <cell r="M431">
            <v>454704.66900000005</v>
          </cell>
          <cell r="N431">
            <v>399025.34899999999</v>
          </cell>
          <cell r="O431">
            <v>286769.54800000001</v>
          </cell>
          <cell r="P431">
            <v>199805.95899999997</v>
          </cell>
          <cell r="Q431">
            <v>145327.30399999997</v>
          </cell>
          <cell r="R431">
            <v>112306.94099999999</v>
          </cell>
          <cell r="S431">
            <v>117355.77699999996</v>
          </cell>
        </row>
        <row r="432">
          <cell r="A432" t="str">
            <v>Washington, 2014</v>
          </cell>
          <cell r="B432">
            <v>444668.22199999989</v>
          </cell>
          <cell r="C432">
            <v>438114.98900000006</v>
          </cell>
          <cell r="D432">
            <v>441700.12399999995</v>
          </cell>
          <cell r="E432">
            <v>447159.41499999992</v>
          </cell>
          <cell r="F432">
            <v>477764.57900000003</v>
          </cell>
          <cell r="G432">
            <v>495993.212</v>
          </cell>
          <cell r="H432">
            <v>482485.859</v>
          </cell>
          <cell r="I432">
            <v>451821.96799999999</v>
          </cell>
          <cell r="J432">
            <v>460913.62</v>
          </cell>
          <cell r="K432">
            <v>468618.16300000018</v>
          </cell>
          <cell r="L432">
            <v>495028.84399999987</v>
          </cell>
          <cell r="M432">
            <v>466376.43199999991</v>
          </cell>
          <cell r="N432">
            <v>413571.66100000008</v>
          </cell>
          <cell r="O432">
            <v>310124.73200000002</v>
          </cell>
          <cell r="P432">
            <v>211658.67199999996</v>
          </cell>
          <cell r="Q432">
            <v>147900.82700000002</v>
          </cell>
          <cell r="R432">
            <v>114727.88200000003</v>
          </cell>
          <cell r="S432">
            <v>123225.58500000001</v>
          </cell>
        </row>
        <row r="433">
          <cell r="A433" t="str">
            <v>Washington, 2015</v>
          </cell>
          <cell r="B433">
            <v>425124.89299999992</v>
          </cell>
          <cell r="C433">
            <v>422504.96799999994</v>
          </cell>
          <cell r="D433">
            <v>421041.41100000002</v>
          </cell>
          <cell r="E433">
            <v>419813.51600000006</v>
          </cell>
          <cell r="F433">
            <v>465330.90900000004</v>
          </cell>
          <cell r="G433">
            <v>485065.24900000001</v>
          </cell>
          <cell r="H433">
            <v>478557.52200000006</v>
          </cell>
          <cell r="I433">
            <v>440535.31</v>
          </cell>
          <cell r="J433">
            <v>444754.39499999996</v>
          </cell>
          <cell r="K433">
            <v>444619.34700000001</v>
          </cell>
          <cell r="L433">
            <v>469302.15299999993</v>
          </cell>
          <cell r="M433">
            <v>446635.25699999998</v>
          </cell>
          <cell r="N433">
            <v>402860.36099999998</v>
          </cell>
          <cell r="O433">
            <v>309718.60200000007</v>
          </cell>
          <cell r="P433">
            <v>210754.34100000001</v>
          </cell>
          <cell r="Q433">
            <v>144192.136</v>
          </cell>
          <cell r="R433">
            <v>108852.00700000003</v>
          </cell>
          <cell r="S433">
            <v>119933.531</v>
          </cell>
        </row>
        <row r="434">
          <cell r="A434" t="str">
            <v>Washington, 2016</v>
          </cell>
          <cell r="B434">
            <v>440558.06500000006</v>
          </cell>
          <cell r="C434">
            <v>441134.32199999999</v>
          </cell>
          <cell r="D434">
            <v>435480.71399999998</v>
          </cell>
          <cell r="E434">
            <v>434450.67400000006</v>
          </cell>
          <cell r="F434">
            <v>484543.18400000007</v>
          </cell>
          <cell r="G434">
            <v>509627.1970000001</v>
          </cell>
          <cell r="H434">
            <v>500607.14100000006</v>
          </cell>
          <cell r="I434">
            <v>459115.22399999993</v>
          </cell>
          <cell r="J434">
            <v>451813.05299999996</v>
          </cell>
          <cell r="K434">
            <v>458510.4819999999</v>
          </cell>
          <cell r="L434">
            <v>482310.05200000008</v>
          </cell>
          <cell r="M434">
            <v>471650.78899999999</v>
          </cell>
          <cell r="N434">
            <v>425410.66100000002</v>
          </cell>
          <cell r="O434">
            <v>340128.18599999999</v>
          </cell>
          <cell r="P434">
            <v>233861.99299999999</v>
          </cell>
          <cell r="Q434">
            <v>156495.20699999999</v>
          </cell>
          <cell r="R434">
            <v>113288.24599999997</v>
          </cell>
          <cell r="S434">
            <v>123834.977</v>
          </cell>
        </row>
        <row r="435">
          <cell r="A435" t="str">
            <v>Washington, 2017</v>
          </cell>
          <cell r="B435">
            <v>434211</v>
          </cell>
          <cell r="C435">
            <v>441701</v>
          </cell>
          <cell r="D435">
            <v>428321</v>
          </cell>
          <cell r="E435">
            <v>428658</v>
          </cell>
          <cell r="F435">
            <v>473330</v>
          </cell>
          <cell r="G435">
            <v>519413</v>
          </cell>
          <cell r="H435">
            <v>509169</v>
          </cell>
          <cell r="I435">
            <v>471487</v>
          </cell>
          <cell r="J435">
            <v>445111</v>
          </cell>
          <cell r="K435">
            <v>454933</v>
          </cell>
          <cell r="L435">
            <v>472776</v>
          </cell>
          <cell r="M435">
            <v>470654</v>
          </cell>
          <cell r="N435">
            <v>430793</v>
          </cell>
          <cell r="O435">
            <v>352446</v>
          </cell>
          <cell r="P435">
            <v>245922</v>
          </cell>
          <cell r="Q435">
            <v>159203</v>
          </cell>
          <cell r="R435">
            <v>113905</v>
          </cell>
          <cell r="S435">
            <v>123485</v>
          </cell>
        </row>
        <row r="436">
          <cell r="A436" t="str">
            <v>West Virginia, 2009</v>
          </cell>
          <cell r="B436">
            <v>103052.72900000001</v>
          </cell>
          <cell r="C436">
            <v>98840.656000000003</v>
          </cell>
          <cell r="D436">
            <v>108271.73500000004</v>
          </cell>
          <cell r="E436">
            <v>116906.66600000003</v>
          </cell>
          <cell r="F436">
            <v>118872.59699999998</v>
          </cell>
          <cell r="G436">
            <v>110696.02900000002</v>
          </cell>
          <cell r="H436">
            <v>106552.162</v>
          </cell>
          <cell r="I436">
            <v>113496.48800000001</v>
          </cell>
          <cell r="J436">
            <v>123084.04200000002</v>
          </cell>
          <cell r="K436">
            <v>133320.12300000002</v>
          </cell>
          <cell r="L436">
            <v>135255.49199999997</v>
          </cell>
          <cell r="M436">
            <v>126908.118</v>
          </cell>
          <cell r="N436">
            <v>101364.463</v>
          </cell>
          <cell r="O436">
            <v>78454.973000000013</v>
          </cell>
          <cell r="P436">
            <v>65354.794000000009</v>
          </cell>
          <cell r="Q436">
            <v>55128.969000000005</v>
          </cell>
          <cell r="R436">
            <v>41646.221000000005</v>
          </cell>
          <cell r="S436">
            <v>35053.653000000006</v>
          </cell>
        </row>
        <row r="437">
          <cell r="A437" t="str">
            <v>West Virginia, 2010</v>
          </cell>
          <cell r="B437">
            <v>100640.66599999998</v>
          </cell>
          <cell r="C437">
            <v>99662.90800000001</v>
          </cell>
          <cell r="D437">
            <v>108041.151</v>
          </cell>
          <cell r="E437">
            <v>118570.709</v>
          </cell>
          <cell r="F437">
            <v>114964.18999999999</v>
          </cell>
          <cell r="G437">
            <v>106602.40299999998</v>
          </cell>
          <cell r="H437">
            <v>105857.44000000005</v>
          </cell>
          <cell r="I437">
            <v>111924.65800000001</v>
          </cell>
          <cell r="J437">
            <v>121003.742</v>
          </cell>
          <cell r="K437">
            <v>131355.00599999999</v>
          </cell>
          <cell r="L437">
            <v>136921.67600000001</v>
          </cell>
          <cell r="M437">
            <v>131002.45699999999</v>
          </cell>
          <cell r="N437">
            <v>106710.09799999998</v>
          </cell>
          <cell r="O437">
            <v>82268.520999999993</v>
          </cell>
          <cell r="P437">
            <v>67055.743999999992</v>
          </cell>
          <cell r="Q437">
            <v>54482.989999999991</v>
          </cell>
          <cell r="R437">
            <v>40592.869000000006</v>
          </cell>
          <cell r="S437">
            <v>34192.673000000003</v>
          </cell>
        </row>
        <row r="438">
          <cell r="A438" t="str">
            <v>West Virginia, 2011</v>
          </cell>
          <cell r="B438">
            <v>96984.424000000014</v>
          </cell>
          <cell r="C438">
            <v>95631.361000000019</v>
          </cell>
          <cell r="D438">
            <v>103285.86499999996</v>
          </cell>
          <cell r="E438">
            <v>113652.68400000002</v>
          </cell>
          <cell r="F438">
            <v>111011.67499999997</v>
          </cell>
          <cell r="G438">
            <v>101739.50900000001</v>
          </cell>
          <cell r="H438">
            <v>102497.75699999998</v>
          </cell>
          <cell r="I438">
            <v>106316.28700000001</v>
          </cell>
          <cell r="J438">
            <v>113848.82800000004</v>
          </cell>
          <cell r="K438">
            <v>122914.18299999998</v>
          </cell>
          <cell r="L438">
            <v>131956.198</v>
          </cell>
          <cell r="M438">
            <v>127743.23099999997</v>
          </cell>
          <cell r="N438">
            <v>109521.60200000001</v>
          </cell>
          <cell r="O438">
            <v>83673.773999999976</v>
          </cell>
          <cell r="P438">
            <v>64959.694000000003</v>
          </cell>
          <cell r="Q438">
            <v>52834.55599999999</v>
          </cell>
          <cell r="R438">
            <v>39636.51</v>
          </cell>
          <cell r="S438">
            <v>34439.434000000001</v>
          </cell>
        </row>
        <row r="439">
          <cell r="A439" t="str">
            <v>West Virginia, 2012</v>
          </cell>
          <cell r="B439">
            <v>95141.877000000008</v>
          </cell>
          <cell r="C439">
            <v>95056.768000000011</v>
          </cell>
          <cell r="D439">
            <v>100763.08699999998</v>
          </cell>
          <cell r="E439">
            <v>108785.626</v>
          </cell>
          <cell r="F439">
            <v>110088.98899999996</v>
          </cell>
          <cell r="G439">
            <v>98977.186999999976</v>
          </cell>
          <cell r="H439">
            <v>101479.579</v>
          </cell>
          <cell r="I439">
            <v>102957.965</v>
          </cell>
          <cell r="J439">
            <v>110931.37599999996</v>
          </cell>
          <cell r="K439">
            <v>118032.91700000002</v>
          </cell>
          <cell r="L439">
            <v>125721.18500000001</v>
          </cell>
          <cell r="M439">
            <v>121836.935</v>
          </cell>
          <cell r="N439">
            <v>110105.368</v>
          </cell>
          <cell r="O439">
            <v>83078.233999999982</v>
          </cell>
          <cell r="P439">
            <v>63540.886000000006</v>
          </cell>
          <cell r="Q439">
            <v>49564.67</v>
          </cell>
          <cell r="R439">
            <v>36680.18099999999</v>
          </cell>
          <cell r="S439">
            <v>32526.327000000001</v>
          </cell>
        </row>
        <row r="440">
          <cell r="A440" t="str">
            <v>West Virginia, 2013</v>
          </cell>
          <cell r="B440">
            <v>95425.62</v>
          </cell>
          <cell r="C440">
            <v>96859.071999999956</v>
          </cell>
          <cell r="D440">
            <v>102156.72899999998</v>
          </cell>
          <cell r="E440">
            <v>108122.18</v>
          </cell>
          <cell r="F440">
            <v>111769.33899999999</v>
          </cell>
          <cell r="G440">
            <v>99682.504999999976</v>
          </cell>
          <cell r="H440">
            <v>104213.97799999999</v>
          </cell>
          <cell r="I440">
            <v>103906.993</v>
          </cell>
          <cell r="J440">
            <v>113890.07800000004</v>
          </cell>
          <cell r="K440">
            <v>120481.60100000001</v>
          </cell>
          <cell r="L440">
            <v>130271.30300000004</v>
          </cell>
          <cell r="M440">
            <v>130117.14199999999</v>
          </cell>
          <cell r="N440">
            <v>116203.10999999997</v>
          </cell>
          <cell r="O440">
            <v>86559.712999999974</v>
          </cell>
          <cell r="P440">
            <v>66816.621000000014</v>
          </cell>
          <cell r="Q440">
            <v>51173.330000000009</v>
          </cell>
          <cell r="R440">
            <v>37522.962999999996</v>
          </cell>
          <cell r="S440">
            <v>33622.367999999995</v>
          </cell>
        </row>
        <row r="441">
          <cell r="A441" t="str">
            <v>West Virginia, 2014</v>
          </cell>
          <cell r="B441">
            <v>93094.790999999997</v>
          </cell>
          <cell r="C441">
            <v>92884.618000000046</v>
          </cell>
          <cell r="D441">
            <v>97474.056999999986</v>
          </cell>
          <cell r="E441">
            <v>103065.32399999998</v>
          </cell>
          <cell r="F441">
            <v>111940.97800000005</v>
          </cell>
          <cell r="G441">
            <v>96331.292000000045</v>
          </cell>
          <cell r="H441">
            <v>100658.41600000001</v>
          </cell>
          <cell r="I441">
            <v>97773.357000000018</v>
          </cell>
          <cell r="J441">
            <v>106170.84300000002</v>
          </cell>
          <cell r="K441">
            <v>109869.65999999996</v>
          </cell>
          <cell r="L441">
            <v>121123.61899999999</v>
          </cell>
          <cell r="M441">
            <v>124009.08099999998</v>
          </cell>
          <cell r="N441">
            <v>116077.03700000001</v>
          </cell>
          <cell r="O441">
            <v>89340.042000000016</v>
          </cell>
          <cell r="P441">
            <v>66473.969999999987</v>
          </cell>
          <cell r="Q441">
            <v>51058.786000000007</v>
          </cell>
          <cell r="R441">
            <v>36185.603000000003</v>
          </cell>
          <cell r="S441">
            <v>34261.348000000005</v>
          </cell>
        </row>
        <row r="442">
          <cell r="A442" t="str">
            <v>West Virginia, 2015</v>
          </cell>
          <cell r="B442">
            <v>87532.506999999998</v>
          </cell>
          <cell r="C442">
            <v>88595.192999999985</v>
          </cell>
          <cell r="D442">
            <v>90520.47099999999</v>
          </cell>
          <cell r="E442">
            <v>96018.206999999995</v>
          </cell>
          <cell r="F442">
            <v>107512.152</v>
          </cell>
          <cell r="G442">
            <v>91629.760999999984</v>
          </cell>
          <cell r="H442">
            <v>94112.031000000017</v>
          </cell>
          <cell r="I442">
            <v>92208.740999999995</v>
          </cell>
          <cell r="J442">
            <v>98544.900999999998</v>
          </cell>
          <cell r="K442">
            <v>100878.14599999999</v>
          </cell>
          <cell r="L442">
            <v>110228.79600000002</v>
          </cell>
          <cell r="M442">
            <v>113118.389</v>
          </cell>
          <cell r="N442">
            <v>105886.25399999996</v>
          </cell>
          <cell r="O442">
            <v>85677.922000000006</v>
          </cell>
          <cell r="P442">
            <v>60444.596000000012</v>
          </cell>
          <cell r="Q442">
            <v>46261.043000000005</v>
          </cell>
          <cell r="R442">
            <v>32681.326000000001</v>
          </cell>
          <cell r="S442">
            <v>32636.475000000002</v>
          </cell>
        </row>
        <row r="443">
          <cell r="A443" t="str">
            <v>West Virginia, 2016</v>
          </cell>
          <cell r="B443">
            <v>95271.116000000009</v>
          </cell>
          <cell r="C443">
            <v>97426.673999999999</v>
          </cell>
          <cell r="D443">
            <v>99952.987999999998</v>
          </cell>
          <cell r="E443">
            <v>102616.30699999997</v>
          </cell>
          <cell r="F443">
            <v>114692.099</v>
          </cell>
          <cell r="G443">
            <v>101780.26699999999</v>
          </cell>
          <cell r="H443">
            <v>101904.171</v>
          </cell>
          <cell r="I443">
            <v>101454.61899999999</v>
          </cell>
          <cell r="J443">
            <v>107360.503</v>
          </cell>
          <cell r="K443">
            <v>109821.73400000001</v>
          </cell>
          <cell r="L443">
            <v>119700.37100000001</v>
          </cell>
          <cell r="M443">
            <v>124454.06199999999</v>
          </cell>
          <cell r="N443">
            <v>116943.117</v>
          </cell>
          <cell r="O443">
            <v>99598.419000000009</v>
          </cell>
          <cell r="P443">
            <v>70404.490000000005</v>
          </cell>
          <cell r="Q443">
            <v>53011.61299999999</v>
          </cell>
          <cell r="R443">
            <v>35248.658999999992</v>
          </cell>
          <cell r="S443">
            <v>33823.551999999989</v>
          </cell>
        </row>
        <row r="444">
          <cell r="A444" t="str">
            <v>West Virginia, 2017</v>
          </cell>
          <cell r="B444">
            <v>85713</v>
          </cell>
          <cell r="C444">
            <v>90581</v>
          </cell>
          <cell r="D444">
            <v>91482</v>
          </cell>
          <cell r="E444">
            <v>95242</v>
          </cell>
          <cell r="F444">
            <v>103202</v>
          </cell>
          <cell r="G444">
            <v>93583</v>
          </cell>
          <cell r="H444">
            <v>93234</v>
          </cell>
          <cell r="I444">
            <v>91484</v>
          </cell>
          <cell r="J444">
            <v>95765</v>
          </cell>
          <cell r="K444">
            <v>98727</v>
          </cell>
          <cell r="L444">
            <v>108647</v>
          </cell>
          <cell r="M444">
            <v>113861</v>
          </cell>
          <cell r="N444">
            <v>111299</v>
          </cell>
          <cell r="O444">
            <v>95019</v>
          </cell>
          <cell r="P444">
            <v>69099</v>
          </cell>
          <cell r="Q444">
            <v>51408</v>
          </cell>
          <cell r="R444">
            <v>34320</v>
          </cell>
          <cell r="S444">
            <v>33061</v>
          </cell>
        </row>
        <row r="445">
          <cell r="A445" t="str">
            <v>Wisconsin, 2009</v>
          </cell>
          <cell r="B445">
            <v>356612.68</v>
          </cell>
          <cell r="C445">
            <v>351287.25899999996</v>
          </cell>
          <cell r="D445">
            <v>371816.07399999996</v>
          </cell>
          <cell r="E445">
            <v>409600.42499999993</v>
          </cell>
          <cell r="F445">
            <v>417090.61500000011</v>
          </cell>
          <cell r="G445">
            <v>354279.82500000013</v>
          </cell>
          <cell r="H445">
            <v>333135.908</v>
          </cell>
          <cell r="I445">
            <v>370464.27099999995</v>
          </cell>
          <cell r="J445">
            <v>415788.69100000005</v>
          </cell>
          <cell r="K445">
            <v>447634.7319999999</v>
          </cell>
          <cell r="L445">
            <v>413275.98399999994</v>
          </cell>
          <cell r="M445">
            <v>351742.58500000002</v>
          </cell>
          <cell r="N445">
            <v>268884.78200000001</v>
          </cell>
          <cell r="O445">
            <v>205135.84399999998</v>
          </cell>
          <cell r="P445">
            <v>164041.14599999998</v>
          </cell>
          <cell r="Q445">
            <v>144455.28200000004</v>
          </cell>
          <cell r="R445">
            <v>117037.17500000006</v>
          </cell>
          <cell r="S445">
            <v>108896.36799999999</v>
          </cell>
        </row>
        <row r="446">
          <cell r="A446" t="str">
            <v>Wisconsin, 2010</v>
          </cell>
          <cell r="B446">
            <v>348413.71600000001</v>
          </cell>
          <cell r="C446">
            <v>356973.00699999987</v>
          </cell>
          <cell r="D446">
            <v>374751.79100000008</v>
          </cell>
          <cell r="E446">
            <v>398210.06099999999</v>
          </cell>
          <cell r="F446">
            <v>383823.81500000012</v>
          </cell>
          <cell r="G446">
            <v>352900.38099999999</v>
          </cell>
          <cell r="H446">
            <v>336556.67199999996</v>
          </cell>
          <cell r="I446">
            <v>355533.50899999996</v>
          </cell>
          <cell r="J446">
            <v>394426.66700000002</v>
          </cell>
          <cell r="K446">
            <v>436814.73899999988</v>
          </cell>
          <cell r="L446">
            <v>414548.37300000002</v>
          </cell>
          <cell r="M446">
            <v>361066.57299999992</v>
          </cell>
          <cell r="N446">
            <v>277694.451</v>
          </cell>
          <cell r="O446">
            <v>207829.74699999994</v>
          </cell>
          <cell r="P446">
            <v>162069.42599999998</v>
          </cell>
          <cell r="Q446">
            <v>141161.83500000005</v>
          </cell>
          <cell r="R446">
            <v>115189.64399999999</v>
          </cell>
          <cell r="S446">
            <v>109223.33700000001</v>
          </cell>
        </row>
        <row r="447">
          <cell r="A447" t="str">
            <v>Wisconsin, 2011</v>
          </cell>
          <cell r="B447">
            <v>341973.43700000003</v>
          </cell>
          <cell r="C447">
            <v>351183.24900000001</v>
          </cell>
          <cell r="D447">
            <v>362830.78000000009</v>
          </cell>
          <cell r="E447">
            <v>388920.09400000004</v>
          </cell>
          <cell r="F447">
            <v>378745.57300000009</v>
          </cell>
          <cell r="G447">
            <v>351837.51599999995</v>
          </cell>
          <cell r="H447">
            <v>333220.41300000012</v>
          </cell>
          <cell r="I447">
            <v>337954.0230000001</v>
          </cell>
          <cell r="J447">
            <v>376887.59599999996</v>
          </cell>
          <cell r="K447">
            <v>420039.23199999996</v>
          </cell>
          <cell r="L447">
            <v>408815.76299999992</v>
          </cell>
          <cell r="M447">
            <v>360131.69799999997</v>
          </cell>
          <cell r="N447">
            <v>287989.14299999998</v>
          </cell>
          <cell r="O447">
            <v>208819.27600000001</v>
          </cell>
          <cell r="P447">
            <v>161877.391</v>
          </cell>
          <cell r="Q447">
            <v>137056.91899999997</v>
          </cell>
          <cell r="R447">
            <v>113152.59700000002</v>
          </cell>
          <cell r="S447">
            <v>108994.40299999999</v>
          </cell>
        </row>
        <row r="448">
          <cell r="A448" t="str">
            <v>Wisconsin, 2012</v>
          </cell>
          <cell r="B448">
            <v>346030.41799999995</v>
          </cell>
          <cell r="C448">
            <v>356582.82099999994</v>
          </cell>
          <cell r="D448">
            <v>365667.57499999995</v>
          </cell>
          <cell r="E448">
            <v>392029.69699999999</v>
          </cell>
          <cell r="F448">
            <v>385697.32399999991</v>
          </cell>
          <cell r="G448">
            <v>361865.06299999991</v>
          </cell>
          <cell r="H448">
            <v>343920.03399999987</v>
          </cell>
          <cell r="I448">
            <v>335977.99999999994</v>
          </cell>
          <cell r="J448">
            <v>372948.52200000006</v>
          </cell>
          <cell r="K448">
            <v>419453.71499999997</v>
          </cell>
          <cell r="L448">
            <v>422024.08599999995</v>
          </cell>
          <cell r="M448">
            <v>378014.42100000009</v>
          </cell>
          <cell r="N448">
            <v>308797.36100000003</v>
          </cell>
          <cell r="O448">
            <v>223063.07999999993</v>
          </cell>
          <cell r="P448">
            <v>170794.28199999992</v>
          </cell>
          <cell r="Q448">
            <v>139114.73700000005</v>
          </cell>
          <cell r="R448">
            <v>113358.16699999997</v>
          </cell>
          <cell r="S448">
            <v>112732.58199999998</v>
          </cell>
        </row>
        <row r="449">
          <cell r="A449" t="str">
            <v>Wisconsin, 2013</v>
          </cell>
          <cell r="B449">
            <v>339459.902</v>
          </cell>
          <cell r="C449">
            <v>353721.86000000004</v>
          </cell>
          <cell r="D449">
            <v>361290.88800000009</v>
          </cell>
          <cell r="E449">
            <v>382615.83199999999</v>
          </cell>
          <cell r="F449">
            <v>383364.91299999988</v>
          </cell>
          <cell r="G449">
            <v>356475.755</v>
          </cell>
          <cell r="H449">
            <v>346884.96299999999</v>
          </cell>
          <cell r="I449">
            <v>330989.32700000005</v>
          </cell>
          <cell r="J449">
            <v>359279.90199999994</v>
          </cell>
          <cell r="K449">
            <v>404527.06599999999</v>
          </cell>
          <cell r="L449">
            <v>421069.64600000007</v>
          </cell>
          <cell r="M449">
            <v>380717.28300000017</v>
          </cell>
          <cell r="N449">
            <v>314271.00299999997</v>
          </cell>
          <cell r="O449">
            <v>228075.15400000004</v>
          </cell>
          <cell r="P449">
            <v>171314.16900000002</v>
          </cell>
          <cell r="Q449">
            <v>134883.75</v>
          </cell>
          <cell r="R449">
            <v>111827.45100000002</v>
          </cell>
          <cell r="S449">
            <v>114753.19099999998</v>
          </cell>
        </row>
        <row r="450">
          <cell r="A450" t="str">
            <v>Wisconsin, 2014</v>
          </cell>
          <cell r="B450">
            <v>336435.57700000011</v>
          </cell>
          <cell r="C450">
            <v>354238.57600000012</v>
          </cell>
          <cell r="D450">
            <v>363839.54</v>
          </cell>
          <cell r="E450">
            <v>381225.978</v>
          </cell>
          <cell r="F450">
            <v>387132.9709999999</v>
          </cell>
          <cell r="G450">
            <v>356189.1579999997</v>
          </cell>
          <cell r="H450">
            <v>355465.57499999984</v>
          </cell>
          <cell r="I450">
            <v>331895.64800000004</v>
          </cell>
          <cell r="J450">
            <v>353083.27599999995</v>
          </cell>
          <cell r="K450">
            <v>395373.728</v>
          </cell>
          <cell r="L450">
            <v>425003.6719999999</v>
          </cell>
          <cell r="M450">
            <v>390865.06999999995</v>
          </cell>
          <cell r="N450">
            <v>330879.83400000003</v>
          </cell>
          <cell r="O450">
            <v>240955.84499999994</v>
          </cell>
          <cell r="P450">
            <v>180569.56700000004</v>
          </cell>
          <cell r="Q450">
            <v>138567.62</v>
          </cell>
          <cell r="R450">
            <v>111506.68999999997</v>
          </cell>
          <cell r="S450">
            <v>117228.76100000001</v>
          </cell>
        </row>
        <row r="451">
          <cell r="A451" t="str">
            <v>Wisconsin, 2015</v>
          </cell>
          <cell r="B451">
            <v>327592.27600000001</v>
          </cell>
          <cell r="C451">
            <v>346228.34700000013</v>
          </cell>
          <cell r="D451">
            <v>352176.51200000005</v>
          </cell>
          <cell r="E451">
            <v>368059.80399999995</v>
          </cell>
          <cell r="F451">
            <v>384240.61099999992</v>
          </cell>
          <cell r="G451">
            <v>347946.28399999999</v>
          </cell>
          <cell r="H451">
            <v>352836.99800000002</v>
          </cell>
          <cell r="I451">
            <v>325882.91900000005</v>
          </cell>
          <cell r="J451">
            <v>338928.01099999994</v>
          </cell>
          <cell r="K451">
            <v>371576.30400000012</v>
          </cell>
          <cell r="L451">
            <v>409390.56299999991</v>
          </cell>
          <cell r="M451">
            <v>384185.82400000002</v>
          </cell>
          <cell r="N451">
            <v>331147.50599999999</v>
          </cell>
          <cell r="O451">
            <v>248694.141</v>
          </cell>
          <cell r="P451">
            <v>179160.08799999996</v>
          </cell>
          <cell r="Q451">
            <v>136046.068</v>
          </cell>
          <cell r="R451">
            <v>107661.27599999997</v>
          </cell>
          <cell r="S451">
            <v>114895.12099999997</v>
          </cell>
        </row>
        <row r="452">
          <cell r="A452" t="str">
            <v>Wisconsin, 2016</v>
          </cell>
          <cell r="B452">
            <v>326180.72100000008</v>
          </cell>
          <cell r="C452">
            <v>347897.82199999999</v>
          </cell>
          <cell r="D452">
            <v>353529.505</v>
          </cell>
          <cell r="E452">
            <v>366539.87300000002</v>
          </cell>
          <cell r="F452">
            <v>389096.82699999993</v>
          </cell>
          <cell r="G452">
            <v>345117.24500000005</v>
          </cell>
          <cell r="H452">
            <v>353910.30500000017</v>
          </cell>
          <cell r="I452">
            <v>327992.03399999999</v>
          </cell>
          <cell r="J452">
            <v>331127.62800000003</v>
          </cell>
          <cell r="K452">
            <v>362161.02899999998</v>
          </cell>
          <cell r="L452">
            <v>403301.61700000003</v>
          </cell>
          <cell r="M452">
            <v>388536.58200000011</v>
          </cell>
          <cell r="N452">
            <v>336711.74199999997</v>
          </cell>
          <cell r="O452">
            <v>261790.15399999995</v>
          </cell>
          <cell r="P452">
            <v>184568.90399999998</v>
          </cell>
          <cell r="Q452">
            <v>135808.984</v>
          </cell>
          <cell r="R452">
            <v>106183.76500000001</v>
          </cell>
          <cell r="S452">
            <v>117118.37100000007</v>
          </cell>
        </row>
        <row r="453">
          <cell r="A453" t="str">
            <v>Wisconsin, 2017</v>
          </cell>
          <cell r="B453">
            <v>320921</v>
          </cell>
          <cell r="C453">
            <v>343255</v>
          </cell>
          <cell r="D453">
            <v>349859</v>
          </cell>
          <cell r="E453">
            <v>362938</v>
          </cell>
          <cell r="F453">
            <v>385446</v>
          </cell>
          <cell r="G453">
            <v>344378</v>
          </cell>
          <cell r="H453">
            <v>352188</v>
          </cell>
          <cell r="I453">
            <v>334119</v>
          </cell>
          <cell r="J453">
            <v>325796</v>
          </cell>
          <cell r="K453">
            <v>354115</v>
          </cell>
          <cell r="L453">
            <v>397457</v>
          </cell>
          <cell r="M453">
            <v>397646</v>
          </cell>
          <cell r="N453">
            <v>345052</v>
          </cell>
          <cell r="O453">
            <v>276977</v>
          </cell>
          <cell r="P453">
            <v>193870</v>
          </cell>
          <cell r="Q453">
            <v>141285</v>
          </cell>
          <cell r="R453">
            <v>104943</v>
          </cell>
          <cell r="S453">
            <v>116026</v>
          </cell>
        </row>
        <row r="454">
          <cell r="A454" t="str">
            <v>Wyoming, 2009</v>
          </cell>
          <cell r="B454">
            <v>35722.439000000006</v>
          </cell>
          <cell r="C454">
            <v>33877.241999999998</v>
          </cell>
          <cell r="D454">
            <v>33152.642</v>
          </cell>
          <cell r="E454">
            <v>38217.332000000002</v>
          </cell>
          <cell r="F454">
            <v>42197.875</v>
          </cell>
          <cell r="G454">
            <v>36757.957000000009</v>
          </cell>
          <cell r="H454">
            <v>30302.076999999997</v>
          </cell>
          <cell r="I454">
            <v>30219.923999999995</v>
          </cell>
          <cell r="J454">
            <v>33906.504000000001</v>
          </cell>
          <cell r="K454">
            <v>40402.512999999992</v>
          </cell>
          <cell r="L454">
            <v>40837.631000000001</v>
          </cell>
          <cell r="M454">
            <v>34988.741000000009</v>
          </cell>
          <cell r="N454">
            <v>26519.136999999995</v>
          </cell>
          <cell r="O454">
            <v>19037.458999999999</v>
          </cell>
          <cell r="P454">
            <v>14285.656000000001</v>
          </cell>
          <cell r="Q454">
            <v>12061.756999999996</v>
          </cell>
          <cell r="R454">
            <v>9218.8189999999995</v>
          </cell>
          <cell r="S454">
            <v>7882.1490000000003</v>
          </cell>
        </row>
        <row r="455">
          <cell r="A455" t="str">
            <v>Wyoming, 2010</v>
          </cell>
          <cell r="B455">
            <v>35656.452000000005</v>
          </cell>
          <cell r="C455">
            <v>35057.826000000001</v>
          </cell>
          <cell r="D455">
            <v>33476.434999999998</v>
          </cell>
          <cell r="E455">
            <v>39075.24</v>
          </cell>
          <cell r="F455">
            <v>41336.178999999996</v>
          </cell>
          <cell r="G455">
            <v>36511.436000000002</v>
          </cell>
          <cell r="H455">
            <v>31895.46</v>
          </cell>
          <cell r="I455">
            <v>31589.19</v>
          </cell>
          <cell r="J455">
            <v>33606.495999999999</v>
          </cell>
          <cell r="K455">
            <v>40307.700000000004</v>
          </cell>
          <cell r="L455">
            <v>42316.17</v>
          </cell>
          <cell r="M455">
            <v>38122.214999999997</v>
          </cell>
          <cell r="N455">
            <v>29429.692999999999</v>
          </cell>
          <cell r="O455">
            <v>21585.010000000002</v>
          </cell>
          <cell r="P455">
            <v>16094.218999999999</v>
          </cell>
          <cell r="Q455">
            <v>12303.572000000002</v>
          </cell>
          <cell r="R455">
            <v>10374.471000000001</v>
          </cell>
          <cell r="S455">
            <v>8804.6000000000022</v>
          </cell>
        </row>
        <row r="456">
          <cell r="A456" t="str">
            <v>Wyoming, 2011</v>
          </cell>
          <cell r="B456">
            <v>38826.058999999994</v>
          </cell>
          <cell r="C456">
            <v>36436.5</v>
          </cell>
          <cell r="D456">
            <v>35789.152999999998</v>
          </cell>
          <cell r="E456">
            <v>38226.806000000004</v>
          </cell>
          <cell r="F456">
            <v>39558.945999999989</v>
          </cell>
          <cell r="G456">
            <v>37598.070999999996</v>
          </cell>
          <cell r="H456">
            <v>33394.180999999997</v>
          </cell>
          <cell r="I456">
            <v>31321.608</v>
          </cell>
          <cell r="J456">
            <v>31985.653999999999</v>
          </cell>
          <cell r="K456">
            <v>38027.847999999998</v>
          </cell>
          <cell r="L456">
            <v>40106.863000000005</v>
          </cell>
          <cell r="M456">
            <v>36956.379999999997</v>
          </cell>
          <cell r="N456">
            <v>28944.436000000002</v>
          </cell>
          <cell r="O456">
            <v>20671.203999999998</v>
          </cell>
          <cell r="P456">
            <v>15104.269999999995</v>
          </cell>
          <cell r="Q456">
            <v>11244.176000000001</v>
          </cell>
          <cell r="R456">
            <v>9149.5400000000027</v>
          </cell>
          <cell r="S456">
            <v>7791.6599999999989</v>
          </cell>
        </row>
        <row r="457">
          <cell r="A457" t="str">
            <v>Wyoming, 2012</v>
          </cell>
          <cell r="B457">
            <v>38454.360000000008</v>
          </cell>
          <cell r="C457">
            <v>36531.166000000005</v>
          </cell>
          <cell r="D457">
            <v>37362.882999999994</v>
          </cell>
          <cell r="E457">
            <v>38924.854999999996</v>
          </cell>
          <cell r="F457">
            <v>40343.853000000003</v>
          </cell>
          <cell r="G457">
            <v>40248.706999999995</v>
          </cell>
          <cell r="H457">
            <v>36712.625999999997</v>
          </cell>
          <cell r="I457">
            <v>33713.481000000007</v>
          </cell>
          <cell r="J457">
            <v>35133.129999999997</v>
          </cell>
          <cell r="K457">
            <v>39232.017999999996</v>
          </cell>
          <cell r="L457">
            <v>42943.228000000003</v>
          </cell>
          <cell r="M457">
            <v>40002.199999999997</v>
          </cell>
          <cell r="N457">
            <v>31090.206999999999</v>
          </cell>
          <cell r="O457">
            <v>22163.106</v>
          </cell>
          <cell r="P457">
            <v>16374.752999999997</v>
          </cell>
          <cell r="Q457">
            <v>12136.036999999997</v>
          </cell>
          <cell r="R457">
            <v>9630.7989999999991</v>
          </cell>
          <cell r="S457">
            <v>8578.1820000000007</v>
          </cell>
        </row>
        <row r="458">
          <cell r="A458" t="str">
            <v>Wyoming, 2013</v>
          </cell>
          <cell r="B458">
            <v>34096.671999999999</v>
          </cell>
          <cell r="C458">
            <v>33209.939999999995</v>
          </cell>
          <cell r="D458">
            <v>32672.308000000001</v>
          </cell>
          <cell r="E458">
            <v>33193.08</v>
          </cell>
          <cell r="F458">
            <v>37585.861999999994</v>
          </cell>
          <cell r="G458">
            <v>35488.904000000002</v>
          </cell>
          <cell r="H458">
            <v>33139.466999999997</v>
          </cell>
          <cell r="I458">
            <v>29493.446000000004</v>
          </cell>
          <cell r="J458">
            <v>30134.974000000002</v>
          </cell>
          <cell r="K458">
            <v>32717.229999999996</v>
          </cell>
          <cell r="L458">
            <v>37273.986000000004</v>
          </cell>
          <cell r="M458">
            <v>36828.241000000002</v>
          </cell>
          <cell r="N458">
            <v>29671.902000000002</v>
          </cell>
          <cell r="O458">
            <v>21940.848999999998</v>
          </cell>
          <cell r="P458">
            <v>14285.159999999998</v>
          </cell>
          <cell r="Q458">
            <v>11119.962000000001</v>
          </cell>
          <cell r="R458">
            <v>8687.5659999999989</v>
          </cell>
          <cell r="S458">
            <v>7621.5540000000001</v>
          </cell>
        </row>
        <row r="459">
          <cell r="A459" t="str">
            <v>Wyoming, 2014</v>
          </cell>
          <cell r="B459">
            <v>35911.311000000002</v>
          </cell>
          <cell r="C459">
            <v>34728.603999999999</v>
          </cell>
          <cell r="D459">
            <v>36034.438000000002</v>
          </cell>
          <cell r="E459">
            <v>35662.432000000001</v>
          </cell>
          <cell r="F459">
            <v>41394.228999999999</v>
          </cell>
          <cell r="G459">
            <v>39966.440999999999</v>
          </cell>
          <cell r="H459">
            <v>38059.872000000003</v>
          </cell>
          <cell r="I459">
            <v>33084.379999999997</v>
          </cell>
          <cell r="J459">
            <v>32543.866999999998</v>
          </cell>
          <cell r="K459">
            <v>33600.012999999999</v>
          </cell>
          <cell r="L459">
            <v>39173.599999999999</v>
          </cell>
          <cell r="M459">
            <v>38842.851999999999</v>
          </cell>
          <cell r="N459">
            <v>32723.963000000003</v>
          </cell>
          <cell r="O459">
            <v>24137.449000000001</v>
          </cell>
          <cell r="P459">
            <v>16188.357</v>
          </cell>
          <cell r="Q459">
            <v>11863.377999999999</v>
          </cell>
          <cell r="R459">
            <v>9415.648000000001</v>
          </cell>
          <cell r="S459">
            <v>8257.5889999999999</v>
          </cell>
        </row>
        <row r="460">
          <cell r="A460" t="str">
            <v>Wyoming, 2015</v>
          </cell>
          <cell r="B460">
            <v>32801.687000000005</v>
          </cell>
          <cell r="C460">
            <v>33102.862999999998</v>
          </cell>
          <cell r="D460">
            <v>33891.161</v>
          </cell>
          <cell r="E460">
            <v>33717.626000000004</v>
          </cell>
          <cell r="F460">
            <v>38853.731</v>
          </cell>
          <cell r="G460">
            <v>34479.284</v>
          </cell>
          <cell r="H460">
            <v>33933.703000000001</v>
          </cell>
          <cell r="I460">
            <v>30845.329000000002</v>
          </cell>
          <cell r="J460">
            <v>29142.278999999999</v>
          </cell>
          <cell r="K460">
            <v>30534.028999999999</v>
          </cell>
          <cell r="L460">
            <v>36398.803</v>
          </cell>
          <cell r="M460">
            <v>37257.425999999999</v>
          </cell>
          <cell r="N460">
            <v>33523.349000000002</v>
          </cell>
          <cell r="O460">
            <v>24627.115000000005</v>
          </cell>
          <cell r="P460">
            <v>17191.041000000001</v>
          </cell>
          <cell r="Q460">
            <v>12602.235000000001</v>
          </cell>
          <cell r="R460">
            <v>8869.224000000002</v>
          </cell>
          <cell r="S460">
            <v>8752.6949999999997</v>
          </cell>
        </row>
        <row r="461">
          <cell r="A461" t="str">
            <v>Wyoming, 2016</v>
          </cell>
          <cell r="B461">
            <v>32210.192999999999</v>
          </cell>
          <cell r="C461">
            <v>33985.286</v>
          </cell>
          <cell r="D461">
            <v>33041.656000000003</v>
          </cell>
          <cell r="E461">
            <v>32460.900999999998</v>
          </cell>
          <cell r="F461">
            <v>32554.094999999998</v>
          </cell>
          <cell r="G461">
            <v>32525.638000000003</v>
          </cell>
          <cell r="H461">
            <v>33348.593999999997</v>
          </cell>
          <cell r="I461">
            <v>29667.261999999999</v>
          </cell>
          <cell r="J461">
            <v>29473.733</v>
          </cell>
          <cell r="K461">
            <v>28876.901999999998</v>
          </cell>
          <cell r="L461">
            <v>33693.576999999997</v>
          </cell>
          <cell r="M461">
            <v>35007.97600000001</v>
          </cell>
          <cell r="N461">
            <v>32310.651000000002</v>
          </cell>
          <cell r="O461">
            <v>24194.755000000001</v>
          </cell>
          <cell r="P461">
            <v>17288.267</v>
          </cell>
          <cell r="Q461">
            <v>12333</v>
          </cell>
          <cell r="R461">
            <v>8917.66</v>
          </cell>
          <cell r="S461">
            <v>8469.7879999999986</v>
          </cell>
        </row>
        <row r="462">
          <cell r="A462" t="str">
            <v>Wyoming, 2017</v>
          </cell>
          <cell r="B462">
            <v>34227</v>
          </cell>
          <cell r="C462">
            <v>37280</v>
          </cell>
          <cell r="D462">
            <v>34967</v>
          </cell>
          <cell r="E462">
            <v>34914</v>
          </cell>
          <cell r="F462">
            <v>40629</v>
          </cell>
          <cell r="G462">
            <v>38772</v>
          </cell>
          <cell r="H462">
            <v>37814</v>
          </cell>
          <cell r="I462">
            <v>33419</v>
          </cell>
          <cell r="J462">
            <v>32298</v>
          </cell>
          <cell r="K462">
            <v>30781</v>
          </cell>
          <cell r="L462">
            <v>35596</v>
          </cell>
          <cell r="M462">
            <v>39175</v>
          </cell>
          <cell r="N462">
            <v>35425</v>
          </cell>
          <cell r="O462">
            <v>27193</v>
          </cell>
          <cell r="P462">
            <v>18358</v>
          </cell>
          <cell r="Q462">
            <v>12693</v>
          </cell>
          <cell r="R462">
            <v>9224</v>
          </cell>
          <cell r="S462">
            <v>8928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69.642474652777" createdVersion="6" refreshedVersion="6" minRefreshableVersion="3" recordCount="459">
  <cacheSource type="worksheet">
    <worksheetSource ref="A2:AP461" sheet="CDC Influenza &amp;Us Census data"/>
  </cacheSource>
  <cacheFields count="42">
    <cacheField name="Combined key" numFmtId="0">
      <sharedItems/>
    </cacheField>
    <cacheField name="&lt; 1 year" numFmtId="0">
      <sharedItems containsSemiMixedTypes="0" containsString="0" containsNumber="1" containsInteger="1" minValue="26" maxValue="80"/>
    </cacheField>
    <cacheField name="1-4 years" numFmtId="0">
      <sharedItems containsSemiMixedTypes="0" containsString="0" containsNumber="1" containsInteger="1" minValue="25" maxValue="84"/>
    </cacheField>
    <cacheField name="5-14 years" numFmtId="0">
      <sharedItems containsSemiMixedTypes="0" containsString="0" containsNumber="1" containsInteger="1" minValue="26" maxValue="80"/>
    </cacheField>
    <cacheField name="15-24 years" numFmtId="0">
      <sharedItems containsSemiMixedTypes="0" containsString="0" containsNumber="1" containsInteger="1" minValue="21" maxValue="89"/>
    </cacheField>
    <cacheField name="25-34 years" numFmtId="0">
      <sharedItems containsSemiMixedTypes="0" containsString="0" containsNumber="1" containsInteger="1" minValue="19" maxValue="118"/>
    </cacheField>
    <cacheField name="35-44 years" numFmtId="0">
      <sharedItems containsSemiMixedTypes="0" containsString="0" containsNumber="1" containsInteger="1" minValue="24" maxValue="174"/>
    </cacheField>
    <cacheField name="45-54 years" numFmtId="0">
      <sharedItems containsSemiMixedTypes="0" containsString="0" containsNumber="1" containsInteger="1" minValue="30" maxValue="346"/>
    </cacheField>
    <cacheField name="55-64 years" numFmtId="0">
      <sharedItems containsSemiMixedTypes="0" containsString="0" containsNumber="1" containsInteger="1" minValue="18" maxValue="589"/>
    </cacheField>
    <cacheField name="65-74 years" numFmtId="0">
      <sharedItems containsSemiMixedTypes="0" containsString="0" containsNumber="1" containsInteger="1" minValue="25" maxValue="930" count="212">
        <n v="117"/>
        <n v="151"/>
        <n v="135"/>
        <n v="120"/>
        <n v="129"/>
        <n v="170"/>
        <n v="194"/>
        <n v="191"/>
        <n v="227"/>
        <n v="45"/>
        <n v="51"/>
        <n v="55"/>
        <n v="78"/>
        <n v="58"/>
        <n v="62"/>
        <n v="52"/>
        <n v="44"/>
        <n v="152"/>
        <n v="80"/>
        <n v="94"/>
        <n v="79"/>
        <n v="132"/>
        <n v="102"/>
        <n v="159"/>
        <n v="145"/>
        <n v="49"/>
        <n v="68"/>
        <n v="64"/>
        <n v="71"/>
        <n v="125"/>
        <n v="98"/>
        <n v="110"/>
        <n v="107"/>
        <n v="108"/>
        <n v="708"/>
        <n v="695"/>
        <n v="671"/>
        <n v="738"/>
        <n v="828"/>
        <n v="800"/>
        <n v="869"/>
        <n v="921"/>
        <n v="930"/>
        <n v="77"/>
        <n v="70"/>
        <n v="74"/>
        <n v="59"/>
        <n v="75"/>
        <n v="56"/>
        <n v="66"/>
        <n v="35"/>
        <n v="54"/>
        <n v="67"/>
        <n v="65"/>
        <n v="81"/>
        <n v="57"/>
        <n v="73"/>
        <n v="284"/>
        <n v="294"/>
        <n v="327"/>
        <n v="324"/>
        <n v="374"/>
        <n v="388"/>
        <n v="441"/>
        <n v="471"/>
        <n v="516"/>
        <n v="189"/>
        <n v="223"/>
        <n v="253"/>
        <n v="174"/>
        <n v="230"/>
        <n v="257"/>
        <n v="241"/>
        <n v="266"/>
        <n v="274"/>
        <n v="48"/>
        <n v="47"/>
        <n v="43"/>
        <n v="60"/>
        <n v="34"/>
        <n v="263"/>
        <n v="247"/>
        <n v="256"/>
        <n v="292"/>
        <n v="315"/>
        <n v="333"/>
        <n v="370"/>
        <n v="123"/>
        <n v="112"/>
        <n v="109"/>
        <n v="126"/>
        <n v="144"/>
        <n v="162"/>
        <n v="41"/>
        <n v="38"/>
        <n v="61"/>
        <n v="37"/>
        <n v="50"/>
        <n v="82"/>
        <n v="69"/>
        <n v="131"/>
        <n v="90"/>
        <n v="121"/>
        <n v="136"/>
        <n v="164"/>
        <n v="166"/>
        <n v="169"/>
        <n v="155"/>
        <n v="93"/>
        <n v="96"/>
        <n v="111"/>
        <n v="100"/>
        <n v="139"/>
        <n v="46"/>
        <n v="97"/>
        <n v="122"/>
        <n v="87"/>
        <n v="148"/>
        <n v="177"/>
        <n v="147"/>
        <n v="99"/>
        <n v="113"/>
        <n v="163"/>
        <n v="171"/>
        <n v="165"/>
        <n v="168"/>
        <n v="198"/>
        <n v="186"/>
        <n v="267"/>
        <n v="269"/>
        <n v="272"/>
        <n v="270"/>
        <n v="63"/>
        <n v="76"/>
        <n v="89"/>
        <n v="115"/>
        <n v="149"/>
        <n v="157"/>
        <n v="140"/>
        <n v="173"/>
        <n v="153"/>
        <n v="167"/>
        <n v="172"/>
        <n v="182"/>
        <n v="33"/>
        <n v="101"/>
        <n v="53"/>
        <n v="119"/>
        <n v="124"/>
        <n v="160"/>
        <n v="534"/>
        <n v="523"/>
        <n v="530"/>
        <n v="509"/>
        <n v="636"/>
        <n v="615"/>
        <n v="620"/>
        <n v="655"/>
        <n v="260"/>
        <n v="213"/>
        <n v="293"/>
        <n v="288"/>
        <n v="304"/>
        <n v="365"/>
        <n v="323"/>
        <n v="363"/>
        <n v="245"/>
        <n v="244"/>
        <n v="275"/>
        <n v="254"/>
        <n v="310"/>
        <n v="360"/>
        <n v="361"/>
        <n v="355"/>
        <n v="381"/>
        <n v="95"/>
        <n v="85"/>
        <n v="312"/>
        <n v="258"/>
        <n v="302"/>
        <n v="320"/>
        <n v="356"/>
        <n v="86"/>
        <n v="105"/>
        <n v="114"/>
        <n v="137"/>
        <n v="32"/>
        <n v="209"/>
        <n v="236"/>
        <n v="216"/>
        <n v="308"/>
        <n v="281"/>
        <n v="337"/>
        <n v="415"/>
        <n v="390"/>
        <n v="405"/>
        <n v="440"/>
        <n v="490"/>
        <n v="533"/>
        <n v="496"/>
        <n v="518"/>
        <n v="42"/>
        <n v="197"/>
        <n v="195"/>
        <n v="237"/>
        <n v="224"/>
        <n v="193"/>
        <n v="206"/>
        <n v="36"/>
        <n v="104"/>
        <n v="88"/>
        <n v="25"/>
      </sharedItems>
    </cacheField>
    <cacheField name="75-84 years" numFmtId="0">
      <sharedItems containsSemiMixedTypes="0" containsString="0" containsNumber="1" containsInteger="1" minValue="23" maxValue="1633" count="284">
        <n v="261"/>
        <n v="263"/>
        <n v="292"/>
        <n v="270"/>
        <n v="283"/>
        <n v="308"/>
        <n v="277"/>
        <n v="338"/>
        <n v="71"/>
        <n v="64"/>
        <n v="52"/>
        <n v="77"/>
        <n v="41"/>
        <n v="37"/>
        <n v="80"/>
        <n v="67"/>
        <n v="278"/>
        <n v="208"/>
        <n v="193"/>
        <n v="207"/>
        <n v="195"/>
        <n v="178"/>
        <n v="213"/>
        <n v="198"/>
        <n v="176"/>
        <n v="188"/>
        <n v="165"/>
        <n v="175"/>
        <n v="179"/>
        <n v="166"/>
        <n v="220"/>
        <n v="1633"/>
        <n v="1579"/>
        <n v="1617"/>
        <n v="1443"/>
        <n v="1602"/>
        <n v="1450"/>
        <n v="1537"/>
        <n v="1439"/>
        <n v="1595"/>
        <n v="152"/>
        <n v="134"/>
        <n v="133"/>
        <n v="125"/>
        <n v="119"/>
        <n v="137"/>
        <n v="106"/>
        <n v="102"/>
        <n v="177"/>
        <n v="116"/>
        <n v="135"/>
        <n v="132"/>
        <n v="99"/>
        <n v="142"/>
        <n v="153"/>
        <n v="112"/>
        <n v="120"/>
        <n v="55"/>
        <n v="72"/>
        <n v="56"/>
        <n v="62"/>
        <n v="42"/>
        <n v="60"/>
        <n v="38"/>
        <n v="63"/>
        <n v="73"/>
        <n v="59"/>
        <n v="604"/>
        <n v="648"/>
        <n v="629"/>
        <n v="606"/>
        <n v="609"/>
        <n v="671"/>
        <n v="733"/>
        <n v="701"/>
        <n v="744"/>
        <n v="410"/>
        <n v="392"/>
        <n v="376"/>
        <n v="419"/>
        <n v="398"/>
        <n v="348"/>
        <n v="351"/>
        <n v="391"/>
        <n v="50"/>
        <n v="75"/>
        <n v="92"/>
        <n v="82"/>
        <n v="95"/>
        <n v="69"/>
        <n v="39"/>
        <n v="48"/>
        <n v="49"/>
        <n v="78"/>
        <n v="53"/>
        <n v="58"/>
        <n v="57"/>
        <n v="589"/>
        <n v="597"/>
        <n v="625"/>
        <n v="559"/>
        <n v="600"/>
        <n v="577"/>
        <n v="541"/>
        <n v="519"/>
        <n v="587"/>
        <n v="296"/>
        <n v="311"/>
        <n v="250"/>
        <n v="244"/>
        <n v="265"/>
        <n v="273"/>
        <n v="229"/>
        <n v="276"/>
        <n v="159"/>
        <n v="128"/>
        <n v="127"/>
        <n v="160"/>
        <n v="105"/>
        <n v="94"/>
        <n v="87"/>
        <n v="113"/>
        <n v="117"/>
        <n v="149"/>
        <n v="129"/>
        <n v="139"/>
        <n v="111"/>
        <n v="122"/>
        <n v="268"/>
        <n v="266"/>
        <n v="256"/>
        <n v="228"/>
        <n v="257"/>
        <n v="246"/>
        <n v="219"/>
        <n v="243"/>
        <n v="247"/>
        <n v="242"/>
        <n v="218"/>
        <n v="191"/>
        <n v="170"/>
        <n v="199"/>
        <n v="182"/>
        <n v="197"/>
        <n v="66"/>
        <n v="61"/>
        <n v="284"/>
        <n v="252"/>
        <n v="279"/>
        <n v="275"/>
        <n v="305"/>
        <n v="254"/>
        <n v="235"/>
        <n v="362"/>
        <n v="340"/>
        <n v="318"/>
        <n v="329"/>
        <n v="363"/>
        <n v="310"/>
        <n v="337"/>
        <n v="342"/>
        <n v="417"/>
        <n v="433"/>
        <n v="439"/>
        <n v="435"/>
        <n v="472"/>
        <n v="457"/>
        <n v="438"/>
        <n v="442"/>
        <n v="441"/>
        <n v="101"/>
        <n v="141"/>
        <n v="131"/>
        <n v="86"/>
        <n v="144"/>
        <n v="201"/>
        <n v="130"/>
        <n v="204"/>
        <n v="210"/>
        <n v="206"/>
        <n v="212"/>
        <n v="346"/>
        <n v="312"/>
        <n v="317"/>
        <n v="355"/>
        <n v="327"/>
        <n v="365"/>
        <n v="46"/>
        <n v="54"/>
        <n v="81"/>
        <n v="156"/>
        <n v="172"/>
        <n v="162"/>
        <n v="151"/>
        <n v="45"/>
        <n v="23"/>
        <n v="286"/>
        <n v="334"/>
        <n v="274"/>
        <n v="331"/>
        <n v="281"/>
        <n v="343"/>
        <n v="65"/>
        <n v="76"/>
        <n v="96"/>
        <n v="1254"/>
        <n v="1269"/>
        <n v="1268"/>
        <n v="1152"/>
        <n v="1216"/>
        <n v="1171"/>
        <n v="1214"/>
        <n v="1127"/>
        <n v="1134"/>
        <n v="475"/>
        <n v="440"/>
        <n v="412"/>
        <n v="510"/>
        <n v="501"/>
        <n v="479"/>
        <n v="487"/>
        <n v="514"/>
        <n v="83"/>
        <n v="570"/>
        <n v="532"/>
        <n v="592"/>
        <n v="574"/>
        <n v="641"/>
        <n v="590"/>
        <n v="596"/>
        <n v="539"/>
        <n v="544"/>
        <n v="234"/>
        <n v="225"/>
        <n v="157"/>
        <n v="158"/>
        <n v="211"/>
        <n v="121"/>
        <n v="109"/>
        <n v="90"/>
        <n v="93"/>
        <n v="88"/>
        <n v="124"/>
        <n v="686"/>
        <n v="615"/>
        <n v="691"/>
        <n v="646"/>
        <n v="708"/>
        <n v="611"/>
        <n v="697"/>
        <n v="624"/>
        <n v="221"/>
        <n v="161"/>
        <n v="51"/>
        <n v="378"/>
        <n v="373"/>
        <n v="406"/>
        <n v="411"/>
        <n v="409"/>
        <n v="485"/>
        <n v="852"/>
        <n v="826"/>
        <n v="803"/>
        <n v="784"/>
        <n v="841"/>
        <n v="829"/>
        <n v="716"/>
        <n v="741"/>
        <n v="84"/>
        <n v="27"/>
        <n v="68"/>
        <n v="330"/>
        <n v="382"/>
        <n v="372"/>
        <n v="350"/>
        <n v="295"/>
        <n v="315"/>
        <n v="115"/>
        <n v="164"/>
        <n v="169"/>
        <n v="126"/>
        <n v="89"/>
        <n v="241"/>
        <n v="238"/>
      </sharedItems>
    </cacheField>
    <cacheField name="85+ years" numFmtId="0">
      <sharedItems containsSemiMixedTypes="0" containsString="0" containsNumber="1" containsInteger="1" minValue="35" maxValue="3264" count="340">
        <n v="356"/>
        <n v="348"/>
        <n v="358"/>
        <n v="381"/>
        <n v="345"/>
        <n v="289"/>
        <n v="375"/>
        <n v="61"/>
        <n v="45"/>
        <n v="35"/>
        <n v="54"/>
        <n v="57"/>
        <n v="58"/>
        <n v="71"/>
        <n v="43"/>
        <n v="350"/>
        <n v="295"/>
        <n v="269"/>
        <n v="273"/>
        <n v="270"/>
        <n v="321"/>
        <n v="299"/>
        <n v="339"/>
        <n v="288"/>
        <n v="263"/>
        <n v="343"/>
        <n v="353"/>
        <n v="335"/>
        <n v="260"/>
        <n v="268"/>
        <n v="239"/>
        <n v="240"/>
        <n v="2856"/>
        <n v="2955"/>
        <n v="3050"/>
        <n v="2938"/>
        <n v="3264"/>
        <n v="2638"/>
        <n v="3017"/>
        <n v="2725"/>
        <n v="2985"/>
        <n v="266"/>
        <n v="272"/>
        <n v="254"/>
        <n v="280"/>
        <n v="286"/>
        <n v="307"/>
        <n v="223"/>
        <n v="244"/>
        <n v="364"/>
        <n v="415"/>
        <n v="317"/>
        <n v="377"/>
        <n v="397"/>
        <n v="389"/>
        <n v="44"/>
        <n v="64"/>
        <n v="56"/>
        <n v="49"/>
        <n v="67"/>
        <n v="65"/>
        <n v="62"/>
        <n v="51"/>
        <n v="73"/>
        <n v="46"/>
        <n v="53"/>
        <n v="42"/>
        <n v="973"/>
        <n v="962"/>
        <n v="1078"/>
        <n v="1055"/>
        <n v="1153"/>
        <n v="1084"/>
        <n v="1097"/>
        <n v="1088"/>
        <n v="1294"/>
        <n v="562"/>
        <n v="557"/>
        <n v="544"/>
        <n v="533"/>
        <n v="531"/>
        <n v="528"/>
        <n v="499"/>
        <n v="451"/>
        <n v="452"/>
        <n v="123"/>
        <n v="130"/>
        <n v="185"/>
        <n v="252"/>
        <n v="224"/>
        <n v="326"/>
        <n v="303"/>
        <n v="382"/>
        <n v="102"/>
        <n v="82"/>
        <n v="118"/>
        <n v="96"/>
        <n v="99"/>
        <n v="84"/>
        <n v="1154"/>
        <n v="1068"/>
        <n v="1168"/>
        <n v="1132"/>
        <n v="1207"/>
        <n v="1215"/>
        <n v="1141"/>
        <n v="947"/>
        <n v="1069"/>
        <n v="537"/>
        <n v="549"/>
        <n v="458"/>
        <n v="472"/>
        <n v="532"/>
        <n v="455"/>
        <n v="480"/>
        <n v="387"/>
        <n v="456"/>
        <n v="342"/>
        <n v="319"/>
        <n v="388"/>
        <n v="411"/>
        <n v="333"/>
        <n v="294"/>
        <n v="327"/>
        <n v="322"/>
        <n v="374"/>
        <n v="403"/>
        <n v="360"/>
        <n v="281"/>
        <n v="398"/>
        <n v="407"/>
        <n v="386"/>
        <n v="357"/>
        <n v="390"/>
        <n v="318"/>
        <n v="328"/>
        <n v="338"/>
        <n v="341"/>
        <n v="313"/>
        <n v="344"/>
        <n v="292"/>
        <n v="291"/>
        <n v="253"/>
        <n v="122"/>
        <n v="131"/>
        <n v="66"/>
        <n v="103"/>
        <n v="162"/>
        <n v="142"/>
        <n v="412"/>
        <n v="457"/>
        <n v="450"/>
        <n v="513"/>
        <n v="418"/>
        <n v="518"/>
        <n v="440"/>
        <n v="442"/>
        <n v="706"/>
        <n v="703"/>
        <n v="838"/>
        <n v="762"/>
        <n v="883"/>
        <n v="720"/>
        <n v="868"/>
        <n v="654"/>
        <n v="791"/>
        <n v="685"/>
        <n v="643"/>
        <n v="805"/>
        <n v="717"/>
        <n v="847"/>
        <n v="829"/>
        <n v="900"/>
        <n v="640"/>
        <n v="784"/>
        <n v="355"/>
        <n v="394"/>
        <n v="366"/>
        <n v="420"/>
        <n v="337"/>
        <n v="275"/>
        <n v="219"/>
        <n v="218"/>
        <n v="217"/>
        <n v="237"/>
        <n v="282"/>
        <n v="243"/>
        <n v="290"/>
        <n v="620"/>
        <n v="568"/>
        <n v="573"/>
        <n v="647"/>
        <n v="586"/>
        <n v="663"/>
        <n v="492"/>
        <n v="566"/>
        <n v="79"/>
        <n v="63"/>
        <n v="106"/>
        <n v="89"/>
        <n v="78"/>
        <n v="86"/>
        <n v="135"/>
        <n v="154"/>
        <n v="198"/>
        <n v="160"/>
        <n v="200"/>
        <n v="168"/>
        <n v="205"/>
        <n v="178"/>
        <n v="212"/>
        <n v="149"/>
        <n v="107"/>
        <n v="114"/>
        <n v="121"/>
        <n v="169"/>
        <n v="170"/>
        <n v="134"/>
        <n v="155"/>
        <n v="77"/>
        <n v="81"/>
        <n v="150"/>
        <n v="76"/>
        <n v="111"/>
        <n v="605"/>
        <n v="546"/>
        <n v="603"/>
        <n v="571"/>
        <n v="690"/>
        <n v="633"/>
        <n v="754"/>
        <n v="581"/>
        <n v="650"/>
        <n v="159"/>
        <n v="137"/>
        <n v="104"/>
        <n v="95"/>
        <n v="2090"/>
        <n v="2273"/>
        <n v="2498"/>
        <n v="2208"/>
        <n v="2430"/>
        <n v="2244"/>
        <n v="2464"/>
        <n v="2081"/>
        <n v="2166"/>
        <n v="697"/>
        <n v="783"/>
        <n v="709"/>
        <n v="794"/>
        <n v="797"/>
        <n v="745"/>
        <n v="903"/>
        <n v="740"/>
        <n v="813"/>
        <n v="75"/>
        <n v="85"/>
        <n v="100"/>
        <n v="55"/>
        <n v="825"/>
        <n v="893"/>
        <n v="1025"/>
        <n v="1053"/>
        <n v="1054"/>
        <n v="1075"/>
        <n v="1136"/>
        <n v="879"/>
        <n v="963"/>
        <n v="298"/>
        <n v="229"/>
        <n v="305"/>
        <n v="257"/>
        <n v="256"/>
        <n v="206"/>
        <n v="207"/>
        <n v="227"/>
        <n v="191"/>
        <n v="225"/>
        <n v="171"/>
        <n v="1232"/>
        <n v="1176"/>
        <n v="1423"/>
        <n v="1208"/>
        <n v="1526"/>
        <n v="1508"/>
        <n v="1191"/>
        <n v="1422"/>
        <n v="113"/>
        <n v="98"/>
        <n v="296"/>
        <n v="287"/>
        <n v="255"/>
        <n v="249"/>
        <n v="112"/>
        <n v="554"/>
        <n v="535"/>
        <n v="550"/>
        <n v="630"/>
        <n v="597"/>
        <n v="582"/>
        <n v="645"/>
        <n v="519"/>
        <n v="545"/>
        <n v="1245"/>
        <n v="1219"/>
        <n v="1265"/>
        <n v="1211"/>
        <n v="1277"/>
        <n v="1190"/>
        <n v="1253"/>
        <n v="1026"/>
        <n v="1031"/>
        <n v="117"/>
        <n v="158"/>
        <n v="161"/>
        <n v="50"/>
        <n v="661"/>
        <n v="649"/>
        <n v="632"/>
        <n v="494"/>
        <n v="511"/>
        <n v="320"/>
        <n v="365"/>
        <n v="416"/>
        <n v="329"/>
        <n v="436"/>
        <n v="488"/>
        <n v="174"/>
        <n v="186"/>
        <n v="173"/>
        <n v="201"/>
        <n v="156"/>
        <n v="514"/>
        <n v="501"/>
        <n v="642"/>
        <n v="560"/>
        <n v="595"/>
        <n v="471"/>
        <n v="521"/>
        <n v="52"/>
      </sharedItems>
    </cacheField>
    <cacheField name="Not Stated" numFmtId="0">
      <sharedItems containsSemiMixedTypes="0" containsString="0" containsNumber="1" containsInteger="1" minValue="29" maxValue="85"/>
    </cacheField>
    <cacheField name="Grand Total" numFmtId="0">
      <sharedItems containsSemiMixedTypes="0" containsString="0" containsNumber="1" containsInteger="1" minValue="569" maxValue="6774" count="388">
        <n v="1239"/>
        <n v="1336"/>
        <n v="1263"/>
        <n v="1226"/>
        <n v="1365"/>
        <n v="1301"/>
        <n v="1446"/>
        <n v="1337"/>
        <n v="1522"/>
        <n v="698"/>
        <n v="722"/>
        <n v="624"/>
        <n v="674"/>
        <n v="625"/>
        <n v="745"/>
        <n v="617"/>
        <n v="1307"/>
        <n v="1097"/>
        <n v="1083"/>
        <n v="1021"/>
        <n v="1127"/>
        <n v="1103"/>
        <n v="1144"/>
        <n v="1248"/>
        <n v="1150"/>
        <n v="995"/>
        <n v="986"/>
        <n v="1066"/>
        <n v="1092"/>
        <n v="1115"/>
        <n v="1065"/>
        <n v="962"/>
        <n v="1052"/>
        <n v="6522"/>
        <n v="6104"/>
        <n v="6433"/>
        <n v="6081"/>
        <n v="6774"/>
        <n v="6218"/>
        <n v="6425"/>
        <n v="6173"/>
        <n v="6601"/>
        <n v="1007"/>
        <n v="1001"/>
        <n v="954"/>
        <n v="884"/>
        <n v="984"/>
        <n v="1033"/>
        <n v="1018"/>
        <n v="870"/>
        <n v="918"/>
        <n v="1117"/>
        <n v="977"/>
        <n v="1155"/>
        <n v="1032"/>
        <n v="1074"/>
        <n v="1049"/>
        <n v="958"/>
        <n v="999"/>
        <n v="631"/>
        <n v="637"/>
        <n v="672"/>
        <n v="646"/>
        <n v="651"/>
        <n v="691"/>
        <n v="620"/>
        <n v="638"/>
        <n v="623"/>
        <n v="652"/>
        <n v="659"/>
        <n v="630"/>
        <n v="712"/>
        <n v="655"/>
        <n v="682"/>
        <n v="2609"/>
        <n v="2523"/>
        <n v="2721"/>
        <n v="2579"/>
        <n v="2940"/>
        <n v="2961"/>
        <n v="2972"/>
        <n v="3100"/>
        <n v="3327"/>
        <n v="1744"/>
        <n v="1775"/>
        <n v="1729"/>
        <n v="1695"/>
        <n v="1756"/>
        <n v="1806"/>
        <n v="1668"/>
        <n v="1705"/>
        <n v="1748"/>
        <n v="696"/>
        <n v="728"/>
        <n v="803"/>
        <n v="876"/>
        <n v="885"/>
        <n v="841"/>
        <n v="985"/>
        <n v="881"/>
        <n v="1027"/>
        <n v="725"/>
        <n v="673"/>
        <n v="704"/>
        <n v="740"/>
        <n v="729"/>
        <n v="681"/>
        <n v="2694"/>
        <n v="2532"/>
        <n v="2686"/>
        <n v="2566"/>
        <n v="2717"/>
        <n v="2757"/>
        <n v="2567"/>
        <n v="2465"/>
        <n v="2661"/>
        <n v="1471"/>
        <n v="1553"/>
        <n v="1276"/>
        <n v="1481"/>
        <n v="1369"/>
        <n v="1384"/>
        <n v="1367"/>
        <n v="1437"/>
        <n v="1135"/>
        <n v="1038"/>
        <n v="1010"/>
        <n v="1158"/>
        <n v="1002"/>
        <n v="909"/>
        <n v="1013"/>
        <n v="955"/>
        <n v="996"/>
        <n v="1014"/>
        <n v="1043"/>
        <n v="1068"/>
        <n v="1114"/>
        <n v="928"/>
        <n v="922"/>
        <n v="1344"/>
        <n v="1260"/>
        <n v="1305"/>
        <n v="1186"/>
        <n v="1184"/>
        <n v="1326"/>
        <n v="1176"/>
        <n v="1233"/>
        <n v="1183"/>
        <n v="1142"/>
        <n v="1145"/>
        <n v="1196"/>
        <n v="1173"/>
        <n v="1036"/>
        <n v="1149"/>
        <n v="703"/>
        <n v="726"/>
        <n v="648"/>
        <n v="684"/>
        <n v="785"/>
        <n v="806"/>
        <n v="786"/>
        <n v="1306"/>
        <n v="1277"/>
        <n v="1361"/>
        <n v="1237"/>
        <n v="1480"/>
        <n v="1353"/>
        <n v="1517"/>
        <n v="1339"/>
        <n v="1324"/>
        <n v="1645"/>
        <n v="1683"/>
        <n v="1810"/>
        <n v="1711"/>
        <n v="1949"/>
        <n v="1724"/>
        <n v="1869"/>
        <n v="1613"/>
        <n v="1787"/>
        <n v="1856"/>
        <n v="1767"/>
        <n v="2010"/>
        <n v="1854"/>
        <n v="2234"/>
        <n v="2172"/>
        <n v="2157"/>
        <n v="1912"/>
        <n v="2062"/>
        <n v="1078"/>
        <n v="1079"/>
        <n v="1099"/>
        <n v="960"/>
        <n v="1175"/>
        <n v="920"/>
        <n v="1054"/>
        <n v="978"/>
        <n v="939"/>
        <n v="980"/>
        <n v="944"/>
        <n v="1109"/>
        <n v="1089"/>
        <n v="1105"/>
        <n v="1098"/>
        <n v="1654"/>
        <n v="1485"/>
        <n v="1516"/>
        <n v="1566"/>
        <n v="1643"/>
        <n v="1606"/>
        <n v="1691"/>
        <n v="1525"/>
        <n v="1635"/>
        <n v="635"/>
        <n v="715"/>
        <n v="657"/>
        <n v="687"/>
        <n v="707"/>
        <n v="693"/>
        <n v="701"/>
        <n v="692"/>
        <n v="700"/>
        <n v="733"/>
        <n v="768"/>
        <n v="694"/>
        <n v="801"/>
        <n v="782"/>
        <n v="827"/>
        <n v="755"/>
        <n v="840"/>
        <n v="852"/>
        <n v="811"/>
        <n v="838"/>
        <n v="807"/>
        <n v="938"/>
        <n v="912"/>
        <n v="923"/>
        <n v="723"/>
        <n v="727"/>
        <n v="622"/>
        <n v="732"/>
        <n v="688"/>
        <n v="690"/>
        <n v="1637"/>
        <n v="1466"/>
        <n v="1551"/>
        <n v="1541"/>
        <n v="1742"/>
        <n v="1563"/>
        <n v="1646"/>
        <n v="736"/>
        <n v="734"/>
        <n v="764"/>
        <n v="702"/>
        <n v="4775"/>
        <n v="4909"/>
        <n v="5139"/>
        <n v="4680"/>
        <n v="5158"/>
        <n v="4963"/>
        <n v="5175"/>
        <n v="4794"/>
        <n v="4776"/>
        <n v="1992"/>
        <n v="2028"/>
        <n v="1897"/>
        <n v="2202"/>
        <n v="2208"/>
        <n v="2160"/>
        <n v="2461"/>
        <n v="2226"/>
        <n v="2345"/>
        <n v="708"/>
        <n v="777"/>
        <n v="709"/>
        <n v="670"/>
        <n v="2331"/>
        <n v="2256"/>
        <n v="2538"/>
        <n v="2513"/>
        <n v="2677"/>
        <n v="2733"/>
        <n v="2768"/>
        <n v="2426"/>
        <n v="2535"/>
        <n v="1182"/>
        <n v="1154"/>
        <n v="1160"/>
        <n v="933"/>
        <n v="1029"/>
        <n v="1046"/>
        <n v="1059"/>
        <n v="865"/>
        <n v="947"/>
        <n v="814"/>
        <n v="849"/>
        <n v="854"/>
        <n v="802"/>
        <n v="861"/>
        <n v="820"/>
        <n v="853"/>
        <n v="966"/>
        <n v="2873"/>
        <n v="2681"/>
        <n v="3094"/>
        <n v="2678"/>
        <n v="3162"/>
        <n v="2819"/>
        <n v="3214"/>
        <n v="2787"/>
        <n v="3061"/>
        <n v="713"/>
        <n v="661"/>
        <n v="741"/>
        <n v="1094"/>
        <n v="1100"/>
        <n v="1125"/>
        <n v="1091"/>
        <n v="1044"/>
        <n v="1240"/>
        <n v="1075"/>
        <n v="1126"/>
        <n v="699"/>
        <n v="695"/>
        <n v="667"/>
        <n v="656"/>
        <n v="751"/>
        <n v="671"/>
        <n v="1697"/>
        <n v="1684"/>
        <n v="1809"/>
        <n v="1758"/>
        <n v="1871"/>
        <n v="1899"/>
        <n v="1973"/>
        <n v="1999"/>
        <n v="3566"/>
        <n v="3188"/>
        <n v="3316"/>
        <n v="3221"/>
        <n v="3563"/>
        <n v="3685"/>
        <n v="3436"/>
        <n v="3076"/>
        <n v="3158"/>
        <n v="689"/>
        <n v="872"/>
        <n v="835"/>
        <n v="792"/>
        <n v="586"/>
        <n v="619"/>
        <n v="594"/>
        <n v="668"/>
        <n v="1534"/>
        <n v="1557"/>
        <n v="1761"/>
        <n v="1642"/>
        <n v="1679"/>
        <n v="1777"/>
        <n v="1472"/>
        <n v="1535"/>
        <n v="1088"/>
        <n v="1071"/>
        <n v="1168"/>
        <n v="1118"/>
        <n v="1216"/>
        <n v="1415"/>
        <n v="822"/>
        <n v="810"/>
        <n v="847"/>
        <n v="844"/>
        <n v="859"/>
        <n v="821"/>
        <n v="823"/>
        <n v="1271"/>
        <n v="1283"/>
        <n v="1329"/>
        <n v="1413"/>
        <n v="1499"/>
        <n v="1338"/>
        <n v="1388"/>
        <n v="1302"/>
        <n v="1299"/>
        <n v="569"/>
        <n v="621"/>
        <n v="592"/>
        <n v="675"/>
        <n v="665"/>
        <n v="629"/>
      </sharedItems>
    </cacheField>
    <cacheField name="Sum of Under 5 years" numFmtId="1">
      <sharedItems containsSemiMixedTypes="0" containsString="0" containsNumber="1" minValue="24254.453999999998" maxValue="2705685.9460000009"/>
    </cacheField>
    <cacheField name="Sum of 5 to 9 years" numFmtId="1">
      <sharedItems containsSemiMixedTypes="0" containsString="0" containsNumber="1" minValue="26134.02" maxValue="2534957.6949999989"/>
    </cacheField>
    <cacheField name="Sum of 10 to 14 years" numFmtId="1">
      <sharedItems containsSemiMixedTypes="0" containsString="0" containsNumber="1" minValue="24081.968000000001" maxValue="2641864.2619999987"/>
    </cacheField>
    <cacheField name="Sum of 15 to 19 years" numFmtId="1">
      <sharedItems containsSemiMixedTypes="0" containsString="0" containsNumber="1" minValue="32460.900999999998" maxValue="2812559.9079999994"/>
    </cacheField>
    <cacheField name="Sum of 20 to 24 years" numFmtId="1">
      <sharedItems containsSemiMixedTypes="0" containsString="0" containsNumber="1" minValue="32554.094999999998" maxValue="2900183.8740000008"/>
    </cacheField>
    <cacheField name="Sum of 25 to 29 years" numFmtId="1">
      <sharedItems containsSemiMixedTypes="0" containsString="0" containsNumber="1" minValue="29387.338" maxValue="2958902"/>
    </cacheField>
    <cacheField name="Sum of 30 to 34 years" numFmtId="1">
      <sharedItems containsSemiMixedTypes="0" containsString="0" containsNumber="1" minValue="28947.630999999998" maxValue="2803858"/>
    </cacheField>
    <cacheField name="Sum of 35 to 39 years" numFmtId="1">
      <sharedItems containsSemiMixedTypes="0" containsString="0" containsNumber="1" minValue="27448.573" maxValue="2666501.6330000008"/>
    </cacheField>
    <cacheField name="Sum of 40 to 44 years" numFmtId="1">
      <sharedItems containsSemiMixedTypes="0" containsString="0" containsNumber="1" minValue="29142.278999999999" maxValue="2684462.0770000014"/>
    </cacheField>
    <cacheField name="Sum of 45 to 49 years" numFmtId="1">
      <sharedItems containsSemiMixedTypes="0" containsString="0" containsNumber="1" minValue="28876.901999999998" maxValue="2677606.7070000004"/>
    </cacheField>
    <cacheField name="Sum of 50 to 54 years" numFmtId="1">
      <sharedItems containsSemiMixedTypes="0" containsString="0" containsNumber="1" minValue="33693.576999999997" maxValue="2632065.7750000004"/>
    </cacheField>
    <cacheField name="Sum of 55 to 59 years" numFmtId="1">
      <sharedItems containsSemiMixedTypes="0" containsString="0" containsNumber="1" minValue="33855.434999999998" maxValue="2425310"/>
    </cacheField>
    <cacheField name="Sum of 60 to 64 years" numFmtId="1">
      <sharedItems containsSemiMixedTypes="0" containsString="0" containsNumber="1" minValue="26519.136999999995" maxValue="2117800"/>
    </cacheField>
    <cacheField name="Sum of 65 to 69 years" numFmtId="1">
      <sharedItems containsSemiMixedTypes="0" containsString="0" containsNumber="1" minValue="17365.698000000004" maxValue="1700303" count="459">
        <n v="185977.62300000005"/>
        <n v="196493.59099999999"/>
        <n v="204283.55899999995"/>
        <n v="212374.44500000004"/>
        <n v="215057.90099999998"/>
        <n v="214039.06699999998"/>
        <n v="216200.88799999998"/>
        <n v="235051.56500000006"/>
        <n v="242800"/>
        <n v="17365.698000000004"/>
        <n v="18887.995000000003"/>
        <n v="19488.183000000001"/>
        <n v="19392.189999999999"/>
        <n v="21843.714000000007"/>
        <n v="20882.516000000003"/>
        <n v="25396.794999999995"/>
        <n v="27969.826999999997"/>
        <n v="29965"/>
        <n v="233948.65100000001"/>
        <n v="257180.95600000001"/>
        <n v="268018.897"/>
        <n v="281949.02900000004"/>
        <n v="296993.89199999999"/>
        <n v="312283.07299999997"/>
        <n v="325555.79199999996"/>
        <n v="330423.72700000001"/>
        <n v="359008"/>
        <n v="115366.405"/>
        <n v="122386.579"/>
        <n v="122812.52699999999"/>
        <n v="124513.98399999998"/>
        <n v="128560.181"/>
        <n v="122497.54900000001"/>
        <n v="134150.61100000003"/>
        <n v="130771.13800000001"/>
        <n v="145069"/>
        <n v="1140352.3819999998"/>
        <n v="1190627.8879999998"/>
        <n v="1261146.0279999997"/>
        <n v="1319976.064"/>
        <n v="1400779.4100000004"/>
        <n v="1473536.5879999998"/>
        <n v="1566384.0100000002"/>
        <n v="1653311.7000000004"/>
        <n v="1700303"/>
        <n v="152591.519"/>
        <n v="160492.09699999992"/>
        <n v="169678.179"/>
        <n v="181261.67400000006"/>
        <n v="199076.07200000001"/>
        <n v="206635.61299999998"/>
        <n v="222765.98400000003"/>
        <n v="240981.07700000008"/>
        <n v="251190"/>
        <n v="129342.342"/>
        <n v="135173.58100000001"/>
        <n v="142090.81599999999"/>
        <n v="150498.00599999999"/>
        <n v="157475.606"/>
        <n v="165442.36599999995"/>
        <n v="171307.766"/>
        <n v="177692.75299999997"/>
        <n v="183585"/>
        <n v="34546.392"/>
        <n v="38016.300000000003"/>
        <n v="39914.484000000004"/>
        <n v="41833.050000000003"/>
        <n v="44656.69"/>
        <n v="46994.286"/>
        <n v="49548.45"/>
        <n v="52603.322999999997"/>
        <n v="54964"/>
        <n v="20595.154999999999"/>
        <n v="20454"/>
        <n v="20788.424999999999"/>
        <n v="21807.324000000001"/>
        <n v="22297.356"/>
        <n v="22814.495999999999"/>
        <n v="23309.423999999999"/>
        <n v="24383.332999999999"/>
        <n v="25932"/>
        <n v="804879.96"/>
        <n v="894944.47200000018"/>
        <n v="925260.73400000017"/>
        <n v="956684.55300000007"/>
        <n v="988563.01500000036"/>
        <n v="1041733.6780000003"/>
        <n v="1086820.8469999998"/>
        <n v="1157780.7720000001"/>
        <n v="1197726"/>
        <n v="304556.36900000018"/>
        <n v="322624.34299999999"/>
        <n v="335912.60599999985"/>
        <n v="349114.26700000023"/>
        <n v="372026.91399999982"/>
        <n v="377667.12000000011"/>
        <n v="403988.478"/>
        <n v="417215.87499999983"/>
        <n v="435936"/>
        <n v="47755.588000000003"/>
        <n v="52905.2"/>
        <n v="55831.468999999997"/>
        <n v="59484.151000000005"/>
        <n v="62483.431000000004"/>
        <n v="67525.578000000009"/>
        <n v="71036.108000000007"/>
        <n v="76192.123999999996"/>
        <n v="80078"/>
        <n v="52907.173000000003"/>
        <n v="55861.544000000002"/>
        <n v="59702.203000000009"/>
        <n v="63096.481000000007"/>
        <n v="64757.598999999995"/>
        <n v="62422.47800000001"/>
        <n v="66599.705999999991"/>
        <n v="72597.085000000006"/>
        <n v="74566"/>
        <n v="442814.30900000012"/>
        <n v="454780.33600000024"/>
        <n v="465106.87799999968"/>
        <n v="485193.50099999987"/>
        <n v="496264.33299999987"/>
        <n v="515331.04399999999"/>
        <n v="533953.67599999998"/>
        <n v="566404.05799999996"/>
        <n v="578903"/>
        <n v="231607.75699999993"/>
        <n v="242288.93299999999"/>
        <n v="235891.37399999992"/>
        <n v="247065.00700000001"/>
        <n v="260512.42399999997"/>
        <n v="269328.25799999997"/>
        <n v="271003.5749999999"/>
        <n v="293575.58500000008"/>
        <n v="318166"/>
        <n v="110879.33399999999"/>
        <n v="112891.71000000004"/>
        <n v="112074.70300000001"/>
        <n v="121773.27899999999"/>
        <n v="120077.97899999996"/>
        <n v="117711.04599999999"/>
        <n v="131061.64200000002"/>
        <n v="131250.42000000001"/>
        <n v="132185"/>
        <n v="95363.464999999967"/>
        <n v="97738.754000000015"/>
        <n v="101180.03899999996"/>
        <n v="105981.71899999997"/>
        <n v="104411.02699999997"/>
        <n v="111438.75599999999"/>
        <n v="120781.95999999998"/>
        <n v="122583.41"/>
        <n v="125674"/>
        <n v="164579.85999999996"/>
        <n v="162030.73199999999"/>
        <n v="168707.13299999997"/>
        <n v="181192.4789999999"/>
        <n v="183509.75899999996"/>
        <n v="185946.80400000003"/>
        <n v="200685.96699999995"/>
        <n v="205550.03599999996"/>
        <n v="201405"/>
        <n v="159619.70900000009"/>
        <n v="165631.51999999996"/>
        <n v="170369.97699999996"/>
        <n v="174619.27600000001"/>
        <n v="176556.24099999998"/>
        <n v="192046.08099999995"/>
        <n v="195116.44899999996"/>
        <n v="220726.42800000004"/>
        <n v="207423"/>
        <n v="56554.82699999999"/>
        <n v="59679.47600000001"/>
        <n v="61809.418999999987"/>
        <n v="63947.860999999997"/>
        <n v="69088.717000000004"/>
        <n v="72438.888999999996"/>
        <n v="74625.183999999994"/>
        <n v="77960.262000000002"/>
        <n v="79478"/>
        <n v="199388.27900000004"/>
        <n v="207383.52500000002"/>
        <n v="217364.13499999998"/>
        <n v="229999.40900000004"/>
        <n v="239495.65800000005"/>
        <n v="253150.75"/>
        <n v="267131.53899999999"/>
        <n v="276286.99900000001"/>
        <n v="286336"/>
        <n v="233970.06899999996"/>
        <n v="239618.89399999997"/>
        <n v="251725.79199999996"/>
        <n v="267578.29599999997"/>
        <n v="281642.11200000002"/>
        <n v="295549.34500000003"/>
        <n v="308595.353"/>
        <n v="325203.87299999996"/>
        <n v="338249"/>
        <n v="369970.82100000005"/>
        <n v="384738.71699999995"/>
        <n v="395967.57700000016"/>
        <n v="411039.20899999992"/>
        <n v="428780.07699999993"/>
        <n v="449189.97100000008"/>
        <n v="462702.78999999992"/>
        <n v="486340.72100000014"/>
        <n v="503172"/>
        <n v="178504.163"/>
        <n v="188087.24599999996"/>
        <n v="184592.32600000009"/>
        <n v="189976.22700000001"/>
        <n v="218582.27400000006"/>
        <n v="214083.42300000004"/>
        <n v="223226.35199999996"/>
        <n v="237190.69699999987"/>
        <n v="233174"/>
        <n v="107645.361"/>
        <n v="110760.84700000002"/>
        <n v="110903.65700000001"/>
        <n v="114923.51999999996"/>
        <n v="119332.00600000001"/>
        <n v="119826.93799999999"/>
        <n v="126327.217"/>
        <n v="131970.42600000004"/>
        <n v="118075"/>
        <n v="220966.34900000002"/>
        <n v="231483.5180000001"/>
        <n v="235959.55"/>
        <n v="246462.22500000003"/>
        <n v="243158.649"/>
        <n v="261213.04800000004"/>
        <n v="258597.87600000008"/>
        <n v="285601.82499999995"/>
        <n v="278194"/>
        <n v="38102.933999999994"/>
        <n v="40995.988999999987"/>
        <n v="41633.129000000001"/>
        <n v="43806.522999999986"/>
        <n v="43866.40400000001"/>
        <n v="44830.845000000008"/>
        <n v="51485.239000000001"/>
        <n v="52730.482999999993"/>
        <n v="46578"/>
        <n v="59977.887000000024"/>
        <n v="61970.365999999973"/>
        <n v="63117.488000000012"/>
        <n v="63926.330999999969"/>
        <n v="67892.543999999994"/>
        <n v="68274.677999999985"/>
        <n v="71314.170000000027"/>
        <n v="81286.489000000001"/>
        <n v="78144"/>
        <n v="95608.061999999991"/>
        <n v="105138.07099999998"/>
        <n v="110975.03899999998"/>
        <n v="114896.834"/>
        <n v="123283.58399999999"/>
        <n v="126332.65199999999"/>
        <n v="135797.34300000002"/>
        <n v="144796.33699999997"/>
        <n v="145621"/>
        <n v="50317.019"/>
        <n v="52290.17"/>
        <n v="51107.377999999997"/>
        <n v="58323.451000000001"/>
        <n v="61374.347000000002"/>
        <n v="61762.567999999999"/>
        <n v="61842.59"/>
        <n v="73173.034999999989"/>
        <n v="76333"/>
        <n v="318655.29199999996"/>
        <n v="329433.88300000003"/>
        <n v="341589.80000000005"/>
        <n v="357452.85399999999"/>
        <n v="368847.66700000002"/>
        <n v="386427.07000000012"/>
        <n v="404553.98300000007"/>
        <n v="418136.06300000008"/>
        <n v="433890"/>
        <n v="73604.275999999998"/>
        <n v="79531.26999999999"/>
        <n v="81675.353999999992"/>
        <n v="84806.031000000003"/>
        <n v="89100.642000000007"/>
        <n v="92972.942999999985"/>
        <n v="93923.233000000007"/>
        <n v="103072.57599999997"/>
        <n v="105292"/>
        <n v="720792.08699999994"/>
        <n v="728285.49"/>
        <n v="749832.09"/>
        <n v="770524.41099999996"/>
        <n v="812361.61100000003"/>
        <n v="844894.46999999962"/>
        <n v="885750.39300000039"/>
        <n v="925095.08900000039"/>
        <n v="960505"/>
        <n v="337126.08699999988"/>
        <n v="366844.93300000008"/>
        <n v="375870.86799999984"/>
        <n v="393325.13800000004"/>
        <n v="418206.66700000007"/>
        <n v="446475.92599999998"/>
        <n v="433025.36600000004"/>
        <n v="466580.28399999999"/>
        <n v="510776"/>
        <n v="22005.105000000003"/>
        <n v="21113.460000000003"/>
        <n v="24085.574000000008"/>
        <n v="24845.085000000006"/>
        <n v="25035.070999999996"/>
        <n v="25036.835999999999"/>
        <n v="26723.046000000002"/>
        <n v="23905.053"/>
        <n v="31320"/>
        <n v="437066.4219999999"/>
        <n v="450312.01599999989"/>
        <n v="462045.44200000004"/>
        <n v="479275.4389999999"/>
        <n v="485186.80500000011"/>
        <n v="516979.73"/>
        <n v="524577.60999999987"/>
        <n v="563402.25300000003"/>
        <n v="586281"/>
        <n v="139383.383"/>
        <n v="145473.56400000004"/>
        <n v="143231.09000000005"/>
        <n v="156556.02400000006"/>
        <n v="157524.851"/>
        <n v="157983.47500000001"/>
        <n v="167182.24900000004"/>
        <n v="168225.6810000001"/>
        <n v="171705"/>
        <n v="143558.35100000002"/>
        <n v="154033.09300000005"/>
        <n v="158535.41099999993"/>
        <n v="161927.06499999997"/>
        <n v="175098.20300000001"/>
        <n v="184048.47500000001"/>
        <n v="193209.02100000001"/>
        <n v="221049.78100000002"/>
        <n v="222882"/>
        <n v="502575.17700000008"/>
        <n v="521576.56099999999"/>
        <n v="534623.54499999981"/>
        <n v="558919.26500000001"/>
        <n v="577125.74100000004"/>
        <n v="597952.80200000014"/>
        <n v="614155.43900000001"/>
        <n v="659913.34500000044"/>
        <n v="691833"/>
        <n v="38272.952999999994"/>
        <n v="39244.612000000001"/>
        <n v="40833.809000000001"/>
        <n v="42681.428"/>
        <n v="45229.561000000002"/>
        <n v="47398.637000000002"/>
        <n v="49839.370999999999"/>
        <n v="51724.887999999999"/>
        <n v="54746"/>
        <n v="179295.76100000006"/>
        <n v="191626.94199999998"/>
        <n v="195287.79999999996"/>
        <n v="211860.60499999998"/>
        <n v="221143.69000000006"/>
        <n v="236020.91499999998"/>
        <n v="244543.38200000001"/>
        <n v="271558.57699999999"/>
        <n v="272045"/>
        <n v="28016.870999999992"/>
        <n v="25135.506000000001"/>
        <n v="28876.643"/>
        <n v="28889.912"/>
        <n v="28478.535000000003"/>
        <n v="26535.606999999996"/>
        <n v="25453.909000000003"/>
        <n v="33269.628000000004"/>
        <n v="37790"/>
        <n v="238177.66199999998"/>
        <n v="253223.99599999993"/>
        <n v="262956.41599999997"/>
        <n v="267993.76400000002"/>
        <n v="274183.43300000002"/>
        <n v="294159.87999999995"/>
        <n v="309442.72900000005"/>
        <n v="316607.17799999996"/>
        <n v="327303"/>
        <n v="719312.27500000049"/>
        <n v="766018.83299999987"/>
        <n v="811860.69700000109"/>
        <n v="849255.57200000063"/>
        <n v="892410.02700000058"/>
        <n v="937291.90699999966"/>
        <n v="959121.20700000005"/>
        <n v="1028728.9359999996"/>
        <n v="1070875"/>
        <n v="68503.941999999995"/>
        <n v="71718.637000000002"/>
        <n v="73906.123999999996"/>
        <n v="77603.463999999993"/>
        <n v="85992.434999999998"/>
        <n v="87523.917000000001"/>
        <n v="93005.281999999992"/>
        <n v="98981.310000000027"/>
        <n v="103407"/>
        <n v="25085.384000000002"/>
        <n v="24173.703000000001"/>
        <n v="27590.215999999997"/>
        <n v="25645.970999999998"/>
        <n v="25865.400999999998"/>
        <n v="25731.152999999998"/>
        <n v="34193.952000000005"/>
        <n v="28563.464"/>
        <n v="35848"/>
        <n v="276315.01400000002"/>
        <n v="279135.15199999994"/>
        <n v="299023.45799999998"/>
        <n v="295097.88099999999"/>
        <n v="317048.39299999987"/>
        <n v="325383.40799999988"/>
        <n v="349446.75500000006"/>
        <n v="363014.66899999999"/>
        <n v="383590"/>
        <n v="226375.97199999998"/>
        <n v="239260.39799999996"/>
        <n v="255902.83899999992"/>
        <n v="270380.10000000003"/>
        <n v="286769.54800000001"/>
        <n v="310124.73200000002"/>
        <n v="309718.60200000007"/>
        <n v="340128.18599999999"/>
        <n v="352446"/>
        <n v="78454.973000000013"/>
        <n v="82268.520999999993"/>
        <n v="83673.773999999976"/>
        <n v="83078.233999999982"/>
        <n v="86559.712999999974"/>
        <n v="89340.042000000016"/>
        <n v="85677.922000000006"/>
        <n v="99598.419000000009"/>
        <n v="95019"/>
        <n v="205135.84399999998"/>
        <n v="207829.74699999994"/>
        <n v="208819.27600000001"/>
        <n v="223063.07999999993"/>
        <n v="228075.15400000004"/>
        <n v="240955.84499999994"/>
        <n v="248694.141"/>
        <n v="261790.15399999995"/>
        <n v="276977"/>
        <n v="19037.458999999999"/>
        <n v="21585.010000000002"/>
        <n v="20671.203999999998"/>
        <n v="22163.106"/>
        <n v="21940.848999999998"/>
        <n v="24137.449000000001"/>
        <n v="24627.115000000005"/>
        <n v="24194.755000000001"/>
        <n v="27193"/>
      </sharedItems>
    </cacheField>
    <cacheField name="Sum of 70 to 74 years" numFmtId="1">
      <sharedItems containsSemiMixedTypes="0" containsString="0" containsNumber="1" minValue="12276.151" maxValue="1208848" count="459">
        <n v="150377.83800000002"/>
        <n v="155738.49400000001"/>
        <n v="156187.22500000001"/>
        <n v="159756.31399999993"/>
        <n v="160120.04499999995"/>
        <n v="156168.96000000002"/>
        <n v="156707.29799999995"/>
        <n v="170009.04199999999"/>
        <n v="180507"/>
        <n v="12310.133"/>
        <n v="12276.151"/>
        <n v="12853.458999999997"/>
        <n v="13576.838000000002"/>
        <n v="14980.236999999996"/>
        <n v="14361.534"/>
        <n v="16349.493"/>
        <n v="18523.543999999994"/>
        <n v="18566"/>
        <n v="188709.36899999998"/>
        <n v="202672.12699999998"/>
        <n v="208213.13500000001"/>
        <n v="220550.19400000005"/>
        <n v="230871.37100000001"/>
        <n v="242037.31600000002"/>
        <n v="255671.486"/>
        <n v="253880.80699999997"/>
        <n v="278686"/>
        <n v="95285.918999999994"/>
        <n v="99025.986000000004"/>
        <n v="98938.96100000001"/>
        <n v="101023.268"/>
        <n v="99860.130999999994"/>
        <n v="95014.478999999992"/>
        <n v="103831.08100000001"/>
        <n v="98709.500999999975"/>
        <n v="110715"/>
        <n v="912811.68300000019"/>
        <n v="922620.27900000021"/>
        <n v="958814.11100000027"/>
        <n v="981667.81899999978"/>
        <n v="1017817.1870000002"/>
        <n v="1071450.0830000003"/>
        <n v="1114559.9940000002"/>
        <n v="1159195.4559999998"/>
        <n v="1208848"/>
        <n v="116715.2"/>
        <n v="118931.204"/>
        <n v="125762.18200000003"/>
        <n v="126948.02500000001"/>
        <n v="133542.217"/>
        <n v="138710.20799999998"/>
        <n v="147911.59899999993"/>
        <n v="155752.56300000008"/>
        <n v="172399"/>
        <n v="104607.512"/>
        <n v="104824.16600000001"/>
        <n v="106513.226"/>
        <n v="107920.128"/>
        <n v="111674.192"/>
        <n v="115766.83"/>
        <n v="120986.48100000003"/>
        <n v="125833.11899999999"/>
        <n v="134930"/>
        <n v="28546.941999999999"/>
        <n v="29692.914000000001"/>
        <n v="30444.761999999999"/>
        <n v="31517.764999999999"/>
        <n v="32952.81"/>
        <n v="34250.402999999998"/>
        <n v="36405.262000000002"/>
        <n v="38252.423999999999"/>
        <n v="40641"/>
        <n v="15887.691000000001"/>
        <n v="15194.4"/>
        <n v="14848.875"/>
        <n v="15749.734"/>
        <n v="16103.646000000001"/>
        <n v="17110.871999999999"/>
        <n v="18129.552"/>
        <n v="18452.252"/>
        <n v="19650"/>
        <n v="674098.61200000008"/>
        <n v="738436.54799999984"/>
        <n v="748277.86100000027"/>
        <n v="768276.43099999987"/>
        <n v="781068.26399999997"/>
        <n v="824993.86199999985"/>
        <n v="865740.16899999976"/>
        <n v="919160.94099999999"/>
        <n v="961390"/>
        <n v="225441.23400000003"/>
        <n v="233637.36200000011"/>
        <n v="238635.65600000008"/>
        <n v="243880.66399999996"/>
        <n v="260530.48799999995"/>
        <n v="263263.3679999999"/>
        <n v="283399.84800000011"/>
        <n v="292867.13999999996"/>
        <n v="308920"/>
        <n v="39150.416999999994"/>
        <n v="41079.244000000006"/>
        <n v="42160.423000000003"/>
        <n v="42643.759000000005"/>
        <n v="44392.662000000004"/>
        <n v="45386.904999999999"/>
        <n v="48746.481"/>
        <n v="50096.696999999993"/>
        <n v="53596"/>
        <n v="40210.094000000005"/>
        <n v="42114.082999999984"/>
        <n v="44065.847999999998"/>
        <n v="44958.884999999987"/>
        <n v="47445.717999999993"/>
        <n v="46987.352999999996"/>
        <n v="48594.245999999999"/>
        <n v="51828.352999999988"/>
        <n v="53791"/>
        <n v="353256.69799999997"/>
        <n v="352541.2640000002"/>
        <n v="352098.5749999999"/>
        <n v="361799.67900000012"/>
        <n v="369943.0780000001"/>
        <n v="377972.75600000011"/>
        <n v="389870.87900000002"/>
        <n v="413282.69599999994"/>
        <n v="427266"/>
        <n v="181006.99100000004"/>
        <n v="187530.53500000003"/>
        <n v="179880.07499999995"/>
        <n v="187081.69400000013"/>
        <n v="193461.71999999997"/>
        <n v="196903.78600000011"/>
        <n v="198505.42"/>
        <n v="209746.69099999996"/>
        <n v="223506"/>
        <n v="95859.92200000002"/>
        <n v="94713.934999999954"/>
        <n v="93972.542000000016"/>
        <n v="98275.536999999982"/>
        <n v="95097.463999999978"/>
        <n v="90259.741000000024"/>
        <n v="98274.973000000013"/>
        <n v="94531.79800000001"/>
        <n v="95457"/>
        <n v="78682.752000000008"/>
        <n v="78443.74500000001"/>
        <n v="78420.099000000017"/>
        <n v="79652.760999999984"/>
        <n v="79210.66899999998"/>
        <n v="82404.382999999987"/>
        <n v="87378.782999999996"/>
        <n v="88240.775000000038"/>
        <n v="92580"/>
        <n v="131489.85300000006"/>
        <n v="127593.25999999998"/>
        <n v="132266.57800000001"/>
        <n v="135771.92700000003"/>
        <n v="134855.07499999992"/>
        <n v="136169.65200000003"/>
        <n v="145870.73500000002"/>
        <n v="147652.11399999997"/>
        <n v="145353"/>
        <n v="126639.91900000001"/>
        <n v="129264.83000000002"/>
        <n v="132583.05100000004"/>
        <n v="129278.29800000008"/>
        <n v="133081.334"/>
        <n v="140617.83799999996"/>
        <n v="142142.777"/>
        <n v="162421.533"/>
        <n v="149475"/>
        <n v="45384.793000000012"/>
        <n v="46602.116999999998"/>
        <n v="47446.294999999998"/>
        <n v="48315.91"/>
        <n v="50996.965999999993"/>
        <n v="53422.135000000009"/>
        <n v="53059.510999999999"/>
        <n v="53617.603000000003"/>
        <n v="55240"/>
        <n v="154603.23199999996"/>
        <n v="155247.80300000001"/>
        <n v="156498.75400000002"/>
        <n v="162613.60499999998"/>
        <n v="169415.18600000005"/>
        <n v="177933.33499999993"/>
        <n v="183800.859"/>
        <n v="191593.52500000002"/>
        <n v="202846"/>
        <n v="192511.28799999997"/>
        <n v="190563.80000000002"/>
        <n v="194179.40700000001"/>
        <n v="195729.71699999998"/>
        <n v="204662.12500000003"/>
        <n v="214381.12899999999"/>
        <n v="224344.37199999997"/>
        <n v="235433.06599999999"/>
        <n v="248812"/>
        <n v="294976.04600000003"/>
        <n v="298594.299"/>
        <n v="301447.04100000003"/>
        <n v="308072.04300000001"/>
        <n v="311938.46299999993"/>
        <n v="328137.86099999998"/>
        <n v="333630.06899999996"/>
        <n v="341555.67300000001"/>
        <n v="361010"/>
        <n v="142888.88400000002"/>
        <n v="143332.10200000004"/>
        <n v="139317.44999999998"/>
        <n v="142054.59699999998"/>
        <n v="163505.88400000005"/>
        <n v="158007.15799999997"/>
        <n v="162473.42900000003"/>
        <n v="170818.79499999998"/>
        <n v="165330"/>
        <n v="86683.842000000033"/>
        <n v="84902.991000000009"/>
        <n v="84383.214999999997"/>
        <n v="88777.664999999964"/>
        <n v="90031.899000000005"/>
        <n v="90147.399000000019"/>
        <n v="93572.660000000018"/>
        <n v="94912.466"/>
        <n v="86158"/>
        <n v="178583.28799999994"/>
        <n v="182519.90700000001"/>
        <n v="182241.53400000004"/>
        <n v="187789.98500000002"/>
        <n v="181898.30400000003"/>
        <n v="198602.72"/>
        <n v="195551.54200000002"/>
        <n v="211185.19500000004"/>
        <n v="208273"/>
        <n v="29866.826999999994"/>
        <n v="30836.58"/>
        <n v="31404.817000000003"/>
        <n v="31562.367000000006"/>
        <n v="31446.888000000006"/>
        <n v="32115.644000000008"/>
        <n v="36856.890999999996"/>
        <n v="37727.184999999998"/>
        <n v="32247"/>
        <n v="52216.954000000005"/>
        <n v="51811.441999999988"/>
        <n v="51996.095999999998"/>
        <n v="50722.325000000012"/>
        <n v="50488.156999999985"/>
        <n v="50844.734000000011"/>
        <n v="51123.847000000009"/>
        <n v="57497.483000000007"/>
        <n v="56453"/>
        <n v="68667.122000000003"/>
        <n v="75937.473000000013"/>
        <n v="79858.227999999988"/>
        <n v="83205.63"/>
        <n v="88042.678"/>
        <n v="91244.229999999981"/>
        <n v="97910.542000000016"/>
        <n v="105237.13699999997"/>
        <n v="108562"/>
        <n v="37569.125"/>
        <n v="38193.22"/>
        <n v="37802.245000000003"/>
        <n v="40721.112000000001"/>
        <n v="42632.74700000001"/>
        <n v="43763.474000000002"/>
        <n v="43910.641000000003"/>
        <n v="50316.510999999999"/>
        <n v="51885"/>
        <n v="258685.43199999994"/>
        <n v="256797.101"/>
        <n v="258563.35600000003"/>
        <n v="265193.75700000004"/>
        <n v="274803.47100000002"/>
        <n v="283166.554"/>
        <n v="294781.41299999994"/>
        <n v="302209.424"/>
        <n v="321586"/>
        <n v="59005.796999999999"/>
        <n v="61455.118000000002"/>
        <n v="64129.747000000003"/>
        <n v="63496.201000000001"/>
        <n v="66360.858999999997"/>
        <n v="67821.506999999983"/>
        <n v="69701.780999999988"/>
        <n v="74111.686000000016"/>
        <n v="78188"/>
        <n v="584201.23699999996"/>
        <n v="578256.83799999999"/>
        <n v="581003.40800000017"/>
        <n v="586825.41200000013"/>
        <n v="609419.80900000001"/>
        <n v="626016.78300000017"/>
        <n v="638950.5199999999"/>
        <n v="668946.51700000034"/>
        <n v="697377"/>
        <n v="263627.516"/>
        <n v="280087.12000000005"/>
        <n v="283140.0140000002"/>
        <n v="290801.52499999997"/>
        <n v="302751.886"/>
        <n v="319867.87399999995"/>
        <n v="309191.45899999997"/>
        <n v="328403.58099999995"/>
        <n v="363557"/>
        <n v="18956.759000000002"/>
        <n v="18078.403000000002"/>
        <n v="20951.888999999996"/>
        <n v="20423.407999999999"/>
        <n v="19825.216000000004"/>
        <n v="18988.806"/>
        <n v="20444.501"/>
        <n v="18224.348999999995"/>
        <n v="22911"/>
        <n v="356359.37900000013"/>
        <n v="360808.65599999996"/>
        <n v="364669.2199999998"/>
        <n v="371281.15600000013"/>
        <n v="370558.5909999999"/>
        <n v="391902.44599999982"/>
        <n v="383333.27799999993"/>
        <n v="405168.7509999997"/>
        <n v="413876"/>
        <n v="113028.09299999999"/>
        <n v="116559.43899999998"/>
        <n v="113607.54399999997"/>
        <n v="121375.39499999999"/>
        <n v="123084.81900000003"/>
        <n v="120371.65300000001"/>
        <n v="127967.48800000003"/>
        <n v="124735.178"/>
        <n v="127801"/>
        <n v="107093.73699999999"/>
        <n v="112670.58299999998"/>
        <n v="114601.20600000002"/>
        <n v="113675.59299999999"/>
        <n v="125821.10900000001"/>
        <n v="133190.70600000001"/>
        <n v="137740.69699999999"/>
        <n v="152557.20999999996"/>
        <n v="154297"/>
        <n v="414250.76199999999"/>
        <n v="415473.30499999999"/>
        <n v="412591.61599999992"/>
        <n v="426657.16000000009"/>
        <n v="431505.66600000014"/>
        <n v="442760.85200000001"/>
        <n v="451860.527"/>
        <n v="480656.88500000007"/>
        <n v="499292"/>
        <n v="32010.003000000001"/>
        <n v="31390.619000000002"/>
        <n v="31397.799000000006"/>
        <n v="32383.309000000001"/>
        <n v="33435.584999999999"/>
        <n v="34335.160000000003"/>
        <n v="35378.536999999997"/>
        <n v="37163.709000000003"/>
        <n v="38593"/>
        <n v="135086.16800000003"/>
        <n v="140930.30900000001"/>
        <n v="145466.68799999999"/>
        <n v="154809.64199999996"/>
        <n v="161082.29199999999"/>
        <n v="171429.05599999998"/>
        <n v="174918.42300000001"/>
        <n v="192698.60299999997"/>
        <n v="198100"/>
        <n v="25406.498000000003"/>
        <n v="21875.389000000003"/>
        <n v="24177.756000000001"/>
        <n v="23105.999999999996"/>
        <n v="23617.662999999997"/>
        <n v="18934.113000000005"/>
        <n v="19409.580000000002"/>
        <n v="23880.534"/>
        <n v="25241"/>
        <n v="188775.76099999997"/>
        <n v="196035.08900000001"/>
        <n v="203193.94999999998"/>
        <n v="201361.86799999996"/>
        <n v="202948.05400000006"/>
        <n v="215579.54900000003"/>
        <n v="220666.04"/>
        <n v="224229.43100000007"/>
        <n v="233931"/>
        <n v="565781.26600000006"/>
        <n v="586702.8330000001"/>
        <n v="601774.58299999975"/>
        <n v="610687.18499999971"/>
        <n v="636415.1530000004"/>
        <n v="665338.022"/>
        <n v="679866.15100000042"/>
        <n v="719381.37300000037"/>
        <n v="767259"/>
        <n v="54869.143000000011"/>
        <n v="55825.805000000008"/>
        <n v="57375.640000000007"/>
        <n v="59810.718000000001"/>
        <n v="64365.158000000003"/>
        <n v="64105.249999999993"/>
        <n v="66290.638999999996"/>
        <n v="70092.772000000012"/>
        <n v="74358"/>
        <n v="19478.528999999999"/>
        <n v="17851.246000000003"/>
        <n v="19945.243999999999"/>
        <n v="18630.418000000001"/>
        <n v="18266.189999999999"/>
        <n v="17669.902000000002"/>
        <n v="23722.878000000001"/>
        <n v="20517.969000000001"/>
        <n v="25109"/>
        <n v="212253.84200000003"/>
        <n v="208181.64900000003"/>
        <n v="218529.60800000004"/>
        <n v="214422.43500000003"/>
        <n v="228511.353"/>
        <n v="233968.39100000003"/>
        <n v="249273.27200000003"/>
        <n v="257986.38899999994"/>
        <n v="273253"/>
        <n v="173909.50599999996"/>
        <n v="176271.28399999999"/>
        <n v="181123.99899999998"/>
        <n v="190073.04000000004"/>
        <n v="199805.95899999997"/>
        <n v="211658.67199999996"/>
        <n v="210754.34100000001"/>
        <n v="233861.99299999999"/>
        <n v="245922"/>
        <n v="65354.794000000009"/>
        <n v="67055.743999999992"/>
        <n v="64959.694000000003"/>
        <n v="63540.886000000006"/>
        <n v="66816.621000000014"/>
        <n v="66473.969999999987"/>
        <n v="60444.596000000012"/>
        <n v="70404.490000000005"/>
        <n v="69099"/>
        <n v="164041.14599999998"/>
        <n v="162069.42599999998"/>
        <n v="161877.391"/>
        <n v="170794.28199999992"/>
        <n v="171314.16900000002"/>
        <n v="180569.56700000004"/>
        <n v="179160.08799999996"/>
        <n v="184568.90399999998"/>
        <n v="193870"/>
        <n v="14285.656000000001"/>
        <n v="16094.218999999999"/>
        <n v="15104.269999999995"/>
        <n v="16374.752999999997"/>
        <n v="14285.159999999998"/>
        <n v="16188.357"/>
        <n v="17191.041000000001"/>
        <n v="17288.267"/>
        <n v="18358"/>
      </sharedItems>
    </cacheField>
    <cacheField name="Sum of 75 to 79 years" numFmtId="1">
      <sharedItems containsSemiMixedTypes="0" containsString="0" containsNumber="1" minValue="8172.398000000001" maxValue="860566" count="459">
        <n v="123530.31799999998"/>
        <n v="119861.00899999996"/>
        <n v="120513.49499999998"/>
        <n v="121060.061"/>
        <n v="122101.79899999998"/>
        <n v="119707.40199999999"/>
        <n v="117597.66899999998"/>
        <n v="124061.98599999998"/>
        <n v="128114"/>
        <n v="8456.5560000000005"/>
        <n v="8172.398000000001"/>
        <n v="8390.0279999999984"/>
        <n v="8325.232"/>
        <n v="8753.9509999999991"/>
        <n v="8568.2710000000006"/>
        <n v="9529.2060000000019"/>
        <n v="10417.459999999999"/>
        <n v="10761"/>
        <n v="172567.44200000001"/>
        <n v="161792.32299999997"/>
        <n v="162912.43400000001"/>
        <n v="164878.524"/>
        <n v="169022.64399999997"/>
        <n v="174030.63499999998"/>
        <n v="182148.48100000003"/>
        <n v="181364.09900000002"/>
        <n v="201117"/>
        <n v="78079.888999999996"/>
        <n v="75439.175999999992"/>
        <n v="74586.949999999983"/>
        <n v="75210.244999999995"/>
        <n v="74196.488999999987"/>
        <n v="69377.523000000016"/>
        <n v="74351.34199999999"/>
        <n v="69956.799999999988"/>
        <n v="77657"/>
        <n v="767112.67099999962"/>
        <n v="749520.0770000004"/>
        <n v="769651.19399999978"/>
        <n v="774865.9160000002"/>
        <n v="775799.2840000001"/>
        <n v="791377.65499999991"/>
        <n v="815622.24900000007"/>
        <n v="845288.77099999983"/>
        <n v="860566"/>
        <n v="92981.319999999992"/>
        <n v="93308.458999999988"/>
        <n v="94606.935000000012"/>
        <n v="95094.537000000026"/>
        <n v="98967.561000000002"/>
        <n v="100232.859"/>
        <n v="105856.238"/>
        <n v="110250.37999999999"/>
        <n v="118693"/>
        <n v="89120.801000000007"/>
        <n v="93098.383999999991"/>
        <n v="90317.046000000017"/>
        <n v="89642.506999999998"/>
        <n v="88750.864000000016"/>
        <n v="89983.695000000007"/>
        <n v="90211.217000000004"/>
        <n v="91204.077000000005"/>
        <n v="94564"/>
        <n v="24016.651999999998"/>
        <n v="23103.252"/>
        <n v="23189.712"/>
        <n v="23796.116999999998"/>
        <n v="24021.074000000001"/>
        <n v="24818.343000000001"/>
        <n v="26022.462"/>
        <n v="26709.383999999998"/>
        <n v="28409"/>
        <n v="12945.526"/>
        <n v="11688"/>
        <n v="11879.1"/>
        <n v="12115.18"/>
        <n v="12387.42"/>
        <n v="12674.72"/>
        <n v="12949.68"/>
        <n v="12521.171"/>
        <n v="13818"/>
        <n v="661170.98899999994"/>
        <n v="615761.45400000026"/>
        <n v="612513.41800000006"/>
        <n v="612648.40200000012"/>
        <n v="612388.76899999997"/>
        <n v="634636.97199999995"/>
        <n v="656640.68499999994"/>
        <n v="690072.10500000021"/>
        <n v="720637"/>
        <n v="178768.92200000014"/>
        <n v="175062.84099999996"/>
        <n v="177897.47900000005"/>
        <n v="176761.71600000007"/>
        <n v="184713.88599999994"/>
        <n v="184667.93999999997"/>
        <n v="193174.99599999984"/>
        <n v="196070.68500000003"/>
        <n v="206787"/>
        <n v="37560.862000000001"/>
        <n v="35775.097999999998"/>
        <n v="35399.862999999998"/>
        <n v="34583.061000000002"/>
        <n v="33856.826999999997"/>
        <n v="35187.833999999995"/>
        <n v="33828.688999999998"/>
        <n v="35578.057000000001"/>
        <n v="37060"/>
        <n v="33101.985999999997"/>
        <n v="32144.224999999991"/>
        <n v="33754.477999999996"/>
        <n v="33594.393000000004"/>
        <n v="34159.778999999995"/>
        <n v="32972.770000000004"/>
        <n v="33937.877999999997"/>
        <n v="35917.926999999981"/>
        <n v="35946"/>
        <n v="299351.38899999985"/>
        <n v="291862.86200000008"/>
        <n v="286263.592"/>
        <n v="288977.07099999994"/>
        <n v="280917.80499999988"/>
        <n v="281353.66600000008"/>
        <n v="289818.42099999997"/>
        <n v="296988.31699999992"/>
        <n v="302192"/>
        <n v="155383.29400000008"/>
        <n v="157269.60000000003"/>
        <n v="146162.97099999996"/>
        <n v="147349.92099999997"/>
        <n v="146965.783"/>
        <n v="146064.31999999998"/>
        <n v="143241.32699999996"/>
        <n v="150775.67599999992"/>
        <n v="160939"/>
        <n v="85024.997999999992"/>
        <n v="82457.54800000001"/>
        <n v="78452.368000000017"/>
        <n v="82146.737999999983"/>
        <n v="77273.744999999995"/>
        <n v="71609.883999999991"/>
        <n v="78107.181000000011"/>
        <n v="74099.714999999982"/>
        <n v="71533"/>
        <n v="68470.165000000023"/>
        <n v="67379.404999999999"/>
        <n v="66418.440000000017"/>
        <n v="66053.473000000013"/>
        <n v="61425.898999999976"/>
        <n v="64521.835000000021"/>
        <n v="66431.468000000008"/>
        <n v="66031.590000000026"/>
        <n v="67120"/>
        <n v="105750.712"/>
        <n v="98188.666000000012"/>
        <n v="99275.362000000066"/>
        <n v="102512.09400000004"/>
        <n v="99355.115999999951"/>
        <n v="99194.812000000005"/>
        <n v="104295.25699999997"/>
        <n v="104661.15100000001"/>
        <n v="102608"/>
        <n v="104879.53699999998"/>
        <n v="100631.85900000004"/>
        <n v="101654.82500000001"/>
        <n v="98029.910999999993"/>
        <n v="98030.151999999973"/>
        <n v="102993.09899999994"/>
        <n v="102496.63399999998"/>
        <n v="113364.88599999998"/>
        <n v="104147"/>
        <n v="39647.591"/>
        <n v="39998.765999999996"/>
        <n v="39638.906000000003"/>
        <n v="38795.214"/>
        <n v="39341.192999999999"/>
        <n v="39345.817999999999"/>
        <n v="38783.599000000002"/>
        <n v="38192.841"/>
        <n v="38717"/>
        <n v="126299.606"/>
        <n v="126044.355"/>
        <n v="127490.361"/>
        <n v="127642.61900000002"/>
        <n v="126570.38400000002"/>
        <n v="130282.149"/>
        <n v="131505.85199999998"/>
        <n v="133035.93899999998"/>
        <n v="140738"/>
        <n v="167614.15500000003"/>
        <n v="167302.98100000003"/>
        <n v="167034.587"/>
        <n v="164360.924"/>
        <n v="164013.451"/>
        <n v="164839.45099999997"/>
        <n v="161554.21699999998"/>
        <n v="166022.364"/>
        <n v="170940"/>
        <n v="248808.52000000005"/>
        <n v="251561.27399999995"/>
        <n v="245544.68399999995"/>
        <n v="242454.33399999994"/>
        <n v="238987.084"/>
        <n v="243589.21800000002"/>
        <n v="242954.97799999997"/>
        <n v="245718.91099999996"/>
        <n v="252733"/>
        <n v="122164.59699999999"/>
        <n v="124287.18400000001"/>
        <n v="117137.91200000003"/>
        <n v="114655.356"/>
        <n v="130799.28299999998"/>
        <n v="120787.82900000004"/>
        <n v="121510.19299999998"/>
        <n v="124132.40500000003"/>
        <n v="118451"/>
        <n v="70878.187000000005"/>
        <n v="65457.693999999989"/>
        <n v="63939.295000000006"/>
        <n v="64157.247000000018"/>
        <n v="66460.722999999998"/>
        <n v="66635.893000000011"/>
        <n v="67471.075999999986"/>
        <n v="69684.699000000008"/>
        <n v="62114"/>
        <n v="151995.96899999995"/>
        <n v="149499.935"/>
        <n v="145668.82300000009"/>
        <n v="145469.78100000005"/>
        <n v="139590.21199999994"/>
        <n v="148285.61099999998"/>
        <n v="143927.17100000003"/>
        <n v="153282.345"/>
        <n v="149346"/>
        <n v="26098.825000000012"/>
        <n v="25735.637000000006"/>
        <n v="24921.057000000012"/>
        <n v="24559.161999999997"/>
        <n v="23836.342999999997"/>
        <n v="23621.606"/>
        <n v="26210.344999999994"/>
        <n v="26788.777999999998"/>
        <n v="22848"/>
        <n v="45278.403999999988"/>
        <n v="44054.877999999982"/>
        <n v="44065.272000000019"/>
        <n v="42524.434000000016"/>
        <n v="41540.311000000016"/>
        <n v="40712.722000000009"/>
        <n v="39285.135999999999"/>
        <n v="42689.375999999997"/>
        <n v="40612"/>
        <n v="56252.711999999985"/>
        <n v="54982.224999999999"/>
        <n v="56083.223999999995"/>
        <n v="56195.542999999998"/>
        <n v="58008.005000000005"/>
        <n v="59198.508000000002"/>
        <n v="64883.195999999982"/>
        <n v="69109.155000000013"/>
        <n v="70228"/>
        <n v="31338.343000000001"/>
        <n v="31146.232000000004"/>
        <n v="29403.625999999997"/>
        <n v="31934.429"/>
        <n v="32168.54"/>
        <n v="31755.157999999996"/>
        <n v="30971.365000000002"/>
        <n v="34600.425999999992"/>
        <n v="35272"/>
        <n v="224374.97099999999"/>
        <n v="221956.81200000009"/>
        <n v="221236.19199999998"/>
        <n v="217010.83799999999"/>
        <n v="214091.63500000001"/>
        <n v="213309.71400000004"/>
        <n v="213775.21899999998"/>
        <n v="217583.24699999997"/>
        <n v="227651"/>
        <n v="49629.162999999979"/>
        <n v="47388.419000000002"/>
        <n v="47395.736999999994"/>
        <n v="48329.885000000009"/>
        <n v="49331.801999999989"/>
        <n v="50155.303999999989"/>
        <n v="50488.712"/>
        <n v="53547.755999999979"/>
        <n v="54410"/>
        <n v="499361.43100000004"/>
        <n v="487131.25600000005"/>
        <n v="480049.18300000008"/>
        <n v="469955.8940000002"/>
        <n v="474105.11299999995"/>
        <n v="469155.33700000017"/>
        <n v="476794.44100000005"/>
        <n v="488680.6339999999"/>
        <n v="507823"/>
        <n v="219210.09"/>
        <n v="218338.65100000004"/>
        <n v="218996.34299999994"/>
        <n v="221210.905"/>
        <n v="226642.467"/>
        <n v="234303.53299999997"/>
        <n v="222478.11700000009"/>
        <n v="234082.90699999995"/>
        <n v="253474"/>
        <n v="17750.069"/>
        <n v="15999.426999999998"/>
        <n v="17623.708000000002"/>
        <n v="16238.321"/>
        <n v="16408.989999999998"/>
        <n v="15180.348000000004"/>
        <n v="15623.855999999996"/>
        <n v="14086.969000000003"/>
        <n v="17748"/>
        <n v="306540.48100000009"/>
        <n v="303646.19799999997"/>
        <n v="299205.09499999991"/>
        <n v="298509.96200000017"/>
        <n v="289758.24700000009"/>
        <n v="296662.1930000002"/>
        <n v="287967.65399999998"/>
        <n v="296038.092"/>
        <n v="304157"/>
        <n v="95396.935000000027"/>
        <n v="91496.258000000002"/>
        <n v="87625.785999999978"/>
        <n v="92487.838000000018"/>
        <n v="91170.347999999969"/>
        <n v="88795.141000000003"/>
        <n v="93420.344999999987"/>
        <n v="90754.973000000027"/>
        <n v="92001"/>
        <n v="89023.751000000018"/>
        <n v="90075.25900000002"/>
        <n v="89776.91399999999"/>
        <n v="86084.003000000041"/>
        <n v="89890.544999999984"/>
        <n v="91866.801999999996"/>
        <n v="93247.785000000003"/>
        <n v="102467.93400000001"/>
        <n v="103100"/>
        <n v="392764.51299999998"/>
        <n v="380286.3220000001"/>
        <n v="368771.69699999981"/>
        <n v="362072.48899999988"/>
        <n v="356795.2240000001"/>
        <n v="353173.33399999986"/>
        <n v="348447.54799999984"/>
        <n v="362319.24299999984"/>
        <n v="373054"/>
        <n v="29804.260000000002"/>
        <n v="28922.575000000001"/>
        <n v="28042.239000000001"/>
        <n v="27458.933000000001"/>
        <n v="26387.074000000001"/>
        <n v="26024.861000000001"/>
        <n v="25804.104000000003"/>
        <n v="25886.452000000001"/>
        <n v="26521"/>
        <n v="112341.22900000006"/>
        <n v="106877.52200000001"/>
        <n v="106568.493"/>
        <n v="111301.75900000001"/>
        <n v="113989.72900000001"/>
        <n v="118838.43600000002"/>
        <n v="118992.43800000002"/>
        <n v="127426.20299999999"/>
        <n v="129909"/>
        <n v="22592.850999999999"/>
        <n v="18726.872000000007"/>
        <n v="19957.650999999994"/>
        <n v="19158.168999999994"/>
        <n v="18428.287999999997"/>
        <n v="15166.119000000001"/>
        <n v="15580.17"/>
        <n v="17669.973999999991"/>
        <n v="18868"/>
        <n v="153622.25399999996"/>
        <n v="152383.83400000003"/>
        <n v="155224.23500000004"/>
        <n v="151458.65899999999"/>
        <n v="150116.30799999999"/>
        <n v="158901.09700000004"/>
        <n v="158919.27899999998"/>
        <n v="159378.28899999999"/>
        <n v="164116"/>
        <n v="467409.71099999995"/>
        <n v="454044.74499999976"/>
        <n v="463464.19499999989"/>
        <n v="467712.09399999998"/>
        <n v="476556.6489999998"/>
        <n v="487400.12699999986"/>
        <n v="487185.60099999991"/>
        <n v="510311.02300000004"/>
        <n v="529767"/>
        <n v="46411.883000000002"/>
        <n v="45557.014999999992"/>
        <n v="46157.366000000009"/>
        <n v="47085.861000000012"/>
        <n v="49823.315000000002"/>
        <n v="48592.243999999999"/>
        <n v="50180.712"/>
        <n v="51505.27900000001"/>
        <n v="53184"/>
        <n v="16891.706000000002"/>
        <n v="15352.96"/>
        <n v="15967.832"/>
        <n v="14788.186000000002"/>
        <n v="13859.860999999999"/>
        <n v="13243.983"/>
        <n v="16568.589"/>
        <n v="13896.322999999999"/>
        <n v="16547"/>
        <n v="172802.99300000002"/>
        <n v="166432.30400000006"/>
        <n v="169593.64799999993"/>
        <n v="161778.91099999999"/>
        <n v="167815.48999999993"/>
        <n v="161949.53100000002"/>
        <n v="172793.60599999997"/>
        <n v="175968.94799999997"/>
        <n v="186089"/>
        <n v="141316.84299999996"/>
        <n v="140711.75699999998"/>
        <n v="142082.26200000005"/>
        <n v="143593.64699999997"/>
        <n v="145327.30399999997"/>
        <n v="147900.82700000002"/>
        <n v="144192.136"/>
        <n v="156495.20699999999"/>
        <n v="159203"/>
        <n v="55128.969000000005"/>
        <n v="54482.989999999991"/>
        <n v="52834.55599999999"/>
        <n v="49564.67"/>
        <n v="51173.330000000009"/>
        <n v="51058.786000000007"/>
        <n v="46261.043000000005"/>
        <n v="53011.61299999999"/>
        <n v="51408"/>
        <n v="144455.28200000004"/>
        <n v="141161.83500000005"/>
        <n v="137056.91899999997"/>
        <n v="139114.73700000005"/>
        <n v="134883.75"/>
        <n v="138567.62"/>
        <n v="136046.068"/>
        <n v="135808.984"/>
        <n v="141285"/>
        <n v="12061.756999999996"/>
        <n v="12303.572000000002"/>
        <n v="11244.176000000001"/>
        <n v="12136.036999999997"/>
        <n v="11119.962000000001"/>
        <n v="11863.377999999999"/>
        <n v="12602.235000000001"/>
        <n v="12333"/>
        <n v="12693"/>
      </sharedItems>
    </cacheField>
    <cacheField name="Sum of 80 to 84 years" numFmtId="1">
      <sharedItems containsSemiMixedTypes="0" containsString="0" containsNumber="1" minValue="5313.5689999999995" maxValue="627685.63499999966" count="459">
        <n v="90293.571000000011"/>
        <n v="87109.825999999986"/>
        <n v="88632.319999999992"/>
        <n v="87884.705000000016"/>
        <n v="85195.031000000003"/>
        <n v="82026.535000000018"/>
        <n v="80025.913999999961"/>
        <n v="85844.406000000003"/>
        <n v="88795"/>
        <n v="5313.5689999999995"/>
        <n v="5534.9120000000003"/>
        <n v="6082.7749999999996"/>
        <n v="5809.7129999999997"/>
        <n v="6311.8199999999979"/>
        <n v="5645.8490000000011"/>
        <n v="6870.54"/>
        <n v="6945.1760000000004"/>
        <n v="6987"/>
        <n v="122266.00100000002"/>
        <n v="115351.32100000001"/>
        <n v="117108.33799999999"/>
        <n v="120002.325"/>
        <n v="122052.80999999998"/>
        <n v="124904.64700000001"/>
        <n v="127147.73099999999"/>
        <n v="125034.792"/>
        <n v="130632"/>
        <n v="59179.21699999999"/>
        <n v="56349.470999999998"/>
        <n v="54994.806000000011"/>
        <n v="54405.824000000008"/>
        <n v="54101.577000000005"/>
        <n v="49503.046999999999"/>
        <n v="53042.563000000009"/>
        <n v="50457.981999999996"/>
        <n v="53926"/>
        <n v="608414.86999999976"/>
        <n v="602419.27199999976"/>
        <n v="611032.3620000002"/>
        <n v="615503.51"/>
        <n v="615061.17499999993"/>
        <n v="621717.93700000027"/>
        <n v="626375.65800000017"/>
        <n v="627685.63499999966"/>
        <n v="627654"/>
        <n v="71070.969999999987"/>
        <n v="71237.395999999993"/>
        <n v="72154.997999999963"/>
        <n v="71912.136000000028"/>
        <n v="73176.551000000021"/>
        <n v="72062.381000000008"/>
        <n v="73972.940999999992"/>
        <n v="74915.158999999971"/>
        <n v="80339"/>
        <n v="75799.892999999996"/>
        <n v="77920.329000000012"/>
        <n v="76296.963000000003"/>
        <n v="77465.858999999982"/>
        <n v="75017.031000000017"/>
        <n v="73461.637000000002"/>
        <n v="71954.266000000018"/>
        <n v="71583.659000000014"/>
        <n v="72569"/>
        <n v="16546.383999999998"/>
        <n v="16346.48"/>
        <n v="16882.188000000002"/>
        <n v="17423.339999999997"/>
        <n v="17048.637999999999"/>
        <n v="17423.652999999998"/>
        <n v="17784.945"/>
        <n v="18133.778999999999"/>
        <n v="18232"/>
        <n v="10591.794"/>
        <n v="10519.2"/>
        <n v="9503.2800000000007"/>
        <n v="9692.1440000000002"/>
        <n v="9290.5650000000005"/>
        <n v="8872.3040000000001"/>
        <n v="9064.7759999999998"/>
        <n v="9226.1260000000002"/>
        <n v="9240"/>
        <n v="503889.94399999996"/>
        <n v="470774.87600000005"/>
        <n v="478196.51799999992"/>
        <n v="478465.81899999996"/>
        <n v="475503.41200000019"/>
        <n v="487219.04099999979"/>
        <n v="495699.55400000006"/>
        <n v="503868.22800000012"/>
        <n v="508936"/>
        <n v="125996.35199999997"/>
        <n v="122858.67499999999"/>
        <n v="123952.289"/>
        <n v="126250.86200000004"/>
        <n v="129835.17199999998"/>
        <n v="127176.68199999997"/>
        <n v="132986.30599999998"/>
        <n v="133337.43399999998"/>
        <n v="134434"/>
        <n v="30286.281999999999"/>
        <n v="29108.605000000003"/>
        <n v="29652.010999999999"/>
        <n v="28617.080999999998"/>
        <n v="28897.224000000006"/>
        <n v="29284.258000000005"/>
        <n v="29518.875"/>
        <n v="28299.909999999996"/>
        <n v="29539"/>
        <n v="24767.120000000003"/>
        <n v="24716.352999999996"/>
        <n v="25316.228000000003"/>
        <n v="25688.883999999995"/>
        <n v="25110.313999999995"/>
        <n v="24226.801999999996"/>
        <n v="23958.250000000011"/>
        <n v="24783.699999999997"/>
        <n v="25508"/>
        <n v="234704.08899999995"/>
        <n v="232169.50699999995"/>
        <n v="231265.427"/>
        <n v="233528.11600000007"/>
        <n v="224652.95299999986"/>
        <n v="222197.14199999996"/>
        <n v="220282.45200000005"/>
        <n v="224381.06099999996"/>
        <n v="224575"/>
        <n v="122467.561"/>
        <n v="121962.38899999995"/>
        <n v="116831.38499999997"/>
        <n v="117277.974"/>
        <n v="117719.66599999998"/>
        <n v="116307.374"/>
        <n v="109665.95599999999"/>
        <n v="112155.64199999999"/>
        <n v="113998"/>
        <n v="69781.751999999993"/>
        <n v="68166.943000000014"/>
        <n v="66374.382000000012"/>
        <n v="66224.035000000018"/>
        <n v="63205.594000000005"/>
        <n v="58380.170999999995"/>
        <n v="60488.735000000015"/>
        <n v="54007.360000000001"/>
        <n v="53139"/>
        <n v="57077.71699999999"/>
        <n v="56189.69"/>
        <n v="54417.558000000005"/>
        <n v="55075.108999999997"/>
        <n v="51951.25700000002"/>
        <n v="53281.002"/>
        <n v="53426.225999999995"/>
        <n v="51935.283999999992"/>
        <n v="51006"/>
        <n v="78093.020000000048"/>
        <n v="72126.556999999972"/>
        <n v="73232.572000000044"/>
        <n v="73363.534999999974"/>
        <n v="73494.549999999974"/>
        <n v="71452.256999999983"/>
        <n v="73320.039999999979"/>
        <n v="73274.259999999995"/>
        <n v="70739"/>
        <n v="78204.311000000016"/>
        <n v="76112.840999999957"/>
        <n v="76464.301999999967"/>
        <n v="73572.200000000026"/>
        <n v="74305.550999999978"/>
        <n v="76422.548999999985"/>
        <n v="75295.323000000019"/>
        <n v="80249.006999999998"/>
        <n v="72493"/>
        <n v="29260.34"/>
        <n v="29813.578000000001"/>
        <n v="29314.706999999995"/>
        <n v="30393.086000000003"/>
        <n v="31318.718000000001"/>
        <n v="31605.599000000002"/>
        <n v="30453.236999999994"/>
        <n v="29353.901999999998"/>
        <n v="28559"/>
        <n v="98464.080999999991"/>
        <n v="98550.89899999999"/>
        <n v="97897.05799999999"/>
        <n v="98018.791000000027"/>
        <n v="97970.669000000009"/>
        <n v="98899.010999999984"/>
        <n v="98357.847000000009"/>
        <n v="97932.164000000019"/>
        <n v="99573"/>
        <n v="137934.22100000002"/>
        <n v="139375.943"/>
        <n v="140146.92300000001"/>
        <n v="137367.59600000002"/>
        <n v="136769.23300000001"/>
        <n v="134761.25599999999"/>
        <n v="132133.45299999998"/>
        <n v="134931.04"/>
        <n v="133297"/>
        <n v="195596.63399999999"/>
        <n v="200299.42899999995"/>
        <n v="201210.59300000008"/>
        <n v="198652.18299999996"/>
        <n v="192903.33299999996"/>
        <n v="193610.99600000007"/>
        <n v="189768.791"/>
        <n v="184194.34599999999"/>
        <n v="183723"/>
        <n v="97537.680000000008"/>
        <n v="98974.41300000003"/>
        <n v="92831.138000000021"/>
        <n v="91349.457999999999"/>
        <n v="104023.64900000002"/>
        <n v="92903.07799999998"/>
        <n v="94257.200000000012"/>
        <n v="94403.326000000001"/>
        <n v="87305"/>
        <n v="53351.656000000003"/>
        <n v="48285.70400000002"/>
        <n v="47540.145999999979"/>
        <n v="49083.993999999999"/>
        <n v="48799.030999999995"/>
        <n v="48782.253000000012"/>
        <n v="47684.039999999994"/>
        <n v="46133.030000000013"/>
        <n v="42266"/>
        <n v="117280.96300000002"/>
        <n v="115250.71699999999"/>
        <n v="115389.87500000001"/>
        <n v="114726.92200000002"/>
        <n v="110718.82900000003"/>
        <n v="113779.56399999997"/>
        <n v="109332.06699999997"/>
        <n v="113252.77799999999"/>
        <n v="107047"/>
        <n v="19831.913999999993"/>
        <n v="19319.725999999999"/>
        <n v="19277.519999999997"/>
        <n v="18806.735000000001"/>
        <n v="18267.309000000001"/>
        <n v="17838.526000000005"/>
        <n v="19396.12"/>
        <n v="19313.804000000004"/>
        <n v="16428"/>
        <n v="37820.333000000013"/>
        <n v="37553.531000000017"/>
        <n v="35709.050999999999"/>
        <n v="34134.937000000005"/>
        <n v="33655.756000000001"/>
        <n v="33104.409"/>
        <n v="30507.553000000004"/>
        <n v="34813.634999999995"/>
        <n v="31741"/>
        <n v="38716.76"/>
        <n v="37037.767"/>
        <n v="37852.794000000002"/>
        <n v="39834.183000000005"/>
        <n v="41133.563000000002"/>
        <n v="39879.019"/>
        <n v="42010.173000000003"/>
        <n v="45353.412999999986"/>
        <n v="44497"/>
        <n v="26186.671000000002"/>
        <n v="25637.282000000003"/>
        <n v="24593.859"/>
        <n v="25832.445999999996"/>
        <n v="25740.450999999994"/>
        <n v="24579.188000000002"/>
        <n v="23479.265999999996"/>
        <n v="25261.687000000002"/>
        <n v="25277"/>
        <n v="178053.88"/>
        <n v="180984.79099999997"/>
        <n v="179498.11900000001"/>
        <n v="180858.37999999998"/>
        <n v="179642.63799999998"/>
        <n v="176354.87299999996"/>
        <n v="175039.93700000001"/>
        <n v="170379.96299999999"/>
        <n v="172137"/>
        <n v="35353.323999999993"/>
        <n v="34253.870999999992"/>
        <n v="34853.637000000002"/>
        <n v="34065.502"/>
        <n v="35313.384999999995"/>
        <n v="36214.265000000007"/>
        <n v="35001.223000000005"/>
        <n v="35104.629000000008"/>
        <n v="37268"/>
        <n v="392126.11199999996"/>
        <n v="396158.06599999999"/>
        <n v="393160.50600000011"/>
        <n v="386453.37800000014"/>
        <n v="392397.84600000008"/>
        <n v="388197.79799999995"/>
        <n v="377558.76599999989"/>
        <n v="377177.22599999991"/>
        <n v="378376"/>
        <n v="159229.88200000007"/>
        <n v="161172.23399999997"/>
        <n v="161527.95600000003"/>
        <n v="160385.38799999998"/>
        <n v="161792.82299999997"/>
        <n v="167426.51799999995"/>
        <n v="155723.09200000009"/>
        <n v="164409.04799999995"/>
        <n v="175738"/>
        <n v="14814.215999999997"/>
        <n v="13374.127999999997"/>
        <n v="15777.181999999999"/>
        <n v="14929.569999999998"/>
        <n v="14191.985999999997"/>
        <n v="12798.020000000004"/>
        <n v="13267.391999999996"/>
        <n v="11077.051999999998"/>
        <n v="13292"/>
        <n v="245176.46900000001"/>
        <n v="243252.07300000003"/>
        <n v="241722.22199999998"/>
        <n v="239687.503"/>
        <n v="230890.16399999996"/>
        <n v="233028.07399999996"/>
        <n v="220470.54099999997"/>
        <n v="223701.85500000004"/>
        <n v="220691"/>
        <n v="69089.909"/>
        <n v="67180.789000000004"/>
        <n v="66034.398000000001"/>
        <n v="69377.14899999999"/>
        <n v="68970.206000000006"/>
        <n v="66973.504000000015"/>
        <n v="68409.198999999993"/>
        <n v="65163.311999999998"/>
        <n v="63833"/>
        <n v="75567.487000000008"/>
        <n v="76209.413"/>
        <n v="74160.856"/>
        <n v="70672.664000000004"/>
        <n v="71802.475999999995"/>
        <n v="71092.583999999988"/>
        <n v="69307.331999999995"/>
        <n v="72550.801000000007"/>
        <n v="69522"/>
        <n v="321343.49300000002"/>
        <n v="315963.4960000001"/>
        <n v="308427.36399999994"/>
        <n v="308640.41000000009"/>
        <n v="301893.76000000013"/>
        <n v="294714.86199999985"/>
        <n v="284930.35500000004"/>
        <n v="289676.35799999995"/>
        <n v="283788"/>
        <n v="25743.201000000001"/>
        <n v="25745.074000000001"/>
        <n v="25640.462"/>
        <n v="23994.054"/>
        <n v="23649.404999999999"/>
        <n v="23329.132000000001"/>
        <n v="22718.029000000002"/>
        <n v="21869.06"/>
        <n v="22632"/>
        <n v="83065.753999999986"/>
        <n v="79354.41899999998"/>
        <n v="76302.701000000001"/>
        <n v="79253.292999999991"/>
        <n v="79603.288000000015"/>
        <n v="81329.835999999996"/>
        <n v="80657.712999999989"/>
        <n v="83170.537999999986"/>
        <n v="85326"/>
        <n v="18357.696"/>
        <n v="14940.051999999998"/>
        <n v="16811.285000000003"/>
        <n v="16766.02"/>
        <n v="14606.472000000003"/>
        <n v="13042.857"/>
        <n v="12202.883999999998"/>
        <n v="14717.226000000001"/>
        <n v="14571"/>
        <n v="108446.52999999998"/>
        <n v="105818.46800000002"/>
        <n v="107811.54299999999"/>
        <n v="106612.11500000002"/>
        <n v="106157.53099999999"/>
        <n v="113347.72400000005"/>
        <n v="112715.31900000003"/>
        <n v="111568.26599999996"/>
        <n v="112902"/>
        <n v="341804.22100000014"/>
        <n v="333710.36699999997"/>
        <n v="338813.69799999997"/>
        <n v="339170.97499999974"/>
        <n v="349145.58999999991"/>
        <n v="358328.70599999977"/>
        <n v="353030.97700000025"/>
        <n v="364531.41400000034"/>
        <n v="372176"/>
        <n v="32823.4"/>
        <n v="33501.731999999996"/>
        <n v="32465.010999999999"/>
        <n v="34409.947"/>
        <n v="36508.188000000002"/>
        <n v="34546.454000000005"/>
        <n v="36229.096000000005"/>
        <n v="36527.137999999992"/>
        <n v="36766"/>
        <n v="13311.537"/>
        <n v="12113.244999999999"/>
        <n v="13287.585999999998"/>
        <n v="12232.959000000001"/>
        <n v="11041.424000000003"/>
        <n v="10447.348"/>
        <n v="12960.739"/>
        <n v="10539.684000000001"/>
        <n v="12147"/>
        <n v="126032.06600000005"/>
        <n v="119369.87499999997"/>
        <n v="124588.44700000003"/>
        <n v="117267.25900000001"/>
        <n v="121504.564"/>
        <n v="120481.59699999994"/>
        <n v="126434.01399999995"/>
        <n v="125341.22799999999"/>
        <n v="129803"/>
        <n v="113860.74400000002"/>
        <n v="112742.02"/>
        <n v="114452.82200000003"/>
        <n v="114099.185"/>
        <n v="112306.94099999999"/>
        <n v="114727.88200000003"/>
        <n v="108852.00700000003"/>
        <n v="113288.24599999997"/>
        <n v="113905"/>
        <n v="41646.221000000005"/>
        <n v="40592.869000000006"/>
        <n v="39636.51"/>
        <n v="36680.18099999999"/>
        <n v="37522.962999999996"/>
        <n v="36185.603000000003"/>
        <n v="32681.326000000001"/>
        <n v="35248.658999999992"/>
        <n v="34320"/>
        <n v="117037.17500000006"/>
        <n v="115189.64399999999"/>
        <n v="113152.59700000002"/>
        <n v="113358.16699999997"/>
        <n v="111827.45100000002"/>
        <n v="111506.68999999997"/>
        <n v="107661.27599999997"/>
        <n v="106183.76500000001"/>
        <n v="104943"/>
        <n v="9218.8189999999995"/>
        <n v="10374.471000000001"/>
        <n v="9149.5400000000027"/>
        <n v="9630.7989999999991"/>
        <n v="8687.5659999999989"/>
        <n v="9415.648000000001"/>
        <n v="8869.224000000002"/>
        <n v="8917.66"/>
        <n v="9224"/>
      </sharedItems>
    </cacheField>
    <cacheField name="Sum of 85 years and over" numFmtId="1">
      <sharedItems containsSemiMixedTypes="0" containsString="0" containsNumber="1" minValue="3951.8270000000011" maxValue="681333" count="459">
        <n v="76362.826000000015"/>
        <n v="73898.580999999962"/>
        <n v="74465.832000000009"/>
        <n v="77051.362999999998"/>
        <n v="76518.604999999981"/>
        <n v="74948.271000000022"/>
        <n v="73346.554000000018"/>
        <n v="76330.944000000003"/>
        <n v="78846"/>
        <n v="4362.7529999999997"/>
        <n v="3951.8270000000011"/>
        <n v="4042.532999999999"/>
        <n v="4272.4880000000003"/>
        <n v="4984.97"/>
        <n v="4919.4150000000009"/>
        <n v="5561.7810000000027"/>
        <n v="6584.226999999998"/>
        <n v="6030"/>
        <n v="96568.51999999999"/>
        <n v="94396.292999999991"/>
        <n v="96203.976999999999"/>
        <n v="104545.908"/>
        <n v="106610.3"/>
        <n v="112907.53000000001"/>
        <n v="119063.27099999999"/>
        <n v="115515.61300000001"/>
        <n v="123325"/>
        <n v="51320.077999999987"/>
        <n v="49469.617999999995"/>
        <n v="48667.197999999997"/>
        <n v="48125.057000000008"/>
        <n v="48689.701999999997"/>
        <n v="44469.146000000008"/>
        <n v="48999.754000000001"/>
        <n v="46708.430999999997"/>
        <n v="51579"/>
        <n v="543363.00399999996"/>
        <n v="555556.43999999971"/>
        <n v="582011.06799999997"/>
        <n v="613606.24099999992"/>
        <n v="626661.42899999989"/>
        <n v="650995.01199999987"/>
        <n v="659838.446"/>
        <n v="673535.57299999986"/>
        <n v="681333"/>
        <n v="63252.199000000015"/>
        <n v="65537.263999999996"/>
        <n v="67837.521999999983"/>
        <n v="69746.629000000001"/>
        <n v="72189.206999999995"/>
        <n v="73396.256999999998"/>
        <n v="74365.219000000026"/>
        <n v="75474.670999999988"/>
        <n v="85624"/>
        <n v="77304.618000000002"/>
        <n v="80632.789000000004"/>
        <n v="84415.731"/>
        <n v="84749.743999999992"/>
        <n v="86889.545999999988"/>
        <n v="86810.755999999994"/>
        <n v="87955.889999999985"/>
        <n v="87324.955000000002"/>
        <n v="90109"/>
        <n v="15490.835999999999"/>
        <n v="15622.119999999999"/>
        <n v="16151.268"/>
        <n v="16162.742999999999"/>
        <n v="16718.577999999998"/>
        <n v="17598.285"/>
        <n v="17788.268"/>
        <n v="17960.129999999997"/>
        <n v="18319"/>
        <n v="10003.361000000001"/>
        <n v="9350.4"/>
        <n v="10097.235000000001"/>
        <n v="10297.903"/>
        <n v="9909.9359999999997"/>
        <n v="10139.776"/>
        <n v="10359.744000000001"/>
        <n v="10544.144"/>
        <n v="11129"/>
        <n v="427425.42700000003"/>
        <n v="412305.614"/>
        <n v="429136.14400000009"/>
        <n v="443784.38100000005"/>
        <n v="456121.97899999993"/>
        <n v="476025.81299999985"/>
        <n v="492651.68300000002"/>
        <n v="514060.26300000004"/>
        <n v="521049"/>
        <n v="111636.011"/>
        <n v="108187.29200000002"/>
        <n v="109612.06999999998"/>
        <n v="112049.675"/>
        <n v="116858.79200000004"/>
        <n v="113925.14099999995"/>
        <n v="117757.39100000003"/>
        <n v="118974.02500000007"/>
        <n v="119554"/>
        <n v="25893.421000000002"/>
        <n v="27040.289000000001"/>
        <n v="28777.923999999999"/>
        <n v="31781.493000000002"/>
        <n v="32578.109000000004"/>
        <n v="35489.49"/>
        <n v="36780.498999999996"/>
        <n v="37988.300000000003"/>
        <n v="37853"/>
        <n v="23393.019999999997"/>
        <n v="23060.665000000005"/>
        <n v="23949.446"/>
        <n v="23963.852000000003"/>
        <n v="24265.836000000007"/>
        <n v="22841.778000000006"/>
        <n v="22252.799000000003"/>
        <n v="24139.109"/>
        <n v="23893"/>
        <n v="221032.01100000003"/>
        <n v="224866.4599999999"/>
        <n v="224885.51399999997"/>
        <n v="232126.89200000005"/>
        <n v="234078.35400000005"/>
        <n v="233847.42200000005"/>
        <n v="233360.25199999995"/>
        <n v="240786.94300000003"/>
        <n v="240827"/>
        <n v="108053.95500000005"/>
        <n v="107913.81699999997"/>
        <n v="104097.71399999999"/>
        <n v="107469.41999999998"/>
        <n v="113043.44000000005"/>
        <n v="115554.06200000002"/>
        <n v="111659.117"/>
        <n v="116767.32"/>
        <n v="123639"/>
        <n v="69911.267999999996"/>
        <n v="68008.944000000003"/>
        <n v="66546.440000000017"/>
        <n v="70490.617000000013"/>
        <n v="68351.840999999986"/>
        <n v="62331.764999999999"/>
        <n v="67486.192999999999"/>
        <n v="62700.050000000025"/>
        <n v="60676"/>
        <n v="57578.03899999999"/>
        <n v="56191.848000000005"/>
        <n v="54983.761999999995"/>
        <n v="57438.913000000022"/>
        <n v="55206.286"/>
        <n v="56415.146000000008"/>
        <n v="57200.35500000001"/>
        <n v="56078.606999999996"/>
        <n v="57359"/>
        <n v="67024.43200000003"/>
        <n v="64334.701000000001"/>
        <n v="67744.048000000024"/>
        <n v="68813.03499999996"/>
        <n v="68394.593000000023"/>
        <n v="68682.324999999983"/>
        <n v="72086.805000000008"/>
        <n v="70876.893999999971"/>
        <n v="69235"/>
        <n v="65448.53"/>
        <n v="63535.936999999991"/>
        <n v="65560.430999999982"/>
        <n v="64827.034999999996"/>
        <n v="65107.31"/>
        <n v="68595.265000000029"/>
        <n v="68925.246999999988"/>
        <n v="75358.881000000023"/>
        <n v="69369"/>
        <n v="26937.315999999992"/>
        <n v="27321.834999999999"/>
        <n v="26903.403000000006"/>
        <n v="28274.793000000005"/>
        <n v="29655.079000000002"/>
        <n v="29861.784999999996"/>
        <n v="29402.300999999999"/>
        <n v="29568.532999999996"/>
        <n v="29565"/>
        <n v="84359.325000000012"/>
        <n v="89221.076000000001"/>
        <n v="92728.934000000023"/>
        <n v="98018.225000000006"/>
        <n v="100625.353"/>
        <n v="103575.16099999999"/>
        <n v="105434.622"/>
        <n v="105973.87500000001"/>
        <n v="106981"/>
        <n v="136968.65"/>
        <n v="137755.10800000001"/>
        <n v="141603.03799999997"/>
        <n v="144422.84900000002"/>
        <n v="148437.78499999997"/>
        <n v="151002.726"/>
        <n v="153639.87100000001"/>
        <n v="155000.51"/>
        <n v="154794"/>
        <n v="173978.43300000002"/>
        <n v="178703.78200000001"/>
        <n v="183028.43399999998"/>
        <n v="188165.75100000008"/>
        <n v="189853.31899999996"/>
        <n v="196495.41899999999"/>
        <n v="195686.24100000004"/>
        <n v="197501.09499999997"/>
        <n v="197450"/>
        <n v="98819.255999999965"/>
        <n v="98524.028999999966"/>
        <n v="95140.465000000011"/>
        <n v="94985.637999999948"/>
        <n v="107269.71299999999"/>
        <n v="100288.46400000002"/>
        <n v="102889.867"/>
        <n v="107132.141"/>
        <n v="98505"/>
        <n v="46621.498"/>
        <n v="41388.429999999993"/>
        <n v="40236.578000000001"/>
        <n v="42044.557000000001"/>
        <n v="43571.198000000011"/>
        <n v="43631.316000000013"/>
        <n v="43534.561000000009"/>
        <n v="44504.654999999984"/>
        <n v="38602"/>
        <n v="108359.32899999998"/>
        <n v="107837.817"/>
        <n v="107997.07800000002"/>
        <n v="110457.48900000002"/>
        <n v="107825.95599999999"/>
        <n v="112865.90399999999"/>
        <n v="109650.774"/>
        <n v="113788.272"/>
        <n v="110075"/>
        <n v="17783.140999999996"/>
        <n v="17196.108000000004"/>
        <n v="18023.067999999996"/>
        <n v="18376.076999999994"/>
        <n v="18148.066999999999"/>
        <n v="17786.077999999998"/>
        <n v="19513.745000000003"/>
        <n v="19355.628000000001"/>
        <n v="16444"/>
        <n v="36130.152999999984"/>
        <n v="35917.661000000007"/>
        <n v="35650.773000000008"/>
        <n v="34208.58"/>
        <n v="34816.172000000013"/>
        <n v="34244.006999999983"/>
        <n v="32724.071000000011"/>
        <n v="37013.792000000001"/>
        <n v="33744"/>
        <n v="28295.126999999997"/>
        <n v="28664.335999999996"/>
        <n v="29626.705999999995"/>
        <n v="32284.492999999999"/>
        <n v="33443.847000000002"/>
        <n v="35485.930999999997"/>
        <n v="36376.643000000004"/>
        <n v="37416.021999999997"/>
        <n v="38154"/>
        <n v="23766.960000000003"/>
        <n v="23051.814000000002"/>
        <n v="21840.059000000005"/>
        <n v="24345.947"/>
        <n v="24943.477000000003"/>
        <n v="24367.115000000002"/>
        <n v="23990.132000000001"/>
        <n v="27162.325000000001"/>
        <n v="28123"/>
        <n v="161651.43399999998"/>
        <n v="166413.69899999999"/>
        <n v="172153.21099999998"/>
        <n v="177893.38400000002"/>
        <n v="184432.49400000004"/>
        <n v="188698.62600000005"/>
        <n v="191618.64100000003"/>
        <n v="193387.77899999995"/>
        <n v="198735"/>
        <n v="31077.452000000001"/>
        <n v="29812.348000000005"/>
        <n v="30365.834999999999"/>
        <n v="31407.492999999995"/>
        <n v="32424.165999999997"/>
        <n v="31741.363999999998"/>
        <n v="31939.522000000004"/>
        <n v="33449.786999999997"/>
        <n v="35086"/>
        <n v="365830.23300000001"/>
        <n v="366708.0610000001"/>
        <n v="376048.65199999994"/>
        <n v="384980.28500000021"/>
        <n v="399894.11800000007"/>
        <n v="409762.80599999987"/>
        <n v="414236.19699999981"/>
        <n v="424766.72799999994"/>
        <n v="433729"/>
        <n v="132036.57000000007"/>
        <n v="134309.69200000007"/>
        <n v="137430.04000000004"/>
        <n v="140049.56700000001"/>
        <n v="146756.739"/>
        <n v="155891.88399999999"/>
        <n v="144175.75600000002"/>
        <n v="152052.54899999997"/>
        <n v="162068"/>
        <n v="15286.261"/>
        <n v="13776.471999999998"/>
        <n v="15838.386000000006"/>
        <n v="14947.589000000004"/>
        <n v="14456.888000000004"/>
        <n v="13147.647999999996"/>
        <n v="14632.179000000002"/>
        <n v="13460.289000000001"/>
        <n v="16168"/>
        <n v="212146.69900000008"/>
        <n v="215826.77799999999"/>
        <n v="221086.8299999999"/>
        <n v="228884.58899999992"/>
        <n v="228111.48500000004"/>
        <n v="238200.67199999996"/>
        <n v="235188.27099999998"/>
        <n v="241161.90899999999"/>
        <n v="243639"/>
        <n v="60693.196000000004"/>
        <n v="58731.873999999989"/>
        <n v="56428.22"/>
        <n v="61579.676999999981"/>
        <n v="61062.736999999994"/>
        <n v="61222.388999999996"/>
        <n v="64089.093999999997"/>
        <n v="60734.857999999993"/>
        <n v="60226"/>
        <n v="73065.760000000009"/>
        <n v="74236.012000000002"/>
        <n v="72578.395999999993"/>
        <n v="72734.395000000004"/>
        <n v="76256.415999999997"/>
        <n v="76676.89899999999"/>
        <n v="78316.396999999997"/>
        <n v="84529.169000000009"/>
        <n v="80447"/>
        <n v="284686.71100000001"/>
        <n v="286485.72899999999"/>
        <n v="292467.32799999998"/>
        <n v="303341.68100000022"/>
        <n v="308211.10899999994"/>
        <n v="313739.38500000001"/>
        <n v="308740.50000000006"/>
        <n v="321261.679"/>
        <n v="323585"/>
        <n v="23552.728000000003"/>
        <n v="24560.228999999999"/>
        <n v="25087.219000000001"/>
        <n v="26116.228000000003"/>
        <n v="27201.741999999998"/>
        <n v="27806.086000000003"/>
        <n v="28050.168000000001"/>
        <n v="28938.930999999997"/>
        <n v="27652"/>
        <n v="66003.995999999999"/>
        <n v="66375.846000000005"/>
        <n v="64149.275000000009"/>
        <n v="68607.135999999984"/>
        <n v="71506.087999999989"/>
        <n v="73975.439000000013"/>
        <n v="74919.367999999988"/>
        <n v="79231.443999999974"/>
        <n v="81425"/>
        <n v="18533.295000000002"/>
        <n v="15679.570999999998"/>
        <n v="17115.792000000001"/>
        <n v="17188.668999999998"/>
        <n v="15436.463999999996"/>
        <n v="14028.978999999999"/>
        <n v="13110.413999999999"/>
        <n v="15845.839999999997"/>
        <n v="15326"/>
        <n v="94521.242999999959"/>
        <n v="92773.649000000005"/>
        <n v="97138.783999999985"/>
        <n v="95555.875999999989"/>
        <n v="95541.606999999989"/>
        <n v="102246.62100000001"/>
        <n v="102567.155"/>
        <n v="101073.51000000002"/>
        <n v="105893"/>
        <n v="293159.5259999999"/>
        <n v="286288.76400000002"/>
        <n v="297694.26100000012"/>
        <n v="305638.36599999986"/>
        <n v="314805.11800000007"/>
        <n v="324317.95400000003"/>
        <n v="321165.09500000009"/>
        <n v="337372.68300000014"/>
        <n v="345326"/>
        <n v="29270.849000000002"/>
        <n v="28516.637999999995"/>
        <n v="29556.431999999997"/>
        <n v="30229.235000000001"/>
        <n v="33042.894999999997"/>
        <n v="32111.701000000005"/>
        <n v="32956.731"/>
        <n v="33245.295000000006"/>
        <n v="34299"/>
        <n v="10728.603000000001"/>
        <n v="10509.152"/>
        <n v="11795.152999999998"/>
        <n v="11497.046999999999"/>
        <n v="10590.282999999999"/>
        <n v="10062.275"/>
        <n v="12918.938"/>
        <n v="11370.297000000002"/>
        <n v="12702"/>
        <n v="111089.515"/>
        <n v="106553.46300000003"/>
        <n v="114073.19699999999"/>
        <n v="110440.637"/>
        <n v="116947.94100000005"/>
        <n v="118009.59400000003"/>
        <n v="128290.21399999996"/>
        <n v="125222.45600000002"/>
        <n v="131117"/>
        <n v="103078.38500000001"/>
        <n v="106946.40900000001"/>
        <n v="111299.74999999999"/>
        <n v="113637.503"/>
        <n v="117355.77699999996"/>
        <n v="123225.58500000001"/>
        <n v="119933.531"/>
        <n v="123834.977"/>
        <n v="123485"/>
        <n v="35053.653000000006"/>
        <n v="34192.673000000003"/>
        <n v="34439.434000000001"/>
        <n v="32526.327000000001"/>
        <n v="33622.367999999995"/>
        <n v="34261.348000000005"/>
        <n v="32636.475000000002"/>
        <n v="33823.551999999989"/>
        <n v="33061"/>
        <n v="108896.36799999999"/>
        <n v="109223.33700000001"/>
        <n v="108994.40299999999"/>
        <n v="112732.58199999998"/>
        <n v="114753.19099999998"/>
        <n v="117228.76100000001"/>
        <n v="114895.12099999997"/>
        <n v="117118.37100000007"/>
        <n v="116026"/>
        <n v="7882.1490000000003"/>
        <n v="8804.6000000000022"/>
        <n v="7791.6599999999989"/>
        <n v="8578.1820000000007"/>
        <n v="7621.5540000000001"/>
        <n v="8257.5889999999999"/>
        <n v="8752.6949999999997"/>
        <n v="8469.7879999999986"/>
        <n v="8928"/>
      </sharedItems>
    </cacheField>
    <cacheField name="Under 5 years" numFmtId="164">
      <sharedItems containsSemiMixedTypes="0" containsString="0" containsNumber="1" minValue="2.8458587410646946E-5" maxValue="4.1299230916985487E-3"/>
    </cacheField>
    <cacheField name="5 to 14 years" numFmtId="164">
      <sharedItems containsSemiMixedTypes="0" containsString="0" containsNumber="1" minValue="9.4604533221629236E-6" maxValue="1.1946479837631522E-3"/>
    </cacheField>
    <cacheField name="15 to 24 years" numFmtId="164">
      <sharedItems containsSemiMixedTypes="0" containsString="0" containsNumber="1" minValue="8.5815523513310414E-6" maxValue="9.3824507810474987E-4"/>
    </cacheField>
    <cacheField name="25 to 34 years" numFmtId="164">
      <sharedItems containsSemiMixedTypes="0" containsString="0" containsNumber="1" minValue="1.000880583868528E-5" maxValue="1.1215197966256392E-3"/>
    </cacheField>
    <cacheField name="35 to 44 years" numFmtId="164">
      <sharedItems containsSemiMixedTypes="0" containsString="0" containsNumber="1" minValue="1.1406478142068887E-5" maxValue="1.1667034009150506E-3"/>
    </cacheField>
    <cacheField name="45 to 54 years" numFmtId="164">
      <sharedItems containsSemiMixedTypes="0" containsString="0" containsNumber="1" minValue="2.1948882724713407E-5" maxValue="1.038828550441495E-3"/>
    </cacheField>
    <cacheField name="55 to 64 years" numFmtId="164">
      <sharedItems containsSemiMixedTypes="0" containsString="0" containsNumber="1" minValue="4.9441102590831727E-5" maxValue="1.1423640593623543E-3"/>
    </cacheField>
    <cacheField name="65 to 74 years" numFmtId="164">
      <sharedItems containsSemiMixedTypes="0" containsString="0" containsNumber="1" minValue="1.3358666653971138E-4" maxValue="2.3658568278082086E-3"/>
    </cacheField>
    <cacheField name="75 to 84 years" numFmtId="164">
      <sharedItems containsSemiMixedTypes="0" containsString="0" containsNumber="1" minValue="3.9352832420799869E-4" maxValue="5.4474920135876015E-3"/>
    </cacheField>
    <cacheField name="85 years and over" numFmtId="164">
      <sharedItems containsSemiMixedTypes="0" containsString="0" containsNumber="1" minValue="2.0229703192752315E-3" maxValue="1.398199714721415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s v="Alabama, 2009"/>
    <n v="50"/>
    <n v="42"/>
    <n v="69"/>
    <n v="59"/>
    <n v="36"/>
    <n v="53"/>
    <n v="66"/>
    <n v="73"/>
    <x v="0"/>
    <x v="0"/>
    <x v="0"/>
    <n v="57"/>
    <x v="0"/>
    <n v="307928.86300000001"/>
    <n v="305838.68999999989"/>
    <n v="313745.66200000007"/>
    <n v="328568.98099999997"/>
    <n v="327876.04400000005"/>
    <n v="312437.49300000002"/>
    <n v="289017.19600000005"/>
    <n v="304740.98599999992"/>
    <n v="326556.48699999996"/>
    <n v="341993.17300000001"/>
    <n v="323160.24699999992"/>
    <n v="286238.99799999985"/>
    <n v="239659.71100000001"/>
    <x v="0"/>
    <x v="0"/>
    <x v="0"/>
    <x v="0"/>
    <x v="0"/>
    <n v="2.9877030397114802E-4"/>
    <n v="1.1136498166435295E-4"/>
    <n v="1.0511161997152769E-4"/>
    <n v="5.9854882933666846E-5"/>
    <n v="8.3954082293625801E-5"/>
    <n v="9.9225228369118225E-5"/>
    <n v="1.3881000038735601E-4"/>
    <n v="3.4784629228897809E-4"/>
    <n v="1.2206306845349727E-3"/>
    <n v="4.6619542341190976E-3"/>
  </r>
  <r>
    <s v="Alabama, 2010"/>
    <n v="73"/>
    <n v="58"/>
    <n v="55"/>
    <n v="71"/>
    <n v="68"/>
    <n v="63"/>
    <n v="56"/>
    <n v="79"/>
    <x v="1"/>
    <x v="1"/>
    <x v="1"/>
    <n v="51"/>
    <x v="1"/>
    <n v="301921.90099999995"/>
    <n v="309792.87399999995"/>
    <n v="315572.03699999995"/>
    <n v="341224.04800000013"/>
    <n v="328327.21299999993"/>
    <n v="306356.446"/>
    <n v="289161.45799999998"/>
    <n v="308987.77299999999"/>
    <n v="322393.27100000012"/>
    <n v="346739.97199999995"/>
    <n v="336245.58600000007"/>
    <n v="299865.59500000009"/>
    <n v="254668.43599999999"/>
    <x v="1"/>
    <x v="1"/>
    <x v="1"/>
    <x v="1"/>
    <x v="1"/>
    <n v="4.3388704021176663E-4"/>
    <n v="8.7948650511988859E-5"/>
    <n v="8.214456936106046E-5"/>
    <n v="1.1418632343923618E-4"/>
    <n v="9.9781266160407542E-5"/>
    <n v="8.1992948963644126E-5"/>
    <n v="1.4246195108628056E-4"/>
    <n v="4.2869462048013035E-4"/>
    <n v="1.2707104360863213E-3"/>
    <n v="4.7091567292746822E-3"/>
  </r>
  <r>
    <s v="Alabama, 2011"/>
    <n v="52"/>
    <n v="45"/>
    <n v="51"/>
    <n v="48"/>
    <n v="57"/>
    <n v="47"/>
    <n v="64"/>
    <n v="69"/>
    <x v="2"/>
    <x v="2"/>
    <x v="1"/>
    <n v="55"/>
    <x v="2"/>
    <n v="302645.11100000021"/>
    <n v="308173.76600000006"/>
    <n v="316745.31800000003"/>
    <n v="340219.76599999995"/>
    <n v="333647.39900000015"/>
    <n v="308063.51500000001"/>
    <n v="292392.11699999997"/>
    <n v="305322.49600000004"/>
    <n v="316616.70799999998"/>
    <n v="344222.30900000012"/>
    <n v="340852.96499999997"/>
    <n v="303415.39400000015"/>
    <n v="267993.73"/>
    <x v="2"/>
    <x v="2"/>
    <x v="2"/>
    <x v="2"/>
    <x v="2"/>
    <n v="3.2050740776711222E-4"/>
    <n v="8.161056576086257E-5"/>
    <n v="7.5682571653420738E-5"/>
    <n v="9.4927913008566802E-5"/>
    <n v="7.5570087393944047E-5"/>
    <n v="9.3420391056180476E-5"/>
    <n v="1.2075410962461284E-4"/>
    <n v="3.7451024047485638E-4"/>
    <n v="1.3961551179018333E-3"/>
    <n v="4.6732842520311856E-3"/>
  </r>
  <r>
    <s v="Alabama, 2012"/>
    <n v="48"/>
    <n v="54"/>
    <n v="28"/>
    <n v="54"/>
    <n v="63"/>
    <n v="48"/>
    <n v="47"/>
    <n v="73"/>
    <x v="3"/>
    <x v="3"/>
    <x v="2"/>
    <n v="63"/>
    <x v="3"/>
    <n v="302847.39999999997"/>
    <n v="307755.76499999996"/>
    <n v="316321.8980000001"/>
    <n v="335508.76199999999"/>
    <n v="338690.54499999998"/>
    <n v="307391.23299999995"/>
    <n v="296285.31400000001"/>
    <n v="301507.9600000002"/>
    <n v="314540.45499999996"/>
    <n v="340253.41400000011"/>
    <n v="344573.25999999989"/>
    <n v="308565.93500000006"/>
    <n v="278497.23499999999"/>
    <x v="3"/>
    <x v="3"/>
    <x v="3"/>
    <x v="3"/>
    <x v="3"/>
    <n v="3.3680328772840717E-4"/>
    <n v="4.4866210826071492E-5"/>
    <n v="4.1530745744299616E-5"/>
    <n v="1.0436052272211263E-4"/>
    <n v="7.7915954056955063E-5"/>
    <n v="6.86305043077221E-5"/>
    <n v="1.2434777674777314E-4"/>
    <n v="3.2246729703953338E-4"/>
    <n v="1.2922075300991268E-3"/>
    <n v="4.6462513583309358E-3"/>
  </r>
  <r>
    <s v="Alabama, 2013"/>
    <n v="61"/>
    <n v="65"/>
    <n v="73"/>
    <n v="39"/>
    <n v="52"/>
    <n v="35"/>
    <n v="71"/>
    <n v="117"/>
    <x v="4"/>
    <x v="4"/>
    <x v="3"/>
    <n v="59"/>
    <x v="4"/>
    <n v="290870.39500000002"/>
    <n v="296276.27900000004"/>
    <n v="308437.20899999997"/>
    <n v="323246.592"/>
    <n v="338442.90699999995"/>
    <n v="301598.97600000002"/>
    <n v="291774.66800000006"/>
    <n v="288086.54899999988"/>
    <n v="305586.27000000014"/>
    <n v="323967.96600000007"/>
    <n v="335122.63300000009"/>
    <n v="306272.02199999994"/>
    <n v="277005.109"/>
    <x v="4"/>
    <x v="4"/>
    <x v="4"/>
    <x v="4"/>
    <x v="4"/>
    <n v="4.3318262073388389E-4"/>
    <n v="1.2071832603145111E-4"/>
    <n v="1.1032364894761615E-4"/>
    <n v="8.7634495609649954E-5"/>
    <n v="5.8955031929801048E-5"/>
    <n v="1.0772418861340788E-4"/>
    <n v="2.0059075486023129E-4"/>
    <n v="3.4383684162501391E-4"/>
    <n v="1.365192125706891E-3"/>
    <n v="4.979181206975743E-3"/>
  </r>
  <r>
    <s v="Alabama, 2014"/>
    <n v="47"/>
    <n v="47"/>
    <n v="46"/>
    <n v="63"/>
    <n v="51"/>
    <n v="78"/>
    <n v="72"/>
    <n v="85"/>
    <x v="5"/>
    <x v="0"/>
    <x v="4"/>
    <n v="36"/>
    <x v="5"/>
    <n v="280763.57899999997"/>
    <n v="285818.10099999997"/>
    <n v="299394.64799999999"/>
    <n v="306543.63299999997"/>
    <n v="327555.49099999998"/>
    <n v="295356.16199999995"/>
    <n v="287753.05699999997"/>
    <n v="276649.94500000001"/>
    <n v="295711.679"/>
    <n v="307068.79100000008"/>
    <n v="323673.12599999987"/>
    <n v="300553.45600000006"/>
    <n v="270641.03600000002"/>
    <x v="5"/>
    <x v="5"/>
    <x v="5"/>
    <x v="5"/>
    <x v="5"/>
    <n v="3.3480125995971865E-4"/>
    <n v="7.8603892479451093E-5"/>
    <n v="7.2543863031736353E-5"/>
    <n v="8.7462174045991212E-5"/>
    <n v="1.3627748040633835E-4"/>
    <n v="1.1415128447852945E-4"/>
    <n v="1.4881095877234053E-4"/>
    <n v="4.592012803655389E-4"/>
    <n v="1.2937833062763257E-3"/>
    <n v="4.6031749017932631E-3"/>
  </r>
  <r>
    <s v="Alabama, 2015"/>
    <n v="60"/>
    <n v="58"/>
    <n v="56"/>
    <n v="46"/>
    <n v="70"/>
    <n v="51"/>
    <n v="51"/>
    <n v="116"/>
    <x v="6"/>
    <x v="5"/>
    <x v="3"/>
    <n v="55"/>
    <x v="6"/>
    <n v="270692.09499999997"/>
    <n v="278699.79600000003"/>
    <n v="290233.66899999994"/>
    <n v="293567.31799999997"/>
    <n v="318099.1540000001"/>
    <n v="290830.51199999993"/>
    <n v="282484.18999999994"/>
    <n v="269315.93099999998"/>
    <n v="286890.065"/>
    <n v="291861.00500000006"/>
    <n v="313472.52099999989"/>
    <n v="295872.38300000003"/>
    <n v="268491.85399999999"/>
    <x v="6"/>
    <x v="6"/>
    <x v="6"/>
    <x v="6"/>
    <x v="6"/>
    <n v="4.3591963777146877E-4"/>
    <n v="9.8429787391747129E-5"/>
    <n v="9.1553162652341678E-5"/>
    <n v="1.2209699098210118E-4"/>
    <n v="9.1692646909185782E-5"/>
    <n v="8.4251074505990614E-5"/>
    <n v="2.0554101836187046E-4"/>
    <n v="5.2023529459339901E-4"/>
    <n v="1.5585184486812999E-3"/>
    <n v="5.1945180682926142E-3"/>
  </r>
  <r>
    <s v="Alabama, 2016"/>
    <n v="62"/>
    <n v="63"/>
    <n v="45"/>
    <n v="61"/>
    <n v="68"/>
    <n v="61"/>
    <n v="54"/>
    <n v="126"/>
    <x v="7"/>
    <x v="6"/>
    <x v="5"/>
    <n v="40"/>
    <x v="7"/>
    <n v="275133.25299999997"/>
    <n v="286984.62599999993"/>
    <n v="294893.42399999988"/>
    <n v="305267.67200000002"/>
    <n v="321688.89299999992"/>
    <n v="300548.23499999993"/>
    <n v="290068.64099999995"/>
    <n v="279498.83100000006"/>
    <n v="291911.7"/>
    <n v="295836.3949999999"/>
    <n v="320418.46499999985"/>
    <n v="311366.44999999995"/>
    <n v="277907.59999999998"/>
    <x v="7"/>
    <x v="7"/>
    <x v="7"/>
    <x v="7"/>
    <x v="7"/>
    <n v="4.5432530832614413E-4"/>
    <n v="7.7335792267812842E-5"/>
    <n v="7.1775307113978464E-5"/>
    <n v="1.1513385878936518E-4"/>
    <n v="1.0675337028396488E-4"/>
    <n v="8.7626083792669842E-5"/>
    <n v="2.1382241420608972E-4"/>
    <n v="4.7153437460779781E-4"/>
    <n v="1.3196358498696887E-3"/>
    <n v="3.7861447121628677E-3"/>
  </r>
  <r>
    <s v="Alabama, 2017"/>
    <n v="63"/>
    <n v="60"/>
    <n v="63"/>
    <n v="53"/>
    <n v="76"/>
    <n v="66"/>
    <n v="58"/>
    <n v="110"/>
    <x v="8"/>
    <x v="7"/>
    <x v="6"/>
    <n v="33"/>
    <x v="8"/>
    <n v="276368"/>
    <n v="287851"/>
    <n v="296009"/>
    <n v="307326"/>
    <n v="322715"/>
    <n v="307212"/>
    <n v="289518"/>
    <n v="281676"/>
    <n v="288217"/>
    <n v="294869"/>
    <n v="319386"/>
    <n v="314717"/>
    <n v="288206"/>
    <x v="8"/>
    <x v="8"/>
    <x v="8"/>
    <x v="8"/>
    <x v="8"/>
    <n v="4.4505876223007004E-4"/>
    <n v="1.0790257938546912E-4"/>
    <n v="9.9993492486996879E-5"/>
    <n v="1.2736078293365508E-4"/>
    <n v="1.1581121368397226E-4"/>
    <n v="9.4423325817453665E-5"/>
    <n v="1.8244452442517535E-4"/>
    <n v="5.3625382996265122E-4"/>
    <n v="1.5582571493114625E-3"/>
    <n v="4.7561068411840803E-3"/>
  </r>
  <r>
    <s v="Alaska, 2009"/>
    <n v="64"/>
    <n v="45"/>
    <n v="48"/>
    <n v="52"/>
    <n v="38"/>
    <n v="77"/>
    <n v="54"/>
    <n v="73"/>
    <x v="9"/>
    <x v="8"/>
    <x v="7"/>
    <n v="70"/>
    <x v="9"/>
    <n v="52103.368999999999"/>
    <n v="48352.805"/>
    <n v="49739.192000000003"/>
    <n v="54197.435000000012"/>
    <n v="59649.379000000001"/>
    <n v="53253.632000000005"/>
    <n v="43921.453999999991"/>
    <n v="44871.430999999997"/>
    <n v="51317.234000000011"/>
    <n v="54817.756999999998"/>
    <n v="52191.020000000011"/>
    <n v="43295.270000000004"/>
    <n v="27999.695000000007"/>
    <x v="9"/>
    <x v="9"/>
    <x v="9"/>
    <x v="9"/>
    <x v="9"/>
    <n v="2.0919952412290269E-3"/>
    <n v="4.8933655617185569E-4"/>
    <n v="4.2161917680015175E-4"/>
    <n v="3.9104673393342817E-4"/>
    <n v="8.0051012247648928E-4"/>
    <n v="5.0463150326444722E-4"/>
    <n v="1.0239152231858166E-3"/>
    <n v="1.5163855057673025E-3"/>
    <n v="5.1560897232232825E-3"/>
    <n v="1.3981997147214157E-2"/>
  </r>
  <r>
    <s v="Alaska, 2010"/>
    <n v="55"/>
    <n v="61"/>
    <n v="63"/>
    <n v="70"/>
    <n v="67"/>
    <n v="60"/>
    <n v="64"/>
    <n v="63"/>
    <x v="10"/>
    <x v="9"/>
    <x v="8"/>
    <n v="59"/>
    <x v="10"/>
    <n v="50438.073999999993"/>
    <n v="48504.039999999986"/>
    <n v="50027.917999999991"/>
    <n v="53132.562999999987"/>
    <n v="53894.108000000007"/>
    <n v="48914.064999999995"/>
    <n v="42955.268999999993"/>
    <n v="43840.803999999996"/>
    <n v="49929.863000000005"/>
    <n v="54172.170000000006"/>
    <n v="53155.088000000003"/>
    <n v="45894.797999999988"/>
    <n v="30488.560000000005"/>
    <x v="10"/>
    <x v="10"/>
    <x v="10"/>
    <x v="10"/>
    <x v="10"/>
    <n v="2.2998499110017567E-3"/>
    <n v="6.39386461801561E-4"/>
    <n v="5.886383217506597E-4"/>
    <n v="7.2929667695207203E-4"/>
    <n v="6.3985894437543027E-4"/>
    <n v="5.9630704438568623E-4"/>
    <n v="8.2478699090448475E-4"/>
    <n v="1.6364959912586728E-3"/>
    <n v="4.6690415551993783E-3"/>
    <n v="1.1387138151543574E-2"/>
  </r>
  <r>
    <s v="Alaska, 2011"/>
    <n v="67"/>
    <n v="40"/>
    <n v="51"/>
    <n v="44"/>
    <n v="47"/>
    <n v="74"/>
    <n v="53"/>
    <n v="53"/>
    <x v="11"/>
    <x v="10"/>
    <x v="9"/>
    <n v="53"/>
    <x v="11"/>
    <n v="49320.758000000002"/>
    <n v="46802.798999999999"/>
    <n v="48846.469000000012"/>
    <n v="50265.949000000001"/>
    <n v="52081.174000000006"/>
    <n v="50221.705999999991"/>
    <n v="43407.061000000002"/>
    <n v="43550.242999999995"/>
    <n v="46659.275999999991"/>
    <n v="51883.197999999997"/>
    <n v="53141.345000000001"/>
    <n v="47214.311000000002"/>
    <n v="31530.02"/>
    <x v="11"/>
    <x v="11"/>
    <x v="11"/>
    <x v="11"/>
    <x v="11"/>
    <n v="2.1694719290405065E-3"/>
    <n v="5.3319801673756665E-4"/>
    <n v="4.9830418779822465E-4"/>
    <n v="5.0198247297222236E-4"/>
    <n v="8.2031254373499108E-4"/>
    <n v="5.0464394784369593E-4"/>
    <n v="6.7306432510043162E-4"/>
    <n v="1.7005939277912976E-3"/>
    <n v="3.5929460243464936E-3"/>
    <n v="8.657937980963917E-3"/>
  </r>
  <r>
    <s v="Alaska, 2012"/>
    <n v="57"/>
    <n v="45"/>
    <n v="35"/>
    <n v="68"/>
    <n v="56"/>
    <n v="46"/>
    <n v="33"/>
    <n v="59"/>
    <x v="12"/>
    <x v="11"/>
    <x v="10"/>
    <n v="66"/>
    <x v="12"/>
    <n v="49808.383000000002"/>
    <n v="46766.265999999996"/>
    <n v="47805.321999999993"/>
    <n v="48558.262000000002"/>
    <n v="53472.954999999994"/>
    <n v="51589.258999999991"/>
    <n v="45059.029000000002"/>
    <n v="42042.691999999995"/>
    <n v="45906.954000000012"/>
    <n v="49776.523999999998"/>
    <n v="52255.952999999994"/>
    <n v="47611.421999999991"/>
    <n v="32875.168000000005"/>
    <x v="12"/>
    <x v="12"/>
    <x v="12"/>
    <x v="12"/>
    <x v="12"/>
    <n v="2.0478480499959211E-3"/>
    <n v="3.7009001054312426E-4"/>
    <n v="3.4303227021196853E-4"/>
    <n v="5.79420506651913E-4"/>
    <n v="5.2302655089708945E-4"/>
    <n v="3.2342643215453848E-4"/>
    <n v="7.3304136751227759E-4"/>
    <n v="2.3658568278082086E-3"/>
    <n v="5.4474920135876015E-3"/>
    <n v="1.2639005656657197E-2"/>
  </r>
  <r>
    <s v="Alaska, 2013"/>
    <n v="47"/>
    <n v="50"/>
    <n v="49"/>
    <n v="57"/>
    <n v="57"/>
    <n v="41"/>
    <n v="52"/>
    <n v="64"/>
    <x v="9"/>
    <x v="9"/>
    <x v="11"/>
    <n v="42"/>
    <x v="13"/>
    <n v="51998.602000000014"/>
    <n v="48082.551999999996"/>
    <n v="49739.220000000008"/>
    <n v="49171.391000000003"/>
    <n v="55327.556999999979"/>
    <n v="55159.925999999992"/>
    <n v="47862.457000000009"/>
    <n v="42962.165000000001"/>
    <n v="45094.640999999996"/>
    <n v="48892.443000000014"/>
    <n v="52960.448000000004"/>
    <n v="49579.861000000004"/>
    <n v="36084.396000000008"/>
    <x v="13"/>
    <x v="13"/>
    <x v="13"/>
    <x v="13"/>
    <x v="13"/>
    <n v="1.8654347668808477E-3"/>
    <n v="5.0091098329316708E-4"/>
    <n v="4.6890424198337395E-4"/>
    <n v="5.5327782507224666E-4"/>
    <n v="4.6560853002095037E-4"/>
    <n v="5.1054024573539099E-4"/>
    <n v="7.4710272687008759E-4"/>
    <n v="1.2220307375490479E-3"/>
    <n v="4.2480401434483511E-3"/>
    <n v="1.1434371721394511E-2"/>
  </r>
  <r>
    <s v="Alaska, 2014"/>
    <n v="42"/>
    <n v="54"/>
    <n v="49"/>
    <n v="67"/>
    <n v="43"/>
    <n v="50"/>
    <n v="62"/>
    <n v="42"/>
    <x v="13"/>
    <x v="12"/>
    <x v="12"/>
    <n v="58"/>
    <x v="11"/>
    <n v="46005.01400000001"/>
    <n v="43249.179999999993"/>
    <n v="43721.675999999992"/>
    <n v="43268.791999999994"/>
    <n v="52510.68"/>
    <n v="51872.856"/>
    <n v="46032.480999999985"/>
    <n v="39488.632000000005"/>
    <n v="40948.168999999994"/>
    <n v="42840.976999999999"/>
    <n v="46557.416000000005"/>
    <n v="43542.109999999993"/>
    <n v="33338.931000000004"/>
    <x v="14"/>
    <x v="14"/>
    <x v="14"/>
    <x v="14"/>
    <x v="14"/>
    <n v="2.0867290682706884E-3"/>
    <n v="5.6340712571576856E-4"/>
    <n v="5.1159187847684112E-4"/>
    <n v="4.3919975475902815E-4"/>
    <n v="6.2160602334247479E-4"/>
    <n v="6.9352477062982541E-4"/>
    <n v="5.4629853412104554E-4"/>
    <n v="1.6456678503179968E-3"/>
    <n v="2.8844557383784571E-3"/>
    <n v="1.1790019748283077E-2"/>
  </r>
  <r>
    <s v="Alaska, 2015"/>
    <n v="54"/>
    <n v="59"/>
    <n v="72"/>
    <n v="57"/>
    <n v="43"/>
    <n v="54"/>
    <n v="49"/>
    <n v="58"/>
    <x v="14"/>
    <x v="13"/>
    <x v="8"/>
    <n v="35"/>
    <x v="13"/>
    <n v="50094.328999999991"/>
    <n v="46805.309000000001"/>
    <n v="46807.782000000014"/>
    <n v="46264.814999999995"/>
    <n v="56733.120999999985"/>
    <n v="56376.358"/>
    <n v="49365.685000000005"/>
    <n v="42777.313000000009"/>
    <n v="42088.822999999997"/>
    <n v="43955.425999999999"/>
    <n v="49431.360000000001"/>
    <n v="47776.762999999992"/>
    <n v="38123.248999999996"/>
    <x v="15"/>
    <x v="15"/>
    <x v="15"/>
    <x v="15"/>
    <x v="15"/>
    <n v="2.2557443578094445E-3"/>
    <n v="7.6912319880560287E-4"/>
    <n v="6.9904313422358298E-4"/>
    <n v="4.0664998311031308E-4"/>
    <n v="6.3629620182071211E-4"/>
    <n v="5.2469950084801085E-4"/>
    <n v="6.752036309377932E-4"/>
    <n v="1.4851619861387438E-3"/>
    <n v="2.256132503515603E-3"/>
    <n v="8.0909334617813924E-3"/>
  </r>
  <r>
    <s v="Alaska, 2016"/>
    <n v="61"/>
    <n v="42"/>
    <n v="61"/>
    <n v="54"/>
    <n v="60"/>
    <n v="57"/>
    <n v="63"/>
    <n v="68"/>
    <x v="15"/>
    <x v="14"/>
    <x v="13"/>
    <n v="76"/>
    <x v="14"/>
    <n v="50552.801999999981"/>
    <n v="48306.51999999999"/>
    <n v="47750.391999999993"/>
    <n v="46073.445"/>
    <n v="55892.759999999987"/>
    <n v="57027.701000000001"/>
    <n v="51420.456999999995"/>
    <n v="44835.950000000012"/>
    <n v="42406.567999999992"/>
    <n v="44291.686999999984"/>
    <n v="49718.634999999995"/>
    <n v="50065.200000000004"/>
    <n v="40545.885000000002"/>
    <x v="16"/>
    <x v="16"/>
    <x v="16"/>
    <x v="16"/>
    <x v="16"/>
    <n v="2.037473610265956E-3"/>
    <n v="6.3504019367185169E-4"/>
    <n v="5.98237425821624E-4"/>
    <n v="5.5325974277958693E-4"/>
    <n v="6.5335115614155003E-4"/>
    <n v="6.7013917897228354E-4"/>
    <n v="7.5046005684624559E-4"/>
    <n v="1.1184390135961534E-3"/>
    <n v="4.6075952983176058E-3"/>
    <n v="1.0783346321443659E-2"/>
  </r>
  <r>
    <s v="Alaska, 2017"/>
    <n v="45"/>
    <n v="54"/>
    <n v="64"/>
    <n v="43"/>
    <n v="54"/>
    <n v="50"/>
    <n v="48"/>
    <n v="56"/>
    <x v="16"/>
    <x v="15"/>
    <x v="14"/>
    <n v="49"/>
    <x v="15"/>
    <n v="51140"/>
    <n v="48188"/>
    <n v="47549"/>
    <n v="45340"/>
    <n v="55838"/>
    <n v="58304"/>
    <n v="52732"/>
    <n v="46004"/>
    <n v="41225"/>
    <n v="43039"/>
    <n v="46945"/>
    <n v="48586"/>
    <n v="40212"/>
    <x v="17"/>
    <x v="17"/>
    <x v="17"/>
    <x v="17"/>
    <x v="17"/>
    <n v="1.9358623386781385E-3"/>
    <n v="6.6849807284539943E-4"/>
    <n v="6.3254857775405719E-4"/>
    <n v="4.863287582405706E-4"/>
    <n v="5.7320386568687016E-4"/>
    <n v="5.3342816500711243E-4"/>
    <n v="6.3064483434311584E-4"/>
    <n v="9.066369949104696E-4"/>
    <n v="3.7750732476898806E-3"/>
    <n v="7.1310116086235487E-3"/>
  </r>
  <r>
    <s v="Arizona, 2009"/>
    <n v="52"/>
    <n v="58"/>
    <n v="59"/>
    <n v="48"/>
    <n v="37"/>
    <n v="72"/>
    <n v="81"/>
    <n v="67"/>
    <x v="17"/>
    <x v="16"/>
    <x v="15"/>
    <n v="53"/>
    <x v="16"/>
    <n v="500512.114"/>
    <n v="451503.86900000001"/>
    <n v="448731.44899999996"/>
    <n v="433687.80299999996"/>
    <n v="424616.96000000002"/>
    <n v="479172.41299999994"/>
    <n v="440286.97399999999"/>
    <n v="431529.58199999994"/>
    <n v="427297.22"/>
    <n v="429470.81900000002"/>
    <n v="390314.72700000001"/>
    <n v="350422.49800000002"/>
    <n v="301356.09699999995"/>
    <x v="18"/>
    <x v="18"/>
    <x v="18"/>
    <x v="18"/>
    <x v="18"/>
    <n v="2.1977490039331996E-4"/>
    <n v="6.5538419589087929E-5"/>
    <n v="6.8740152150361533E-5"/>
    <n v="4.0241037856737882E-5"/>
    <n v="8.3835296979937535E-5"/>
    <n v="9.8806328551686849E-5"/>
    <n v="1.0279564335800258E-4"/>
    <n v="3.5962880817924615E-4"/>
    <n v="9.4290524565763037E-4"/>
    <n v="3.6243695150345065E-3"/>
  </r>
  <r>
    <s v="Arizona, 2010"/>
    <n v="57"/>
    <n v="51"/>
    <n v="57"/>
    <n v="63"/>
    <n v="46"/>
    <n v="68"/>
    <n v="48"/>
    <n v="59"/>
    <x v="18"/>
    <x v="17"/>
    <x v="16"/>
    <n v="65"/>
    <x v="17"/>
    <n v="462606.62300000002"/>
    <n v="439465.98800000007"/>
    <n v="440213.11000000004"/>
    <n v="452890.97800000006"/>
    <n v="431718.96200000006"/>
    <n v="444524.59"/>
    <n v="407474.42200000002"/>
    <n v="420015.06300000008"/>
    <n v="408939.42699999997"/>
    <n v="421357.15700000001"/>
    <n v="395777.07200000004"/>
    <n v="361719.63199999998"/>
    <n v="320846.17499999999"/>
    <x v="19"/>
    <x v="19"/>
    <x v="19"/>
    <x v="19"/>
    <x v="19"/>
    <n v="2.3345969259934264E-4"/>
    <n v="6.4796356000264987E-5"/>
    <n v="6.4435179193215932E-5"/>
    <n v="5.3990672937540913E-5"/>
    <n v="8.203104129395571E-5"/>
    <n v="5.8741878991829625E-5"/>
    <n v="8.6438551997375395E-5"/>
    <n v="1.739686064037979E-4"/>
    <n v="7.5051333307863993E-4"/>
    <n v="3.1251227206559903E-3"/>
  </r>
  <r>
    <s v="Arizona, 2011"/>
    <n v="41"/>
    <n v="75"/>
    <n v="70"/>
    <n v="60"/>
    <n v="71"/>
    <n v="48"/>
    <n v="58"/>
    <n v="51"/>
    <x v="19"/>
    <x v="18"/>
    <x v="17"/>
    <n v="53"/>
    <x v="18"/>
    <n v="454131.86400000012"/>
    <n v="435934.15400000004"/>
    <n v="437478.28000000009"/>
    <n v="448165.84600000008"/>
    <n v="438990.71300000005"/>
    <n v="442325.03200000001"/>
    <n v="409358.27599999995"/>
    <n v="412854.37900000002"/>
    <n v="406649.36600000004"/>
    <n v="418093.97899999999"/>
    <n v="400055.85399999999"/>
    <n v="363084.478"/>
    <n v="333880.36199999996"/>
    <x v="20"/>
    <x v="20"/>
    <x v="20"/>
    <x v="20"/>
    <x v="20"/>
    <n v="2.5543241775256707E-4"/>
    <n v="8.0145412722622164E-5"/>
    <n v="7.8903773285409474E-5"/>
    <n v="8.336432020339655E-5"/>
    <n v="5.8572032517069211E-5"/>
    <n v="7.08916602565633E-5"/>
    <n v="7.3174422973761486E-5"/>
    <n v="1.973827749579012E-4"/>
    <n v="6.8923458292586952E-4"/>
    <n v="2.7961422010651391E-3"/>
  </r>
  <r>
    <s v="Arizona, 2012"/>
    <n v="49"/>
    <n v="54"/>
    <n v="48"/>
    <n v="54"/>
    <n v="52"/>
    <n v="52"/>
    <n v="47"/>
    <n v="58"/>
    <x v="20"/>
    <x v="19"/>
    <x v="18"/>
    <n v="48"/>
    <x v="19"/>
    <n v="455863.22200000007"/>
    <n v="448130.16"/>
    <n v="452116.04200000002"/>
    <n v="455083.61499999993"/>
    <n v="451809.32399999996"/>
    <n v="442869.81499999994"/>
    <n v="420226.60299999994"/>
    <n v="409458.47799999989"/>
    <n v="414688.37400000001"/>
    <n v="419898.26199999999"/>
    <n v="413127.69900000008"/>
    <n v="376324.26"/>
    <n v="350484.38299999991"/>
    <x v="21"/>
    <x v="21"/>
    <x v="21"/>
    <x v="21"/>
    <x v="21"/>
    <n v="2.259449655712739E-4"/>
    <n v="5.3318747575232756E-5"/>
    <n v="5.2927967498487721E-5"/>
    <n v="6.024819349904892E-5"/>
    <n v="6.3095551325360153E-5"/>
    <n v="5.6420810635456288E-5"/>
    <n v="7.9800922235318008E-5"/>
    <n v="1.5721417344360746E-4"/>
    <n v="7.2661956999433121E-4"/>
    <n v="2.6112930216264422E-3"/>
  </r>
  <r>
    <s v="Arizona, 2013"/>
    <n v="62"/>
    <n v="43"/>
    <n v="65"/>
    <n v="38"/>
    <n v="60"/>
    <n v="63"/>
    <n v="56"/>
    <n v="57"/>
    <x v="12"/>
    <x v="20"/>
    <x v="1"/>
    <n v="62"/>
    <x v="20"/>
    <n v="447025.81299999997"/>
    <n v="451699.22199999995"/>
    <n v="451710.77500000002"/>
    <n v="454062.48600000003"/>
    <n v="461667.95799999993"/>
    <n v="439425.09799999994"/>
    <n v="425483.98700000002"/>
    <n v="407465.17100000003"/>
    <n v="421426.26799999998"/>
    <n v="418640.91600000008"/>
    <n v="419026.40499999997"/>
    <n v="384692.97399999993"/>
    <n v="361642.29799999995"/>
    <x v="22"/>
    <x v="22"/>
    <x v="22"/>
    <x v="22"/>
    <x v="22"/>
    <n v="2.3488576486297897E-4"/>
    <n v="7.1949613371391545E-5"/>
    <n v="7.0981586804162218E-5"/>
    <n v="6.9371453070122391E-5"/>
    <n v="7.6005128097359924E-5"/>
    <n v="6.6852315467132807E-5"/>
    <n v="7.6373182587570384E-5"/>
    <n v="1.4776497994337619E-4"/>
    <n v="6.6992938538884843E-4"/>
    <n v="3.264224938866132E-3"/>
  </r>
  <r>
    <s v="Arizona, 2014"/>
    <n v="52"/>
    <n v="73"/>
    <n v="61"/>
    <n v="53"/>
    <n v="37"/>
    <n v="58"/>
    <n v="58"/>
    <n v="87"/>
    <x v="21"/>
    <x v="21"/>
    <x v="19"/>
    <n v="44"/>
    <x v="21"/>
    <n v="438431.64299999992"/>
    <n v="450308.45599999995"/>
    <n v="453962.01"/>
    <n v="450768.304"/>
    <n v="469050.27499999991"/>
    <n v="441317.13400000002"/>
    <n v="429747.92800000001"/>
    <n v="404429.79300000001"/>
    <n v="419132.93000000005"/>
    <n v="412321.49800000002"/>
    <n v="424649.10900000005"/>
    <n v="392633.58399999992"/>
    <n v="367408.94099999999"/>
    <x v="23"/>
    <x v="23"/>
    <x v="23"/>
    <x v="23"/>
    <x v="23"/>
    <n v="2.8510715865460475E-4"/>
    <n v="6.745769357018898E-5"/>
    <n v="6.6317425406124575E-5"/>
    <n v="4.2476735222334055E-5"/>
    <n v="7.0425722753359729E-5"/>
    <n v="6.9297535080583775E-5"/>
    <n v="1.1446727931440417E-4"/>
    <n v="2.3812943312103211E-4"/>
    <n v="5.9544660907573962E-4"/>
    <n v="2.3913374068142306E-3"/>
  </r>
  <r>
    <s v="Arizona, 2015"/>
    <n v="69"/>
    <n v="35"/>
    <n v="59"/>
    <n v="58"/>
    <n v="74"/>
    <n v="52"/>
    <n v="57"/>
    <n v="59"/>
    <x v="22"/>
    <x v="19"/>
    <x v="20"/>
    <n v="51"/>
    <x v="22"/>
    <n v="424856.47899999999"/>
    <n v="447781.45699999999"/>
    <n v="445061.64899999998"/>
    <n v="447695.85700000002"/>
    <n v="468645.14999999997"/>
    <n v="442048.45"/>
    <n v="431949.16800000001"/>
    <n v="404600.10700000008"/>
    <n v="418684.85200000007"/>
    <n v="403722.54500000004"/>
    <n v="420759.09600000002"/>
    <n v="396014.22300000006"/>
    <n v="371744.57999999996"/>
    <x v="24"/>
    <x v="24"/>
    <x v="24"/>
    <x v="24"/>
    <x v="24"/>
    <n v="2.4478854658116207E-4"/>
    <n v="6.6081038878514902E-5"/>
    <n v="6.4386510643193342E-5"/>
    <n v="8.4668422975038359E-5"/>
    <n v="6.3161605749680641E-5"/>
    <n v="6.9134347164923713E-5"/>
    <n v="7.6847051143482615E-5"/>
    <n v="1.7549073118347348E-4"/>
    <n v="6.6926134872935332E-4"/>
    <n v="2.6960455336390013E-3"/>
  </r>
  <r>
    <s v="Arizona, 2016"/>
    <n v="48"/>
    <n v="65"/>
    <n v="41"/>
    <n v="54"/>
    <n v="57"/>
    <n v="42"/>
    <n v="80"/>
    <n v="126"/>
    <x v="23"/>
    <x v="22"/>
    <x v="21"/>
    <n v="64"/>
    <x v="23"/>
    <n v="427120.03400000004"/>
    <n v="447648.07199999987"/>
    <n v="442673.90399999992"/>
    <n v="445917.12399999995"/>
    <n v="474207.48000000004"/>
    <n v="445110.27800000005"/>
    <n v="434201.28200000006"/>
    <n v="403816.34500000003"/>
    <n v="409626.36000000004"/>
    <n v="402139.52500000002"/>
    <n v="415466.33500000002"/>
    <n v="388608.1"/>
    <n v="367787.38199999998"/>
    <x v="25"/>
    <x v="25"/>
    <x v="25"/>
    <x v="25"/>
    <x v="25"/>
    <n v="2.6456263112209808E-4"/>
    <n v="4.6050755912151058E-5"/>
    <n v="4.4559182334396088E-5"/>
    <n v="6.4823439828312957E-5"/>
    <n v="5.1632401079803148E-5"/>
    <n v="9.78466568231299E-5"/>
    <n v="1.6657952486289442E-4"/>
    <n v="2.7211837449134019E-4"/>
    <n v="6.9517222893603753E-4"/>
    <n v="2.5883946960485764E-3"/>
  </r>
  <r>
    <s v="Arizona, 2017"/>
    <n v="45"/>
    <n v="64"/>
    <n v="52"/>
    <n v="52"/>
    <n v="49"/>
    <n v="47"/>
    <n v="31"/>
    <n v="80"/>
    <x v="24"/>
    <x v="19"/>
    <x v="22"/>
    <n v="39"/>
    <x v="24"/>
    <n v="430289"/>
    <n v="450272"/>
    <n v="453704"/>
    <n v="457718"/>
    <n v="478963"/>
    <n v="464670"/>
    <n v="444555"/>
    <n v="417816"/>
    <n v="416427"/>
    <n v="410796"/>
    <n v="422787"/>
    <n v="409463"/>
    <n v="392173"/>
    <x v="26"/>
    <x v="26"/>
    <x v="26"/>
    <x v="26"/>
    <x v="26"/>
    <n v="2.5331811875274526E-4"/>
    <n v="5.7523651070382399E-5"/>
    <n v="5.5515164714561306E-5"/>
    <n v="5.3892050922488934E-5"/>
    <n v="5.6338500892425825E-5"/>
    <n v="3.7188858218077866E-5"/>
    <n v="9.9795917349021252E-5"/>
    <n v="2.2738178499405671E-4"/>
    <n v="6.2396570901494808E-4"/>
    <n v="2.7488343807013987E-3"/>
  </r>
  <r>
    <s v="Arkansas, 2009"/>
    <n v="70"/>
    <n v="38"/>
    <n v="70"/>
    <n v="56"/>
    <n v="34"/>
    <n v="51"/>
    <n v="39"/>
    <n v="56"/>
    <x v="25"/>
    <x v="23"/>
    <x v="23"/>
    <n v="46"/>
    <x v="25"/>
    <n v="198959.60400000005"/>
    <n v="193963.24699999994"/>
    <n v="188395.16900000002"/>
    <n v="201617.67100000003"/>
    <n v="189812.348"/>
    <n v="197760.56699999995"/>
    <n v="179290.82699999999"/>
    <n v="181339.95699999999"/>
    <n v="193843.09899999993"/>
    <n v="202454.76299999995"/>
    <n v="190900.06599999999"/>
    <n v="173355.72299999991"/>
    <n v="148978.36799999999"/>
    <x v="27"/>
    <x v="27"/>
    <x v="27"/>
    <x v="27"/>
    <x v="27"/>
    <n v="5.428237583343801E-4"/>
    <n v="1.8307430167824527E-4"/>
    <n v="1.7883145543827079E-4"/>
    <n v="9.0173383631622379E-5"/>
    <n v="1.3593364408226371E-4"/>
    <n v="9.9147123982555726E-5"/>
    <n v="1.737327870789814E-4"/>
    <n v="2.3261077338031173E-4"/>
    <n v="1.4425272447862224E-3"/>
    <n v="5.6118387037525563E-3"/>
  </r>
  <r>
    <s v="Arkansas, 2010"/>
    <n v="46"/>
    <n v="57"/>
    <n v="58"/>
    <n v="45"/>
    <n v="54"/>
    <n v="41"/>
    <n v="65"/>
    <n v="52"/>
    <x v="26"/>
    <x v="24"/>
    <x v="24"/>
    <n v="61"/>
    <x v="26"/>
    <n v="193750.10000000006"/>
    <n v="194772.73499999996"/>
    <n v="191617.611"/>
    <n v="203744.53399999999"/>
    <n v="195011.24599999998"/>
    <n v="190995.54299999998"/>
    <n v="175697.96999999997"/>
    <n v="182127.15700000001"/>
    <n v="189737.20099999997"/>
    <n v="202081.41200000004"/>
    <n v="194451.31299999994"/>
    <n v="177146.34300000002"/>
    <n v="156638.69399999996"/>
    <x v="28"/>
    <x v="28"/>
    <x v="28"/>
    <x v="28"/>
    <x v="28"/>
    <n v="5.3161262884509459E-4"/>
    <n v="1.5010727001962934E-4"/>
    <n v="1.4545243707815347E-4"/>
    <n v="1.4726194515472655E-4"/>
    <n v="1.1025525603074872E-4"/>
    <n v="1.6392089707097947E-4"/>
    <n v="1.5578888876315925E-4"/>
    <n v="3.0711897493261055E-4"/>
    <n v="1.3354716358837798E-3"/>
    <n v="5.3163943978706291E-3"/>
  </r>
  <r>
    <s v="Arkansas, 2011"/>
    <n v="56"/>
    <n v="58"/>
    <n v="44"/>
    <n v="42"/>
    <n v="63"/>
    <n v="66"/>
    <n v="50"/>
    <n v="42"/>
    <x v="27"/>
    <x v="25"/>
    <x v="25"/>
    <n v="50"/>
    <x v="27"/>
    <n v="192485.815"/>
    <n v="192036.37600000002"/>
    <n v="190856.24099999992"/>
    <n v="199701.07200000001"/>
    <n v="194990.77900000001"/>
    <n v="189323.53200000001"/>
    <n v="176713.14399999994"/>
    <n v="179007.21099999995"/>
    <n v="184942.05100000004"/>
    <n v="198596.74100000004"/>
    <n v="193463.33499999999"/>
    <n v="176584.63999999998"/>
    <n v="158591.82399999996"/>
    <x v="29"/>
    <x v="29"/>
    <x v="29"/>
    <x v="29"/>
    <x v="29"/>
    <n v="5.9225143421607457E-4"/>
    <n v="1.1491472555606891E-4"/>
    <n v="1.1147937280316435E-4"/>
    <n v="1.7211390041144402E-4"/>
    <n v="1.8134395887303654E-4"/>
    <n v="1.2753147555886308E-4"/>
    <n v="1.2530712777016471E-4"/>
    <n v="2.8861136661234034E-4"/>
    <n v="1.4508215184242449E-3"/>
    <n v="7.0478682582054558E-3"/>
  </r>
  <r>
    <s v="Arkansas, 2012"/>
    <n v="53"/>
    <n v="69"/>
    <n v="46"/>
    <n v="51"/>
    <n v="53"/>
    <n v="58"/>
    <n v="56"/>
    <n v="53"/>
    <x v="28"/>
    <x v="26"/>
    <x v="26"/>
    <n v="64"/>
    <x v="28"/>
    <n v="189051.89599999998"/>
    <n v="190884.89699999994"/>
    <n v="188235.00499999998"/>
    <n v="194156.86600000007"/>
    <n v="191967.465"/>
    <n v="185814.90599999993"/>
    <n v="176209.75400000002"/>
    <n v="175353.92099999997"/>
    <n v="180562.36199999999"/>
    <n v="194376.58100000003"/>
    <n v="192539.671"/>
    <n v="178086.20500000002"/>
    <n v="160999.56800000006"/>
    <x v="30"/>
    <x v="30"/>
    <x v="30"/>
    <x v="30"/>
    <x v="30"/>
    <n v="6.4532545074290088E-4"/>
    <n v="1.213336460505838E-4"/>
    <n v="1.1913261171827059E-4"/>
    <n v="1.4639886686172154E-4"/>
    <n v="1.6295966992889733E-4"/>
    <n v="1.4473416329898698E-4"/>
    <n v="1.5630263555764103E-4"/>
    <n v="3.1480387106960057E-4"/>
    <n v="1.2729903111010101E-3"/>
    <n v="7.3350562473100019E-3"/>
  </r>
  <r>
    <s v="Arkansas, 2013"/>
    <n v="53"/>
    <n v="54"/>
    <n v="55"/>
    <n v="43"/>
    <n v="45"/>
    <n v="49"/>
    <n v="54"/>
    <n v="64"/>
    <x v="29"/>
    <x v="18"/>
    <x v="27"/>
    <n v="45"/>
    <x v="29"/>
    <n v="188726.81399999998"/>
    <n v="192790.91999999995"/>
    <n v="188924.11700000003"/>
    <n v="193122.46600000007"/>
    <n v="197881.65"/>
    <n v="187380.37399999998"/>
    <n v="181139.43700000001"/>
    <n v="173546.36300000004"/>
    <n v="179694.90299999996"/>
    <n v="190093.49399999995"/>
    <n v="192767.10599999994"/>
    <n v="180358.12000000005"/>
    <n v="160272.42099999997"/>
    <x v="31"/>
    <x v="31"/>
    <x v="31"/>
    <x v="31"/>
    <x v="31"/>
    <n v="5.669570620738609E-4"/>
    <n v="1.4408654275781125E-4"/>
    <n v="1.406634808928712E-4"/>
    <n v="1.2211012449477241E-4"/>
    <n v="1.3871539006430806E-4"/>
    <n v="1.4104350251762656E-4"/>
    <n v="1.8788685187215787E-4"/>
    <n v="5.4723679740004919E-4"/>
    <n v="1.5043095037769315E-3"/>
    <n v="6.8803049975536927E-3"/>
  </r>
  <r>
    <s v="Arkansas, 2014"/>
    <n v="67"/>
    <n v="57"/>
    <n v="54"/>
    <n v="65"/>
    <n v="73"/>
    <n v="59"/>
    <n v="65"/>
    <n v="84"/>
    <x v="30"/>
    <x v="27"/>
    <x v="28"/>
    <n v="46"/>
    <x v="21"/>
    <n v="173233.12300000005"/>
    <n v="179013.99799999996"/>
    <n v="175725.36500000002"/>
    <n v="177858.58500000002"/>
    <n v="184581.93100000004"/>
    <n v="171917.75299999997"/>
    <n v="170270.54199999993"/>
    <n v="161917.57200000001"/>
    <n v="165121.71"/>
    <n v="170434.56900000002"/>
    <n v="177795.02299999999"/>
    <n v="166069.76599999995"/>
    <n v="150754.14200000005"/>
    <x v="32"/>
    <x v="32"/>
    <x v="32"/>
    <x v="32"/>
    <x v="32"/>
    <n v="7.1579844461962369E-4"/>
    <n v="1.522244375231626E-4"/>
    <n v="1.4898996556996402E-4"/>
    <n v="2.1333283769978169E-4"/>
    <n v="1.804064626095895E-4"/>
    <n v="1.8665846181159699E-4"/>
    <n v="2.6513150642659201E-4"/>
    <n v="4.505497967220461E-4"/>
    <n v="1.472065620142972E-3"/>
    <n v="5.8467504637934797E-3"/>
  </r>
  <r>
    <s v="Arkansas, 2015"/>
    <n v="76"/>
    <n v="55"/>
    <n v="41"/>
    <n v="45"/>
    <n v="75"/>
    <n v="49"/>
    <n v="48"/>
    <n v="60"/>
    <x v="31"/>
    <x v="28"/>
    <x v="29"/>
    <n v="59"/>
    <x v="30"/>
    <n v="179631.53100000002"/>
    <n v="187283.133"/>
    <n v="181888.04800000004"/>
    <n v="183378.45900000003"/>
    <n v="191541.68400000001"/>
    <n v="180706.74200000009"/>
    <n v="180571.41899999999"/>
    <n v="168924.06099999999"/>
    <n v="171713.035"/>
    <n v="174250.81099999993"/>
    <n v="186003.772"/>
    <n v="177757.88200000001"/>
    <n v="159892.05200000005"/>
    <x v="33"/>
    <x v="33"/>
    <x v="33"/>
    <x v="33"/>
    <x v="33"/>
    <n v="7.2927063122342364E-4"/>
    <n v="1.1105958999546066E-4"/>
    <n v="1.0935662104449799E-4"/>
    <n v="2.0759627371996057E-4"/>
    <n v="1.4384810279148222E-4"/>
    <n v="1.3323910996574333E-4"/>
    <n v="1.7769883526765323E-4"/>
    <n v="4.622204299648394E-4"/>
    <n v="1.4050907694524318E-3"/>
    <n v="5.4694152137988285E-3"/>
  </r>
  <r>
    <s v="Arkansas, 2016"/>
    <n v="44"/>
    <n v="49"/>
    <n v="46"/>
    <n v="58"/>
    <n v="59"/>
    <n v="41"/>
    <n v="50"/>
    <n v="55"/>
    <x v="32"/>
    <x v="29"/>
    <x v="30"/>
    <n v="48"/>
    <x v="31"/>
    <n v="171521.45599999992"/>
    <n v="180151.087"/>
    <n v="174118.18999999994"/>
    <n v="180716.74800000002"/>
    <n v="190406.85900000005"/>
    <n v="176939.42000000007"/>
    <n v="171610.72399999996"/>
    <n v="162834.25100000002"/>
    <n v="162854.47100000002"/>
    <n v="162362.538"/>
    <n v="175518.00700000001"/>
    <n v="168078.74599999996"/>
    <n v="152083.12500000003"/>
    <x v="34"/>
    <x v="34"/>
    <x v="34"/>
    <x v="34"/>
    <x v="34"/>
    <n v="5.4220621821214046E-4"/>
    <n v="1.2984473389714797E-4"/>
    <n v="1.2394792228886693E-4"/>
    <n v="1.6927263125732635E-4"/>
    <n v="1.2588707324044212E-4"/>
    <n v="1.4798129321118501E-4"/>
    <n v="1.7178810152568107E-4"/>
    <n v="4.6627027215136879E-4"/>
    <n v="1.3785682890660386E-3"/>
    <n v="5.1168492471947947E-3"/>
  </r>
  <r>
    <s v="Arkansas, 2017"/>
    <n v="53"/>
    <n v="42"/>
    <n v="58"/>
    <n v="59"/>
    <n v="62"/>
    <n v="46"/>
    <n v="64"/>
    <n v="56"/>
    <x v="33"/>
    <x v="30"/>
    <x v="31"/>
    <n v="44"/>
    <x v="32"/>
    <n v="181025"/>
    <n v="189575"/>
    <n v="185799"/>
    <n v="190540"/>
    <n v="196054"/>
    <n v="187785"/>
    <n v="182432"/>
    <n v="174257"/>
    <n v="174716"/>
    <n v="172078"/>
    <n v="185063"/>
    <n v="181856"/>
    <n v="166246"/>
    <x v="35"/>
    <x v="35"/>
    <x v="35"/>
    <x v="35"/>
    <x v="35"/>
    <n v="5.2478939373014778E-4"/>
    <n v="1.545125661340423E-4"/>
    <n v="1.5002819495387926E-4"/>
    <n v="1.6746934905744468E-4"/>
    <n v="1.3181535534267694E-4"/>
    <n v="1.7920093184484558E-4"/>
    <n v="1.6087238797823626E-4"/>
    <n v="4.2223125762361994E-4"/>
    <n v="1.6719485039860772E-3"/>
    <n v="4.6530564764729835E-3"/>
  </r>
  <r>
    <s v="California, 2009"/>
    <n v="38"/>
    <n v="39"/>
    <n v="62"/>
    <n v="63"/>
    <n v="118"/>
    <n v="174"/>
    <n v="346"/>
    <n v="436"/>
    <x v="34"/>
    <x v="31"/>
    <x v="32"/>
    <n v="49"/>
    <x v="33"/>
    <n v="2705685.9460000009"/>
    <n v="2478859.1050000009"/>
    <n v="2641864.2619999987"/>
    <n v="2663305.9660000005"/>
    <n v="2615609.9160000002"/>
    <n v="2727694.0890000002"/>
    <n v="2561520.2760000015"/>
    <n v="2666501.6330000008"/>
    <n v="2684462.0770000014"/>
    <n v="2675687.6080000005"/>
    <n v="2388775.3749999995"/>
    <n v="2007488.9830000002"/>
    <n v="1555345.6460000006"/>
    <x v="36"/>
    <x v="36"/>
    <x v="36"/>
    <x v="36"/>
    <x v="36"/>
    <n v="2.8458587410646946E-5"/>
    <n v="1.2107664397485897E-5"/>
    <n v="1.1744835755274494E-5"/>
    <n v="2.2309551448856799E-5"/>
    <n v="3.2517507019310339E-5"/>
    <n v="6.8319188265651503E-5"/>
    <n v="1.2237447016236463E-4"/>
    <n v="3.4483362146706966E-4"/>
    <n v="1.1871808824800555E-3"/>
    <n v="5.2561546866006364E-3"/>
  </r>
  <r>
    <s v="California, 2010"/>
    <n v="37"/>
    <n v="63"/>
    <n v="60"/>
    <n v="38"/>
    <n v="56"/>
    <n v="83"/>
    <n v="146"/>
    <n v="351"/>
    <x v="35"/>
    <x v="32"/>
    <x v="33"/>
    <n v="41"/>
    <x v="34"/>
    <n v="2535634.203999999"/>
    <n v="2467813.483"/>
    <n v="2601567.7889999994"/>
    <n v="2790339.8359999987"/>
    <n v="2688388.929"/>
    <n v="2704227.5229999996"/>
    <n v="2509971.2109999997"/>
    <n v="2625544.7599999993"/>
    <n v="2621250.4089999995"/>
    <n v="2656493.9089999991"/>
    <n v="2447826.9139999994"/>
    <n v="2075657.733"/>
    <n v="1654994.7119999998"/>
    <x v="37"/>
    <x v="37"/>
    <x v="37"/>
    <x v="37"/>
    <x v="37"/>
    <n v="3.9437865226083707E-5"/>
    <n v="1.183576392870692E-5"/>
    <n v="1.0951445595062236E-5"/>
    <n v="1.0739905181373934E-5"/>
    <n v="1.5819180533365322E-5"/>
    <n v="2.8603217756635911E-5"/>
    <n v="9.4085419420516402E-5"/>
    <n v="3.2887760692424159E-4"/>
    <n v="1.1679518028437825E-3"/>
    <n v="5.3189915321654839E-3"/>
  </r>
  <r>
    <s v="California, 2011"/>
    <n v="42"/>
    <n v="48"/>
    <n v="63"/>
    <n v="69"/>
    <n v="76"/>
    <n v="83"/>
    <n v="220"/>
    <n v="444"/>
    <x v="36"/>
    <x v="33"/>
    <x v="34"/>
    <n v="50"/>
    <x v="35"/>
    <n v="2549625.0319999997"/>
    <n v="2487608.0610000007"/>
    <n v="2592041.2540000007"/>
    <n v="2812559.9079999994"/>
    <n v="2743882.9530000007"/>
    <n v="2739103.5400000005"/>
    <n v="2546701.2200000002"/>
    <n v="2600826.9649999989"/>
    <n v="2638484.8860000004"/>
    <n v="2677606.7070000004"/>
    <n v="2522927.6899999995"/>
    <n v="2146323.0859999997"/>
    <n v="1764874.5979999998"/>
    <x v="38"/>
    <x v="38"/>
    <x v="38"/>
    <x v="38"/>
    <x v="38"/>
    <n v="3.5299308278834001E-5"/>
    <n v="1.2402430973721655E-5"/>
    <n v="1.1338189121351248E-5"/>
    <n v="1.4378132271385671E-5"/>
    <n v="1.5841775095742434E-5"/>
    <n v="4.2303344849888897E-5"/>
    <n v="1.1352021448987954E-4"/>
    <n v="3.0225767941142301E-4"/>
    <n v="1.1711590197283411E-3"/>
    <n v="5.2404501695833732E-3"/>
  </r>
  <r>
    <s v="California, 2012"/>
    <n v="49"/>
    <n v="50"/>
    <n v="56"/>
    <n v="45"/>
    <n v="60"/>
    <n v="64"/>
    <n v="170"/>
    <n v="412"/>
    <x v="37"/>
    <x v="34"/>
    <x v="35"/>
    <n v="56"/>
    <x v="36"/>
    <n v="2537045.1020000004"/>
    <n v="2497741.4580000001"/>
    <n v="2580752.6989999991"/>
    <n v="2792102.1639999999"/>
    <n v="2793739.4520000005"/>
    <n v="2750868.1410000012"/>
    <n v="2586289.1429999997"/>
    <n v="2570195.6259999997"/>
    <n v="2624486.8559999997"/>
    <n v="2660141.7310000001"/>
    <n v="2554478.923"/>
    <n v="2207394.2460000003"/>
    <n v="1835923.3839999994"/>
    <x v="39"/>
    <x v="39"/>
    <x v="39"/>
    <x v="39"/>
    <x v="39"/>
    <n v="3.902177376427263E-5"/>
    <n v="1.1026890702003028E-5"/>
    <n v="1.0025346912736381E-5"/>
    <n v="1.1241939633270885E-5"/>
    <n v="1.2320291032563636E-5"/>
    <n v="3.2600645623109214E-5"/>
    <n v="1.0189652105070954E-4"/>
    <n v="3.206403933514158E-4"/>
    <n v="1.0378536617792397E-3"/>
    <n v="4.7880868930079874E-3"/>
  </r>
  <r>
    <s v="California, 2013"/>
    <n v="52"/>
    <n v="52"/>
    <n v="48"/>
    <n v="51"/>
    <n v="58"/>
    <n v="89"/>
    <n v="183"/>
    <n v="501"/>
    <x v="38"/>
    <x v="35"/>
    <x v="36"/>
    <n v="46"/>
    <x v="37"/>
    <n v="2520077.2250000001"/>
    <n v="2512837.2490000008"/>
    <n v="2560915.3889999995"/>
    <n v="2748127.656"/>
    <n v="2845265.9439999992"/>
    <n v="2772775.7600000007"/>
    <n v="2641099.665000001"/>
    <n v="2550111.1279999996"/>
    <n v="2613702.7330000014"/>
    <n v="2640149.6330000013"/>
    <n v="2585966.5120000006"/>
    <n v="2258870.9250000003"/>
    <n v="1912929.3020000008"/>
    <x v="40"/>
    <x v="40"/>
    <x v="40"/>
    <x v="40"/>
    <x v="40"/>
    <n v="4.1268576600861904E-5"/>
    <n v="9.4604533221629236E-6"/>
    <n v="8.5815523513310414E-6"/>
    <n v="1.0713212892223131E-5"/>
    <n v="1.7235323037528053E-5"/>
    <n v="3.5016443363028235E-5"/>
    <n v="1.2009204006402675E-4"/>
    <n v="3.4234729389226866E-4"/>
    <n v="1.1518049777271006E-3"/>
    <n v="5.2085541712828167E-3"/>
  </r>
  <r>
    <s v="California, 2014"/>
    <n v="52"/>
    <n v="55"/>
    <n v="66"/>
    <n v="30"/>
    <n v="77"/>
    <n v="129"/>
    <n v="258"/>
    <n v="589"/>
    <x v="39"/>
    <x v="36"/>
    <x v="37"/>
    <n v="74"/>
    <x v="38"/>
    <n v="2525748.9230000009"/>
    <n v="2526841.7310000001"/>
    <n v="2545481.4600000004"/>
    <n v="2709429.7"/>
    <n v="2884249.1460000011"/>
    <n v="2817631.5959999999"/>
    <n v="2693445.1649999991"/>
    <n v="2552351.0670000007"/>
    <n v="2613591.1529999999"/>
    <n v="2621782.183999998"/>
    <n v="2615648.419999999"/>
    <n v="2326439.3219999997"/>
    <n v="1977981.7660000005"/>
    <x v="41"/>
    <x v="41"/>
    <x v="41"/>
    <x v="41"/>
    <x v="41"/>
    <n v="4.2363672424299775E-5"/>
    <n v="1.301178917721688E-5"/>
    <n v="1.1799032768425045E-5"/>
    <n v="1.3971861278525932E-5"/>
    <n v="2.4971243290444697E-5"/>
    <n v="4.9260795895406613E-5"/>
    <n v="1.3683605482791463E-4"/>
    <n v="3.1434349307835725E-4"/>
    <n v="1.0261160024905094E-3"/>
    <n v="4.0522583911902542E-3"/>
  </r>
  <r>
    <s v="California, 2015"/>
    <n v="63"/>
    <n v="52"/>
    <n v="62"/>
    <n v="65"/>
    <n v="57"/>
    <n v="59"/>
    <n v="172"/>
    <n v="441"/>
    <x v="40"/>
    <x v="37"/>
    <x v="38"/>
    <n v="31"/>
    <x v="39"/>
    <n v="2509918.5599999996"/>
    <n v="2528245.7340000002"/>
    <n v="2536363.4280000008"/>
    <n v="2670593.9009999982"/>
    <n v="2900183.8740000008"/>
    <n v="2868452.3540000003"/>
    <n v="2741513.0939999991"/>
    <n v="2552284.8079999997"/>
    <n v="2620214.473999999"/>
    <n v="2609614.1789999991"/>
    <n v="2632065.7750000004"/>
    <n v="2384389.2009999994"/>
    <n v="2031001.1659999997"/>
    <x v="42"/>
    <x v="42"/>
    <x v="42"/>
    <x v="42"/>
    <x v="42"/>
    <n v="4.5818219695542636E-5"/>
    <n v="1.2241813339751643E-5"/>
    <n v="1.1129505161422458E-5"/>
    <n v="1.0160490385965031E-5"/>
    <n v="1.1406478142068887E-5"/>
    <n v="3.2813907279620226E-5"/>
    <n v="9.9877918676448505E-5"/>
    <n v="3.2413955632920404E-4"/>
    <n v="1.0658822683020717E-3"/>
    <n v="4.5723313309330871E-3"/>
  </r>
  <r>
    <s v="California, 2016"/>
    <n v="50"/>
    <n v="63"/>
    <n v="51"/>
    <n v="54"/>
    <n v="57"/>
    <n v="70"/>
    <n v="194"/>
    <n v="511"/>
    <x v="41"/>
    <x v="38"/>
    <x v="39"/>
    <n v="38"/>
    <x v="40"/>
    <n v="2495086.9609999997"/>
    <n v="2534957.6949999989"/>
    <n v="2532814.3200000003"/>
    <n v="2626583.5939999991"/>
    <n v="2887901.7899999996"/>
    <n v="2916167.8429999999"/>
    <n v="2778817.2449999996"/>
    <n v="2565990.92"/>
    <n v="2584366.1010000007"/>
    <n v="2580773.9809999992"/>
    <n v="2616581.6740000001"/>
    <n v="2416418.0999999992"/>
    <n v="2080634.4310000001"/>
    <x v="43"/>
    <x v="43"/>
    <x v="43"/>
    <x v="43"/>
    <x v="43"/>
    <n v="4.5289002654525118E-5"/>
    <n v="1.0063593991412026E-5"/>
    <n v="9.248369784055268E-6"/>
    <n v="1.000880583868528E-5"/>
    <n v="1.3591290800731461E-5"/>
    <n v="3.7326673962242061E-5"/>
    <n v="1.1362998241125061E-4"/>
    <n v="3.2746583347715398E-4"/>
    <n v="9.7693482937544034E-4"/>
    <n v="4.0458145185451114E-3"/>
  </r>
  <r>
    <s v="California, 2017"/>
    <n v="45"/>
    <n v="63"/>
    <n v="56"/>
    <n v="64"/>
    <n v="61"/>
    <n v="78"/>
    <n v="168"/>
    <n v="503"/>
    <x v="42"/>
    <x v="39"/>
    <x v="40"/>
    <n v="53"/>
    <x v="41"/>
    <n v="2464389"/>
    <n v="2498734"/>
    <n v="2515864"/>
    <n v="2570580"/>
    <n v="2809782"/>
    <n v="2958902"/>
    <n v="2803858"/>
    <n v="2583493"/>
    <n v="2545175"/>
    <n v="2564896"/>
    <n v="2583933"/>
    <n v="2425310"/>
    <n v="2117800"/>
    <x v="44"/>
    <x v="44"/>
    <x v="44"/>
    <x v="44"/>
    <x v="44"/>
    <n v="4.382425014881985E-5"/>
    <n v="1.1167395671597205E-5"/>
    <n v="1.0408221602933036E-5"/>
    <n v="1.0585205700046505E-5"/>
    <n v="1.5208627269302673E-5"/>
    <n v="3.2628778310563432E-5"/>
    <n v="1.1071710788424669E-4"/>
    <n v="3.196808965914798E-4"/>
    <n v="1.0717501444678877E-3"/>
    <n v="4.3811176032864984E-3"/>
  </r>
  <r>
    <s v="Colorado, 2009"/>
    <n v="59"/>
    <n v="61"/>
    <n v="76"/>
    <n v="40"/>
    <n v="56"/>
    <n v="66"/>
    <n v="63"/>
    <n v="65"/>
    <x v="25"/>
    <x v="40"/>
    <x v="41"/>
    <n v="54"/>
    <x v="42"/>
    <n v="352169.29600000015"/>
    <n v="327807.96600000013"/>
    <n v="317417.09999999998"/>
    <n v="333125.076"/>
    <n v="355356.65899999999"/>
    <n v="357348.51199999976"/>
    <n v="341924.58199999994"/>
    <n v="351947.10000000003"/>
    <n v="359061.41700000007"/>
    <n v="376773.65599999996"/>
    <n v="350270.46800000017"/>
    <n v="296443.99299999996"/>
    <n v="222601.356"/>
    <x v="45"/>
    <x v="45"/>
    <x v="45"/>
    <x v="45"/>
    <x v="45"/>
    <n v="3.4074520795248416E-4"/>
    <n v="1.1778835635006155E-4"/>
    <n v="1.103878231424687E-4"/>
    <n v="8.008316132924174E-5"/>
    <n v="9.2825892267054221E-5"/>
    <n v="8.665223735444149E-5"/>
    <n v="1.2522990548943346E-4"/>
    <n v="1.8194867243546197E-4"/>
    <n v="9.2653385088376406E-4"/>
    <n v="4.2053873889823174E-3"/>
  </r>
  <r>
    <s v="Colorado, 2010"/>
    <n v="60"/>
    <n v="50"/>
    <n v="55"/>
    <n v="69"/>
    <n v="55"/>
    <n v="69"/>
    <n v="71"/>
    <n v="46"/>
    <x v="27"/>
    <x v="41"/>
    <x v="28"/>
    <n v="68"/>
    <x v="43"/>
    <n v="337468.20199999999"/>
    <n v="336321.63599999994"/>
    <n v="318182.4690000001"/>
    <n v="337370.55100000004"/>
    <n v="343628.02900000016"/>
    <n v="355433.98899999994"/>
    <n v="341063.49"/>
    <n v="350169.7029999998"/>
    <n v="347597.80900000012"/>
    <n v="370018.7"/>
    <n v="354245.09799999994"/>
    <n v="304513.55499999988"/>
    <n v="239876.67199999999"/>
    <x v="46"/>
    <x v="46"/>
    <x v="46"/>
    <x v="46"/>
    <x v="46"/>
    <n v="3.259566363529563E-4"/>
    <n v="8.4033086392941724E-5"/>
    <n v="8.0763751372286247E-5"/>
    <n v="7.8966545692263744E-5"/>
    <n v="9.8886805151226373E-5"/>
    <n v="9.803057973636286E-5"/>
    <n v="8.4498210508837836E-5"/>
    <n v="2.2904317489256208E-4"/>
    <n v="8.1436265896822505E-4"/>
    <n v="3.9672086402630421E-3"/>
  </r>
  <r>
    <s v="Colorado, 2011"/>
    <n v="80"/>
    <n v="61"/>
    <n v="52"/>
    <n v="36"/>
    <n v="42"/>
    <n v="55"/>
    <n v="59"/>
    <n v="49"/>
    <x v="43"/>
    <x v="42"/>
    <x v="42"/>
    <n v="38"/>
    <x v="44"/>
    <n v="341926.33699999977"/>
    <n v="344036.12799999997"/>
    <n v="324245.36199999991"/>
    <n v="340650.29900000006"/>
    <n v="348585.51400000002"/>
    <n v="363003.25500000012"/>
    <n v="348343.05600000004"/>
    <n v="351361.08299999998"/>
    <n v="348071.63300000009"/>
    <n v="368352.43"/>
    <n v="361543.03000000014"/>
    <n v="314181.06499999994"/>
    <n v="254735.25900000008"/>
    <x v="47"/>
    <x v="47"/>
    <x v="47"/>
    <x v="47"/>
    <x v="47"/>
    <n v="4.123695215674483E-4"/>
    <n v="7.7811522207505717E-5"/>
    <n v="7.5445876460862309E-5"/>
    <n v="5.9042971546386481E-5"/>
    <n v="7.8635154950344068E-5"/>
    <n v="8.083349360742699E-5"/>
    <n v="8.6128658878137582E-5"/>
    <n v="2.6062789708004722E-4"/>
    <n v="7.9754412537302519E-4"/>
    <n v="4.0095804206999198E-3"/>
  </r>
  <r>
    <s v="Colorado, 2012"/>
    <n v="48"/>
    <n v="49"/>
    <n v="53"/>
    <n v="47"/>
    <n v="62"/>
    <n v="49"/>
    <n v="55"/>
    <n v="37"/>
    <x v="44"/>
    <x v="43"/>
    <x v="43"/>
    <n v="35"/>
    <x v="45"/>
    <n v="332292.15200000012"/>
    <n v="340969.25099999993"/>
    <n v="323329.35899999994"/>
    <n v="331602.69199999998"/>
    <n v="345697.2"/>
    <n v="363128.02500000002"/>
    <n v="350303.55999999976"/>
    <n v="343077.06699999992"/>
    <n v="343165.99100000004"/>
    <n v="357306.12999999989"/>
    <n v="359429.95500000007"/>
    <n v="320003.46999999997"/>
    <n v="264290.92499999999"/>
    <x v="48"/>
    <x v="48"/>
    <x v="48"/>
    <x v="48"/>
    <x v="48"/>
    <n v="2.9191179934938687E-4"/>
    <n v="7.9783397409186226E-5"/>
    <n v="7.8251894952317515E-5"/>
    <n v="8.6903918054034599E-5"/>
    <n v="7.1403272395653147E-5"/>
    <n v="7.6736753110456273E-5"/>
    <n v="6.3324242567824055E-5"/>
    <n v="2.2711809598178798E-4"/>
    <n v="7.4847308646164062E-4"/>
    <n v="3.6417530659438751E-3"/>
  </r>
  <r>
    <s v="Colorado, 2013"/>
    <n v="57"/>
    <n v="51"/>
    <n v="45"/>
    <n v="45"/>
    <n v="53"/>
    <n v="67"/>
    <n v="60"/>
    <n v="73"/>
    <x v="45"/>
    <x v="44"/>
    <x v="44"/>
    <n v="60"/>
    <x v="46"/>
    <n v="336966.73399999982"/>
    <n v="348586.34399999998"/>
    <n v="334702.21200000012"/>
    <n v="337329.72000000003"/>
    <n v="356900.06400000001"/>
    <n v="374250.72000000015"/>
    <n v="365125.02599999995"/>
    <n v="348568.23199999996"/>
    <n v="349357.18599999993"/>
    <n v="356117.31600000005"/>
    <n v="367610.18499999994"/>
    <n v="332597.13000000012"/>
    <n v="280493.31799999991"/>
    <x v="49"/>
    <x v="49"/>
    <x v="49"/>
    <x v="49"/>
    <x v="49"/>
    <n v="3.2050641533060072E-4"/>
    <n v="6.5857974065059558E-5"/>
    <n v="6.4820036588922843E-5"/>
    <n v="7.1682091665473696E-5"/>
    <n v="9.5998796249601584E-5"/>
    <n v="8.2904131620113752E-5"/>
    <n v="1.1906889144682938E-4"/>
    <n v="2.2247724327630102E-4"/>
    <n v="6.9128126787165387E-4"/>
    <n v="3.8786961602168594E-3"/>
  </r>
  <r>
    <s v="Colorado, 2014"/>
    <n v="57"/>
    <n v="67"/>
    <n v="44"/>
    <n v="60"/>
    <n v="53"/>
    <n v="69"/>
    <n v="65"/>
    <n v="85"/>
    <x v="26"/>
    <x v="44"/>
    <x v="45"/>
    <n v="60"/>
    <x v="47"/>
    <n v="327905.65800000011"/>
    <n v="343499.61599999998"/>
    <n v="335166.72600000008"/>
    <n v="330385.84500000003"/>
    <n v="357840.47400000005"/>
    <n v="374232.34900000028"/>
    <n v="368691.84799999994"/>
    <n v="344634.50399999996"/>
    <n v="345103.50099999999"/>
    <n v="340862.31099999993"/>
    <n v="360747.05199999991"/>
    <n v="333280.70199999993"/>
    <n v="285288.36300000001"/>
    <x v="50"/>
    <x v="50"/>
    <x v="50"/>
    <x v="50"/>
    <x v="50"/>
    <n v="3.781575492058144E-4"/>
    <n v="6.4833036909321188E-5"/>
    <n v="6.3932457660050614E-5"/>
    <n v="7.1339714353118572E-5"/>
    <n v="1.0003798471276062E-4"/>
    <n v="9.2644145628370138E-5"/>
    <n v="1.3741391997997831E-4"/>
    <n v="1.9690407662410948E-4"/>
    <n v="6.9067491359598799E-4"/>
    <n v="3.8966564739125594E-3"/>
  </r>
  <r>
    <s v="Colorado, 2015"/>
    <n v="54"/>
    <n v="60"/>
    <n v="65"/>
    <n v="57"/>
    <n v="63"/>
    <n v="55"/>
    <n v="48"/>
    <n v="76"/>
    <x v="46"/>
    <x v="45"/>
    <x v="46"/>
    <n v="37"/>
    <x v="48"/>
    <n v="331074.32999999996"/>
    <n v="347599.39900000003"/>
    <n v="343266.12900000002"/>
    <n v="334675.18699999992"/>
    <n v="368259.72600000014"/>
    <n v="386806.87400000001"/>
    <n v="381746.08999999985"/>
    <n v="352263.77499999985"/>
    <n v="351431.22400000005"/>
    <n v="341117.65299999993"/>
    <n v="362500.05"/>
    <n v="340053.26699999999"/>
    <n v="296796.12099999981"/>
    <x v="51"/>
    <x v="51"/>
    <x v="51"/>
    <x v="51"/>
    <x v="51"/>
    <n v="3.4433355192472944E-4"/>
    <n v="9.4084879568632923E-5"/>
    <n v="9.2469443184421817E-5"/>
    <n v="8.1972229567772514E-5"/>
    <n v="7.8158861549618613E-5"/>
    <n v="6.8218863447214894E-5"/>
    <n v="1.1933747826731055E-4"/>
    <n v="1.5916797428777883E-4"/>
    <n v="7.6183409590053239E-4"/>
    <n v="4.1282739986283085E-3"/>
  </r>
  <r>
    <s v="Colorado, 2016"/>
    <n v="62"/>
    <n v="57"/>
    <n v="49"/>
    <n v="53"/>
    <n v="53"/>
    <n v="40"/>
    <n v="47"/>
    <n v="53"/>
    <x v="47"/>
    <x v="46"/>
    <x v="47"/>
    <n v="52"/>
    <x v="49"/>
    <n v="327758.6339999999"/>
    <n v="347381.79099999997"/>
    <n v="342923.57299999986"/>
    <n v="335766.68899999984"/>
    <n v="371314.99799999996"/>
    <n v="392198.87399999989"/>
    <n v="390187.03500000027"/>
    <n v="361321.69899999985"/>
    <n v="348429.80500000011"/>
    <n v="340536.40700000001"/>
    <n v="359512.88800000004"/>
    <n v="345905.21300000005"/>
    <n v="305888.10800000007"/>
    <x v="52"/>
    <x v="52"/>
    <x v="52"/>
    <x v="52"/>
    <x v="52"/>
    <n v="3.630720525885522E-4"/>
    <n v="7.0983078729198475E-5"/>
    <n v="6.9298923873840928E-5"/>
    <n v="6.7741506321019373E-5"/>
    <n v="5.6357753065078398E-5"/>
    <n v="6.7138129179888676E-5"/>
    <n v="8.1314119510592518E-5"/>
    <n v="1.8904371204821446E-4"/>
    <n v="5.7246073201558324E-4"/>
    <n v="2.9546336147659395E-3"/>
  </r>
  <r>
    <s v="Colorado, 2017"/>
    <n v="66"/>
    <n v="41"/>
    <n v="41"/>
    <n v="63"/>
    <n v="53"/>
    <n v="55"/>
    <n v="59"/>
    <n v="63"/>
    <x v="43"/>
    <x v="47"/>
    <x v="48"/>
    <n v="54"/>
    <x v="50"/>
    <n v="322790"/>
    <n v="338980"/>
    <n v="340229"/>
    <n v="346849"/>
    <n v="385423"/>
    <n v="395677"/>
    <n v="391181"/>
    <n v="359601"/>
    <n v="340361"/>
    <n v="336691"/>
    <n v="349430"/>
    <n v="345130"/>
    <n v="312530"/>
    <x v="53"/>
    <x v="53"/>
    <x v="53"/>
    <x v="53"/>
    <x v="53"/>
    <n v="3.3148486632175717E-4"/>
    <n v="6.0364335572702953E-5"/>
    <n v="5.5990123888391202E-5"/>
    <n v="6.7356498885440578E-5"/>
    <n v="7.8575694109108785E-5"/>
    <n v="8.5990663454405274E-5"/>
    <n v="9.5794179363196792E-5"/>
    <n v="1.8177998012224112E-4"/>
    <n v="5.1248040516097915E-4"/>
    <n v="2.8496683172942166E-3"/>
  </r>
  <r>
    <s v="Connecticut, 2009"/>
    <n v="61"/>
    <n v="45"/>
    <n v="59"/>
    <n v="68"/>
    <n v="50"/>
    <n v="41"/>
    <n v="85"/>
    <n v="54"/>
    <x v="48"/>
    <x v="48"/>
    <x v="49"/>
    <n v="57"/>
    <x v="51"/>
    <n v="212558.02899999998"/>
    <n v="220481.057"/>
    <n v="239005.40400000001"/>
    <n v="252564.43600000005"/>
    <n v="225479.24100000001"/>
    <n v="200964.25099999999"/>
    <n v="202304.459"/>
    <n v="242590.71600000001"/>
    <n v="277210.59899999999"/>
    <n v="289140.89899999998"/>
    <n v="259211.02599999998"/>
    <n v="218603.60700000002"/>
    <n v="178440.981"/>
    <x v="54"/>
    <x v="54"/>
    <x v="54"/>
    <x v="54"/>
    <x v="54"/>
    <n v="4.9868734904386981E-4"/>
    <n v="1.2840421863920818E-4"/>
    <n v="1.2341968493393543E-4"/>
    <n v="1.239868077044708E-4"/>
    <n v="7.8876291415307407E-5"/>
    <n v="1.5500994183616663E-4"/>
    <n v="1.3600487610726481E-4"/>
    <n v="2.3936753557452531E-4"/>
    <n v="1.073243118901743E-3"/>
    <n v="4.7086449609000068E-3"/>
  </r>
  <r>
    <s v="Connecticut, 2010"/>
    <n v="36"/>
    <n v="63"/>
    <n v="44"/>
    <n v="51"/>
    <n v="53"/>
    <n v="35"/>
    <n v="64"/>
    <n v="51"/>
    <x v="49"/>
    <x v="49"/>
    <x v="22"/>
    <n v="59"/>
    <x v="52"/>
    <n v="205283.99900000001"/>
    <n v="225916.62900000002"/>
    <n v="242165.07499999998"/>
    <n v="252820.25"/>
    <n v="221438.89500000002"/>
    <n v="206133.098"/>
    <n v="204724.28399999999"/>
    <n v="238871.503"/>
    <n v="273696.30699999991"/>
    <n v="292605.38699999999"/>
    <n v="271569.50200000004"/>
    <n v="228978.27999999997"/>
    <n v="190821.63"/>
    <x v="55"/>
    <x v="55"/>
    <x v="55"/>
    <x v="55"/>
    <x v="55"/>
    <n v="4.8225872684797022E-4"/>
    <n v="9.4000683265330106E-5"/>
    <n v="9.2776281625523528E-5"/>
    <n v="1.2899853409473365E-4"/>
    <n v="6.8283648167449302E-5"/>
    <n v="1.1344000104903641E-4"/>
    <n v="1.2148644815097746E-4"/>
    <n v="2.750025815867346E-4"/>
    <n v="6.7828834614139569E-4"/>
    <n v="4.2042450001326384E-3"/>
  </r>
  <r>
    <s v="Connecticut, 2011"/>
    <n v="31"/>
    <n v="79"/>
    <n v="67"/>
    <n v="56"/>
    <n v="69"/>
    <n v="53"/>
    <n v="60"/>
    <n v="44"/>
    <x v="12"/>
    <x v="50"/>
    <x v="50"/>
    <n v="68"/>
    <x v="53"/>
    <n v="203157.07199999999"/>
    <n v="223383.31900000002"/>
    <n v="239644.81200000006"/>
    <n v="253900.34700000001"/>
    <n v="223178.092"/>
    <n v="209479.50599999999"/>
    <n v="205327.64200000002"/>
    <n v="230129.74399999998"/>
    <n v="267221.82899999997"/>
    <n v="291097.76800000004"/>
    <n v="277361.125"/>
    <n v="232640.30499999999"/>
    <n v="198857.63499999998"/>
    <x v="56"/>
    <x v="56"/>
    <x v="56"/>
    <x v="56"/>
    <x v="56"/>
    <n v="5.4145296994632811E-4"/>
    <n v="1.446996316515378E-4"/>
    <n v="1.4043812195838932E-4"/>
    <n v="1.6634236013695692E-4"/>
    <n v="1.0656445636696519E-4"/>
    <n v="1.055485290824714E-4"/>
    <n v="1.0197035934864488E-4"/>
    <n v="3.1375193811209232E-4"/>
    <n v="8.1025599714127272E-4"/>
    <n v="4.9161453094565986E-3"/>
  </r>
  <r>
    <s v="Connecticut, 2012"/>
    <n v="58"/>
    <n v="47"/>
    <n v="64"/>
    <n v="58"/>
    <n v="43"/>
    <n v="39"/>
    <n v="62"/>
    <n v="75"/>
    <x v="50"/>
    <x v="51"/>
    <x v="51"/>
    <n v="56"/>
    <x v="26"/>
    <n v="199318.37699999998"/>
    <n v="221116.24800000002"/>
    <n v="237801.86000000002"/>
    <n v="254112.94799999997"/>
    <n v="225064.03699999998"/>
    <n v="213008.51200000002"/>
    <n v="207876.448"/>
    <n v="223413.807"/>
    <n v="261700.05899999998"/>
    <n v="287376.37"/>
    <n v="282010.27900000004"/>
    <n v="238280.06799999997"/>
    <n v="205874.69700000001"/>
    <x v="57"/>
    <x v="57"/>
    <x v="57"/>
    <x v="57"/>
    <x v="57"/>
    <n v="5.267953792338978E-4"/>
    <n v="1.3945843252713836E-4"/>
    <n v="1.3356234127146152E-4"/>
    <n v="1.0216568441884927E-4"/>
    <n v="8.0393496730105833E-5"/>
    <n v="1.0888910041865067E-4"/>
    <n v="1.6886005939843962E-4"/>
    <n v="1.3543941153912984E-4"/>
    <n v="7.899065927076327E-4"/>
    <n v="3.740424277859766E-3"/>
  </r>
  <r>
    <s v="Connecticut, 2013"/>
    <n v="65"/>
    <n v="37"/>
    <n v="32"/>
    <n v="51"/>
    <n v="71"/>
    <n v="51"/>
    <n v="62"/>
    <n v="58"/>
    <x v="26"/>
    <x v="52"/>
    <x v="52"/>
    <n v="61"/>
    <x v="54"/>
    <n v="197304.91999999998"/>
    <n v="220495.35499999998"/>
    <n v="236209.03599999999"/>
    <n v="255196.45500000002"/>
    <n v="229948.12200000003"/>
    <n v="217141.24500000002"/>
    <n v="210266.78300000002"/>
    <n v="213739.36800000002"/>
    <n v="255328.71300000002"/>
    <n v="282904.88799999998"/>
    <n v="285112.91699999996"/>
    <n v="246584.66800000001"/>
    <n v="210711.05400000003"/>
    <x v="58"/>
    <x v="58"/>
    <x v="58"/>
    <x v="58"/>
    <x v="58"/>
    <n v="5.1696632805710069E-4"/>
    <n v="7.0067204587047653E-5"/>
    <n v="6.5959719055047787E-5"/>
    <n v="1.6611760975158846E-4"/>
    <n v="1.0872622134354949E-4"/>
    <n v="1.0915150802359093E-4"/>
    <n v="1.2683258821301633E-4"/>
    <n v="2.5264741235287867E-4"/>
    <n v="6.045140898953363E-4"/>
    <n v="4.3388418671217368E-3"/>
  </r>
  <r>
    <s v="Connecticut, 2014"/>
    <n v="54"/>
    <n v="50"/>
    <n v="63"/>
    <n v="48"/>
    <n v="54"/>
    <n v="73"/>
    <n v="50"/>
    <n v="66"/>
    <x v="49"/>
    <x v="53"/>
    <x v="49"/>
    <n v="44"/>
    <x v="55"/>
    <n v="194081.70499999999"/>
    <n v="217809.027"/>
    <n v="235682.67500000002"/>
    <n v="255131.06300000005"/>
    <n v="234858.32499999995"/>
    <n v="219805.00399999996"/>
    <n v="213637.85600000003"/>
    <n v="211235.054"/>
    <n v="248636.23399999994"/>
    <n v="277807.14199999999"/>
    <n v="286237.71700000006"/>
    <n v="253776.52400000003"/>
    <n v="215621.74799999999"/>
    <x v="59"/>
    <x v="59"/>
    <x v="59"/>
    <x v="59"/>
    <x v="59"/>
    <n v="5.3585679289039638E-4"/>
    <n v="1.3892205683622408E-4"/>
    <n v="1.2857421312152987E-4"/>
    <n v="1.2458389555661386E-4"/>
    <n v="1.5874006902557485E-4"/>
    <n v="8.8645431657059031E-5"/>
    <n v="1.4060554530545864E-4"/>
    <n v="2.3470071725534899E-4"/>
    <n v="8.6879201909541228E-4"/>
    <n v="4.1930287993344976E-3"/>
  </r>
  <r>
    <s v="Connecticut, 2015"/>
    <n v="54"/>
    <n v="39"/>
    <n v="50"/>
    <n v="36"/>
    <n v="52"/>
    <n v="48"/>
    <n v="55"/>
    <n v="37"/>
    <x v="18"/>
    <x v="54"/>
    <x v="53"/>
    <n v="48"/>
    <x v="56"/>
    <n v="191428.15599999999"/>
    <n v="215433.89200000002"/>
    <n v="231703.58300000001"/>
    <n v="256104.72299999997"/>
    <n v="237963.514"/>
    <n v="220243.204"/>
    <n v="217103.69700000001"/>
    <n v="208537.36199999999"/>
    <n v="240859.07899999997"/>
    <n v="270423.89600000001"/>
    <n v="285186.35600000003"/>
    <n v="259477.48600000003"/>
    <n v="218534.29399999999"/>
    <x v="60"/>
    <x v="60"/>
    <x v="60"/>
    <x v="60"/>
    <x v="60"/>
    <n v="4.8582194982852995E-4"/>
    <n v="1.1182243223965962E-4"/>
    <n v="1.0120059590068326E-4"/>
    <n v="1.188987503537838E-4"/>
    <n v="1.0680992464735608E-4"/>
    <n v="9.8990254053123535E-5"/>
    <n v="7.7403950170433034E-5"/>
    <n v="2.7369679978682572E-4"/>
    <n v="9.4348067893091649E-4"/>
    <n v="4.5136260914419727E-3"/>
  </r>
  <r>
    <s v="Connecticut, 2016"/>
    <n v="57"/>
    <n v="46"/>
    <n v="60"/>
    <n v="63"/>
    <n v="42"/>
    <n v="68"/>
    <n v="47"/>
    <n v="47"/>
    <x v="11"/>
    <x v="55"/>
    <x v="46"/>
    <n v="54"/>
    <x v="57"/>
    <n v="188741.39800000002"/>
    <n v="210609.40099999998"/>
    <n v="229190.81400000001"/>
    <n v="252953.66699999999"/>
    <n v="241810.45600000001"/>
    <n v="219637.91"/>
    <n v="218968.155"/>
    <n v="206455.959"/>
    <n v="233510.166"/>
    <n v="263152.83899999998"/>
    <n v="283183.02300000004"/>
    <n v="264674.723"/>
    <n v="224209.27900000004"/>
    <x v="61"/>
    <x v="61"/>
    <x v="61"/>
    <x v="61"/>
    <x v="61"/>
    <n v="5.4572023462494434E-4"/>
    <n v="1.3642558132901324E-4"/>
    <n v="1.2126990865099569E-4"/>
    <n v="9.5757909777193805E-5"/>
    <n v="1.5455735370535628E-4"/>
    <n v="8.6027667720630071E-5"/>
    <n v="9.613732461632074E-5"/>
    <n v="1.8120366358753104E-4"/>
    <n v="6.8801251711001117E-4"/>
    <n v="3.5156044454875469E-3"/>
  </r>
  <r>
    <s v="Connecticut, 2017"/>
    <n v="26"/>
    <n v="42"/>
    <n v="53"/>
    <n v="43"/>
    <n v="45"/>
    <n v="56"/>
    <n v="59"/>
    <n v="48"/>
    <x v="20"/>
    <x v="56"/>
    <x v="54"/>
    <n v="39"/>
    <x v="58"/>
    <n v="186188"/>
    <n v="206536"/>
    <n v="225831"/>
    <n v="249777"/>
    <n v="245849"/>
    <n v="220450"/>
    <n v="218789"/>
    <n v="208790"/>
    <n v="224611"/>
    <n v="256699"/>
    <n v="278912"/>
    <n v="266501"/>
    <n v="229788"/>
    <x v="62"/>
    <x v="62"/>
    <x v="62"/>
    <x v="62"/>
    <x v="62"/>
    <n v="3.6522224848003094E-4"/>
    <n v="1.2258104804483227E-4"/>
    <n v="1.0693547150472332E-4"/>
    <n v="1.0244991906456394E-4"/>
    <n v="1.2921059249978658E-4"/>
    <n v="1.101545711346481E-4"/>
    <n v="9.6717839807047907E-5"/>
    <n v="2.4802599563599831E-4"/>
    <n v="7.1799106101129038E-4"/>
    <n v="4.3169938629881591E-3"/>
  </r>
  <r>
    <s v="Delaware, 2009"/>
    <n v="47"/>
    <n v="45"/>
    <n v="69"/>
    <n v="56"/>
    <n v="42"/>
    <n v="47"/>
    <n v="58"/>
    <n v="54"/>
    <x v="51"/>
    <x v="57"/>
    <x v="55"/>
    <n v="60"/>
    <x v="59"/>
    <n v="58270.941999999995"/>
    <n v="55209.811999999998"/>
    <n v="55955.705999999998"/>
    <n v="61277.606000000007"/>
    <n v="56685.962"/>
    <n v="58984.997999999992"/>
    <n v="53341.02"/>
    <n v="58524.012000000002"/>
    <n v="62781.817999999999"/>
    <n v="65329.15400000001"/>
    <n v="59744.974000000002"/>
    <n v="52301.212"/>
    <n v="46838.745999999999"/>
    <x v="63"/>
    <x v="63"/>
    <x v="63"/>
    <x v="63"/>
    <x v="63"/>
    <n v="1.5788315212065733E-3"/>
    <n v="6.2069606872159765E-4"/>
    <n v="5.8492635624585382E-4"/>
    <n v="3.7391159010016724E-4"/>
    <n v="3.8745046301566873E-4"/>
    <n v="4.637249999456322E-4"/>
    <n v="5.4468451560167098E-4"/>
    <n v="8.5587488529295338E-4"/>
    <n v="1.3559142861002812E-3"/>
    <n v="2.8403889886898293E-3"/>
  </r>
  <r>
    <s v="Delaware, 2010"/>
    <n v="37"/>
    <n v="62"/>
    <n v="49"/>
    <n v="44"/>
    <n v="55"/>
    <n v="41"/>
    <n v="64"/>
    <n v="35"/>
    <x v="11"/>
    <x v="58"/>
    <x v="56"/>
    <n v="59"/>
    <x v="60"/>
    <n v="55855.555999999997"/>
    <n v="56535.796000000002"/>
    <n v="56007.378000000004"/>
    <n v="64232.332000000002"/>
    <n v="60987.127999999997"/>
    <n v="57851.334000000003"/>
    <n v="52064.079999999994"/>
    <n v="58452.703999999998"/>
    <n v="61959.175999999999"/>
    <n v="66966.936000000002"/>
    <n v="63234.868000000002"/>
    <n v="54920.851999999999"/>
    <n v="49844.413999999997"/>
    <x v="64"/>
    <x v="64"/>
    <x v="64"/>
    <x v="64"/>
    <x v="64"/>
    <n v="1.7724288699229849E-3"/>
    <n v="4.3538846700733714E-4"/>
    <n v="3.9131297962792684E-4"/>
    <n v="5.0038477769823988E-4"/>
    <n v="3.404979641543675E-4"/>
    <n v="4.9154464864403877E-4"/>
    <n v="3.340801902798586E-4"/>
    <n v="8.122971269464152E-4"/>
    <n v="1.8251074557363279E-3"/>
    <n v="4.0967551139025945E-3"/>
  </r>
  <r>
    <s v="Delaware, 2011"/>
    <n v="55"/>
    <n v="37"/>
    <n v="56"/>
    <n v="55"/>
    <n v="46"/>
    <n v="83"/>
    <n v="62"/>
    <n v="54"/>
    <x v="52"/>
    <x v="59"/>
    <x v="8"/>
    <n v="56"/>
    <x v="61"/>
    <n v="55769.298000000003"/>
    <n v="56281.091999999997"/>
    <n v="56042.322"/>
    <n v="64010.657999999996"/>
    <n v="62159.934000000001"/>
    <n v="57912.69"/>
    <n v="52796.502"/>
    <n v="56507.520000000004"/>
    <n v="61409.874000000003"/>
    <n v="67143.894"/>
    <n v="64609.350000000006"/>
    <n v="56377.811999999998"/>
    <n v="52408.631999999998"/>
    <x v="65"/>
    <x v="65"/>
    <x v="65"/>
    <x v="65"/>
    <x v="65"/>
    <n v="1.6496531837284377E-3"/>
    <n v="4.9856034468467999E-4"/>
    <n v="4.4384352258567512E-4"/>
    <n v="4.1550298732195601E-4"/>
    <n v="7.0388258410799002E-4"/>
    <n v="4.7057664857193189E-4"/>
    <n v="4.9638537683978346E-4"/>
    <n v="9.5225579876168662E-4"/>
    <n v="1.3974880152925117E-3"/>
    <n v="2.7861589566837725E-3"/>
  </r>
  <r>
    <s v="Delaware, 2012"/>
    <n v="56"/>
    <n v="55"/>
    <n v="58"/>
    <n v="55"/>
    <n v="46"/>
    <n v="46"/>
    <n v="46"/>
    <n v="56"/>
    <x v="53"/>
    <x v="9"/>
    <x v="57"/>
    <n v="43"/>
    <x v="62"/>
    <n v="56156.893000000004"/>
    <n v="57722.51"/>
    <n v="55761.531000000003"/>
    <n v="63556.205000000002"/>
    <n v="63486.413"/>
    <n v="57953.019"/>
    <n v="54026.925000000003"/>
    <n v="55862.082999999999"/>
    <n v="60004.340000000004"/>
    <n v="66735.514999999999"/>
    <n v="65598.088000000003"/>
    <n v="58375.906999999999"/>
    <n v="53567.580999999998"/>
    <x v="66"/>
    <x v="66"/>
    <x v="66"/>
    <x v="66"/>
    <x v="66"/>
    <n v="1.9766050803416064E-3"/>
    <n v="5.1108507847372122E-4"/>
    <n v="4.56539710162459E-4"/>
    <n v="4.1078784608072314E-4"/>
    <n v="3.9700889014240127E-4"/>
    <n v="3.4760634455029534E-4"/>
    <n v="5.0025241307471145E-4"/>
    <n v="8.8615238971782384E-4"/>
    <n v="1.5526648009943462E-3"/>
    <n v="3.4647584262151544E-3"/>
  </r>
  <r>
    <s v="Delaware, 2013"/>
    <n v="52"/>
    <n v="49"/>
    <n v="52"/>
    <n v="57"/>
    <n v="36"/>
    <n v="75"/>
    <n v="63"/>
    <n v="62"/>
    <x v="27"/>
    <x v="12"/>
    <x v="58"/>
    <n v="51"/>
    <x v="63"/>
    <n v="56145.642"/>
    <n v="57573.362000000001"/>
    <n v="56239.468000000001"/>
    <n v="62303.918000000005"/>
    <n v="64958.051999999996"/>
    <n v="58977.572"/>
    <n v="55414.991999999998"/>
    <n v="55237.87"/>
    <n v="58541.593999999997"/>
    <n v="66068.906000000003"/>
    <n v="66541.374000000011"/>
    <n v="60006.017999999996"/>
    <n v="55003.840000000004"/>
    <x v="67"/>
    <x v="67"/>
    <x v="67"/>
    <x v="67"/>
    <x v="67"/>
    <n v="1.79889295771166E-3"/>
    <n v="4.5689049292597326E-4"/>
    <n v="4.0860596453127357E-4"/>
    <n v="3.1470577056040111E-4"/>
    <n v="6.5916991839581874E-4"/>
    <n v="4.7507629121965495E-4"/>
    <n v="5.3908422354542859E-4"/>
    <n v="8.2464131324129128E-4"/>
    <n v="9.9830259340508653E-4"/>
    <n v="2.9308712738607317E-3"/>
  </r>
  <r>
    <s v="Delaware, 2014"/>
    <n v="60"/>
    <n v="57"/>
    <n v="46"/>
    <n v="49"/>
    <n v="54"/>
    <n v="69"/>
    <n v="76"/>
    <n v="38"/>
    <x v="13"/>
    <x v="60"/>
    <x v="59"/>
    <n v="55"/>
    <x v="64"/>
    <n v="55963.097000000002"/>
    <n v="57731.851999999999"/>
    <n v="56436.422999999995"/>
    <n v="61240.256999999998"/>
    <n v="64799.716999999997"/>
    <n v="60228.240000000005"/>
    <n v="56836.257000000005"/>
    <n v="55133.353999999999"/>
    <n v="57141.618999999999"/>
    <n v="64849.313000000002"/>
    <n v="67163.426999999996"/>
    <n v="62948.853999999999"/>
    <n v="55567.985000000001"/>
    <x v="68"/>
    <x v="68"/>
    <x v="68"/>
    <x v="68"/>
    <x v="68"/>
    <n v="2.0906634241489529E-3"/>
    <n v="4.0291403194100988E-4"/>
    <n v="3.6496357893567961E-4"/>
    <n v="4.6128417567966825E-4"/>
    <n v="6.1456260604043965E-4"/>
    <n v="5.7570201179068029E-4"/>
    <n v="3.206295436212233E-4"/>
    <n v="7.1389281827394279E-4"/>
    <n v="1.4677336743273211E-3"/>
    <n v="3.8071891664443439E-3"/>
  </r>
  <r>
    <s v="Delaware, 2015"/>
    <n v="32"/>
    <n v="58"/>
    <n v="48"/>
    <n v="41"/>
    <n v="51"/>
    <n v="44"/>
    <n v="46"/>
    <n v="38"/>
    <x v="45"/>
    <x v="59"/>
    <x v="60"/>
    <n v="67"/>
    <x v="65"/>
    <n v="55605.577000000005"/>
    <n v="56667.07"/>
    <n v="57006.088000000003"/>
    <n v="60705.74"/>
    <n v="65051.799000000006"/>
    <n v="61918.405000000006"/>
    <n v="58115.342999999993"/>
    <n v="54955.847000000002"/>
    <n v="56372.491000000009"/>
    <n v="63441.781999999992"/>
    <n v="67637.788"/>
    <n v="63470.724999999999"/>
    <n v="57783.126000000004"/>
    <x v="69"/>
    <x v="69"/>
    <x v="69"/>
    <x v="69"/>
    <x v="69"/>
    <n v="1.6185426868243807E-3"/>
    <n v="4.2226327520521602E-4"/>
    <n v="3.8168685855088176E-4"/>
    <n v="4.2488050943806241E-4"/>
    <n v="3.9522731400157968E-4"/>
    <n v="3.5093188053637951E-4"/>
    <n v="3.1339210826384392E-4"/>
    <n v="8.6092849602586096E-4"/>
    <n v="1.2783226361697236E-3"/>
    <n v="3.6540938105947135E-3"/>
  </r>
  <r>
    <s v="Delaware, 2016"/>
    <n v="39"/>
    <n v="49"/>
    <n v="66"/>
    <n v="48"/>
    <n v="43"/>
    <n v="57"/>
    <n v="49"/>
    <n v="66"/>
    <x v="49"/>
    <x v="61"/>
    <x v="61"/>
    <n v="51"/>
    <x v="66"/>
    <n v="55711.476000000002"/>
    <n v="56777.895000000004"/>
    <n v="57710.415000000001"/>
    <n v="60440.949000000001"/>
    <n v="63891.18"/>
    <n v="63491.657999999996"/>
    <n v="58770.309000000001"/>
    <n v="55071.279000000002"/>
    <n v="55324.428"/>
    <n v="62287.566000000006"/>
    <n v="67465.16399999999"/>
    <n v="66089.597999999998"/>
    <n v="58516.29"/>
    <x v="70"/>
    <x v="70"/>
    <x v="70"/>
    <x v="70"/>
    <x v="70"/>
    <n v="1.5795668382578842E-3"/>
    <n v="5.76478070119124E-4"/>
    <n v="5.30836241049166E-4"/>
    <n v="3.5170381317356031E-4"/>
    <n v="5.1632442555035231E-4"/>
    <n v="3.7764137987693981E-4"/>
    <n v="5.2966999440668479E-4"/>
    <n v="7.2642625457693935E-4"/>
    <n v="9.365976258186783E-4"/>
    <n v="3.4520908256232001E-3"/>
  </r>
  <r>
    <s v="Delaware, 2017"/>
    <n v="37"/>
    <n v="55"/>
    <n v="49"/>
    <n v="56"/>
    <n v="43"/>
    <n v="49"/>
    <n v="53"/>
    <n v="38"/>
    <x v="46"/>
    <x v="15"/>
    <x v="62"/>
    <n v="66"/>
    <x v="67"/>
    <n v="55282"/>
    <n v="56310"/>
    <n v="57714"/>
    <n v="60135"/>
    <n v="62751"/>
    <n v="65393"/>
    <n v="59848"/>
    <n v="56230"/>
    <n v="54083"/>
    <n v="61127"/>
    <n v="67265"/>
    <n v="66862"/>
    <n v="60167"/>
    <x v="71"/>
    <x v="71"/>
    <x v="71"/>
    <x v="71"/>
    <x v="71"/>
    <n v="1.6641944936869144E-3"/>
    <n v="4.2973409106854699E-4"/>
    <n v="3.9874355093338541E-4"/>
    <n v="3.4333804425068466E-4"/>
    <n v="4.441906212323117E-4"/>
    <n v="4.1279830519035452E-4"/>
    <n v="2.9914428988656131E-4"/>
    <n v="6.1712253543224726E-4"/>
    <n v="1.4365043631139984E-3"/>
    <n v="2.7839947595392762E-3"/>
  </r>
  <r>
    <s v="District of Columbia, 2009"/>
    <n v="50"/>
    <n v="47"/>
    <n v="71"/>
    <n v="46"/>
    <n v="69"/>
    <n v="38"/>
    <n v="43"/>
    <n v="65"/>
    <x v="15"/>
    <x v="62"/>
    <x v="63"/>
    <n v="38"/>
    <x v="68"/>
    <n v="35894.413"/>
    <n v="28833.217000000001"/>
    <n v="30598.516"/>
    <n v="42367.175999999999"/>
    <n v="47074.64"/>
    <n v="55901.135000000002"/>
    <n v="50016.805"/>
    <n v="45897.773999999998"/>
    <n v="40601.877"/>
    <n v="40013.444000000003"/>
    <n v="38248.144999999997"/>
    <n v="35894.413"/>
    <n v="28244.784"/>
    <x v="72"/>
    <x v="72"/>
    <x v="72"/>
    <x v="72"/>
    <x v="72"/>
    <n v="2.7023704218258147E-3"/>
    <n v="1.1946479837631522E-3"/>
    <n v="7.9381214710577892E-4"/>
    <n v="6.5144771508962498E-4"/>
    <n v="4.3930813085014644E-4"/>
    <n v="5.4943939357019692E-4"/>
    <n v="1.0134208571398236E-3"/>
    <n v="1.4253273990740745E-3"/>
    <n v="2.5491432329594024E-3"/>
    <n v="7.297547294354367E-3"/>
  </r>
  <r>
    <s v="District of Columbia, 2010"/>
    <n v="51"/>
    <n v="45"/>
    <n v="59"/>
    <n v="53"/>
    <n v="57"/>
    <n v="44"/>
    <n v="58"/>
    <n v="48"/>
    <x v="54"/>
    <x v="63"/>
    <x v="64"/>
    <n v="58"/>
    <x v="66"/>
    <n v="32142"/>
    <n v="26298"/>
    <n v="26882.400000000001"/>
    <n v="43830"/>
    <n v="56102.400000000001"/>
    <n v="62530.8"/>
    <n v="51427.199999999997"/>
    <n v="43245.599999999999"/>
    <n v="38570.400000000001"/>
    <n v="38570.400000000001"/>
    <n v="36817.199999999997"/>
    <n v="33895.199999999997"/>
    <n v="28051.200000000001"/>
    <x v="73"/>
    <x v="73"/>
    <x v="73"/>
    <x v="73"/>
    <x v="73"/>
    <n v="2.9867463132350197E-3"/>
    <n v="1.1094312942362223E-3"/>
    <n v="5.903991097982236E-4"/>
    <n v="5.0018427841836462E-4"/>
    <n v="5.3779211890094848E-4"/>
    <n v="7.6935729483363301E-4"/>
    <n v="7.7486343032040614E-4"/>
    <n v="2.2721917393206986E-3"/>
    <n v="1.7111567419575632E-3"/>
    <n v="4.9195756331279943E-3"/>
  </r>
  <r>
    <s v="District of Columbia, 2011"/>
    <n v="72"/>
    <n v="53"/>
    <n v="42"/>
    <n v="59"/>
    <n v="67"/>
    <n v="58"/>
    <n v="40"/>
    <n v="65"/>
    <x v="55"/>
    <x v="13"/>
    <x v="65"/>
    <n v="56"/>
    <x v="69"/>
    <n v="33261.480000000003"/>
    <n v="26134.02"/>
    <n v="26134.02"/>
    <n v="42170.805"/>
    <n v="58801.544999999998"/>
    <n v="65929.005000000005"/>
    <n v="53455.95"/>
    <n v="43952.67"/>
    <n v="38013.120000000003"/>
    <n v="38607.074999999997"/>
    <n v="36825.21"/>
    <n v="33855.434999999998"/>
    <n v="29697.75"/>
    <x v="74"/>
    <x v="74"/>
    <x v="74"/>
    <x v="74"/>
    <x v="74"/>
    <n v="3.7581009624346236E-3"/>
    <n v="8.0355031487693051E-4"/>
    <n v="4.1595545711276401E-4"/>
    <n v="5.6120974372357048E-4"/>
    <n v="7.0761228556450188E-4"/>
    <n v="5.3027692320337366E-4"/>
    <n v="1.022765420804638E-3"/>
    <n v="1.5994477696121758E-3"/>
    <n v="1.7303967098143424E-3"/>
    <n v="5.2489617207086888E-3"/>
  </r>
  <r>
    <s v="District of Columbia, 2012"/>
    <n v="65"/>
    <n v="42"/>
    <n v="43"/>
    <n v="57"/>
    <n v="50"/>
    <n v="24"/>
    <n v="38"/>
    <n v="60"/>
    <x v="56"/>
    <x v="64"/>
    <x v="64"/>
    <n v="69"/>
    <x v="70"/>
    <n v="34528.262999999999"/>
    <n v="26653.396000000001"/>
    <n v="25441.878000000001"/>
    <n v="41797.370999999999"/>
    <n v="59364.381999999998"/>
    <n v="69056.525999999998"/>
    <n v="56335.587"/>
    <n v="44220.406999999999"/>
    <n v="38162.817000000003"/>
    <n v="38162.817000000003"/>
    <n v="36951.298999999999"/>
    <n v="33922.504000000001"/>
    <n v="30893.708999999999"/>
    <x v="75"/>
    <x v="75"/>
    <x v="75"/>
    <x v="75"/>
    <x v="75"/>
    <n v="3.0989105939096908E-3"/>
    <n v="8.2541076566753442E-4"/>
    <n v="4.2506183142160459E-4"/>
    <n v="3.9874916215822923E-4"/>
    <n v="2.9132144670618863E-4"/>
    <n v="5.058969208930049E-4"/>
    <n v="9.2569431663648723E-4"/>
    <n v="1.9437092223783873E-3"/>
    <n v="2.8889376798363706E-3"/>
    <n v="4.4669288494948922E-3"/>
  </r>
  <r>
    <s v="District of Columbia, 2013"/>
    <n v="60"/>
    <n v="49"/>
    <n v="60"/>
    <n v="65"/>
    <n v="66"/>
    <n v="60"/>
    <n v="67"/>
    <n v="75"/>
    <x v="48"/>
    <x v="10"/>
    <x v="62"/>
    <n v="51"/>
    <x v="71"/>
    <n v="36542.889000000003"/>
    <n v="27871.695"/>
    <n v="24155.469000000001"/>
    <n v="40259.114999999998"/>
    <n v="59459.616000000002"/>
    <n v="72466.407000000007"/>
    <n v="60698.358"/>
    <n v="45214.082999999999"/>
    <n v="39020.373"/>
    <n v="38401.002"/>
    <n v="37781.631000000001"/>
    <n v="34684.775999999998"/>
    <n v="30968.55"/>
    <x v="76"/>
    <x v="76"/>
    <x v="76"/>
    <x v="76"/>
    <x v="76"/>
    <n v="2.982796461440145E-3"/>
    <n v="1.1532437170705672E-3"/>
    <n v="6.016923741237742E-4"/>
    <n v="4.9562660212707161E-4"/>
    <n v="7.1229758995535028E-4"/>
    <n v="8.7946553383105039E-4"/>
    <n v="1.1423640593623543E-3"/>
    <n v="1.4582952809408462E-3"/>
    <n v="2.3987469315067799E-3"/>
    <n v="5.1463500874274065E-3"/>
  </r>
  <r>
    <s v="District of Columbia, 2014"/>
    <n v="46"/>
    <n v="51"/>
    <n v="57"/>
    <n v="42"/>
    <n v="45"/>
    <n v="57"/>
    <n v="66"/>
    <n v="47"/>
    <x v="14"/>
    <x v="65"/>
    <x v="58"/>
    <n v="51"/>
    <x v="62"/>
    <n v="38657.896000000001"/>
    <n v="29151.856"/>
    <n v="24081.968000000001"/>
    <n v="38657.896000000001"/>
    <n v="60204.92"/>
    <n v="75414.584000000003"/>
    <n v="64641.072"/>
    <n v="46896.464"/>
    <n v="40559.103999999999"/>
    <n v="38024.160000000003"/>
    <n v="38024.160000000003"/>
    <n v="35489.216"/>
    <n v="32320.536"/>
    <x v="77"/>
    <x v="77"/>
    <x v="77"/>
    <x v="77"/>
    <x v="77"/>
    <n v="2.5091898431306246E-3"/>
    <n v="1.0707478012475678E-3"/>
    <n v="5.76556508364075E-4"/>
    <n v="3.2130084057440701E-4"/>
    <n v="6.5175953119417168E-4"/>
    <n v="8.6786927048487057E-4"/>
    <n v="6.9311564507712692E-4"/>
    <n v="1.5528973959613847E-3"/>
    <n v="3.3879388633901372E-3"/>
    <n v="4.8324538924725755E-3"/>
  </r>
  <r>
    <s v="District of Columbia, 2015"/>
    <n v="56"/>
    <n v="39"/>
    <n v="53"/>
    <n v="65"/>
    <n v="48"/>
    <n v="57"/>
    <n v="52"/>
    <n v="60"/>
    <x v="53"/>
    <x v="66"/>
    <x v="66"/>
    <n v="59"/>
    <x v="72"/>
    <n v="40144.008000000002"/>
    <n v="30431.748"/>
    <n v="24604.392"/>
    <n v="38201.555999999997"/>
    <n v="59568.527999999998"/>
    <n v="77050.596000000005"/>
    <n v="67985.820000000007"/>
    <n v="48561.3"/>
    <n v="41438.976000000002"/>
    <n v="38201.555999999997"/>
    <n v="38849.040000000001"/>
    <n v="36259.103999999999"/>
    <n v="32374.2"/>
    <x v="78"/>
    <x v="78"/>
    <x v="78"/>
    <x v="78"/>
    <x v="78"/>
    <n v="2.3664801979911918E-3"/>
    <n v="9.6300358273672534E-4"/>
    <n v="5.4208810948756065E-4"/>
    <n v="3.3095136603485836E-4"/>
    <n v="6.3333139111706712E-4"/>
    <n v="6.7488121701226049E-4"/>
    <n v="8.7421115556377698E-4"/>
    <n v="1.5685715786027147E-3"/>
    <n v="2.6800571406352266E-3"/>
    <n v="4.0541542339270157E-3"/>
  </r>
  <r>
    <s v="District of Columbia, 2016"/>
    <n v="72"/>
    <n v="43"/>
    <n v="56"/>
    <n v="74"/>
    <n v="57"/>
    <n v="44"/>
    <n v="57"/>
    <n v="56"/>
    <x v="11"/>
    <x v="9"/>
    <x v="59"/>
    <n v="67"/>
    <x v="71"/>
    <n v="42176.576000000001"/>
    <n v="32291.440999999999"/>
    <n v="25042.342000000001"/>
    <n v="38222.521999999997"/>
    <n v="58651.800999999999"/>
    <n v="78422.070999999996"/>
    <n v="71172.971999999994"/>
    <n v="50743.692999999999"/>
    <n v="42176.576000000001"/>
    <n v="38222.521999999997"/>
    <n v="38881.531000000003"/>
    <n v="36245.495000000003"/>
    <n v="32950.449999999997"/>
    <x v="79"/>
    <x v="79"/>
    <x v="79"/>
    <x v="79"/>
    <x v="79"/>
    <n v="2.7266319579853991E-3"/>
    <n v="9.7673652547922759E-4"/>
    <n v="5.7806855589586932E-4"/>
    <n v="3.810286681758566E-4"/>
    <n v="4.7352424259555255E-4"/>
    <n v="7.3926074936683285E-4"/>
    <n v="8.0929597825421702E-4"/>
    <n v="1.2839791962687098E-3"/>
    <n v="2.9428944663789712E-3"/>
    <n v="6.3542379542616259E-3"/>
  </r>
  <r>
    <s v="District of Columbia, 2017"/>
    <n v="51"/>
    <n v="53"/>
    <n v="56"/>
    <n v="48"/>
    <n v="57"/>
    <n v="68"/>
    <n v="68"/>
    <n v="62"/>
    <x v="10"/>
    <x v="62"/>
    <x v="59"/>
    <n v="41"/>
    <x v="73"/>
    <n v="43607"/>
    <n v="33366"/>
    <n v="25534"/>
    <n v="37168"/>
    <n v="54873"/>
    <n v="81625"/>
    <n v="74765"/>
    <n v="53310"/>
    <n v="42294"/>
    <n v="38110"/>
    <n v="38470"/>
    <n v="36243"/>
    <n v="33257"/>
    <x v="80"/>
    <x v="80"/>
    <x v="80"/>
    <x v="80"/>
    <x v="80"/>
    <n v="2.3849381979957345E-3"/>
    <n v="9.5076400679117146E-4"/>
    <n v="6.084245064699428E-4"/>
    <n v="3.6447343180510261E-4"/>
    <n v="7.1126731099117196E-4"/>
    <n v="8.8796030295116223E-4"/>
    <n v="8.920863309352518E-4"/>
    <n v="1.1188627089640647E-3"/>
    <n v="2.6021337496747333E-3"/>
    <n v="6.0203073052385661E-3"/>
  </r>
  <r>
    <s v="Florida, 2009"/>
    <n v="53"/>
    <n v="45"/>
    <n v="58"/>
    <n v="42"/>
    <n v="65"/>
    <n v="61"/>
    <n v="168"/>
    <n v="201"/>
    <x v="57"/>
    <x v="67"/>
    <x v="67"/>
    <n v="55"/>
    <x v="74"/>
    <n v="1145650.9979999999"/>
    <n v="1068347.8759999999"/>
    <n v="1132178.2170000006"/>
    <n v="1171397.3499999999"/>
    <n v="1176226.3659999999"/>
    <n v="1183253.1779999998"/>
    <n v="1106935.0770000007"/>
    <n v="1196016.1840000001"/>
    <n v="1322274.3669999999"/>
    <n v="1341698.861"/>
    <n v="1218625.1259999999"/>
    <n v="1099393.352"/>
    <n v="992754.55900000024"/>
    <x v="81"/>
    <x v="81"/>
    <x v="81"/>
    <x v="81"/>
    <x v="81"/>
    <n v="8.5540884764279674E-5"/>
    <n v="2.6357333450624069E-5"/>
    <n v="2.4705833223913468E-5"/>
    <n v="2.8381946269303513E-5"/>
    <n v="2.4222780796988347E-5"/>
    <n v="6.5616695720157703E-5"/>
    <n v="9.6073513226857104E-5"/>
    <n v="1.9202441832267463E-4"/>
    <n v="5.1842782028980799E-4"/>
    <n v="2.2764204900706572E-3"/>
  </r>
  <r>
    <s v="Florida, 2010"/>
    <n v="37"/>
    <n v="41"/>
    <n v="56"/>
    <n v="57"/>
    <n v="54"/>
    <n v="63"/>
    <n v="93"/>
    <n v="162"/>
    <x v="58"/>
    <x v="68"/>
    <x v="68"/>
    <n v="56"/>
    <x v="75"/>
    <n v="1080836.835"/>
    <n v="1068743.5819999999"/>
    <n v="1133332.9050000003"/>
    <n v="1231206.827"/>
    <n v="1208009.1029999999"/>
    <n v="1157470.8419999999"/>
    <n v="1089856.3319999997"/>
    <n v="1198027.1689999995"/>
    <n v="1307356.4850000001"/>
    <n v="1382337.7810000002"/>
    <n v="1282469.3320000002"/>
    <n v="1160709.0660000003"/>
    <n v="1062119.6310000001"/>
    <x v="82"/>
    <x v="82"/>
    <x v="82"/>
    <x v="82"/>
    <x v="82"/>
    <n v="7.2166304361749481E-5"/>
    <n v="2.5430542640365604E-5"/>
    <n v="2.2958197062938995E-5"/>
    <n v="2.4028544052126522E-5"/>
    <n v="2.5145849378963021E-5"/>
    <n v="3.4899336445894567E-5"/>
    <n v="7.2880110023161162E-5"/>
    <n v="1.799947448881217E-4"/>
    <n v="5.9639055051201079E-4"/>
    <n v="2.3332207162233788E-3"/>
  </r>
  <r>
    <s v="Florida, 2011"/>
    <n v="70"/>
    <n v="57"/>
    <n v="48"/>
    <n v="49"/>
    <n v="65"/>
    <n v="49"/>
    <n v="119"/>
    <n v="193"/>
    <x v="59"/>
    <x v="69"/>
    <x v="69"/>
    <n v="37"/>
    <x v="76"/>
    <n v="1073654.807"/>
    <n v="1072361.81"/>
    <n v="1120458.851"/>
    <n v="1222322.9160000002"/>
    <n v="1223336.3900000004"/>
    <n v="1166477.4750000001"/>
    <n v="1097668.2489999996"/>
    <n v="1176632.4300000002"/>
    <n v="1283403.0379999999"/>
    <n v="1380681.48"/>
    <n v="1305647.9010000001"/>
    <n v="1177077.8030000001"/>
    <n v="1098978.5179999999"/>
    <x v="83"/>
    <x v="83"/>
    <x v="83"/>
    <x v="83"/>
    <x v="83"/>
    <n v="1.1828755310551132E-4"/>
    <n v="2.1889614984797882E-5"/>
    <n v="1.9626609430937632E-5"/>
    <n v="2.8708399512892844E-5"/>
    <n v="1.9918412005594705E-5"/>
    <n v="4.4298365212274019E-5"/>
    <n v="8.4795792713602189E-5"/>
    <n v="1.9539435838347063E-4"/>
    <n v="5.7668861283757485E-4"/>
    <n v="2.5120233172435825E-3"/>
  </r>
  <r>
    <s v="Florida, 2012"/>
    <n v="36"/>
    <n v="54"/>
    <n v="33"/>
    <n v="46"/>
    <n v="64"/>
    <n v="43"/>
    <n v="59"/>
    <n v="190"/>
    <x v="60"/>
    <x v="70"/>
    <x v="70"/>
    <n v="69"/>
    <x v="77"/>
    <n v="1058097.4350000003"/>
    <n v="1064699.6270000001"/>
    <n v="1110239.263"/>
    <n v="1197821.1170000006"/>
    <n v="1239507.3399999999"/>
    <n v="1174063.8089999999"/>
    <n v="1102253.7400000005"/>
    <n v="1153023.814"/>
    <n v="1250989.2249999999"/>
    <n v="1366255.0020000001"/>
    <n v="1321808.9299999997"/>
    <n v="1197359.8119999999"/>
    <n v="1120154.0230000003"/>
    <x v="84"/>
    <x v="84"/>
    <x v="84"/>
    <x v="84"/>
    <x v="84"/>
    <n v="8.5058329245453639E-5"/>
    <n v="1.5172840097590052E-5"/>
    <n v="1.3539414396621059E-5"/>
    <n v="2.8115585203881404E-5"/>
    <n v="1.7886758225690307E-5"/>
    <n v="2.1948882724713407E-5"/>
    <n v="8.1984408088765518E-5"/>
    <n v="1.8783033529760115E-4"/>
    <n v="5.5539556568569358E-4"/>
    <n v="2.3772806010493638E-3"/>
  </r>
  <r>
    <s v="Florida, 2013"/>
    <n v="45"/>
    <n v="59"/>
    <n v="44"/>
    <n v="53"/>
    <n v="63"/>
    <n v="57"/>
    <n v="141"/>
    <n v="278"/>
    <x v="61"/>
    <x v="71"/>
    <x v="71"/>
    <n v="64"/>
    <x v="78"/>
    <n v="1057005.1019999993"/>
    <n v="1064052.6060000004"/>
    <n v="1115069.6889999998"/>
    <n v="1184167.1270000003"/>
    <n v="1252261.8940000001"/>
    <n v="1187796.814"/>
    <n v="1120953.2689999999"/>
    <n v="1133314.0119999999"/>
    <n v="1243553.6020000002"/>
    <n v="1347111.192"/>
    <n v="1340802.6890000002"/>
    <n v="1221790.8979999998"/>
    <n v="1133743.3659999999"/>
    <x v="85"/>
    <x v="85"/>
    <x v="85"/>
    <x v="85"/>
    <x v="85"/>
    <n v="9.839119962923327E-5"/>
    <n v="2.0191615725725021E-5"/>
    <n v="1.8059216837739344E-5"/>
    <n v="2.728749225127803E-5"/>
    <n v="2.3981142098223734E-5"/>
    <n v="5.2457037778138544E-5"/>
    <n v="1.1801993469113047E-4"/>
    <n v="2.1134346145336186E-4"/>
    <n v="5.5979812212658957E-4"/>
    <n v="2.5278325822575636E-3"/>
  </r>
  <r>
    <s v="Florida, 2014"/>
    <n v="39"/>
    <n v="57"/>
    <n v="52"/>
    <n v="51"/>
    <n v="66"/>
    <n v="68"/>
    <n v="147"/>
    <n v="277"/>
    <x v="62"/>
    <x v="72"/>
    <x v="72"/>
    <n v="61"/>
    <x v="79"/>
    <n v="1065821.46"/>
    <n v="1087727.8829999999"/>
    <n v="1123540.2729999998"/>
    <n v="1181858.1339999998"/>
    <n v="1280823.4920000003"/>
    <n v="1220592.7369999997"/>
    <n v="1163639.6070000001"/>
    <n v="1142814.1569999997"/>
    <n v="1249775.5280000002"/>
    <n v="1343706.611"/>
    <n v="1374987.6880000001"/>
    <n v="1269169.9559999998"/>
    <n v="1170359.07"/>
    <x v="86"/>
    <x v="86"/>
    <x v="86"/>
    <x v="86"/>
    <x v="86"/>
    <n v="9.0071370865435569E-5"/>
    <n v="2.3515917713961784E-5"/>
    <n v="2.1115193880932458E-5"/>
    <n v="2.7681865891170886E-5"/>
    <n v="2.8421087170239144E-5"/>
    <n v="5.4070073289987058E-5"/>
    <n v="1.1354650715272943E-4"/>
    <n v="2.0785036470828518E-4"/>
    <n v="5.9811597230347967E-4"/>
    <n v="2.2771874347914832E-3"/>
  </r>
  <r>
    <s v="Florida, 2015"/>
    <n v="69"/>
    <n v="40"/>
    <n v="55"/>
    <n v="41"/>
    <n v="58"/>
    <n v="56"/>
    <n v="85"/>
    <n v="224"/>
    <x v="63"/>
    <x v="73"/>
    <x v="73"/>
    <n v="73"/>
    <x v="80"/>
    <n v="1059585.5889999999"/>
    <n v="1087867.0669999998"/>
    <n v="1110854.5840000005"/>
    <n v="1161558.1950000001"/>
    <n v="1275532.4739999997"/>
    <n v="1238758.9689999993"/>
    <n v="1177075.4200000004"/>
    <n v="1141928.5850000002"/>
    <n v="1235828.676"/>
    <n v="1311302.6009999996"/>
    <n v="1385587.4159999995"/>
    <n v="1288688.6920000003"/>
    <n v="1196593.7439999997"/>
    <x v="87"/>
    <x v="87"/>
    <x v="87"/>
    <x v="87"/>
    <x v="87"/>
    <n v="1.0287040625276003E-4"/>
    <n v="2.5014535139082042E-5"/>
    <n v="2.2567892405319454E-5"/>
    <n v="2.4008268225707424E-5"/>
    <n v="2.3551605085393956E-5"/>
    <n v="3.1517785102172384E-5"/>
    <n v="9.0130601156350834E-5"/>
    <n v="2.2585721848704577E-4"/>
    <n v="6.3609685333569264E-4"/>
    <n v="2.2267253677483124E-3"/>
  </r>
  <r>
    <s v="Florida, 2016"/>
    <n v="59"/>
    <n v="52"/>
    <n v="61"/>
    <n v="47"/>
    <n v="73"/>
    <n v="77"/>
    <n v="133"/>
    <n v="274"/>
    <x v="64"/>
    <x v="74"/>
    <x v="74"/>
    <n v="64"/>
    <x v="81"/>
    <n v="1089713.2459999998"/>
    <n v="1112340.4409999999"/>
    <n v="1142237.6580000005"/>
    <n v="1181430.4169999999"/>
    <n v="1293963.335"/>
    <n v="1293527.2279999992"/>
    <n v="1227231.1980000003"/>
    <n v="1176189.9549999998"/>
    <n v="1247988.0599999998"/>
    <n v="1320367.7579999997"/>
    <n v="1416690.4690000003"/>
    <n v="1336757.9989999998"/>
    <n v="1236568.1610000003"/>
    <x v="88"/>
    <x v="88"/>
    <x v="88"/>
    <x v="88"/>
    <x v="88"/>
    <n v="1.0186165985175152E-4"/>
    <n v="2.7056059857521036E-5"/>
    <n v="2.4642544221788923E-5"/>
    <n v="2.8959538227484244E-5"/>
    <n v="3.176334391432884E-5"/>
    <n v="4.8592316629586995E-5"/>
    <n v="1.0647698074930385E-4"/>
    <n v="2.2677574293583462E-4"/>
    <n v="5.8713151790308084E-4"/>
    <n v="2.1164833742459491E-3"/>
  </r>
  <r>
    <s v="Florida, 2017"/>
    <n v="60"/>
    <n v="68"/>
    <n v="41"/>
    <n v="51"/>
    <n v="56"/>
    <n v="55"/>
    <n v="74"/>
    <n v="300"/>
    <x v="65"/>
    <x v="75"/>
    <x v="75"/>
    <n v="68"/>
    <x v="82"/>
    <n v="1099797"/>
    <n v="1120448"/>
    <n v="1154010"/>
    <n v="1188967"/>
    <n v="1288859"/>
    <n v="1331427"/>
    <n v="1257374"/>
    <n v="1207224"/>
    <n v="1245162"/>
    <n v="1318503"/>
    <n v="1420759"/>
    <n v="1368931"/>
    <n v="1266074"/>
    <x v="89"/>
    <x v="89"/>
    <x v="89"/>
    <x v="89"/>
    <x v="89"/>
    <n v="1.1638511470753239E-4"/>
    <n v="1.8026272632864621E-5"/>
    <n v="1.6546763170618115E-5"/>
    <n v="2.1631635649090062E-5"/>
    <n v="2.2427138305307566E-5"/>
    <n v="2.7014575458645429E-5"/>
    <n v="1.1385177637234085E-4"/>
    <n v="2.3898669640723332E-4"/>
    <n v="6.0508810782279707E-4"/>
    <n v="2.4834516523397992E-3"/>
  </r>
  <r>
    <s v="Georgia, 2009"/>
    <n v="47"/>
    <n v="41"/>
    <n v="59"/>
    <n v="52"/>
    <n v="46"/>
    <n v="80"/>
    <n v="72"/>
    <n v="129"/>
    <x v="66"/>
    <x v="76"/>
    <x v="76"/>
    <n v="57"/>
    <x v="83"/>
    <n v="727810.33900000027"/>
    <n v="684370.35099999991"/>
    <n v="683548.60999999975"/>
    <n v="699903.52000000048"/>
    <n v="669824.44400000013"/>
    <n v="690118.91499999992"/>
    <n v="666334.69599999988"/>
    <n v="717731.36099999957"/>
    <n v="724709.81100000022"/>
    <n v="702649.99400000041"/>
    <n v="623698.30500000017"/>
    <n v="537097.68200000015"/>
    <n v="421565.18"/>
    <x v="90"/>
    <x v="90"/>
    <x v="90"/>
    <x v="90"/>
    <x v="90"/>
    <n v="1.2091062091933263E-4"/>
    <n v="4.3131210022024116E-5"/>
    <n v="4.3074246529729148E-5"/>
    <n v="3.3911959559079981E-5"/>
    <n v="5.54615339279847E-5"/>
    <n v="5.4284383712999333E-5"/>
    <n v="1.3456242555477232E-4"/>
    <n v="3.5660538638322844E-4"/>
    <n v="1.345297627314324E-3"/>
    <n v="5.0342178564585218E-3"/>
  </r>
  <r>
    <s v="Georgia, 2010"/>
    <n v="61"/>
    <n v="53"/>
    <n v="68"/>
    <n v="67"/>
    <n v="54"/>
    <n v="60"/>
    <n v="65"/>
    <n v="115"/>
    <x v="67"/>
    <x v="77"/>
    <x v="77"/>
    <n v="60"/>
    <x v="84"/>
    <n v="684582.38200000057"/>
    <n v="678157.63499999989"/>
    <n v="668091.46600000048"/>
    <n v="708188.40699999977"/>
    <n v="656625.73200000008"/>
    <n v="664383.84300000023"/>
    <n v="648306.82299999997"/>
    <n v="702781.64699999976"/>
    <n v="710248.79799999984"/>
    <n v="700595.13099999947"/>
    <n v="634811.21100000001"/>
    <n v="544907.54900000012"/>
    <n v="447569.54200000007"/>
    <x v="91"/>
    <x v="91"/>
    <x v="91"/>
    <x v="91"/>
    <x v="91"/>
    <n v="1.6652488144224534E-4"/>
    <n v="5.0510711538814972E-5"/>
    <n v="4.9823633897743494E-5"/>
    <n v="4.1136881215547541E-5"/>
    <n v="4.2461930110784005E-5"/>
    <n v="4.8674323279498117E-5"/>
    <n v="1.1587169219606699E-4"/>
    <n v="4.0089044058857148E-4"/>
    <n v="1.3157827781730275E-3"/>
    <n v="5.1484789914142586E-3"/>
  </r>
  <r>
    <s v="Georgia, 2011"/>
    <n v="58"/>
    <n v="57"/>
    <n v="57"/>
    <n v="49"/>
    <n v="37"/>
    <n v="37"/>
    <n v="64"/>
    <n v="137"/>
    <x v="68"/>
    <x v="78"/>
    <x v="78"/>
    <n v="60"/>
    <x v="85"/>
    <n v="679333.37300000002"/>
    <n v="682667.66200000024"/>
    <n v="669070.59800000011"/>
    <n v="702887.82800000021"/>
    <n v="665712.63800000004"/>
    <n v="663944.02200000011"/>
    <n v="646863.3629999992"/>
    <n v="691439.94199999992"/>
    <n v="703076.97399999993"/>
    <n v="701380.75600000005"/>
    <n v="644859.7080000001"/>
    <n v="551035.71600000013"/>
    <n v="468169.84099999996"/>
    <x v="92"/>
    <x v="92"/>
    <x v="92"/>
    <x v="92"/>
    <x v="92"/>
    <n v="1.69283601499142E-4"/>
    <n v="4.2167926799674953E-5"/>
    <n v="4.1648385643615578E-5"/>
    <n v="2.8226877894802234E-5"/>
    <n v="2.6532485605215855E-5"/>
    <n v="4.7539798209482425E-5"/>
    <n v="1.3441841938465805E-4"/>
    <n v="4.4034594956271933E-4"/>
    <n v="1.2456527712156463E-3"/>
    <n v="4.9629570904007204E-3"/>
  </r>
  <r>
    <s v="Georgia, 2012"/>
    <n v="64"/>
    <n v="62"/>
    <n v="26"/>
    <n v="52"/>
    <n v="57"/>
    <n v="53"/>
    <n v="67"/>
    <n v="124"/>
    <x v="69"/>
    <x v="79"/>
    <x v="79"/>
    <n v="64"/>
    <x v="86"/>
    <n v="668779.0199999999"/>
    <n v="681085.31099999987"/>
    <n v="668782.94400000025"/>
    <n v="694280.57200000016"/>
    <n v="670282.11899999995"/>
    <n v="660112.01500000013"/>
    <n v="647972.16500000015"/>
    <n v="674182.50699999987"/>
    <n v="698973.23500000022"/>
    <n v="695714.4440000006"/>
    <n v="649456.45400000014"/>
    <n v="558478.33099999989"/>
    <n v="480973.94200000004"/>
    <x v="93"/>
    <x v="93"/>
    <x v="93"/>
    <x v="93"/>
    <x v="93"/>
    <n v="1.8840303931783031E-4"/>
    <n v="1.9261138932406406E-5"/>
    <n v="1.9053723344103946E-5"/>
    <n v="4.3575177248913743E-5"/>
    <n v="3.8597224174153433E-5"/>
    <n v="4.9807797730099242E-5"/>
    <n v="1.1929359646510678E-4"/>
    <n v="2.9342577972222151E-4"/>
    <n v="1.3827808824490443E-3"/>
    <n v="4.7568187948782538E-3"/>
  </r>
  <r>
    <s v="Georgia, 2013"/>
    <n v="46"/>
    <n v="56"/>
    <n v="61"/>
    <n v="69"/>
    <n v="45"/>
    <n v="63"/>
    <n v="77"/>
    <n v="127"/>
    <x v="70"/>
    <x v="80"/>
    <x v="80"/>
    <n v="53"/>
    <x v="87"/>
    <n v="664131.05300000019"/>
    <n v="687697.15800000005"/>
    <n v="681854.69300000009"/>
    <n v="697526.42700000014"/>
    <n v="686874.8940000002"/>
    <n v="657669.68300000008"/>
    <n v="654837.35700000043"/>
    <n v="663221.84199999995"/>
    <n v="697258.47899999947"/>
    <n v="696409.77799999935"/>
    <n v="663231.728"/>
    <n v="577603.42099999986"/>
    <n v="498832.83100000001"/>
    <x v="94"/>
    <x v="94"/>
    <x v="94"/>
    <x v="94"/>
    <x v="94"/>
    <n v="1.5358414508589462E-4"/>
    <n v="4.4540117232845085E-5"/>
    <n v="4.4062367663689898E-5"/>
    <n v="3.4285530384659865E-5"/>
    <n v="4.6307174773166028E-5"/>
    <n v="5.6632575322395338E-5"/>
    <n v="1.1798190535114012E-4"/>
    <n v="3.6360336512195312E-4"/>
    <n v="1.2653034236713566E-3"/>
    <n v="4.5439456536569348E-3"/>
  </r>
  <r>
    <s v="Georgia, 2014"/>
    <n v="36"/>
    <n v="66"/>
    <n v="54"/>
    <n v="53"/>
    <n v="52"/>
    <n v="59"/>
    <n v="76"/>
    <n v="202"/>
    <x v="71"/>
    <x v="81"/>
    <x v="81"/>
    <n v="75"/>
    <x v="88"/>
    <n v="645999.88000000024"/>
    <n v="674326.09599999979"/>
    <n v="673163.20199999993"/>
    <n v="678788.67700000037"/>
    <n v="687105.81500000006"/>
    <n v="653645.41199999989"/>
    <n v="653187.11300000001"/>
    <n v="643483.81099999987"/>
    <n v="688915.99999999977"/>
    <n v="676423.45300000033"/>
    <n v="658703.1239999996"/>
    <n v="575297.70199999993"/>
    <n v="499995.61200000002"/>
    <x v="95"/>
    <x v="95"/>
    <x v="95"/>
    <x v="95"/>
    <x v="95"/>
    <n v="1.5789476617240233E-4"/>
    <n v="4.0074529779308133E-5"/>
    <n v="3.9534532364158607E-5"/>
    <n v="3.9790867617103423E-5"/>
    <n v="4.4281002978917424E-5"/>
    <n v="5.692344179888196E-5"/>
    <n v="1.8785572026722375E-4"/>
    <n v="4.0097952088682666E-4"/>
    <n v="1.1159403608377765E-3"/>
    <n v="4.6346223086965524E-3"/>
  </r>
  <r>
    <s v="Georgia, 2015"/>
    <n v="27"/>
    <n v="67"/>
    <n v="31"/>
    <n v="30"/>
    <n v="41"/>
    <n v="60"/>
    <n v="47"/>
    <n v="166"/>
    <x v="72"/>
    <x v="79"/>
    <x v="82"/>
    <n v="40"/>
    <x v="89"/>
    <n v="642174.48999999987"/>
    <n v="677303.60499999975"/>
    <n v="682321.82999999984"/>
    <n v="681994.70499999926"/>
    <n v="697053.02199999976"/>
    <n v="663634.08699999982"/>
    <n v="658756.79999999981"/>
    <n v="648268.04899999988"/>
    <n v="686406.18599999964"/>
    <n v="676040.07799999998"/>
    <n v="672372.70299999998"/>
    <n v="597094.75899999996"/>
    <n v="517617.94100000011"/>
    <x v="96"/>
    <x v="96"/>
    <x v="96"/>
    <x v="96"/>
    <x v="96"/>
    <n v="1.4637766131133615E-4"/>
    <n v="2.2800397228520522E-5"/>
    <n v="2.2479280008269083E-5"/>
    <n v="3.1004448384405732E-5"/>
    <n v="4.4954790035337745E-5"/>
    <n v="3.485579539311709E-5"/>
    <n v="1.4891729501242783E-4"/>
    <n v="3.5060240461517523E-4"/>
    <n v="1.2846404445613854E-3"/>
    <n v="4.237525948583557E-3"/>
  </r>
  <r>
    <s v="Georgia, 2016"/>
    <n v="55"/>
    <n v="55"/>
    <n v="59"/>
    <n v="61"/>
    <n v="46"/>
    <n v="42"/>
    <n v="52"/>
    <n v="206"/>
    <x v="73"/>
    <x v="82"/>
    <x v="83"/>
    <n v="61"/>
    <x v="90"/>
    <n v="632313.38799999945"/>
    <n v="668613.44600000023"/>
    <n v="677302.14000000013"/>
    <n v="674625.60100000026"/>
    <n v="688612.98600000015"/>
    <n v="663948.71599999967"/>
    <n v="653296.20599999942"/>
    <n v="641548.09600000025"/>
    <n v="668749.64899999998"/>
    <n v="665983.53100000042"/>
    <n v="664479.04799999984"/>
    <n v="599833.3890000002"/>
    <n v="515201.12599999993"/>
    <x v="97"/>
    <x v="97"/>
    <x v="97"/>
    <x v="97"/>
    <x v="97"/>
    <n v="1.7396436970586505E-4"/>
    <n v="4.3836330163428232E-5"/>
    <n v="4.3279291360023676E-5"/>
    <n v="3.4921372048379043E-5"/>
    <n v="3.2053783317775606E-5"/>
    <n v="3.9084150746339769E-5"/>
    <n v="1.8474764433637283E-4"/>
    <n v="3.7460408766431359E-4"/>
    <n v="1.065547507042472E-3"/>
    <n v="3.7907433996622352E-3"/>
  </r>
  <r>
    <s v="Georgia, 2017"/>
    <n v="47"/>
    <n v="53"/>
    <n v="47"/>
    <n v="72"/>
    <n v="45"/>
    <n v="77"/>
    <n v="60"/>
    <n v="158"/>
    <x v="74"/>
    <x v="83"/>
    <x v="84"/>
    <n v="72"/>
    <x v="91"/>
    <n v="617683"/>
    <n v="656398"/>
    <n v="671304"/>
    <n v="671829"/>
    <n v="678612"/>
    <n v="671605"/>
    <n v="649960"/>
    <n v="644866"/>
    <n v="653433"/>
    <n v="662452"/>
    <n v="663351"/>
    <n v="607655"/>
    <n v="527841"/>
    <x v="98"/>
    <x v="98"/>
    <x v="98"/>
    <x v="98"/>
    <x v="98"/>
    <n v="1.6189534113776808E-4"/>
    <n v="3.5399509829766015E-5"/>
    <n v="3.4803445689223E-5"/>
    <n v="3.4050538566018321E-5"/>
    <n v="5.9308371954380309E-5"/>
    <n v="4.5255592271249954E-5"/>
    <n v="1.3914624093788088E-4"/>
    <n v="3.678563373323166E-4"/>
    <n v="1.1458849250192691E-3"/>
    <n v="3.780718336483932E-3"/>
  </r>
  <r>
    <s v="Hawaii, 2009"/>
    <n v="34"/>
    <n v="56"/>
    <n v="64"/>
    <n v="54"/>
    <n v="59"/>
    <n v="56"/>
    <n v="36"/>
    <n v="58"/>
    <x v="27"/>
    <x v="84"/>
    <x v="85"/>
    <n v="42"/>
    <x v="92"/>
    <n v="86680.740999999995"/>
    <n v="75335.347999999998"/>
    <n v="78711.818999999989"/>
    <n v="80019.471000000005"/>
    <n v="94713.694000000003"/>
    <n v="97577.565000000002"/>
    <n v="85934.292000000001"/>
    <n v="85614.460999999996"/>
    <n v="90086.247000000003"/>
    <n v="91165.625"/>
    <n v="88892.602000000014"/>
    <n v="80008.895000000004"/>
    <n v="67006.066999999995"/>
    <x v="99"/>
    <x v="99"/>
    <x v="99"/>
    <x v="99"/>
    <x v="99"/>
    <n v="1.0382929236841666E-3"/>
    <n v="4.15457169686217E-4"/>
    <n v="3.6627276796594394E-4"/>
    <n v="3.2150511124738926E-4"/>
    <n v="3.1872381527341375E-4"/>
    <n v="1.9993532425485895E-4"/>
    <n v="3.9451766820849162E-4"/>
    <n v="7.3642782222011003E-4"/>
    <n v="7.3695069611183636E-4"/>
    <n v="4.7502413837090121E-3"/>
  </r>
  <r>
    <s v="Hawaii, 2010"/>
    <n v="63"/>
    <n v="48"/>
    <n v="51"/>
    <n v="38"/>
    <n v="63"/>
    <n v="67"/>
    <n v="35"/>
    <n v="51"/>
    <x v="49"/>
    <x v="8"/>
    <x v="86"/>
    <n v="45"/>
    <x v="93"/>
    <n v="86252.421000000002"/>
    <n v="79431.05799999999"/>
    <n v="82744.149000000005"/>
    <n v="85745.323000000004"/>
    <n v="95196.123999999982"/>
    <n v="95227.856"/>
    <n v="84559.450000000012"/>
    <n v="87650.081000000006"/>
    <n v="91489.688000000009"/>
    <n v="96904.492000000013"/>
    <n v="97381.611000000004"/>
    <n v="88084.401000000013"/>
    <n v="77081.444000000003"/>
    <x v="100"/>
    <x v="100"/>
    <x v="100"/>
    <x v="100"/>
    <x v="100"/>
    <n v="1.2869203984430767E-3"/>
    <n v="3.1447470265908155E-4"/>
    <n v="2.8185913645313121E-4"/>
    <n v="3.504140609348693E-4"/>
    <n v="3.7400963713423113E-4"/>
    <n v="1.8014669839767181E-4"/>
    <n v="3.0878054721301485E-4"/>
    <n v="7.0224387346484696E-4"/>
    <n v="1.0942655353687197E-3"/>
    <n v="4.8076409242519555E-3"/>
  </r>
  <r>
    <s v="Hawaii, 2011"/>
    <n v="60"/>
    <n v="65"/>
    <n v="34"/>
    <n v="66"/>
    <n v="55"/>
    <n v="44"/>
    <n v="49"/>
    <n v="52"/>
    <x v="11"/>
    <x v="85"/>
    <x v="87"/>
    <n v="63"/>
    <x v="94"/>
    <n v="87273.002000000008"/>
    <n v="80482.876999999993"/>
    <n v="82878.804999999993"/>
    <n v="86199.772000000012"/>
    <n v="95629.942999999999"/>
    <n v="97587.078999999998"/>
    <n v="85682.782999999981"/>
    <n v="86170.240999999995"/>
    <n v="91507.197"/>
    <n v="95993.598999999987"/>
    <n v="96706.945999999996"/>
    <n v="90244.463000000003"/>
    <n v="80380.982000000004"/>
    <x v="101"/>
    <x v="101"/>
    <x v="101"/>
    <x v="101"/>
    <x v="101"/>
    <n v="1.4322871579460505E-3"/>
    <n v="2.081271420797443E-4"/>
    <n v="1.869881388748808E-4"/>
    <n v="3.0010389815211412E-4"/>
    <n v="2.4763977067251497E-4"/>
    <n v="2.5428054705294169E-4"/>
    <n v="3.0476110992706861E-4"/>
    <n v="5.6127092637419437E-4"/>
    <n v="1.1529260479106261E-3"/>
    <n v="6.4285387646447331E-3"/>
  </r>
  <r>
    <s v="Hawaii, 2012"/>
    <n v="54"/>
    <n v="56"/>
    <n v="48"/>
    <n v="64"/>
    <n v="63"/>
    <n v="60"/>
    <n v="58"/>
    <n v="49"/>
    <x v="15"/>
    <x v="14"/>
    <x v="30"/>
    <n v="53"/>
    <x v="95"/>
    <n v="88387.760999999999"/>
    <n v="80768.072000000015"/>
    <n v="82394.110000000015"/>
    <n v="84870.488000000012"/>
    <n v="97571.226999999999"/>
    <n v="99503.224000000002"/>
    <n v="89106.984999999986"/>
    <n v="86296.440999999992"/>
    <n v="89828.23599999999"/>
    <n v="94170.090000000011"/>
    <n v="97437.270000000019"/>
    <n v="90566.699000000008"/>
    <n v="84053.734000000011"/>
    <x v="102"/>
    <x v="102"/>
    <x v="102"/>
    <x v="102"/>
    <x v="102"/>
    <n v="1.2445161949514707E-3"/>
    <n v="2.9418581813278269E-4"/>
    <n v="2.6309772411424654E-4"/>
    <n v="3.3402221615692082E-4"/>
    <n v="3.406677645745236E-4"/>
    <n v="3.0270235965883561E-4"/>
    <n v="2.8060862728475767E-4"/>
    <n v="5.0916541815063088E-4"/>
    <n v="1.2658199407210194E-3"/>
    <n v="7.520099826650686E-3"/>
  </r>
  <r>
    <s v="Hawaii, 2013"/>
    <n v="46"/>
    <n v="41"/>
    <n v="57"/>
    <n v="51"/>
    <n v="52"/>
    <n v="73"/>
    <n v="72"/>
    <n v="47"/>
    <x v="75"/>
    <x v="86"/>
    <x v="88"/>
    <n v="54"/>
    <x v="96"/>
    <n v="88924.034"/>
    <n v="81623.994999999995"/>
    <n v="84246.540999999997"/>
    <n v="82943.640000000014"/>
    <n v="99684.676000000021"/>
    <n v="101166.925"/>
    <n v="91467.34599999999"/>
    <n v="84847.163000000015"/>
    <n v="89348.978999999992"/>
    <n v="91984.428"/>
    <n v="96500.873999999996"/>
    <n v="92091.824999999997"/>
    <n v="85019.328999999998"/>
    <x v="103"/>
    <x v="103"/>
    <x v="103"/>
    <x v="103"/>
    <x v="103"/>
    <n v="9.7836317232301902E-4"/>
    <n v="3.4364150122478655E-4"/>
    <n v="3.1210932263099872E-4"/>
    <n v="2.6994158272076102E-4"/>
    <n v="4.1906783446443951E-4"/>
    <n v="3.8199265001575563E-4"/>
    <n v="2.6537007375605494E-4"/>
    <n v="4.4911821393021917E-4"/>
    <n v="1.4660408138432368E-3"/>
    <n v="7.7352555975547868E-3"/>
  </r>
  <r>
    <s v="Hawaii, 2014"/>
    <n v="33"/>
    <n v="73"/>
    <n v="50"/>
    <n v="61"/>
    <n v="52"/>
    <n v="59"/>
    <n v="49"/>
    <n v="56"/>
    <x v="13"/>
    <x v="87"/>
    <x v="89"/>
    <n v="44"/>
    <x v="97"/>
    <n v="89518.225999999995"/>
    <n v="83571.363000000012"/>
    <n v="84430.761000000013"/>
    <n v="82907.510000000009"/>
    <n v="103170.31000000001"/>
    <n v="104146.57399999999"/>
    <n v="94974.826000000001"/>
    <n v="85388.7"/>
    <n v="88891.585999999996"/>
    <n v="89961.20199999999"/>
    <n v="94380.692999999999"/>
    <n v="91825.132000000012"/>
    <n v="85379.101999999999"/>
    <x v="104"/>
    <x v="104"/>
    <x v="104"/>
    <x v="104"/>
    <x v="104"/>
    <n v="1.1841164055239432E-3"/>
    <n v="2.9761528491151695E-4"/>
    <n v="2.6870478168757565E-4"/>
    <n v="2.6114721973630157E-4"/>
    <n v="3.3853513414592402E-4"/>
    <n v="2.6581043880448337E-4"/>
    <n v="3.1601953709525923E-4"/>
    <n v="5.1367216855907768E-4"/>
    <n v="1.2718681441266091E-3"/>
    <n v="6.3117277819433309E-3"/>
  </r>
  <r>
    <s v="Hawaii, 2015"/>
    <n v="63"/>
    <n v="56"/>
    <n v="41"/>
    <n v="69"/>
    <n v="53"/>
    <n v="74"/>
    <n v="65"/>
    <n v="44"/>
    <x v="76"/>
    <x v="88"/>
    <x v="90"/>
    <n v="52"/>
    <x v="98"/>
    <n v="91491.915999999997"/>
    <n v="84824.770999999993"/>
    <n v="83540.387000000002"/>
    <n v="80750.125000000015"/>
    <n v="103696.326"/>
    <n v="106297.54800000001"/>
    <n v="98614.197000000015"/>
    <n v="86061.747000000003"/>
    <n v="89370.464999999982"/>
    <n v="88015.627000000008"/>
    <n v="93543.3"/>
    <n v="92906.141000000003"/>
    <n v="86215.072999999989"/>
    <x v="105"/>
    <x v="105"/>
    <x v="105"/>
    <x v="105"/>
    <x v="105"/>
    <n v="1.3006613611633185E-3"/>
    <n v="2.4351831748941786E-4"/>
    <n v="2.2228673838782618E-4"/>
    <n v="2.5864793645674139E-4"/>
    <n v="4.2181535053551053E-4"/>
    <n v="3.5801048769141489E-4"/>
    <n v="2.4564371253088985E-4"/>
    <n v="3.9237755998077482E-4"/>
    <n v="1.4996630336093113E-3"/>
    <n v="8.8633925276543971E-3"/>
  </r>
  <r>
    <s v="Hawaii, 2016"/>
    <n v="71"/>
    <n v="46"/>
    <n v="49"/>
    <n v="37"/>
    <n v="54"/>
    <n v="69"/>
    <n v="40"/>
    <n v="58"/>
    <x v="77"/>
    <x v="89"/>
    <x v="91"/>
    <n v="42"/>
    <x v="99"/>
    <n v="92158.558000000019"/>
    <n v="84516.030000000013"/>
    <n v="83471.784999999989"/>
    <n v="79766.197"/>
    <n v="100442.99100000001"/>
    <n v="103397.785"/>
    <n v="99790.17200000002"/>
    <n v="87608.141999999993"/>
    <n v="88646.082000000009"/>
    <n v="88253.127000000008"/>
    <n v="93532.120999999999"/>
    <n v="95035.844999999987"/>
    <n v="89000.838999999993"/>
    <x v="106"/>
    <x v="106"/>
    <x v="106"/>
    <x v="106"/>
    <x v="106"/>
    <n v="1.2695511142871829E-3"/>
    <n v="2.9168782271499872E-4"/>
    <n v="2.7190622489237337E-4"/>
    <n v="2.6576378244700787E-4"/>
    <n v="3.9147997950959748E-4"/>
    <n v="2.200398571395628E-4"/>
    <n v="3.1515455907692841E-4"/>
    <n v="3.4048936128717208E-4"/>
    <n v="1.0801846589763885E-3"/>
    <n v="7.9761400220594234E-3"/>
  </r>
  <r>
    <s v="Hawaii, 2017"/>
    <n v="49"/>
    <n v="47"/>
    <n v="65"/>
    <n v="44"/>
    <n v="65"/>
    <n v="59"/>
    <n v="54"/>
    <n v="62"/>
    <x v="48"/>
    <x v="46"/>
    <x v="92"/>
    <n v="38"/>
    <x v="100"/>
    <n v="91417"/>
    <n v="84608"/>
    <n v="84030"/>
    <n v="78077"/>
    <n v="99206"/>
    <n v="104714"/>
    <n v="100691"/>
    <n v="89133"/>
    <n v="88270"/>
    <n v="87803"/>
    <n v="91962"/>
    <n v="94869"/>
    <n v="88752"/>
    <x v="107"/>
    <x v="107"/>
    <x v="107"/>
    <x v="107"/>
    <x v="107"/>
    <n v="1.0501329074460986E-3"/>
    <n v="3.8544100380697116E-4"/>
    <n v="3.6664542003463389E-4"/>
    <n v="3.1644799298945984E-4"/>
    <n v="3.3257611201614404E-4"/>
    <n v="3.0039217867771815E-4"/>
    <n v="3.376520114801684E-4"/>
    <n v="4.1892963478312912E-4"/>
    <n v="1.5916154897220678E-3"/>
    <n v="1.0091670409214593E-2"/>
  </r>
  <r>
    <s v="Idaho, 2009"/>
    <n v="38"/>
    <n v="65"/>
    <n v="54"/>
    <n v="80"/>
    <n v="54"/>
    <n v="46"/>
    <n v="49"/>
    <n v="48"/>
    <x v="16"/>
    <x v="90"/>
    <x v="13"/>
    <n v="64"/>
    <x v="68"/>
    <n v="118308.21899999997"/>
    <n v="108958.89000000001"/>
    <n v="110695.83200000001"/>
    <n v="114318.594"/>
    <n v="112502.17200000002"/>
    <n v="104754.59300000001"/>
    <n v="94036.894000000015"/>
    <n v="94013.17200000002"/>
    <n v="96716.462"/>
    <n v="102836.51699999999"/>
    <n v="98787.417000000045"/>
    <n v="87877.527000000016"/>
    <n v="70642.881999999998"/>
    <x v="108"/>
    <x v="108"/>
    <x v="108"/>
    <x v="108"/>
    <x v="108"/>
    <n v="8.706073075109011E-4"/>
    <n v="2.4584037851915606E-4"/>
    <n v="2.3807343988953815E-4"/>
    <n v="2.7164141088194585E-4"/>
    <n v="2.4117909228515584E-4"/>
    <n v="2.4302670336746822E-4"/>
    <n v="3.0280012714325002E-4"/>
    <n v="4.7252245923411814E-4"/>
    <n v="6.7393472434151651E-4"/>
    <n v="3.0350933740064348E-3"/>
  </r>
  <r>
    <s v="Idaho, 2010"/>
    <n v="58"/>
    <n v="51"/>
    <n v="67"/>
    <n v="50"/>
    <n v="57"/>
    <n v="36"/>
    <n v="58"/>
    <n v="67"/>
    <x v="78"/>
    <x v="91"/>
    <x v="93"/>
    <n v="68"/>
    <x v="10"/>
    <n v="117531.72699999997"/>
    <n v="114080.367"/>
    <n v="112905.56300000002"/>
    <n v="113576.31400000003"/>
    <n v="107576.36100000002"/>
    <n v="103077.68300000002"/>
    <n v="95590.604999999996"/>
    <n v="94300.748999999996"/>
    <n v="95323.424999999988"/>
    <n v="102965.74399999996"/>
    <n v="100295.78"/>
    <n v="90443.842000000019"/>
    <n v="74586.661000000036"/>
    <x v="109"/>
    <x v="109"/>
    <x v="109"/>
    <x v="109"/>
    <x v="109"/>
    <n v="9.2740915820968095E-4"/>
    <n v="2.9517248051454109E-4"/>
    <n v="3.0295812609998948E-4"/>
    <n v="2.8691041018081355E-4"/>
    <n v="1.8984921194699575E-4"/>
    <n v="2.8534667485814979E-4"/>
    <n v="4.0598555286473298E-4"/>
    <n v="6.1239720364331032E-4"/>
    <n v="8.4417010323039644E-4"/>
    <n v="4.4231161590526542E-3"/>
  </r>
  <r>
    <s v="Idaho, 2011"/>
    <n v="62"/>
    <n v="51"/>
    <n v="57"/>
    <n v="50"/>
    <n v="55"/>
    <n v="66"/>
    <n v="62"/>
    <n v="39"/>
    <x v="28"/>
    <x v="92"/>
    <x v="93"/>
    <n v="61"/>
    <x v="101"/>
    <n v="118195.25499999998"/>
    <n v="116326.13600000003"/>
    <n v="114657.82799999998"/>
    <n v="114132.71499999997"/>
    <n v="108409.37799999998"/>
    <n v="104459.70199999998"/>
    <n v="98882.323999999979"/>
    <n v="93900.988000000012"/>
    <n v="96214.897000000012"/>
    <n v="102255.75499999998"/>
    <n v="102349.70099999997"/>
    <n v="93465.175000000017"/>
    <n v="79263.350999999995"/>
    <x v="110"/>
    <x v="110"/>
    <x v="110"/>
    <x v="110"/>
    <x v="110"/>
    <n v="9.5604514749767259E-4"/>
    <n v="2.4677037753148957E-4"/>
    <n v="2.5613131983979326E-4"/>
    <n v="2.7048024002672232E-4"/>
    <n v="3.4715668288317936E-4"/>
    <n v="3.0302222243770477E-4"/>
    <n v="2.2578783541521102E-4"/>
    <n v="6.8421830530478016E-4"/>
    <n v="8.2951437892074629E-4"/>
    <n v="4.2589711678508134E-3"/>
  </r>
  <r>
    <s v="Idaho, 2012"/>
    <n v="57"/>
    <n v="55"/>
    <n v="80"/>
    <n v="40"/>
    <n v="42"/>
    <n v="43"/>
    <n v="54"/>
    <n v="51"/>
    <x v="10"/>
    <x v="93"/>
    <x v="94"/>
    <n v="40"/>
    <x v="102"/>
    <n v="117963.488"/>
    <n v="117103.97200000001"/>
    <n v="115590.80299999999"/>
    <n v="113833.67099999996"/>
    <n v="109250.439"/>
    <n v="105023.86599999994"/>
    <n v="100203.62699999998"/>
    <n v="94629.590000000011"/>
    <n v="93940.564999999988"/>
    <n v="100173.39799999996"/>
    <n v="102163.236"/>
    <n v="93704.505000000005"/>
    <n v="82749.428000000029"/>
    <x v="111"/>
    <x v="111"/>
    <x v="111"/>
    <x v="111"/>
    <x v="111"/>
    <n v="9.4944632359463639E-4"/>
    <n v="3.437980074971602E-4"/>
    <n v="3.5860913625806881E-4"/>
    <n v="2.0465094313655151E-4"/>
    <n v="2.28031843109001E-4"/>
    <n v="2.6688197254482355E-4"/>
    <n v="2.8902727829818335E-4"/>
    <n v="4.7198026241473284E-4"/>
    <n v="1.3157167408272656E-3"/>
    <n v="3.4218204986410363E-3"/>
  </r>
  <r>
    <s v="Idaho, 2013"/>
    <n v="54"/>
    <n v="51"/>
    <n v="51"/>
    <n v="50"/>
    <n v="60"/>
    <n v="57"/>
    <n v="49"/>
    <n v="46"/>
    <x v="53"/>
    <x v="84"/>
    <x v="95"/>
    <n v="53"/>
    <x v="103"/>
    <n v="117186.89000000001"/>
    <n v="118474.59500000004"/>
    <n v="118733.84000000003"/>
    <n v="112140.93900000003"/>
    <n v="110369.27599999997"/>
    <n v="105144.37700000004"/>
    <n v="103121.784"/>
    <n v="94890.114000000001"/>
    <n v="96339.062999999995"/>
    <n v="97923.274000000005"/>
    <n v="102530.13900000001"/>
    <n v="94453.756000000008"/>
    <n v="86861.674999999988"/>
    <x v="112"/>
    <x v="112"/>
    <x v="112"/>
    <x v="112"/>
    <x v="112"/>
    <n v="8.9600466400294426E-4"/>
    <n v="2.1500078612297235E-4"/>
    <n v="2.2920296041240175E-4"/>
    <n v="2.8809288898353484E-4"/>
    <n v="2.9807166926206039E-4"/>
    <n v="2.4444582542478336E-4"/>
    <n v="2.5370151755037333E-4"/>
    <n v="5.7930551197519424E-4"/>
    <n v="8.4359577434778114E-4"/>
    <n v="4.8628038201527432E-3"/>
  </r>
  <r>
    <s v="Idaho, 2014"/>
    <n v="67"/>
    <n v="41"/>
    <n v="77"/>
    <n v="78"/>
    <n v="53"/>
    <n v="56"/>
    <n v="48"/>
    <n v="45"/>
    <x v="12"/>
    <x v="94"/>
    <x v="96"/>
    <n v="48"/>
    <x v="104"/>
    <n v="105305.61700000001"/>
    <n v="109312.827"/>
    <n v="111140.42"/>
    <n v="101991.24199999997"/>
    <n v="97622.043999999994"/>
    <n v="97233.106999999916"/>
    <n v="98129.990999999965"/>
    <n v="88849.664999999994"/>
    <n v="92054.847000000023"/>
    <n v="89817.828999999998"/>
    <n v="94995.968999999997"/>
    <n v="89255.506999999998"/>
    <n v="81919.906000000003"/>
    <x v="113"/>
    <x v="113"/>
    <x v="113"/>
    <x v="113"/>
    <x v="113"/>
    <n v="1.0255863179644063E-3"/>
    <n v="3.4928040774105722E-4"/>
    <n v="3.8574586663535018E-4"/>
    <n v="2.7128971920787226E-4"/>
    <n v="3.0955557371614917E-4"/>
    <n v="2.5972086781096292E-4"/>
    <n v="2.6288822215372718E-4"/>
    <n v="7.1291582563544949E-4"/>
    <n v="9.265803597271672E-4"/>
    <n v="4.2028251916291269E-3"/>
  </r>
  <r>
    <s v="Idaho, 2015"/>
    <n v="64"/>
    <n v="67"/>
    <n v="54"/>
    <n v="55"/>
    <n v="61"/>
    <n v="63"/>
    <n v="39"/>
    <n v="62"/>
    <x v="48"/>
    <x v="59"/>
    <x v="97"/>
    <n v="53"/>
    <x v="105"/>
    <n v="106045.37800000006"/>
    <n v="111642.34300000002"/>
    <n v="111992.304"/>
    <n v="105809.60199999997"/>
    <n v="104928.59800000001"/>
    <n v="99847.310000000041"/>
    <n v="99948.132000000041"/>
    <n v="92470.814999999988"/>
    <n v="93055.595000000045"/>
    <n v="90467.299000000014"/>
    <n v="96129.700999999986"/>
    <n v="91699.294000000009"/>
    <n v="84040.031000000017"/>
    <x v="114"/>
    <x v="114"/>
    <x v="114"/>
    <x v="114"/>
    <x v="114"/>
    <n v="1.2353202230086814E-3"/>
    <n v="2.414652681254707E-4"/>
    <n v="2.5624210513328863E-4"/>
    <n v="3.0531227033697781E-4"/>
    <n v="3.3957429564879731E-4"/>
    <n v="2.090065756684191E-4"/>
    <n v="3.5279525513142829E-4"/>
    <n v="4.8613663328435857E-4"/>
    <n v="9.6724948514691667E-4"/>
    <n v="4.4488785433239204E-3"/>
  </r>
  <r>
    <s v="Idaho, 2016"/>
    <n v="66"/>
    <n v="46"/>
    <n v="42"/>
    <n v="58"/>
    <n v="55"/>
    <n v="57"/>
    <n v="55"/>
    <n v="60"/>
    <x v="51"/>
    <x v="95"/>
    <x v="98"/>
    <n v="46"/>
    <x v="106"/>
    <n v="104928.70999999999"/>
    <n v="112659.78499999997"/>
    <n v="113549.84999999998"/>
    <n v="107098.97500000001"/>
    <n v="103823.499"/>
    <n v="99561.946000000011"/>
    <n v="99230.287000000026"/>
    <n v="94800.125999999989"/>
    <n v="90314.501000000018"/>
    <n v="88034.084999999992"/>
    <n v="93843.063999999998"/>
    <n v="92055.621000000014"/>
    <n v="88167.856999999975"/>
    <x v="115"/>
    <x v="115"/>
    <x v="115"/>
    <x v="115"/>
    <x v="115"/>
    <n v="1.0673913745818471E-3"/>
    <n v="1.8566848401483876E-4"/>
    <n v="1.9912529567617343E-4"/>
    <n v="2.7667076912406329E-4"/>
    <n v="3.0791732087167808E-4"/>
    <n v="3.0240192515883349E-4"/>
    <n v="3.3291999835892633E-4"/>
    <n v="4.3399485561786811E-4"/>
    <n v="9.554933346350011E-4"/>
    <n v="3.4798301793160635E-3"/>
  </r>
  <r>
    <s v="Idaho, 2017"/>
    <n v="46"/>
    <n v="35"/>
    <n v="42"/>
    <n v="48"/>
    <n v="58"/>
    <n v="38"/>
    <n v="59"/>
    <n v="51"/>
    <x v="79"/>
    <x v="96"/>
    <x v="97"/>
    <n v="50"/>
    <x v="15"/>
    <n v="100125"/>
    <n v="108576"/>
    <n v="111307"/>
    <n v="103822"/>
    <n v="98254"/>
    <n v="98069"/>
    <n v="99020"/>
    <n v="96673"/>
    <n v="88427"/>
    <n v="88085"/>
    <n v="92061"/>
    <n v="91887"/>
    <n v="87396"/>
    <x v="116"/>
    <x v="116"/>
    <x v="116"/>
    <x v="116"/>
    <x v="116"/>
    <n v="8.0898876404494381E-4"/>
    <n v="1.9101067385837012E-4"/>
    <n v="2.0784259387557157E-4"/>
    <n v="2.9428329333448339E-4"/>
    <n v="2.0529443544030254E-4"/>
    <n v="3.2751212905088095E-4"/>
    <n v="2.8446645805793076E-4"/>
    <n v="2.6488621578877659E-4"/>
    <n v="9.2752302535229598E-4"/>
    <n v="4.1434729837190806E-3"/>
  </r>
  <r>
    <s v="Illinois, 2009"/>
    <n v="78"/>
    <n v="60"/>
    <n v="69"/>
    <n v="40"/>
    <n v="58"/>
    <n v="77"/>
    <n v="83"/>
    <n v="173"/>
    <x v="80"/>
    <x v="97"/>
    <x v="99"/>
    <n v="50"/>
    <x v="107"/>
    <n v="892111.46400000039"/>
    <n v="863946.45299999986"/>
    <n v="890708.69600000011"/>
    <n v="924767.0340000001"/>
    <n v="905597.48000000021"/>
    <n v="902095.22600000037"/>
    <n v="856381.4439999999"/>
    <n v="886275.33"/>
    <n v="929780.10600000015"/>
    <n v="967015.65700000047"/>
    <n v="884683.77100000007"/>
    <n v="752376.6189999996"/>
    <n v="577335.04400000011"/>
    <x v="117"/>
    <x v="117"/>
    <x v="117"/>
    <x v="117"/>
    <x v="117"/>
    <n v="1.5468919027364941E-4"/>
    <n v="3.9323966329978841E-5"/>
    <n v="3.7697409162074686E-5"/>
    <n v="3.2983093258780614E-5"/>
    <n v="4.2399586749178946E-5"/>
    <n v="4.4823689387670953E-5"/>
    <n v="1.3010339370092449E-4"/>
    <n v="3.3037253924259546E-4"/>
    <n v="1.102881674776118E-3"/>
    <n v="5.2209632205717019E-3"/>
  </r>
  <r>
    <s v="Illinois, 2010"/>
    <n v="46"/>
    <n v="69"/>
    <n v="44"/>
    <n v="67"/>
    <n v="56"/>
    <n v="53"/>
    <n v="77"/>
    <n v="151"/>
    <x v="81"/>
    <x v="98"/>
    <x v="100"/>
    <n v="57"/>
    <x v="108"/>
    <n v="844052.18200000003"/>
    <n v="858391.74799999991"/>
    <n v="881667.73800000013"/>
    <n v="928799.7589999995"/>
    <n v="873878.22299999988"/>
    <n v="899816.74700000044"/>
    <n v="852407.13100000017"/>
    <n v="870846.90200000058"/>
    <n v="903270.62699999975"/>
    <n v="949425.62200000009"/>
    <n v="899526.77200000023"/>
    <n v="777192.0689999999"/>
    <n v="607450.45600000024"/>
    <x v="118"/>
    <x v="118"/>
    <x v="118"/>
    <x v="118"/>
    <x v="118"/>
    <n v="1.3624750039447205E-4"/>
    <n v="2.5286491843532297E-5"/>
    <n v="2.4408130813903743E-5"/>
    <n v="3.1959386413520834E-5"/>
    <n v="2.9874007293008369E-5"/>
    <n v="4.164520419772365E-5"/>
    <n v="1.090534179571005E-4"/>
    <n v="3.0594994609335348E-4"/>
    <n v="1.1392426027789896E-3"/>
    <n v="4.7494855391061897E-3"/>
  </r>
  <r>
    <s v="Illinois, 2011"/>
    <n v="45"/>
    <n v="42"/>
    <n v="51"/>
    <n v="46"/>
    <n v="62"/>
    <n v="46"/>
    <n v="81"/>
    <n v="201"/>
    <x v="82"/>
    <x v="99"/>
    <x v="101"/>
    <n v="63"/>
    <x v="109"/>
    <n v="826826.70300000021"/>
    <n v="851226.15700000047"/>
    <n v="865585.57699999993"/>
    <n v="912357.41299999994"/>
    <n v="866098.20099999988"/>
    <n v="892660.73300000036"/>
    <n v="850327.07700000005"/>
    <n v="850971.48699999996"/>
    <n v="877876.36900000041"/>
    <n v="930213.23300000001"/>
    <n v="899045.23700000008"/>
    <n v="774568.96899999992"/>
    <n v="632825.1999999996"/>
    <x v="119"/>
    <x v="119"/>
    <x v="119"/>
    <x v="119"/>
    <x v="119"/>
    <n v="1.0522156539494344E-4"/>
    <n v="2.9706227532109812E-5"/>
    <n v="2.8676566116426003E-5"/>
    <n v="3.5571103621200876E-5"/>
    <n v="2.6607315294030123E-5"/>
    <n v="4.4280237773068775E-5"/>
    <n v="1.4281713284546092E-4"/>
    <n v="3.1326271632208522E-4"/>
    <n v="1.2076617485289266E-3"/>
    <n v="5.1937538315607124E-3"/>
  </r>
  <r>
    <s v="Illinois, 2012"/>
    <n v="47"/>
    <n v="64"/>
    <n v="42"/>
    <n v="56"/>
    <n v="46"/>
    <n v="30"/>
    <n v="68"/>
    <n v="185"/>
    <x v="83"/>
    <x v="100"/>
    <x v="102"/>
    <n v="45"/>
    <x v="110"/>
    <n v="826641.96000000031"/>
    <n v="849480.52600000065"/>
    <n v="864682.79"/>
    <n v="912561.25800000003"/>
    <n v="872045.46200000006"/>
    <n v="897852.7659999996"/>
    <n v="864103.18599999999"/>
    <n v="845259.42799999926"/>
    <n v="869776.49099999969"/>
    <n v="916850.05399999989"/>
    <n v="917248.60599999991"/>
    <n v="796862.77599999995"/>
    <n v="663777.47600000037"/>
    <x v="120"/>
    <x v="120"/>
    <x v="120"/>
    <x v="120"/>
    <x v="120"/>
    <n v="1.3427820673414637E-4"/>
    <n v="2.4501749400405431E-5"/>
    <n v="2.3534597023146922E-5"/>
    <n v="2.6107349589406769E-5"/>
    <n v="1.7492345010180525E-5"/>
    <n v="3.7075431918149927E-5"/>
    <n v="1.26656786122857E-4"/>
    <n v="3.4474893882852753E-4"/>
    <n v="1.0698458386787268E-3"/>
    <n v="4.8766430733066454E-3"/>
  </r>
  <r>
    <s v="Illinois, 2013"/>
    <n v="53"/>
    <n v="55"/>
    <n v="46"/>
    <n v="64"/>
    <n v="56"/>
    <n v="49"/>
    <n v="46"/>
    <n v="176"/>
    <x v="84"/>
    <x v="101"/>
    <x v="103"/>
    <n v="50"/>
    <x v="111"/>
    <n v="807263.59800000023"/>
    <n v="835171.86999999976"/>
    <n v="856643.70999999985"/>
    <n v="887046.35900000029"/>
    <n v="872541.53900000046"/>
    <n v="887128.3450000002"/>
    <n v="863054.03299999994"/>
    <n v="824742.44799999951"/>
    <n v="852602.66600000008"/>
    <n v="890369.12800000014"/>
    <n v="910495.23499999964"/>
    <n v="804113.41299999994"/>
    <n v="676769.83500000008"/>
    <x v="121"/>
    <x v="121"/>
    <x v="121"/>
    <x v="121"/>
    <x v="121"/>
    <n v="1.3378529673277795E-4"/>
    <n v="2.7189724780758911E-5"/>
    <n v="2.6142484869488447E-5"/>
    <n v="3.1996665435514969E-5"/>
    <n v="2.9212831391119439E-5"/>
    <n v="2.5543289625305336E-5"/>
    <n v="1.1884799172230219E-4"/>
    <n v="3.6365424262111286E-4"/>
    <n v="1.1867774995008716E-3"/>
    <n v="5.1563930597358851E-3"/>
  </r>
  <r>
    <s v="Illinois, 2014"/>
    <n v="49"/>
    <n v="47"/>
    <n v="63"/>
    <n v="62"/>
    <n v="34"/>
    <n v="66"/>
    <n v="83"/>
    <n v="183"/>
    <x v="85"/>
    <x v="102"/>
    <x v="104"/>
    <n v="45"/>
    <x v="112"/>
    <n v="792432.07699999993"/>
    <n v="827487.77300000004"/>
    <n v="842569.18400000024"/>
    <n v="875178.92399999965"/>
    <n v="878533.80399999954"/>
    <n v="877359.72899999982"/>
    <n v="871194.054"/>
    <n v="814802.91999999969"/>
    <n v="848010.76399999962"/>
    <n v="869362.48100000003"/>
    <n v="904956.27500000049"/>
    <n v="823283.2659999996"/>
    <n v="696800.60900000017"/>
    <x v="122"/>
    <x v="122"/>
    <x v="122"/>
    <x v="122"/>
    <x v="122"/>
    <n v="1.2114602978142694E-4"/>
    <n v="3.7723264309002837E-5"/>
    <n v="3.5923785574532266E-5"/>
    <n v="1.9444640668510684E-5"/>
    <n v="3.9691758995651868E-5"/>
    <n v="4.6778516948732503E-5"/>
    <n v="1.2038809371621025E-4"/>
    <n v="3.7277351781107388E-4"/>
    <n v="1.1458625243631819E-3"/>
    <n v="5.1956955078170577E-3"/>
  </r>
  <r>
    <s v="Illinois, 2015"/>
    <n v="56"/>
    <n v="40"/>
    <n v="54"/>
    <n v="29"/>
    <n v="43"/>
    <n v="31"/>
    <n v="74"/>
    <n v="194"/>
    <x v="84"/>
    <x v="103"/>
    <x v="105"/>
    <n v="49"/>
    <x v="113"/>
    <n v="781640.65500000003"/>
    <n v="819724.44800000021"/>
    <n v="836213.79299999995"/>
    <n v="859049.74700000021"/>
    <n v="877559.7369999995"/>
    <n v="871584.0769999997"/>
    <n v="868585.821"/>
    <n v="813495.8000000004"/>
    <n v="832915.87400000053"/>
    <n v="848040.71300000011"/>
    <n v="897705.14999999991"/>
    <n v="826503.96399999992"/>
    <n v="710177.97900000005"/>
    <x v="123"/>
    <x v="123"/>
    <x v="123"/>
    <x v="123"/>
    <x v="123"/>
    <n v="1.228185859907709E-4"/>
    <n v="3.2609911808903018E-5"/>
    <n v="3.1095073761557327E-5"/>
    <n v="2.4710230908729355E-5"/>
    <n v="1.882882664739899E-5"/>
    <n v="4.2388758620818801E-5"/>
    <n v="1.2624603346432373E-4"/>
    <n v="3.4097383350023644E-4"/>
    <n v="1.0605745424787775E-3"/>
    <n v="4.8894359267318598E-3"/>
  </r>
  <r>
    <s v="Illinois, 2016"/>
    <n v="61"/>
    <n v="64"/>
    <n v="42"/>
    <n v="73"/>
    <n v="38"/>
    <n v="43"/>
    <n v="69"/>
    <n v="217"/>
    <x v="85"/>
    <x v="104"/>
    <x v="106"/>
    <n v="59"/>
    <x v="114"/>
    <n v="776121.96899999992"/>
    <n v="812389.57699999993"/>
    <n v="832173.23600000027"/>
    <n v="851083.92199999979"/>
    <n v="884531.49399999995"/>
    <n v="876085.8870000001"/>
    <n v="871715.72799999989"/>
    <n v="815928.6680000003"/>
    <n v="825402.90300000017"/>
    <n v="845030.79600000032"/>
    <n v="893281.6230000006"/>
    <n v="847274.25200000021"/>
    <n v="737036.255"/>
    <x v="124"/>
    <x v="124"/>
    <x v="124"/>
    <x v="124"/>
    <x v="124"/>
    <n v="1.6105715981865217E-4"/>
    <n v="2.5538702242320492E-5"/>
    <n v="2.4198909281870543E-5"/>
    <n v="2.1741597944455499E-5"/>
    <n v="2.6198240964683173E-5"/>
    <n v="3.9693670278035313E-5"/>
    <n v="1.3696810002914407E-4"/>
    <n v="3.3990456504630871E-4"/>
    <n v="9.954554714949142E-4"/>
    <n v="3.9329375098217014E-3"/>
  </r>
  <r>
    <s v="Illinois, 2017"/>
    <n v="58"/>
    <n v="63"/>
    <n v="54"/>
    <n v="71"/>
    <n v="35"/>
    <n v="43"/>
    <n v="64"/>
    <n v="203"/>
    <x v="86"/>
    <x v="105"/>
    <x v="107"/>
    <n v="44"/>
    <x v="115"/>
    <n v="766302"/>
    <n v="793958"/>
    <n v="820380"/>
    <n v="834237"/>
    <n v="869696"/>
    <n v="876473"/>
    <n v="866271"/>
    <n v="817897"/>
    <n v="801842"/>
    <n v="822808"/>
    <n v="865594"/>
    <n v="841481"/>
    <n v="740459"/>
    <x v="125"/>
    <x v="125"/>
    <x v="125"/>
    <x v="125"/>
    <x v="125"/>
    <n v="1.5790119300223673E-4"/>
    <n v="3.3450244000946516E-5"/>
    <n v="3.1691386926598643E-5"/>
    <n v="2.0083270979558674E-5"/>
    <n v="2.6547486971666423E-5"/>
    <n v="3.7905664646215774E-5"/>
    <n v="1.2832345095262779E-4"/>
    <n v="3.6773146459491397E-4"/>
    <n v="1.1143446723124266E-3"/>
    <n v="4.4388710568167193E-3"/>
  </r>
  <r>
    <s v="Indiana, 2009"/>
    <n v="48"/>
    <n v="53"/>
    <n v="52"/>
    <n v="48"/>
    <n v="71"/>
    <n v="71"/>
    <n v="49"/>
    <n v="86"/>
    <x v="87"/>
    <x v="106"/>
    <x v="108"/>
    <n v="37"/>
    <x v="116"/>
    <n v="441193.0959999999"/>
    <n v="429603.13299999997"/>
    <n v="442549.34899999993"/>
    <n v="460566.49900000019"/>
    <n v="448273.95399999979"/>
    <n v="425687.11800000013"/>
    <n v="401462.99799999996"/>
    <n v="426675.49599999987"/>
    <n v="452446.10600000003"/>
    <n v="478665.84100000007"/>
    <n v="445656.98200000002"/>
    <n v="385580.95500000013"/>
    <n v="302274.66300000012"/>
    <x v="126"/>
    <x v="126"/>
    <x v="126"/>
    <x v="126"/>
    <x v="126"/>
    <n v="2.2892470647364803E-4"/>
    <n v="5.9622601635845607E-5"/>
    <n v="5.7215763039984313E-5"/>
    <n v="8.583689783342784E-5"/>
    <n v="8.0762433591069919E-5"/>
    <n v="5.3011782010277156E-5"/>
    <n v="1.2502623770094726E-4"/>
    <n v="2.9809889393483339E-4"/>
    <n v="1.0653197378140151E-3"/>
    <n v="4.9697394232353625E-3"/>
  </r>
  <r>
    <s v="Indiana, 2010"/>
    <n v="72"/>
    <n v="59"/>
    <n v="63"/>
    <n v="60"/>
    <n v="65"/>
    <n v="65"/>
    <n v="56"/>
    <n v="78"/>
    <x v="88"/>
    <x v="107"/>
    <x v="109"/>
    <n v="63"/>
    <x v="117"/>
    <n v="434220.701"/>
    <n v="443019.94200000016"/>
    <n v="449259.30400000012"/>
    <n v="476134.48800000007"/>
    <n v="449009.76600000018"/>
    <n v="420471.40299999993"/>
    <n v="401212.58"/>
    <n v="422625.20999999985"/>
    <n v="445045.739"/>
    <n v="479285.47700000007"/>
    <n v="458587.7649999999"/>
    <n v="402300.22900000011"/>
    <n v="320247.38400000002"/>
    <x v="127"/>
    <x v="127"/>
    <x v="127"/>
    <x v="127"/>
    <x v="127"/>
    <n v="3.0168990031638314E-4"/>
    <n v="7.0605699149030735E-5"/>
    <n v="6.8097488286405106E-5"/>
    <n v="7.9105837943539421E-5"/>
    <n v="7.491319154445958E-5"/>
    <n v="5.9709561476112573E-5"/>
    <n v="1.0795136347644399E-4"/>
    <n v="2.6057451636881187E-4"/>
    <n v="1.1137692393832427E-3"/>
    <n v="5.0873930258624822E-3"/>
  </r>
  <r>
    <s v="Indiana, 2011"/>
    <n v="42"/>
    <n v="66"/>
    <n v="44"/>
    <n v="52"/>
    <n v="60"/>
    <n v="52"/>
    <n v="42"/>
    <n v="40"/>
    <x v="89"/>
    <x v="108"/>
    <x v="110"/>
    <n v="48"/>
    <x v="2"/>
    <n v="413324.31099999987"/>
    <n v="421062.19699999999"/>
    <n v="425856.52100000001"/>
    <n v="453282.78700000001"/>
    <n v="432904.77799999999"/>
    <n v="400725.93899999995"/>
    <n v="386097.91700000002"/>
    <n v="394953.31399999995"/>
    <n v="416246.185"/>
    <n v="449535.81100000016"/>
    <n v="440094.04200000019"/>
    <n v="389277.99000000005"/>
    <n v="318552.06600000005"/>
    <x v="128"/>
    <x v="128"/>
    <x v="128"/>
    <x v="128"/>
    <x v="128"/>
    <n v="2.6129602620930767E-4"/>
    <n v="5.1953037599530303E-5"/>
    <n v="4.9650888522679735E-5"/>
    <n v="7.6255949209552194E-5"/>
    <n v="6.4102603692559732E-5"/>
    <n v="4.7210645931415231E-5"/>
    <n v="5.6510739634373475E-5"/>
    <n v="2.6216326364439716E-4"/>
    <n v="9.5059074195493409E-4"/>
    <n v="4.399712370244749E-3"/>
  </r>
  <r>
    <s v="Indiana, 2012"/>
    <n v="48"/>
    <n v="61"/>
    <n v="71"/>
    <n v="52"/>
    <n v="34"/>
    <n v="71"/>
    <n v="49"/>
    <n v="56"/>
    <x v="18"/>
    <x v="109"/>
    <x v="111"/>
    <n v="38"/>
    <x v="118"/>
    <n v="413214.62900000013"/>
    <n v="422949.87800000008"/>
    <n v="430638.8699999997"/>
    <n v="453529.87400000007"/>
    <n v="440863.06099999981"/>
    <n v="401815.15200000006"/>
    <n v="392242.88399999985"/>
    <n v="391104.19499999989"/>
    <n v="414400.95300000015"/>
    <n v="444420.96800000005"/>
    <n v="448914.924"/>
    <n v="399074.87"/>
    <n v="335321.95999999996"/>
    <x v="129"/>
    <x v="129"/>
    <x v="129"/>
    <x v="129"/>
    <x v="129"/>
    <n v="2.6378543340487579E-4"/>
    <n v="8.317822858649024E-5"/>
    <n v="7.9383453537678058E-5"/>
    <n v="4.2818028983463377E-5"/>
    <n v="8.8143446601535551E-5"/>
    <n v="5.4850589166745357E-5"/>
    <n v="7.6253052453943739E-5"/>
    <n v="1.8426951031927795E-4"/>
    <n v="9.2204943095662703E-4"/>
    <n v="4.3919470301412257E-3"/>
  </r>
  <r>
    <s v="Indiana, 2013"/>
    <n v="50"/>
    <n v="60"/>
    <n v="67"/>
    <n v="75"/>
    <n v="50"/>
    <n v="73"/>
    <n v="50"/>
    <n v="103"/>
    <x v="32"/>
    <x v="110"/>
    <x v="112"/>
    <n v="49"/>
    <x v="119"/>
    <n v="414121.54400000005"/>
    <n v="431298.4219999999"/>
    <n v="435023.21500000003"/>
    <n v="453426.245"/>
    <n v="451467.99399999995"/>
    <n v="405210.92200000014"/>
    <n v="403400.12199999986"/>
    <n v="392435.36299999978"/>
    <n v="415711.66700000013"/>
    <n v="441389.26899999997"/>
    <n v="455797.60700000008"/>
    <n v="415450.136"/>
    <n v="351406.40299999999"/>
    <x v="130"/>
    <x v="130"/>
    <x v="130"/>
    <x v="130"/>
    <x v="130"/>
    <n v="2.6562250043190216E-4"/>
    <n v="7.7338481619846703E-5"/>
    <n v="7.4041801917140959E-5"/>
    <n v="6.1834426293094267E-5"/>
    <n v="9.0330097482385117E-5"/>
    <n v="5.5729749662544099E-5"/>
    <n v="1.3431456180097853E-4"/>
    <n v="2.3569624264768702E-4"/>
    <n v="1.0011883955131967E-3"/>
    <n v="4.7061554390064545E-3"/>
  </r>
  <r>
    <s v="Indiana, 2014"/>
    <n v="60"/>
    <n v="53"/>
    <n v="44"/>
    <n v="41"/>
    <n v="53"/>
    <n v="60"/>
    <n v="62"/>
    <n v="106"/>
    <x v="90"/>
    <x v="108"/>
    <x v="113"/>
    <n v="59"/>
    <x v="120"/>
    <n v="405766.90000000026"/>
    <n v="425139.79799999995"/>
    <n v="427436.45499999996"/>
    <n v="442239.02599999995"/>
    <n v="452772.63400000008"/>
    <n v="398144.99899999989"/>
    <n v="400669.641"/>
    <n v="383161.076"/>
    <n v="406996.37899999996"/>
    <n v="422659.05800000008"/>
    <n v="448037.73900000029"/>
    <n v="415389.73900000012"/>
    <n v="354852.38000000006"/>
    <x v="131"/>
    <x v="131"/>
    <x v="131"/>
    <x v="131"/>
    <x v="131"/>
    <n v="2.7848501196130074E-4"/>
    <n v="5.1608287053709441E-5"/>
    <n v="4.9161370702142586E-5"/>
    <n v="6.6348308288390919E-5"/>
    <n v="7.5934232627090763E-5"/>
    <n v="7.120733671425229E-5"/>
    <n v="1.3761906468789196E-4"/>
    <n v="2.7025169466901757E-4"/>
    <n v="9.5284668932312509E-4"/>
    <n v="3.9375508928452896E-3"/>
  </r>
  <r>
    <s v="Indiana, 2015"/>
    <n v="39"/>
    <n v="60"/>
    <n v="36"/>
    <n v="47"/>
    <n v="66"/>
    <n v="54"/>
    <n v="81"/>
    <n v="55"/>
    <x v="29"/>
    <x v="111"/>
    <x v="114"/>
    <n v="68"/>
    <x v="121"/>
    <n v="391287.8"/>
    <n v="411552.05899999983"/>
    <n v="417313.549"/>
    <n v="429197.152"/>
    <n v="447864.77299999999"/>
    <n v="393225.28499999997"/>
    <n v="394632.97199999983"/>
    <n v="375084.15799999994"/>
    <n v="393390.10699999984"/>
    <n v="403156.70300000004"/>
    <n v="432659.00999999989"/>
    <n v="410593.67100000015"/>
    <n v="352578.84399999992"/>
    <x v="132"/>
    <x v="132"/>
    <x v="132"/>
    <x v="132"/>
    <x v="132"/>
    <n v="2.5301069954136062E-4"/>
    <n v="4.3432855281407709E-5"/>
    <n v="4.1046132517951907E-5"/>
    <n v="8.3771413720171262E-5"/>
    <n v="7.0269106539306187E-5"/>
    <n v="9.6911315186054659E-5"/>
    <n v="7.2067584876271383E-5"/>
    <n v="2.6623558085399416E-4"/>
    <n v="1.0794469687138272E-3"/>
    <n v="4.2987980999348221E-3"/>
  </r>
  <r>
    <s v="Indiana, 2016"/>
    <n v="64"/>
    <n v="59"/>
    <n v="75"/>
    <n v="66"/>
    <n v="47"/>
    <n v="63"/>
    <n v="72"/>
    <n v="95"/>
    <x v="91"/>
    <x v="112"/>
    <x v="115"/>
    <n v="66"/>
    <x v="122"/>
    <n v="397808.516"/>
    <n v="419568.16100000014"/>
    <n v="420116.23099999997"/>
    <n v="434125.98600000003"/>
    <n v="457438.87000000011"/>
    <n v="400600.66900000005"/>
    <n v="398533.77199999982"/>
    <n v="381444.94099999988"/>
    <n v="391953.91700000007"/>
    <n v="401023.75300000003"/>
    <n v="433265.75799999986"/>
    <n v="419982.32300000003"/>
    <n v="368238.61199999979"/>
    <x v="133"/>
    <x v="133"/>
    <x v="133"/>
    <x v="133"/>
    <x v="133"/>
    <n v="3.0919398417302859E-4"/>
    <n v="8.931927366347902E-5"/>
    <n v="8.4121754570370803E-5"/>
    <n v="5.881363333707201E-5"/>
    <n v="8.1458615238865528E-5"/>
    <n v="8.6300977119679992E-5"/>
    <n v="1.2052458363085728E-4"/>
    <n v="2.8609900031525721E-4"/>
    <n v="8.7094988053115861E-4"/>
    <n v="3.3142834827415749E-3"/>
  </r>
  <r>
    <s v="Indiana, 2017"/>
    <n v="53"/>
    <n v="48"/>
    <n v="54"/>
    <n v="56"/>
    <n v="61"/>
    <n v="50"/>
    <n v="59"/>
    <n v="88"/>
    <x v="92"/>
    <x v="113"/>
    <x v="116"/>
    <n v="74"/>
    <x v="123"/>
    <n v="406671"/>
    <n v="426508"/>
    <n v="432898"/>
    <n v="445874"/>
    <n v="471034"/>
    <n v="419981"/>
    <n v="409737"/>
    <n v="400844"/>
    <n v="396634"/>
    <n v="408852"/>
    <n v="438857"/>
    <n v="436467"/>
    <n v="389770"/>
    <x v="134"/>
    <x v="134"/>
    <x v="134"/>
    <x v="134"/>
    <x v="134"/>
    <n v="2.4835800929990092E-4"/>
    <n v="6.283409703911771E-5"/>
    <n v="5.8893585834129485E-5"/>
    <n v="7.3518954632778843E-5"/>
    <n v="6.269765435535526E-5"/>
    <n v="6.9599355439189632E-5"/>
    <n v="1.0650697076020561E-4"/>
    <n v="2.9907397834852086E-4"/>
    <n v="1.0038663402888663E-3"/>
    <n v="3.6881566496008542E-3"/>
  </r>
  <r>
    <s v="Iowa, 2009"/>
    <n v="49"/>
    <n v="68"/>
    <n v="73"/>
    <n v="60"/>
    <n v="70"/>
    <n v="57"/>
    <n v="61"/>
    <n v="67"/>
    <x v="26"/>
    <x v="114"/>
    <x v="117"/>
    <n v="61"/>
    <x v="124"/>
    <n v="194872.17199999999"/>
    <n v="187874.23000000004"/>
    <n v="193609.70799999993"/>
    <n v="215726.20299999998"/>
    <n v="224547.04399999999"/>
    <n v="182116.74699999997"/>
    <n v="168887.57500000007"/>
    <n v="181278.68399999992"/>
    <n v="199387.92800000007"/>
    <n v="220827.75799999991"/>
    <n v="211542.87499999997"/>
    <n v="184800.55300000004"/>
    <n v="141777.05399999997"/>
    <x v="135"/>
    <x v="135"/>
    <x v="135"/>
    <x v="135"/>
    <x v="135"/>
    <n v="6.0039357492253954E-4"/>
    <n v="1.913579910669791E-4"/>
    <n v="1.6580612266908873E-4"/>
    <n v="1.994277437985507E-4"/>
    <n v="1.4973732448066659E-4"/>
    <n v="1.4108266229080366E-4"/>
    <n v="2.0515797336955805E-4"/>
    <n v="3.2891672977675802E-4"/>
    <n v="1.0270869971755108E-3"/>
    <n v="4.8919152775200704E-3"/>
  </r>
  <r>
    <s v="Iowa, 2010"/>
    <n v="55"/>
    <n v="47"/>
    <n v="60"/>
    <n v="50"/>
    <n v="59"/>
    <n v="48"/>
    <n v="75"/>
    <n v="62"/>
    <x v="10"/>
    <x v="44"/>
    <x v="118"/>
    <n v="39"/>
    <x v="46"/>
    <n v="190348.39"/>
    <n v="190645.13900000005"/>
    <n v="192485.33299999998"/>
    <n v="211802.9"/>
    <n v="209287.508"/>
    <n v="183594.63100000005"/>
    <n v="172832.63399999999"/>
    <n v="176357.242"/>
    <n v="188120.00999999998"/>
    <n v="212530.55699999994"/>
    <n v="210022.55200000003"/>
    <n v="187026.54300000003"/>
    <n v="148130.03200000001"/>
    <x v="136"/>
    <x v="136"/>
    <x v="136"/>
    <x v="136"/>
    <x v="136"/>
    <n v="5.3585953629552629E-4"/>
    <n v="1.5660461483731837E-4"/>
    <n v="1.4248721618945071E-4"/>
    <n v="1.6553166885254975E-4"/>
    <n v="1.3169546175134135E-4"/>
    <n v="1.7749248177937322E-4"/>
    <n v="1.8498816560588133E-4"/>
    <n v="2.4565806002047779E-4"/>
    <n v="7.9004416353513167E-4"/>
    <n v="4.6905595240531893E-3"/>
  </r>
  <r>
    <s v="Iowa, 2011"/>
    <n v="61"/>
    <n v="50"/>
    <n v="46"/>
    <n v="60"/>
    <n v="56"/>
    <n v="35"/>
    <n v="55"/>
    <n v="48"/>
    <x v="27"/>
    <x v="115"/>
    <x v="119"/>
    <n v="47"/>
    <x v="125"/>
    <n v="186854.58799999996"/>
    <n v="187654.70499999999"/>
    <n v="186286.47099999996"/>
    <n v="206754.36899999995"/>
    <n v="202060.48"/>
    <n v="183672.62900000002"/>
    <n v="172488.75200000004"/>
    <n v="168432.057"/>
    <n v="180605.99499999991"/>
    <n v="203297.32899999997"/>
    <n v="205845.46799999999"/>
    <n v="185432.90599999996"/>
    <n v="152425.33200000002"/>
    <x v="137"/>
    <x v="137"/>
    <x v="137"/>
    <x v="137"/>
    <x v="137"/>
    <n v="5.9404481949354123E-4"/>
    <n v="1.2301400046942144E-4"/>
    <n v="1.1252037471858075E-4"/>
    <n v="1.5723209473965957E-4"/>
    <n v="1.0027559975036764E-4"/>
    <n v="1.3442739406212742E-4"/>
    <n v="1.4207142109111455E-4"/>
    <n v="3.1060837527820378E-4"/>
    <n v="8.8381462678683307E-4"/>
    <n v="5.8305147503006907E-3"/>
  </r>
  <r>
    <s v="Iowa, 2012"/>
    <n v="54"/>
    <n v="65"/>
    <n v="45"/>
    <n v="46"/>
    <n v="34"/>
    <n v="59"/>
    <n v="42"/>
    <n v="38"/>
    <x v="93"/>
    <x v="116"/>
    <x v="120"/>
    <n v="48"/>
    <x v="126"/>
    <n v="193429.39699999991"/>
    <n v="194698.68599999999"/>
    <n v="195219.07799999995"/>
    <n v="211230.25799999994"/>
    <n v="211777.3599999999"/>
    <n v="191291.02499999999"/>
    <n v="181752.05999999997"/>
    <n v="171908.58299999998"/>
    <n v="184595.49400000001"/>
    <n v="206964.02399999998"/>
    <n v="215299.17100000003"/>
    <n v="196120.12099999984"/>
    <n v="166777.44"/>
    <x v="138"/>
    <x v="138"/>
    <x v="138"/>
    <x v="138"/>
    <x v="138"/>
    <n v="6.1521155442572186E-4"/>
    <n v="1.1540895069351086E-4"/>
    <n v="1.0638106285830535E-4"/>
    <n v="9.1142287224007927E-5"/>
    <n v="1.654960035702481E-4"/>
    <n v="9.9464032142322991E-5"/>
    <n v="1.0471274564449336E-4"/>
    <n v="1.8632229314062749E-4"/>
    <n v="8.559637281124094E-4"/>
    <n v="5.8305632365226699E-3"/>
  </r>
  <r>
    <s v="Iowa, 2013"/>
    <n v="65"/>
    <n v="42"/>
    <n v="66"/>
    <n v="35"/>
    <n v="51"/>
    <n v="40"/>
    <n v="47"/>
    <n v="70"/>
    <x v="47"/>
    <x v="117"/>
    <x v="84"/>
    <n v="55"/>
    <x v="127"/>
    <n v="185985.31499999997"/>
    <n v="190515.674"/>
    <n v="187542.41699999996"/>
    <n v="202803.99099999992"/>
    <n v="209120.34299999996"/>
    <n v="185262.02000000002"/>
    <n v="180775.97299999994"/>
    <n v="167066.15299999999"/>
    <n v="175135.46300000005"/>
    <n v="193857.90599999999"/>
    <n v="206497.24200000003"/>
    <n v="192684.74399999998"/>
    <n v="166878.18500000006"/>
    <x v="139"/>
    <x v="139"/>
    <x v="139"/>
    <x v="139"/>
    <x v="139"/>
    <n v="5.7531423919141152E-4"/>
    <n v="1.7457634572883669E-4"/>
    <n v="1.6022360067710886E-4"/>
    <n v="1.3932979902444171E-4"/>
    <n v="1.1689015518851318E-4"/>
    <n v="1.1739576781962598E-4"/>
    <n v="1.9468080370432182E-4"/>
    <n v="3.4855278536593984E-4"/>
    <n v="1.1389575231415346E-3"/>
    <n v="6.6128430981105555E-3"/>
  </r>
  <r>
    <s v="Iowa, 2014"/>
    <n v="68"/>
    <n v="54"/>
    <n v="42"/>
    <n v="73"/>
    <n v="52"/>
    <n v="62"/>
    <n v="63"/>
    <n v="65"/>
    <x v="78"/>
    <x v="118"/>
    <x v="121"/>
    <n v="41"/>
    <x v="48"/>
    <n v="175728.29700000002"/>
    <n v="181073.44800000003"/>
    <n v="177997.43400000001"/>
    <n v="189673.78399999996"/>
    <n v="203319.25800000003"/>
    <n v="175858.236"/>
    <n v="175361.47900000005"/>
    <n v="160125.80399999989"/>
    <n v="163581.57300000003"/>
    <n v="177064.552"/>
    <n v="192692.7810000001"/>
    <n v="180581.11200000002"/>
    <n v="162094.19199999992"/>
    <x v="140"/>
    <x v="140"/>
    <x v="140"/>
    <x v="140"/>
    <x v="140"/>
    <n v="6.9425358398596433E-4"/>
    <n v="1.1696854884490466E-4"/>
    <n v="1.0687212116086269E-4"/>
    <n v="1.4805547006380319E-4"/>
    <n v="1.9153100733938484E-4"/>
    <n v="1.7038201646699995E-4"/>
    <n v="1.8968393473724039E-4"/>
    <n v="2.88502057743331E-4"/>
    <n v="8.0775410088102515E-4"/>
    <n v="5.3423804058813354E-3"/>
  </r>
  <r>
    <s v="Iowa, 2015"/>
    <n v="50"/>
    <n v="52"/>
    <n v="50"/>
    <n v="63"/>
    <n v="42"/>
    <n v="45"/>
    <n v="53"/>
    <n v="62"/>
    <x v="27"/>
    <x v="49"/>
    <x v="26"/>
    <n v="52"/>
    <x v="128"/>
    <n v="182165.25799999986"/>
    <n v="187728.18900000001"/>
    <n v="187179.15099999998"/>
    <n v="199664.95199999996"/>
    <n v="215621.11900000004"/>
    <n v="181766.65399999998"/>
    <n v="183796.89899999995"/>
    <n v="166497.26999999996"/>
    <n v="169412.90800000002"/>
    <n v="180368.30000000002"/>
    <n v="201067.34799999994"/>
    <n v="193061.15499999997"/>
    <n v="174652.07500000004"/>
    <x v="141"/>
    <x v="141"/>
    <x v="141"/>
    <x v="141"/>
    <x v="141"/>
    <n v="5.5993113681424413E-4"/>
    <n v="1.3336628725380518E-4"/>
    <n v="1.2039893338970187E-4"/>
    <n v="1.1489110349028697E-4"/>
    <n v="1.3396438377642731E-4"/>
    <n v="1.3894873297212119E-4"/>
    <n v="1.6860965269049471E-4"/>
    <n v="2.7906577412420598E-4"/>
    <n v="8.3696549904111156E-4"/>
    <n v="5.2306995595380523E-3"/>
  </r>
  <r>
    <s v="Iowa, 2016"/>
    <n v="52"/>
    <n v="57"/>
    <n v="45"/>
    <n v="66"/>
    <n v="51"/>
    <n v="43"/>
    <n v="53"/>
    <n v="50"/>
    <x v="94"/>
    <x v="119"/>
    <x v="122"/>
    <n v="66"/>
    <x v="129"/>
    <n v="173932.64600000004"/>
    <n v="179216.17799999999"/>
    <n v="178531.02799999999"/>
    <n v="189972.10100000005"/>
    <n v="206773.86300000001"/>
    <n v="174155.77200000003"/>
    <n v="177956.16899999997"/>
    <n v="164250.73600000006"/>
    <n v="160724.98599999998"/>
    <n v="168620.86899999995"/>
    <n v="187569.182"/>
    <n v="182964.29"/>
    <n v="167253.53999999998"/>
    <x v="142"/>
    <x v="142"/>
    <x v="142"/>
    <x v="142"/>
    <x v="142"/>
    <n v="6.2667936414880952E-4"/>
    <n v="1.2578714590995296E-4"/>
    <n v="1.1342270390430487E-4"/>
    <n v="1.448403023628216E-4"/>
    <n v="1.3231757663423235E-4"/>
    <n v="1.4879696906525895E-4"/>
    <n v="1.4276828795381437E-4"/>
    <n v="1.6830377669511598E-4"/>
    <n v="7.3376119156572746E-4"/>
    <n v="4.6889914760833507E-3"/>
  </r>
  <r>
    <s v="Iowa, 2017"/>
    <n v="51"/>
    <n v="71"/>
    <n v="62"/>
    <n v="60"/>
    <n v="56"/>
    <n v="57"/>
    <n v="63"/>
    <n v="52"/>
    <x v="28"/>
    <x v="120"/>
    <x v="123"/>
    <n v="56"/>
    <x v="130"/>
    <n v="169114"/>
    <n v="175592"/>
    <n v="174216"/>
    <n v="184680"/>
    <n v="201379"/>
    <n v="170961"/>
    <n v="172878"/>
    <n v="162723"/>
    <n v="154860"/>
    <n v="161528"/>
    <n v="177588"/>
    <n v="177513"/>
    <n v="164882"/>
    <x v="143"/>
    <x v="143"/>
    <x v="143"/>
    <x v="143"/>
    <x v="143"/>
    <n v="7.21406861643625E-4"/>
    <n v="1.7724008599002882E-4"/>
    <n v="1.6059721441541319E-4"/>
    <n v="1.6286692318207067E-4"/>
    <n v="1.794806397067853E-4"/>
    <n v="1.8577713820639545E-4"/>
    <n v="1.51871376626411E-4"/>
    <n v="3.1189323587035785E-4"/>
    <n v="6.9783110882956883E-4"/>
    <n v="5.3892807699914298E-3"/>
  </r>
  <r>
    <s v="Kansas, 2009"/>
    <n v="38"/>
    <n v="53"/>
    <n v="67"/>
    <n v="31"/>
    <n v="38"/>
    <n v="59"/>
    <n v="40"/>
    <n v="69"/>
    <x v="55"/>
    <x v="51"/>
    <x v="124"/>
    <n v="49"/>
    <x v="131"/>
    <n v="198379.46799999996"/>
    <n v="188298.413"/>
    <n v="190758.58900000001"/>
    <n v="201391.44300000006"/>
    <n v="219760.00599999999"/>
    <n v="187513.95500000002"/>
    <n v="166822.25199999998"/>
    <n v="176107.87099999996"/>
    <n v="185294.18799999999"/>
    <n v="205836.31700000001"/>
    <n v="194979.92800000004"/>
    <n v="166141.94099999996"/>
    <n v="126519.44100000001"/>
    <x v="144"/>
    <x v="144"/>
    <x v="144"/>
    <x v="144"/>
    <x v="144"/>
    <n v="4.5871682648125671E-4"/>
    <n v="1.7675441858741868E-4"/>
    <n v="1.5908766349750821E-4"/>
    <n v="1.0724278030102636E-4"/>
    <n v="1.6325308207499727E-4"/>
    <n v="9.979635431193662E-5"/>
    <n v="2.3576735518866649E-4"/>
    <n v="3.2749921821052856E-4"/>
    <n v="1.0513916913389267E-3"/>
    <n v="5.5924099811735526E-3"/>
  </r>
  <r>
    <s v="Kansas, 2010"/>
    <n v="56"/>
    <n v="49"/>
    <n v="50"/>
    <n v="58"/>
    <n v="52"/>
    <n v="79"/>
    <n v="52"/>
    <n v="57"/>
    <x v="95"/>
    <x v="121"/>
    <x v="91"/>
    <n v="66"/>
    <x v="132"/>
    <n v="193043.56899999996"/>
    <n v="192843.948"/>
    <n v="190439.42299999998"/>
    <n v="200675.90100000004"/>
    <n v="200426.60799999998"/>
    <n v="182214.2459999999"/>
    <n v="168581.17099999997"/>
    <n v="170461.40099999995"/>
    <n v="177097.11599999995"/>
    <n v="201222.14399999994"/>
    <n v="194979.04800000007"/>
    <n v="168515.51199999987"/>
    <n v="132434.701"/>
    <x v="145"/>
    <x v="145"/>
    <x v="145"/>
    <x v="145"/>
    <x v="145"/>
    <n v="5.439186632526465E-4"/>
    <n v="1.3045178524063859E-4"/>
    <n v="1.2465641295701793E-4"/>
    <n v="1.4823454777346769E-4"/>
    <n v="2.272998535092726E-4"/>
    <n v="1.3124645016211864E-4"/>
    <n v="1.8940009854719731E-4"/>
    <n v="3.4623189219265186E-4"/>
    <n v="9.1446813622775172E-4"/>
    <n v="5.3922412375546E-3"/>
  </r>
  <r>
    <s v="Kansas, 2011"/>
    <n v="70"/>
    <n v="44"/>
    <n v="48"/>
    <n v="49"/>
    <n v="57"/>
    <n v="63"/>
    <n v="57"/>
    <n v="51"/>
    <x v="76"/>
    <x v="122"/>
    <x v="125"/>
    <n v="37"/>
    <x v="133"/>
    <n v="194623.44399999999"/>
    <n v="193661.193"/>
    <n v="194672.34200000003"/>
    <n v="195386.73499999996"/>
    <n v="185965.25300000003"/>
    <n v="184668.37400000001"/>
    <n v="171878.99900000007"/>
    <n v="172047.41800000009"/>
    <n v="176088.65100000004"/>
    <n v="199106.27900000004"/>
    <n v="197168.995"/>
    <n v="172808.864"/>
    <n v="139508.26800000001"/>
    <x v="146"/>
    <x v="146"/>
    <x v="146"/>
    <x v="146"/>
    <x v="146"/>
    <n v="5.8574649413767441E-4"/>
    <n v="1.2360508602482655E-4"/>
    <n v="1.2586796846592024E-4"/>
    <n v="1.5986655439472272E-4"/>
    <n v="1.8096372542196991E-4"/>
    <n v="1.438394059378027E-4"/>
    <n v="1.6329555690207864E-4"/>
    <n v="2.6169244925635862E-4"/>
    <n v="9.6825450971985995E-4"/>
    <n v="6.8020082001664425E-3"/>
  </r>
  <r>
    <s v="Kansas, 2012"/>
    <n v="54"/>
    <n v="67"/>
    <n v="60"/>
    <n v="58"/>
    <n v="58"/>
    <n v="51"/>
    <n v="57"/>
    <n v="46"/>
    <x v="96"/>
    <x v="123"/>
    <x v="1"/>
    <n v="58"/>
    <x v="134"/>
    <n v="198921.17200000008"/>
    <n v="197218.54699999996"/>
    <n v="194425.89700000003"/>
    <n v="199074.90299999999"/>
    <n v="203523.10699999999"/>
    <n v="192426.22200000001"/>
    <n v="176877.74100000004"/>
    <n v="167340.49200000003"/>
    <n v="174134.8790000001"/>
    <n v="194352.02000000002"/>
    <n v="198134.13299999994"/>
    <n v="176938.46"/>
    <n v="145942.204"/>
    <x v="147"/>
    <x v="147"/>
    <x v="147"/>
    <x v="147"/>
    <x v="147"/>
    <n v="6.082811537024322E-4"/>
    <n v="1.532001817444396E-4"/>
    <n v="1.4903203321844536E-4"/>
    <n v="1.5705220038486289E-4"/>
    <n v="1.4935191328923096E-4"/>
    <n v="1.452280534340278E-4"/>
    <n v="1.4246749690777395E-4"/>
    <n v="1.9931642009609428E-4"/>
    <n v="1.2300977815458947E-3"/>
    <n v="6.0586104754454502E-3"/>
  </r>
  <r>
    <s v="Kansas, 2013"/>
    <n v="42"/>
    <n v="56"/>
    <n v="62"/>
    <n v="47"/>
    <n v="33"/>
    <n v="62"/>
    <n v="51"/>
    <n v="61"/>
    <x v="13"/>
    <x v="124"/>
    <x v="126"/>
    <n v="64"/>
    <x v="135"/>
    <n v="189131.59999999998"/>
    <n v="189449.88200000001"/>
    <n v="187012.41800000001"/>
    <n v="190427.51199999999"/>
    <n v="195513.57599999997"/>
    <n v="182667.76699999999"/>
    <n v="173567.46499999997"/>
    <n v="159651.90900000004"/>
    <n v="165389.103"/>
    <n v="179208.06000000003"/>
    <n v="188809.66500000001"/>
    <n v="172716.465"/>
    <n v="145321.27199999994"/>
    <x v="148"/>
    <x v="148"/>
    <x v="148"/>
    <x v="148"/>
    <x v="148"/>
    <n v="5.1815772721216342E-4"/>
    <n v="1.6469112577806593E-4"/>
    <n v="1.6064627977625435E-4"/>
    <n v="9.2635419059280478E-5"/>
    <n v="1.9074516049070138E-4"/>
    <n v="1.3858028169702965E-4"/>
    <n v="1.9180113836616818E-4"/>
    <n v="3.158668134728481E-4"/>
    <n v="1.1377953421234169E-3"/>
    <n v="7.2998933491015862E-3"/>
  </r>
  <r>
    <s v="Kansas, 2014"/>
    <n v="59"/>
    <n v="57"/>
    <n v="67"/>
    <n v="59"/>
    <n v="51"/>
    <n v="65"/>
    <n v="51"/>
    <n v="69"/>
    <x v="97"/>
    <x v="125"/>
    <x v="46"/>
    <n v="44"/>
    <x v="48"/>
    <n v="190660.54599999994"/>
    <n v="192860.13600000006"/>
    <n v="187178.20799999993"/>
    <n v="191496.06700000001"/>
    <n v="201879.07900000006"/>
    <n v="185564.98400000003"/>
    <n v="180549.73599999992"/>
    <n v="162359.73300000001"/>
    <n v="166467.29800000001"/>
    <n v="174655.821"/>
    <n v="190232.72700000004"/>
    <n v="178304.32900000003"/>
    <n v="152268.01"/>
    <x v="149"/>
    <x v="149"/>
    <x v="149"/>
    <x v="149"/>
    <x v="149"/>
    <n v="6.0841113924010285E-4"/>
    <n v="1.7629800007759217E-4"/>
    <n v="1.7032087736422471E-4"/>
    <n v="1.3930059954978048E-4"/>
    <n v="1.9767231362436259E-4"/>
    <n v="1.3976870548428391E-4"/>
    <n v="2.0872889791302227E-4"/>
    <n v="2.5794051962808965E-4"/>
    <n v="1.1799376274783601E-3"/>
    <n v="5.4418010369059397E-3"/>
  </r>
  <r>
    <s v="Kansas, 2015"/>
    <n v="54"/>
    <n v="62"/>
    <n v="43"/>
    <n v="62"/>
    <n v="55"/>
    <n v="66"/>
    <n v="60"/>
    <n v="60"/>
    <x v="98"/>
    <x v="51"/>
    <x v="127"/>
    <n v="78"/>
    <x v="136"/>
    <n v="190646.19299999997"/>
    <n v="192976.29900000006"/>
    <n v="191699.32399999996"/>
    <n v="193076.24900000001"/>
    <n v="209514.93899999998"/>
    <n v="185673.00600000002"/>
    <n v="183659.53000000003"/>
    <n v="165305.28800000003"/>
    <n v="165245.03400000004"/>
    <n v="170812.21199999991"/>
    <n v="191114.06700000001"/>
    <n v="184975.35499999989"/>
    <n v="157532.07400000005"/>
    <x v="150"/>
    <x v="150"/>
    <x v="150"/>
    <x v="150"/>
    <x v="150"/>
    <n v="6.0845694411532265E-4"/>
    <n v="1.1178249264835791E-4"/>
    <n v="1.0680810033030331E-4"/>
    <n v="1.4891728899833507E-4"/>
    <n v="1.9966702679539362E-4"/>
    <n v="1.6577961723525473E-4"/>
    <n v="1.7517868203670411E-4"/>
    <n v="3.9392634181748676E-4"/>
    <n v="1.1013060204545567E-3"/>
    <n v="6.293667233358953E-3"/>
  </r>
  <r>
    <s v="Kansas, 2016"/>
    <n v="48"/>
    <n v="45"/>
    <n v="37"/>
    <n v="61"/>
    <n v="55"/>
    <n v="52"/>
    <n v="64"/>
    <n v="63"/>
    <x v="99"/>
    <x v="126"/>
    <x v="42"/>
    <n v="51"/>
    <x v="137"/>
    <n v="188425.10900000008"/>
    <n v="191697.86500000002"/>
    <n v="189663.44800000003"/>
    <n v="191147.42899999992"/>
    <n v="208129.99000000002"/>
    <n v="183631.91700000002"/>
    <n v="184515.82300000006"/>
    <n v="167428.05499999999"/>
    <n v="162840.35499999995"/>
    <n v="165486.64300000004"/>
    <n v="184538.462"/>
    <n v="182592.57600000015"/>
    <n v="158423.101"/>
    <x v="151"/>
    <x v="151"/>
    <x v="151"/>
    <x v="151"/>
    <x v="151"/>
    <n v="4.9356479342676119E-4"/>
    <n v="9.7020853292478548E-5"/>
    <n v="9.2667399255052805E-5"/>
    <n v="1.4939654389838162E-4"/>
    <n v="1.5744769534573413E-4"/>
    <n v="1.828440277162405E-4"/>
    <n v="1.8474223987069067E-4"/>
    <n v="3.2728692867945857E-4"/>
    <n v="9.4094211566545362E-4"/>
    <n v="4.850334459984001E-3"/>
  </r>
  <r>
    <s v="Kansas, 2017"/>
    <n v="50"/>
    <n v="52"/>
    <n v="55"/>
    <n v="42"/>
    <n v="45"/>
    <n v="58"/>
    <n v="37"/>
    <n v="63"/>
    <x v="18"/>
    <x v="127"/>
    <x v="128"/>
    <n v="37"/>
    <x v="138"/>
    <n v="184170"/>
    <n v="190131"/>
    <n v="185805"/>
    <n v="186729"/>
    <n v="206800"/>
    <n v="181939"/>
    <n v="181751"/>
    <n v="168119"/>
    <n v="159377"/>
    <n v="159359"/>
    <n v="176499"/>
    <n v="178430"/>
    <n v="162035"/>
    <x v="152"/>
    <x v="152"/>
    <x v="152"/>
    <x v="152"/>
    <x v="152"/>
    <n v="5.5383612966281156E-4"/>
    <n v="1.4630149812734083E-4"/>
    <n v="1.3976098330745638E-4"/>
    <n v="1.2373174956693887E-4"/>
    <n v="1.7710139971175221E-4"/>
    <n v="1.1016560570240995E-4"/>
    <n v="1.8504104680363621E-4"/>
    <n v="3.6654540122975983E-4"/>
    <n v="1.0327954895619931E-3"/>
    <n v="4.8989696473090531E-3"/>
  </r>
  <r>
    <s v="Kentucky, 2009"/>
    <n v="58"/>
    <n v="48"/>
    <n v="50"/>
    <n v="68"/>
    <n v="56"/>
    <n v="41"/>
    <n v="77"/>
    <n v="90"/>
    <x v="100"/>
    <x v="128"/>
    <x v="129"/>
    <n v="59"/>
    <x v="139"/>
    <n v="282636.46099999995"/>
    <n v="272162.61799999984"/>
    <n v="278409.18199999991"/>
    <n v="290100.58699999994"/>
    <n v="297940.30899999995"/>
    <n v="291590.82599999994"/>
    <n v="272862.38899999997"/>
    <n v="289619.95000000007"/>
    <n v="309188.74799999991"/>
    <n v="320589.01300000021"/>
    <n v="302424.4310000001"/>
    <n v="267345.91100000002"/>
    <n v="216615.71100000001"/>
    <x v="153"/>
    <x v="153"/>
    <x v="153"/>
    <x v="153"/>
    <x v="153"/>
    <n v="3.7504007665875783E-4"/>
    <n v="9.0814676668874106E-5"/>
    <n v="8.5028099814336727E-5"/>
    <n v="9.921105684551733E-5"/>
    <n v="6.846927931564548E-5"/>
    <n v="1.2359283855197184E-4"/>
    <n v="1.859651590307299E-4"/>
    <n v="4.4246335997225088E-4"/>
    <n v="1.4577597891670298E-3"/>
    <n v="5.938133127334818E-3"/>
  </r>
  <r>
    <s v="Kentucky, 2010"/>
    <n v="50"/>
    <n v="63"/>
    <n v="47"/>
    <n v="51"/>
    <n v="70"/>
    <n v="66"/>
    <n v="54"/>
    <n v="47"/>
    <x v="101"/>
    <x v="129"/>
    <x v="130"/>
    <n v="49"/>
    <x v="140"/>
    <n v="262336.82700000005"/>
    <n v="263240.26899999997"/>
    <n v="268035.17599999998"/>
    <n v="280514.35299999994"/>
    <n v="273669.67700000003"/>
    <n v="269108.59000000003"/>
    <n v="259248.95400000003"/>
    <n v="273028.42199999996"/>
    <n v="285627.30299999996"/>
    <n v="304306.40300000005"/>
    <n v="291930.65100000001"/>
    <n v="261912.64699999988"/>
    <n v="215099.09999999998"/>
    <x v="154"/>
    <x v="154"/>
    <x v="154"/>
    <x v="154"/>
    <x v="154"/>
    <n v="4.3074394583570981E-4"/>
    <n v="8.846635100931496E-5"/>
    <n v="8.4809372799862169E-5"/>
    <n v="1.324860424440159E-4"/>
    <n v="1.1814073864543322E-4"/>
    <n v="9.0568004181772974E-5"/>
    <n v="9.8530068275236871E-5"/>
    <n v="3.1074773667231272E-4"/>
    <n v="1.5618098917675727E-3"/>
    <n v="6.3262903794330215E-3"/>
  </r>
  <r>
    <s v="Kentucky, 2011"/>
    <n v="56"/>
    <n v="68"/>
    <n v="48"/>
    <n v="57"/>
    <n v="54"/>
    <n v="71"/>
    <n v="74"/>
    <n v="68"/>
    <x v="90"/>
    <x v="130"/>
    <x v="131"/>
    <n v="41"/>
    <x v="141"/>
    <n v="264708.25300000014"/>
    <n v="265800.84700000001"/>
    <n v="269691.46599999996"/>
    <n v="279837.36499999987"/>
    <n v="272669.85000000009"/>
    <n v="269973.19400000008"/>
    <n v="261948.31200000003"/>
    <n v="270003.56099999987"/>
    <n v="283616.43999999989"/>
    <n v="304262.81200000009"/>
    <n v="298727.315"/>
    <n v="269170.39600000012"/>
    <n v="229070.30999999991"/>
    <x v="155"/>
    <x v="155"/>
    <x v="155"/>
    <x v="155"/>
    <x v="155"/>
    <n v="4.6844024919767024E-4"/>
    <n v="8.9637141065739259E-5"/>
    <n v="8.6876693546888796E-5"/>
    <n v="1.0151873799214276E-4"/>
    <n v="1.2824681166098267E-4"/>
    <n v="1.2272174399963266E-4"/>
    <n v="1.3648021765608209E-4"/>
    <n v="4.1864121481360872E-4"/>
    <n v="1.4839897160903906E-3"/>
    <n v="5.6979175498930897E-3"/>
  </r>
  <r>
    <s v="Kentucky, 2012"/>
    <n v="42"/>
    <n v="65"/>
    <n v="43"/>
    <n v="39"/>
    <n v="46"/>
    <n v="55"/>
    <n v="45"/>
    <n v="73"/>
    <x v="102"/>
    <x v="109"/>
    <x v="132"/>
    <n v="56"/>
    <x v="142"/>
    <n v="271303.23900000006"/>
    <n v="271432.50099999999"/>
    <n v="277440.05099999992"/>
    <n v="284685.12599999999"/>
    <n v="286087.24599999993"/>
    <n v="273485.44299999991"/>
    <n v="271581.34299999999"/>
    <n v="272537.2539999999"/>
    <n v="286582.61599999981"/>
    <n v="306872.53800000006"/>
    <n v="306127.71099999978"/>
    <n v="277960.82400000002"/>
    <n v="241041.46299999999"/>
    <x v="156"/>
    <x v="156"/>
    <x v="156"/>
    <x v="156"/>
    <x v="156"/>
    <n v="3.9439263753131959E-4"/>
    <n v="7.8342412720977175E-5"/>
    <n v="7.5336512608917944E-5"/>
    <n v="8.4393327903124171E-5"/>
    <n v="9.8368888231427067E-5"/>
    <n v="7.3409431845108448E-5"/>
    <n v="1.4065448617184994E-4"/>
    <n v="3.8174633400319411E-4"/>
    <n v="1.3873440077362849E-3"/>
    <n v="5.1879705640072438E-3"/>
  </r>
  <r>
    <s v="Kentucky, 2013"/>
    <n v="37"/>
    <n v="37"/>
    <n v="53"/>
    <n v="34"/>
    <n v="59"/>
    <n v="40"/>
    <n v="57"/>
    <n v="56"/>
    <x v="103"/>
    <x v="131"/>
    <x v="52"/>
    <n v="70"/>
    <x v="143"/>
    <n v="261979.14200000011"/>
    <n v="265584.00700000004"/>
    <n v="269299.64899999992"/>
    <n v="273123.22700000007"/>
    <n v="285989.71699999989"/>
    <n v="266588.22199999995"/>
    <n v="267485.89400000003"/>
    <n v="261691.14000000004"/>
    <n v="274456.22100000002"/>
    <n v="293038.38000000012"/>
    <n v="299290.07800000004"/>
    <n v="276642.6779999999"/>
    <n v="242042.13000000006"/>
    <x v="157"/>
    <x v="157"/>
    <x v="157"/>
    <x v="157"/>
    <x v="157"/>
    <n v="2.8246523534304868E-4"/>
    <n v="9.9086968550035496E-5"/>
    <n v="9.4793011982208749E-5"/>
    <n v="1.1047155859543661E-4"/>
    <n v="7.4606354352642237E-5"/>
    <n v="9.6230392496184932E-5"/>
    <n v="1.0796537538072641E-4"/>
    <n v="4.271828590214208E-4"/>
    <n v="1.3190653200336536E-3"/>
    <n v="5.5121316388270615E-3"/>
  </r>
  <r>
    <s v="Kentucky, 2014"/>
    <n v="39"/>
    <n v="58"/>
    <n v="51"/>
    <n v="59"/>
    <n v="59"/>
    <n v="69"/>
    <n v="56"/>
    <n v="93"/>
    <x v="104"/>
    <x v="132"/>
    <x v="125"/>
    <n v="58"/>
    <x v="7"/>
    <n v="256071.18600000005"/>
    <n v="260770.35"/>
    <n v="263807.84600000002"/>
    <n v="266877.71600000013"/>
    <n v="285677.65600000002"/>
    <n v="259913.29200000004"/>
    <n v="263860.28200000006"/>
    <n v="253533.7889999999"/>
    <n v="268346.86000000004"/>
    <n v="280100.625"/>
    <n v="293192.83899999992"/>
    <n v="275467.23300000007"/>
    <n v="241862.84700000004"/>
    <x v="158"/>
    <x v="158"/>
    <x v="158"/>
    <x v="158"/>
    <x v="158"/>
    <n v="3.7880091671071492E-4"/>
    <n v="9.722096798701103E-5"/>
    <n v="9.2298442082651549E-5"/>
    <n v="1.1264409456441951E-4"/>
    <n v="1.3221413771944627E-4"/>
    <n v="9.7681211310652599E-5"/>
    <n v="1.797691717442759E-4"/>
    <n v="5.0913263493747112E-4"/>
    <n v="1.5060323128081386E-3"/>
    <n v="5.4453602145821374E-3"/>
  </r>
  <r>
    <s v="Kentucky, 2015"/>
    <n v="36"/>
    <n v="56"/>
    <n v="74"/>
    <n v="73"/>
    <n v="44"/>
    <n v="53"/>
    <n v="63"/>
    <n v="90"/>
    <x v="105"/>
    <x v="133"/>
    <x v="133"/>
    <n v="35"/>
    <x v="144"/>
    <n v="260585.73"/>
    <n v="265976.24900000007"/>
    <n v="270632.32199999999"/>
    <n v="273293.21300000005"/>
    <n v="294418.43300000008"/>
    <n v="264397.56999999995"/>
    <n v="267632.14599999995"/>
    <n v="256847.20199999987"/>
    <n v="272317.18500000017"/>
    <n v="280263.85400000005"/>
    <n v="300734.69099999999"/>
    <n v="284454.49800000002"/>
    <n v="252833.07000000009"/>
    <x v="159"/>
    <x v="159"/>
    <x v="159"/>
    <x v="159"/>
    <x v="159"/>
    <n v="3.5305079829198627E-4"/>
    <n v="1.379031271567222E-4"/>
    <n v="1.3034786325309941E-4"/>
    <n v="8.2702147411630681E-5"/>
    <n v="1.0015791179839922E-4"/>
    <n v="1.0843400649135876E-4"/>
    <n v="1.6750806339148346E-4"/>
    <n v="4.789980948052767E-4"/>
    <n v="1.3850158412875894E-3"/>
    <n v="5.4101440617322404E-3"/>
  </r>
  <r>
    <s v="Kentucky, 2016"/>
    <n v="54"/>
    <n v="64"/>
    <n v="59"/>
    <n v="37"/>
    <n v="42"/>
    <n v="37"/>
    <n v="47"/>
    <n v="67"/>
    <x v="106"/>
    <x v="134"/>
    <x v="134"/>
    <n v="63"/>
    <x v="145"/>
    <n v="252546.34199999995"/>
    <n v="258005.39499999993"/>
    <n v="263298.25099999987"/>
    <n v="264935.43599999993"/>
    <n v="285983.60700000002"/>
    <n v="262726.03100000008"/>
    <n v="261313.82199999996"/>
    <n v="251383.36699999994"/>
    <n v="263278.32899999991"/>
    <n v="269083.69"/>
    <n v="290987.66500000004"/>
    <n v="280047.26300000015"/>
    <n v="250024.15200000003"/>
    <x v="160"/>
    <x v="160"/>
    <x v="160"/>
    <x v="160"/>
    <x v="160"/>
    <n v="4.6724097868738889E-4"/>
    <n v="1.131778004100129E-4"/>
    <n v="1.0709377493781787E-4"/>
    <n v="8.0146576180342534E-5"/>
    <n v="7.1891886043914976E-5"/>
    <n v="8.3917878642445479E-5"/>
    <n v="1.26398062796878E-4"/>
    <n v="4.7847953360419818E-4"/>
    <n v="1.230783680264745E-3"/>
    <n v="4.4866525894884744E-3"/>
  </r>
  <r>
    <s v="Kentucky, 2017"/>
    <n v="64"/>
    <n v="46"/>
    <n v="51"/>
    <n v="63"/>
    <n v="48"/>
    <n v="52"/>
    <n v="34"/>
    <n v="74"/>
    <x v="107"/>
    <x v="3"/>
    <x v="135"/>
    <n v="48"/>
    <x v="146"/>
    <n v="241145"/>
    <n v="248453"/>
    <n v="248461"/>
    <n v="253858"/>
    <n v="274525"/>
    <n v="257524"/>
    <n v="249219"/>
    <n v="242392"/>
    <n v="245937"/>
    <n v="252526"/>
    <n v="273218"/>
    <n v="269410"/>
    <n v="241164"/>
    <x v="161"/>
    <x v="161"/>
    <x v="161"/>
    <x v="161"/>
    <x v="161"/>
    <n v="4.5615708391216905E-4"/>
    <n v="1.0263345367608882E-4"/>
    <n v="9.6520894881175202E-5"/>
    <n v="9.472257140207166E-5"/>
    <n v="1.0648558656151898E-4"/>
    <n v="6.4670257768039202E-5"/>
    <n v="1.4493491638822189E-4"/>
    <n v="4.4699761793527476E-4"/>
    <n v="1.5575694993279377E-3"/>
    <n v="4.7374882646060521E-3"/>
  </r>
  <r>
    <s v="Louisiana, 2009"/>
    <n v="64"/>
    <n v="58"/>
    <n v="67"/>
    <n v="68"/>
    <n v="46"/>
    <n v="77"/>
    <n v="40"/>
    <n v="38"/>
    <x v="108"/>
    <x v="135"/>
    <x v="4"/>
    <n v="44"/>
    <x v="147"/>
    <n v="310127.76799999992"/>
    <n v="301899.96599999996"/>
    <n v="307397.72600000002"/>
    <n v="328765.92100000015"/>
    <n v="348921.84199999995"/>
    <n v="313758.18099999998"/>
    <n v="270168.75499999995"/>
    <n v="278633.99099999986"/>
    <n v="308972.03000000009"/>
    <n v="325329.76800000004"/>
    <n v="309015.36400000012"/>
    <n v="260996.91500000001"/>
    <n v="213922.71099999998"/>
    <x v="162"/>
    <x v="162"/>
    <x v="162"/>
    <x v="162"/>
    <x v="162"/>
    <n v="3.9338625104992219E-4"/>
    <n v="1.0996266829778177E-4"/>
    <n v="9.8865589225638709E-5"/>
    <n v="7.8776979043145226E-5"/>
    <n v="1.3104018210868538E-4"/>
    <n v="6.305715608455239E-5"/>
    <n v="8.0013538964591037E-5"/>
    <n v="3.2487990238008686E-4"/>
    <n v="1.3272607204541606E-3"/>
    <n v="5.2713177820800563E-3"/>
  </r>
  <r>
    <s v="Louisiana, 2010"/>
    <n v="46"/>
    <n v="39"/>
    <n v="47"/>
    <n v="67"/>
    <n v="74"/>
    <n v="41"/>
    <n v="48"/>
    <n v="57"/>
    <x v="2"/>
    <x v="136"/>
    <x v="136"/>
    <n v="44"/>
    <x v="147"/>
    <n v="304474.06900000008"/>
    <n v="303017.33899999998"/>
    <n v="302878.89799999999"/>
    <n v="328967.29799999995"/>
    <n v="331360.11"/>
    <n v="316432.94600000005"/>
    <n v="273042.13200000004"/>
    <n v="279378.32299999992"/>
    <n v="302338.50900000002"/>
    <n v="327413.67200000008"/>
    <n v="318528.8660000001"/>
    <n v="274499.98400000005"/>
    <n v="225177.82000000004"/>
    <x v="163"/>
    <x v="163"/>
    <x v="163"/>
    <x v="163"/>
    <x v="163"/>
    <n v="2.7916991512337943E-4"/>
    <n v="7.7571037959755476E-5"/>
    <n v="7.1176812336706769E-5"/>
    <n v="1.2553541746170309E-4"/>
    <n v="7.0481027442575371E-5"/>
    <n v="7.4310015483141921E-5"/>
    <n v="1.140735080560032E-4"/>
    <n v="4.5778796516131857E-4"/>
    <n v="1.3974959362289222E-3"/>
    <n v="5.3198239604147187E-3"/>
  </r>
  <r>
    <s v="Louisiana, 2011"/>
    <n v="57"/>
    <n v="35"/>
    <n v="46"/>
    <n v="41"/>
    <n v="59"/>
    <n v="67"/>
    <n v="44"/>
    <n v="74"/>
    <x v="56"/>
    <x v="137"/>
    <x v="137"/>
    <n v="63"/>
    <x v="148"/>
    <n v="309364.402"/>
    <n v="302587.02300000004"/>
    <n v="304758.43400000018"/>
    <n v="325764.98499999999"/>
    <n v="336834.38100000005"/>
    <n v="323041.19499999995"/>
    <n v="281731.28299999994"/>
    <n v="277237.95600000001"/>
    <n v="293034.49200000003"/>
    <n v="324476.04500000004"/>
    <n v="322667.62800000003"/>
    <n v="280724.58799999993"/>
    <n v="236900.74499999997"/>
    <x v="164"/>
    <x v="164"/>
    <x v="164"/>
    <x v="164"/>
    <x v="164"/>
    <n v="2.973839246055207E-4"/>
    <n v="7.5739432097209197E-5"/>
    <n v="6.9423549674812085E-5"/>
    <n v="9.7557349493010515E-5"/>
    <n v="1.1748770300051386E-4"/>
    <n v="6.7991084261129751E-5"/>
    <n v="1.4296054555737908E-4"/>
    <n v="2.4096144700029207E-4"/>
    <n v="1.3586412872998194E-3"/>
    <n v="5.201308087800705E-3"/>
  </r>
  <r>
    <s v="Louisiana, 2012"/>
    <n v="67"/>
    <n v="63"/>
    <n v="52"/>
    <n v="62"/>
    <n v="50"/>
    <n v="68"/>
    <n v="44"/>
    <n v="55"/>
    <x v="109"/>
    <x v="138"/>
    <x v="138"/>
    <n v="57"/>
    <x v="149"/>
    <n v="301761.88900000002"/>
    <n v="297497.36200000008"/>
    <n v="298569.50100000011"/>
    <n v="312737.13299999991"/>
    <n v="330270.17400000006"/>
    <n v="317693.27"/>
    <n v="283278.74000000005"/>
    <n v="271583.40199999983"/>
    <n v="283463.61100000003"/>
    <n v="312283.31800000014"/>
    <n v="316416.84600000002"/>
    <n v="281242.25900000008"/>
    <n v="238678.34299999994"/>
    <x v="165"/>
    <x v="165"/>
    <x v="165"/>
    <x v="165"/>
    <x v="165"/>
    <n v="4.3080324169100093E-4"/>
    <n v="8.7238535184265035E-5"/>
    <n v="8.0869998573748701E-5"/>
    <n v="8.3198550295212581E-5"/>
    <n v="1.2251214475052048E-4"/>
    <n v="6.9985666490139474E-5"/>
    <n v="1.0578538297661073E-4"/>
    <n v="3.1589590774423217E-4"/>
    <n v="1.2703806423453611E-3"/>
    <n v="4.8282325421793552E-3"/>
  </r>
  <r>
    <s v="Louisiana, 2013"/>
    <n v="45"/>
    <n v="38"/>
    <n v="68"/>
    <n v="56"/>
    <n v="59"/>
    <n v="65"/>
    <n v="63"/>
    <n v="110"/>
    <x v="110"/>
    <x v="139"/>
    <x v="139"/>
    <n v="46"/>
    <x v="150"/>
    <n v="295377.44399999996"/>
    <n v="293359.94199999998"/>
    <n v="289664.35599999997"/>
    <n v="298655.223"/>
    <n v="329225.93399999995"/>
    <n v="317726.15200000006"/>
    <n v="290042.8930000001"/>
    <n v="263856.18400000001"/>
    <n v="271887.00800000003"/>
    <n v="296499.73300000007"/>
    <n v="310086.42800000001"/>
    <n v="283189.70300000004"/>
    <n v="240981.39800000004"/>
    <x v="166"/>
    <x v="166"/>
    <x v="166"/>
    <x v="166"/>
    <x v="166"/>
    <n v="2.8099640539918822E-4"/>
    <n v="1.1663321791778909E-4"/>
    <n v="1.0830074965922255E-4"/>
    <n v="9.7076349125349063E-5"/>
    <n v="1.2132678673404401E-4"/>
    <n v="1.0385993623088937E-4"/>
    <n v="2.0985514041148938E-4"/>
    <n v="3.5848362395939841E-4"/>
    <n v="1.1083019750121078E-3"/>
    <n v="5.283584900067289E-3"/>
  </r>
  <r>
    <s v="Louisiana, 2014"/>
    <n v="58"/>
    <n v="50"/>
    <n v="58"/>
    <n v="62"/>
    <n v="72"/>
    <n v="45"/>
    <n v="71"/>
    <n v="104"/>
    <x v="21"/>
    <x v="140"/>
    <x v="140"/>
    <n v="59"/>
    <x v="151"/>
    <n v="299934.027"/>
    <n v="299898.14899999992"/>
    <n v="298782.16599999991"/>
    <n v="301930.7969999999"/>
    <n v="336752.87100000004"/>
    <n v="322975.28600000008"/>
    <n v="304645.86299999984"/>
    <n v="271437.68300000008"/>
    <n v="278055.7300000001"/>
    <n v="297414.24999999994"/>
    <n v="317270.71799999994"/>
    <n v="298944.03699999995"/>
    <n v="253876.56900000002"/>
    <x v="167"/>
    <x v="167"/>
    <x v="167"/>
    <x v="167"/>
    <x v="167"/>
    <n v="3.6007918501357631E-4"/>
    <n v="9.6879751257563922E-5"/>
    <n v="9.0811778828827055E-5"/>
    <n v="1.1471888752429533E-4"/>
    <n v="8.1893611343435683E-5"/>
    <n v="1.1550632225644408E-4"/>
    <n v="1.8812612784553117E-4"/>
    <n v="3.9679686452560566E-4"/>
    <n v="9.4752047491420625E-4"/>
    <n v="4.2568535889466992E-3"/>
  </r>
  <r>
    <s v="Louisiana, 2015"/>
    <n v="60"/>
    <n v="44"/>
    <n v="59"/>
    <n v="49"/>
    <n v="53"/>
    <n v="66"/>
    <n v="36"/>
    <n v="93"/>
    <x v="111"/>
    <x v="141"/>
    <x v="141"/>
    <n v="42"/>
    <x v="28"/>
    <n v="294835.37799999985"/>
    <n v="297458.43700000003"/>
    <n v="288764.53799999994"/>
    <n v="291006.63499999995"/>
    <n v="331519.87800000008"/>
    <n v="319009.51600000006"/>
    <n v="303824.06299999991"/>
    <n v="267392.81599999999"/>
    <n v="267052.19900000002"/>
    <n v="281680.9599999999"/>
    <n v="308301.97199999995"/>
    <n v="295697.59899999999"/>
    <n v="256155.61500000002"/>
    <x v="168"/>
    <x v="168"/>
    <x v="168"/>
    <x v="168"/>
    <x v="168"/>
    <n v="3.5273921571243752E-4"/>
    <n v="1.0064429835763431E-4"/>
    <n v="9.4775079884830535E-5"/>
    <n v="8.5094962421735469E-5"/>
    <n v="1.234925916560378E-4"/>
    <n v="6.10187143515535E-5"/>
    <n v="1.6852307396365005E-4"/>
    <n v="2.9650782629738945E-4"/>
    <n v="1.119285727869006E-3"/>
    <n v="4.221965283635473E-3"/>
  </r>
  <r>
    <s v="Louisiana, 2016"/>
    <n v="73"/>
    <n v="53"/>
    <n v="44"/>
    <n v="54"/>
    <n v="60"/>
    <n v="52"/>
    <n v="52"/>
    <n v="70"/>
    <x v="111"/>
    <x v="142"/>
    <x v="142"/>
    <n v="43"/>
    <x v="152"/>
    <n v="291428.78000000003"/>
    <n v="297284.52500000002"/>
    <n v="291712.70199999999"/>
    <n v="291495.62999999989"/>
    <n v="323244.07700000005"/>
    <n v="316946.06299999997"/>
    <n v="307144.10899999994"/>
    <n v="272657.27399999998"/>
    <n v="268250.66100000002"/>
    <n v="278420.20199999993"/>
    <n v="308275.66799999995"/>
    <n v="306227.56799999991"/>
    <n v="274551.36599999998"/>
    <x v="169"/>
    <x v="169"/>
    <x v="169"/>
    <x v="169"/>
    <x v="169"/>
    <n v="4.3235263174762627E-4"/>
    <n v="7.4703237949200064E-5"/>
    <n v="7.157500890047437E-5"/>
    <n v="9.6139953314310504E-5"/>
    <n v="9.6134659218855784E-5"/>
    <n v="8.8631951678814461E-5"/>
    <n v="1.2052778760050552E-4"/>
    <n v="2.6099577755550157E-4"/>
    <n v="9.4001518785637975E-4"/>
    <n v="3.3572685348127705E-3"/>
  </r>
  <r>
    <s v="Louisiana, 2017"/>
    <n v="62"/>
    <n v="66"/>
    <n v="34"/>
    <n v="71"/>
    <n v="41"/>
    <n v="38"/>
    <n v="63"/>
    <n v="89"/>
    <x v="112"/>
    <x v="143"/>
    <x v="18"/>
    <n v="76"/>
    <x v="153"/>
    <n v="289816"/>
    <n v="289212"/>
    <n v="283416"/>
    <n v="283795"/>
    <n v="322427"/>
    <n v="322257"/>
    <n v="305260"/>
    <n v="273528"/>
    <n v="257074"/>
    <n v="265522"/>
    <n v="289710"/>
    <n v="289557"/>
    <n v="258515"/>
    <x v="170"/>
    <x v="170"/>
    <x v="170"/>
    <x v="170"/>
    <x v="170"/>
    <n v="4.4165953570541309E-4"/>
    <n v="5.9375371096069353E-5"/>
    <n v="5.6085064547311048E-5"/>
    <n v="6.5336875335648284E-5"/>
    <n v="7.1616767369893066E-5"/>
    <n v="1.1346608264653334E-4"/>
    <n v="1.6238742355019047E-4"/>
    <n v="3.894670185879439E-4"/>
    <n v="1.1152626811594202E-3"/>
    <n v="3.9354755005838347E-3"/>
  </r>
  <r>
    <s v="Maine, 2009"/>
    <n v="70"/>
    <n v="64"/>
    <n v="57"/>
    <n v="54"/>
    <n v="51"/>
    <n v="52"/>
    <n v="43"/>
    <n v="56"/>
    <x v="46"/>
    <x v="59"/>
    <x v="96"/>
    <n v="45"/>
    <x v="154"/>
    <n v="70908.907999999996"/>
    <n v="72032.434999999998"/>
    <n v="82137.741999999998"/>
    <n v="91978.040000000008"/>
    <n v="81501.835000000006"/>
    <n v="74643.462"/>
    <n v="72744.014999999999"/>
    <n v="85879.418999999994"/>
    <n v="99029.508999999991"/>
    <n v="110340.17400000001"/>
    <n v="106313.52799999999"/>
    <n v="95143.251999999993"/>
    <n v="76678.309000000008"/>
    <x v="171"/>
    <x v="171"/>
    <x v="171"/>
    <x v="171"/>
    <x v="171"/>
    <n v="1.8897484643255261E-3"/>
    <n v="3.6972131127539667E-4"/>
    <n v="3.2856837140331121E-4"/>
    <n v="3.4602668447876337E-4"/>
    <n v="2.8121952013047204E-4"/>
    <n v="1.9847341449997472E-4"/>
    <n v="3.2591951600300035E-4"/>
    <n v="5.7877398405055858E-4"/>
    <n v="8.1267858702650645E-4"/>
    <n v="3.5638294475960424E-3"/>
  </r>
  <r>
    <s v="Maine, 2010"/>
    <n v="58"/>
    <n v="44"/>
    <n v="47"/>
    <n v="64"/>
    <n v="42"/>
    <n v="74"/>
    <n v="37"/>
    <n v="54"/>
    <x v="78"/>
    <x v="144"/>
    <x v="143"/>
    <n v="61"/>
    <x v="105"/>
    <n v="69854.609000000011"/>
    <n v="73998.353000000003"/>
    <n v="82392.671999999991"/>
    <n v="91791.331000000006"/>
    <n v="79944.63"/>
    <n v="71989.709999999992"/>
    <n v="72242.853999999992"/>
    <n v="85097.201000000015"/>
    <n v="97528.993000000002"/>
    <n v="110063.68399999998"/>
    <n v="108923.723"/>
    <n v="98578.416999999987"/>
    <n v="82213.250999999989"/>
    <x v="172"/>
    <x v="172"/>
    <x v="172"/>
    <x v="172"/>
    <x v="172"/>
    <n v="1.4601756628542576E-3"/>
    <n v="3.0052875476709739E-4"/>
    <n v="2.7367593674804076E-4"/>
    <n v="2.911963764299441E-4"/>
    <n v="4.0519926730773348E-4"/>
    <n v="1.6895948724576662E-4"/>
    <n v="2.9868633105370766E-4"/>
    <n v="5.6453801929747134E-4"/>
    <n v="9.4539154852041644E-4"/>
    <n v="4.465293052241916E-3"/>
  </r>
  <r>
    <s v="Maine, 2011"/>
    <n v="46"/>
    <n v="51"/>
    <n v="58"/>
    <n v="61"/>
    <n v="55"/>
    <n v="37"/>
    <n v="63"/>
    <n v="55"/>
    <x v="25"/>
    <x v="89"/>
    <x v="144"/>
    <n v="51"/>
    <x v="155"/>
    <n v="70427.854999999996"/>
    <n v="76192.547999999995"/>
    <n v="80560.307000000001"/>
    <n v="89788.493000000002"/>
    <n v="80455.673999999999"/>
    <n v="73623.784"/>
    <n v="72902.61099999999"/>
    <n v="83026.232000000018"/>
    <n v="94276.927000000011"/>
    <n v="108500.95599999999"/>
    <n v="109448.807"/>
    <n v="98045.77899999998"/>
    <n v="86668.171000000017"/>
    <x v="173"/>
    <x v="173"/>
    <x v="173"/>
    <x v="173"/>
    <x v="173"/>
    <n v="1.3772959576860606E-3"/>
    <n v="3.7000920972061406E-4"/>
    <n v="3.4068714965135923E-4"/>
    <n v="3.7535899248732627E-4"/>
    <n v="2.0868212506016314E-4"/>
    <n v="2.8905743751600228E-4"/>
    <n v="2.9775769507392377E-4"/>
    <n v="4.4848912890725341E-4"/>
    <n v="1.0006727276205237E-3"/>
    <n v="4.8692724857149101E-3"/>
  </r>
  <r>
    <s v="Maine, 2012"/>
    <n v="45"/>
    <n v="53"/>
    <n v="52"/>
    <n v="57"/>
    <n v="58"/>
    <n v="56"/>
    <n v="49"/>
    <n v="53"/>
    <x v="9"/>
    <x v="96"/>
    <x v="145"/>
    <n v="57"/>
    <x v="156"/>
    <n v="67997.368999999992"/>
    <n v="73691.198999999993"/>
    <n v="78061.419000000009"/>
    <n v="87517.41399999999"/>
    <n v="79088.15800000001"/>
    <n v="72106.21100000001"/>
    <n v="71534.259999999995"/>
    <n v="78733.717999999979"/>
    <n v="90515.116999999984"/>
    <n v="104976.44900000001"/>
    <n v="108980.696"/>
    <n v="99978.242000000013"/>
    <n v="89200.403999999995"/>
    <x v="174"/>
    <x v="174"/>
    <x v="174"/>
    <x v="174"/>
    <x v="174"/>
    <n v="1.4412322335589191E-3"/>
    <n v="3.4266295162037992E-4"/>
    <n v="3.1211441115546845E-4"/>
    <n v="4.0378592186598994E-4"/>
    <n v="3.308737693822236E-4"/>
    <n v="2.2901782504155212E-4"/>
    <n v="2.8015846989411268E-4"/>
    <n v="4.0084169273095233E-4"/>
    <n v="8.2383871261470501E-4"/>
    <n v="2.3342345954575155E-3"/>
  </r>
  <r>
    <s v="Maine, 2013"/>
    <n v="57"/>
    <n v="39"/>
    <n v="54"/>
    <n v="47"/>
    <n v="53"/>
    <n v="60"/>
    <n v="56"/>
    <n v="51"/>
    <x v="113"/>
    <x v="145"/>
    <x v="146"/>
    <n v="57"/>
    <x v="157"/>
    <n v="67206.489000000001"/>
    <n v="73526.678"/>
    <n v="77861.156000000003"/>
    <n v="86462.455999999991"/>
    <n v="79817.54300000002"/>
    <n v="73855.027000000002"/>
    <n v="72710.694999999992"/>
    <n v="77156.070000000007"/>
    <n v="89359.906000000017"/>
    <n v="103298.56700000001"/>
    <n v="110813.33100000001"/>
    <n v="103542.27200000001"/>
    <n v="93549.94200000001"/>
    <x v="175"/>
    <x v="175"/>
    <x v="175"/>
    <x v="175"/>
    <x v="175"/>
    <n v="1.428433495462023E-3"/>
    <n v="3.5669973321634287E-4"/>
    <n v="3.2475342990590227E-4"/>
    <n v="3.6161251946754643E-4"/>
    <n v="3.6032578639781681E-4"/>
    <n v="2.6154548403470784E-4"/>
    <n v="2.5876212441349909E-4"/>
    <n v="3.8305981904603899E-4"/>
    <n v="8.6329007688673717E-4"/>
    <n v="3.4732667547437658E-3"/>
  </r>
  <r>
    <s v="Maine, 2014"/>
    <n v="59"/>
    <n v="60"/>
    <n v="65"/>
    <n v="69"/>
    <n v="50"/>
    <n v="67"/>
    <n v="56"/>
    <n v="62"/>
    <x v="20"/>
    <x v="15"/>
    <x v="96"/>
    <n v="55"/>
    <x v="158"/>
    <n v="65956.34199999999"/>
    <n v="73678.400999999998"/>
    <n v="76177.434999999998"/>
    <n v="84423.425000000003"/>
    <n v="79787.78"/>
    <n v="75285.582999999999"/>
    <n v="73627.614000000001"/>
    <n v="75216.792999999991"/>
    <n v="87329.082000000024"/>
    <n v="99564.871999999988"/>
    <n v="110171.20000000001"/>
    <n v="105106.27799999998"/>
    <n v="95797.328000000009"/>
    <x v="176"/>
    <x v="176"/>
    <x v="176"/>
    <x v="176"/>
    <x v="176"/>
    <n v="1.8042237697172474E-3"/>
    <n v="4.3375020776634948E-4"/>
    <n v="3.9583169735585337E-4"/>
    <n v="3.3576607719999459E-4"/>
    <n v="4.1219132752522944E-4"/>
    <n v="2.6700223507570984E-4"/>
    <n v="3.0860571014340083E-4"/>
    <n v="6.2767644413889404E-4"/>
    <n v="9.4430813129496767E-4"/>
    <n v="3.2148111708660419E-3"/>
  </r>
  <r>
    <s v="Maine, 2015"/>
    <n v="40"/>
    <n v="68"/>
    <n v="52"/>
    <n v="61"/>
    <n v="48"/>
    <n v="61"/>
    <n v="56"/>
    <n v="65"/>
    <x v="13"/>
    <x v="58"/>
    <x v="147"/>
    <n v="63"/>
    <x v="159"/>
    <n v="64944.401000000013"/>
    <n v="72813.697"/>
    <n v="73145.391999999993"/>
    <n v="82085.876000000018"/>
    <n v="78293.794999999998"/>
    <n v="74841.515000000014"/>
    <n v="72687.796999999991"/>
    <n v="71750.630999999994"/>
    <n v="82483.428"/>
    <n v="93448.428"/>
    <n v="105154.14400000001"/>
    <n v="102742.41899999999"/>
    <n v="93429.253000000012"/>
    <x v="177"/>
    <x v="177"/>
    <x v="177"/>
    <x v="177"/>
    <x v="177"/>
    <n v="1.6629609071303927E-3"/>
    <n v="3.5626421318647728E-4"/>
    <n v="3.2423061897913477E-4"/>
    <n v="3.253590716941729E-4"/>
    <n v="3.9550278580167562E-4"/>
    <n v="2.8197016501880953E-4"/>
    <n v="3.3134243765837909E-4"/>
    <n v="4.5424394834478796E-4"/>
    <n v="1.0399088716301248E-3"/>
    <n v="5.5097728575732897E-3"/>
  </r>
  <r>
    <s v="Maine, 2016"/>
    <n v="42"/>
    <n v="44"/>
    <n v="48"/>
    <n v="45"/>
    <n v="45"/>
    <n v="52"/>
    <n v="52"/>
    <n v="58"/>
    <x v="15"/>
    <x v="62"/>
    <x v="96"/>
    <n v="57"/>
    <x v="63"/>
    <n v="61962.506999999998"/>
    <n v="68868.087"/>
    <n v="70136.364999999991"/>
    <n v="78397.146000000008"/>
    <n v="75675.98599999999"/>
    <n v="73518.392999999982"/>
    <n v="71768.402999999991"/>
    <n v="68743.941000000006"/>
    <n v="79167.399000000005"/>
    <n v="89215.535999999993"/>
    <n v="101186.09600000001"/>
    <n v="103035.82900000001"/>
    <n v="91825.448000000004"/>
    <x v="178"/>
    <x v="178"/>
    <x v="178"/>
    <x v="178"/>
    <x v="178"/>
    <n v="1.3879360949678812E-3"/>
    <n v="3.4531268106434464E-4"/>
    <n v="3.1154036642806743E-4"/>
    <n v="3.0973220718557253E-4"/>
    <n v="3.5156195596632408E-4"/>
    <n v="2.7310690278116944E-4"/>
    <n v="2.9764764396981758E-4"/>
    <n v="3.9520325094194225E-4"/>
    <n v="8.8827376917344474E-4"/>
    <n v="3.2466947210401009E-3"/>
  </r>
  <r>
    <s v="Maine, 2017"/>
    <n v="55"/>
    <n v="47"/>
    <n v="65"/>
    <n v="59"/>
    <n v="40"/>
    <n v="57"/>
    <n v="72"/>
    <n v="40"/>
    <x v="51"/>
    <x v="120"/>
    <x v="148"/>
    <n v="68"/>
    <x v="160"/>
    <n v="61065"/>
    <n v="67590"/>
    <n v="68817"/>
    <n v="75664"/>
    <n v="74175"/>
    <n v="73698"/>
    <n v="71928"/>
    <n v="68972"/>
    <n v="76051"/>
    <n v="85457"/>
    <n v="96418"/>
    <n v="100773"/>
    <n v="91123"/>
    <x v="179"/>
    <x v="179"/>
    <x v="179"/>
    <x v="179"/>
    <x v="179"/>
    <n v="1.6703512650454433E-3"/>
    <n v="4.7651513485378314E-4"/>
    <n v="4.3379894420010812E-4"/>
    <n v="2.7467622539931056E-4"/>
    <n v="3.9304110382491054E-4"/>
    <n v="3.958762886597938E-4"/>
    <n v="2.084462417142619E-4"/>
    <n v="4.0083730459181404E-4"/>
    <n v="1.2931803317676436E-3"/>
    <n v="4.8029764924742094E-3"/>
  </r>
  <r>
    <s v="Maryland, 2009"/>
    <n v="61"/>
    <n v="61"/>
    <n v="69"/>
    <n v="56"/>
    <n v="61"/>
    <n v="50"/>
    <n v="78"/>
    <n v="50"/>
    <x v="53"/>
    <x v="146"/>
    <x v="129"/>
    <n v="73"/>
    <x v="161"/>
    <n v="376457.23900000006"/>
    <n v="360352.90300000005"/>
    <n v="384188.38399999996"/>
    <n v="404958.82499999995"/>
    <n v="372129.16599999997"/>
    <n v="379080.783"/>
    <n v="358115.66200000001"/>
    <n v="400251.87599999981"/>
    <n v="444781.84299999988"/>
    <n v="456619.69900000002"/>
    <n v="409916.14300000004"/>
    <n v="351910.34000000008"/>
    <n v="274666.29299999995"/>
    <x v="180"/>
    <x v="180"/>
    <x v="180"/>
    <x v="180"/>
    <x v="180"/>
    <n v="3.2407399130927585E-4"/>
    <n v="9.2674511413629639E-5"/>
    <n v="8.8793033477723647E-5"/>
    <n v="8.2745922628533558E-5"/>
    <n v="5.9169236535518672E-5"/>
    <n v="9.0013587689544172E-5"/>
    <n v="7.9798698781031625E-5"/>
    <n v="1.8362022246347031E-4"/>
    <n v="1.2635493027839504E-3"/>
    <n v="4.7179135205266277E-3"/>
  </r>
  <r>
    <s v="Maryland, 2010"/>
    <n v="66"/>
    <n v="62"/>
    <n v="51"/>
    <n v="53"/>
    <n v="32"/>
    <n v="60"/>
    <n v="71"/>
    <n v="72"/>
    <x v="114"/>
    <x v="147"/>
    <x v="149"/>
    <n v="49"/>
    <x v="162"/>
    <n v="365794.34299999999"/>
    <n v="366477.95499999996"/>
    <n v="382237.96299999987"/>
    <n v="412812.31699999998"/>
    <n v="381414.44099999999"/>
    <n v="384578.17400000006"/>
    <n v="357428.40300000005"/>
    <n v="396763.29300000006"/>
    <n v="435551.82699999993"/>
    <n v="458433.40899999999"/>
    <n v="422561.022"/>
    <n v="363470.94699999993"/>
    <n v="292260.97200000007"/>
    <x v="181"/>
    <x v="181"/>
    <x v="181"/>
    <x v="181"/>
    <x v="181"/>
    <n v="3.4992339944415161E-4"/>
    <n v="6.8116623106175242E-5"/>
    <n v="6.4213399367740772E-5"/>
    <n v="4.3126302369689101E-5"/>
    <n v="7.2088081254609437E-5"/>
    <n v="8.0590747797814406E-5"/>
    <n v="1.0980096883159351E-4"/>
    <n v="2.6748929976618013E-4"/>
    <n v="1.1220183664254989E-3"/>
    <n v="4.6177430095104433E-3"/>
  </r>
  <r>
    <s v="Maryland, 2011"/>
    <n v="58"/>
    <n v="67"/>
    <n v="42"/>
    <n v="44"/>
    <n v="61"/>
    <n v="64"/>
    <n v="44"/>
    <n v="65"/>
    <x v="115"/>
    <x v="148"/>
    <x v="150"/>
    <n v="58"/>
    <x v="163"/>
    <n v="362843.81699999998"/>
    <n v="361195.25400000007"/>
    <n v="379080.65900000004"/>
    <n v="405781.00800000009"/>
    <n v="386920.51199999993"/>
    <n v="386824.83100000001"/>
    <n v="359618.12699999998"/>
    <n v="385267.49199999997"/>
    <n v="426743.68700000003"/>
    <n v="456468.86399999994"/>
    <n v="428407.09100000001"/>
    <n v="366531.19500000001"/>
    <n v="305875.62899999996"/>
    <x v="182"/>
    <x v="182"/>
    <x v="182"/>
    <x v="182"/>
    <x v="182"/>
    <n v="3.4450084070193762E-4"/>
    <n v="5.6735602580655612E-5"/>
    <n v="5.2983372606627523E-5"/>
    <n v="8.1720912959567371E-5"/>
    <n v="7.8816648902317634E-5"/>
    <n v="4.9724483698960951E-5"/>
    <n v="9.6667668560127521E-5"/>
    <n v="3.2632284077813351E-4"/>
    <n v="1.2378685608889289E-3"/>
    <n v="4.9283430779005818E-3"/>
  </r>
  <r>
    <s v="Maryland, 2012"/>
    <n v="61"/>
    <n v="44"/>
    <n v="52"/>
    <n v="51"/>
    <n v="43"/>
    <n v="51"/>
    <n v="36"/>
    <n v="42"/>
    <x v="116"/>
    <x v="108"/>
    <x v="151"/>
    <n v="70"/>
    <x v="164"/>
    <n v="365907.95699999994"/>
    <n v="364306.29900000006"/>
    <n v="379249.37"/>
    <n v="405089.20300000004"/>
    <n v="395529.39100000006"/>
    <n v="394828.65299999993"/>
    <n v="371004.55"/>
    <n v="379295.90299999993"/>
    <n v="419757.14599999995"/>
    <n v="454947.68499999994"/>
    <n v="439121.17300000001"/>
    <n v="378603.85499999998"/>
    <n v="319442.576"/>
    <x v="183"/>
    <x v="183"/>
    <x v="183"/>
    <x v="183"/>
    <x v="183"/>
    <n v="2.8695741098628261E-4"/>
    <n v="6.9934239180684669E-5"/>
    <n v="6.4949778071229751E-5"/>
    <n v="5.6147996497874488E-5"/>
    <n v="6.3825549585006349E-5"/>
    <n v="4.0265355042709698E-5"/>
    <n v="6.0167917397460341E-5"/>
    <n v="2.2159224706698081E-4"/>
    <n v="1.1078544621342212E-3"/>
    <n v="4.5909829524050242E-3"/>
  </r>
  <r>
    <s v="Maryland, 2013"/>
    <n v="66"/>
    <n v="70"/>
    <n v="48"/>
    <n v="52"/>
    <n v="63"/>
    <n v="52"/>
    <n v="55"/>
    <n v="74"/>
    <x v="103"/>
    <x v="149"/>
    <x v="152"/>
    <n v="76"/>
    <x v="165"/>
    <n v="364820.08800000005"/>
    <n v="364884.19699999999"/>
    <n v="376854.43499999988"/>
    <n v="399688.61499999993"/>
    <n v="396685.43700000003"/>
    <n v="400380.61100000015"/>
    <n v="379766.78000000009"/>
    <n v="368727.13099999999"/>
    <n v="412845.54000000015"/>
    <n v="448081.83900000004"/>
    <n v="443641.97000000009"/>
    <n v="383963.32100000011"/>
    <n v="330230.005"/>
    <x v="184"/>
    <x v="184"/>
    <x v="184"/>
    <x v="184"/>
    <x v="184"/>
    <n v="3.7278648976149574E-4"/>
    <n v="6.4712821914876355E-5"/>
    <n v="6.0273184290037621E-5"/>
    <n v="8.075397127105175E-5"/>
    <n v="6.6532520812770331E-5"/>
    <n v="6.1678290346063857E-5"/>
    <n v="1.0361340173038804E-4"/>
    <n v="3.3259083733176801E-4"/>
    <n v="1.2247203632736149E-3"/>
    <n v="5.098118761382134E-3"/>
  </r>
  <r>
    <s v="Maryland, 2014"/>
    <n v="51"/>
    <n v="63"/>
    <n v="71"/>
    <n v="54"/>
    <n v="59"/>
    <n v="61"/>
    <n v="52"/>
    <n v="75"/>
    <x v="117"/>
    <x v="137"/>
    <x v="153"/>
    <n v="59"/>
    <x v="166"/>
    <n v="366246.83200000011"/>
    <n v="371450.46999999991"/>
    <n v="377882.34399999992"/>
    <n v="395997.35999999987"/>
    <n v="403136.44300000003"/>
    <n v="407572.60499999992"/>
    <n v="393012.66899999999"/>
    <n v="369821.60500000004"/>
    <n v="407891.49799999996"/>
    <n v="441593.19300000003"/>
    <n v="450291.89899999986"/>
    <n v="395434.19199999981"/>
    <n v="340245.68700000003"/>
    <x v="185"/>
    <x v="185"/>
    <x v="185"/>
    <x v="185"/>
    <x v="185"/>
    <n v="3.1126549102819263E-4"/>
    <n v="9.4750955347859645E-5"/>
    <n v="8.8846197887589557E-5"/>
    <n v="7.3696084497302405E-5"/>
    <n v="7.8435093564316604E-5"/>
    <n v="5.8303474815789389E-5"/>
    <n v="1.0194651524511794E-4"/>
    <n v="3.4332049163911959E-4"/>
    <n v="1.0559332189434771E-3"/>
    <n v="4.0357166328710802E-3"/>
  </r>
  <r>
    <s v="Maryland, 2015"/>
    <n v="44"/>
    <n v="66"/>
    <n v="54"/>
    <n v="58"/>
    <n v="66"/>
    <n v="58"/>
    <n v="51"/>
    <n v="72"/>
    <x v="118"/>
    <x v="150"/>
    <x v="154"/>
    <n v="48"/>
    <x v="167"/>
    <n v="367816.799"/>
    <n v="372932.79900000006"/>
    <n v="377849.64499999996"/>
    <n v="395232.49099999992"/>
    <n v="403417.17100000003"/>
    <n v="412350.88799999998"/>
    <n v="400468.54300000001"/>
    <n v="373117.27099999995"/>
    <n v="401887.99200000009"/>
    <n v="434879.48200000008"/>
    <n v="454439.60000000009"/>
    <n v="403696.46300000005"/>
    <n v="349193.30199999997"/>
    <x v="186"/>
    <x v="186"/>
    <x v="186"/>
    <x v="186"/>
    <x v="186"/>
    <n v="2.9906192511886876E-4"/>
    <n v="7.1924963658313775E-5"/>
    <n v="6.7614127406968093E-5"/>
    <n v="8.1198846241656845E-5"/>
    <n v="7.4838201453607421E-5"/>
    <n v="5.7347245811149693E-5"/>
    <n v="9.5631529803038293E-5"/>
    <n v="3.9252003356831327E-4"/>
    <n v="1.3268732789338781E-3"/>
    <n v="4.9129971746851809E-3"/>
  </r>
  <r>
    <s v="Maryland, 2016"/>
    <n v="66"/>
    <n v="72"/>
    <n v="48"/>
    <n v="32"/>
    <n v="53"/>
    <n v="54"/>
    <n v="58"/>
    <n v="62"/>
    <x v="119"/>
    <x v="151"/>
    <x v="155"/>
    <n v="53"/>
    <x v="168"/>
    <n v="362932.74400000006"/>
    <n v="369825.09200000006"/>
    <n v="368944.38099999999"/>
    <n v="384763.55"/>
    <n v="395429.58300000004"/>
    <n v="409591.2159999999"/>
    <n v="402317.43199999991"/>
    <n v="373915.27400000003"/>
    <n v="385957.2080000001"/>
    <n v="420984.61700000003"/>
    <n v="444401.04500000004"/>
    <n v="404872.027"/>
    <n v="351041.98400000005"/>
    <x v="187"/>
    <x v="187"/>
    <x v="187"/>
    <x v="187"/>
    <x v="187"/>
    <n v="3.8023573866346978E-4"/>
    <n v="6.4972906643098394E-5"/>
    <n v="6.1523227992830846E-5"/>
    <n v="6.5278279927866972E-5"/>
    <n v="7.1064555276262778E-5"/>
    <n v="6.7022141164155313E-5"/>
    <n v="8.2019911124520749E-5"/>
    <n v="3.1418277201040323E-4"/>
    <n v="1.0997189512354439E-3"/>
    <n v="4.1519666993398135E-3"/>
  </r>
  <r>
    <s v="Maryland, 2017"/>
    <n v="46"/>
    <n v="41"/>
    <n v="73"/>
    <n v="60"/>
    <n v="63"/>
    <n v="52"/>
    <n v="40"/>
    <n v="65"/>
    <x v="105"/>
    <x v="152"/>
    <x v="156"/>
    <n v="41"/>
    <x v="169"/>
    <n v="363031"/>
    <n v="369230"/>
    <n v="372162"/>
    <n v="382551"/>
    <n v="390328"/>
    <n v="412842"/>
    <n v="405960"/>
    <n v="382576"/>
    <n v="377257"/>
    <n v="414739"/>
    <n v="442293"/>
    <n v="413954"/>
    <n v="357810"/>
    <x v="188"/>
    <x v="188"/>
    <x v="188"/>
    <x v="188"/>
    <x v="188"/>
    <n v="2.3964895559883316E-4"/>
    <n v="9.846343095150744E-5"/>
    <n v="9.4452042298988581E-5"/>
    <n v="7.6941678207918395E-5"/>
    <n v="6.8436090562005073E-5"/>
    <n v="4.6672703002921714E-5"/>
    <n v="8.422263800851037E-5"/>
    <n v="3.3934200358966602E-4"/>
    <n v="9.7789947193428523E-4"/>
    <n v="4.1315747656125853E-3"/>
  </r>
  <r>
    <s v="Massachusetts, 2009"/>
    <n v="44"/>
    <n v="41"/>
    <n v="54"/>
    <n v="42"/>
    <n v="58"/>
    <n v="59"/>
    <n v="60"/>
    <n v="44"/>
    <x v="31"/>
    <x v="153"/>
    <x v="157"/>
    <n v="65"/>
    <x v="170"/>
    <n v="384502.80899999995"/>
    <n v="388417.10699999996"/>
    <n v="412049.19400000002"/>
    <n v="467406.24700000003"/>
    <n v="442576.61699999997"/>
    <n v="423879.89799999999"/>
    <n v="415352.43599999999"/>
    <n v="460821.61299999995"/>
    <n v="514645.50100000005"/>
    <n v="523526.93300000002"/>
    <n v="474539.20500000007"/>
    <n v="407093.17500000005"/>
    <n v="325675.66800000001"/>
    <x v="189"/>
    <x v="189"/>
    <x v="189"/>
    <x v="189"/>
    <x v="189"/>
    <n v="2.2106470488750059E-4"/>
    <n v="6.7460678772534606E-5"/>
    <n v="5.9341776791963848E-5"/>
    <n v="6.9110778565402599E-5"/>
    <n v="6.0483843230823664E-5"/>
    <n v="6.011625654411291E-5"/>
    <n v="6.0046221151900138E-5"/>
    <n v="2.5792452165734414E-4"/>
    <n v="1.1847551105949911E-3"/>
    <n v="5.1544641784817182E-3"/>
  </r>
  <r>
    <s v="Massachusetts, 2010"/>
    <n v="65"/>
    <n v="58"/>
    <n v="61"/>
    <n v="66"/>
    <n v="59"/>
    <n v="46"/>
    <n v="60"/>
    <n v="64"/>
    <x v="120"/>
    <x v="154"/>
    <x v="158"/>
    <n v="62"/>
    <x v="171"/>
    <n v="367201.01999999996"/>
    <n v="389369.43599999999"/>
    <n v="407367.14799999999"/>
    <n v="469211.76800000004"/>
    <n v="458857.75599999994"/>
    <n v="427972.40299999993"/>
    <n v="399750.97199999995"/>
    <n v="436705.55199999997"/>
    <n v="494700.66700000002"/>
    <n v="513312.78399999999"/>
    <n v="476871.40299999999"/>
    <n v="413130.28099999996"/>
    <n v="342431.48700000002"/>
    <x v="190"/>
    <x v="190"/>
    <x v="190"/>
    <x v="190"/>
    <x v="190"/>
    <n v="3.3496638979924406E-4"/>
    <n v="7.6562318368450868E-5"/>
    <n v="6.5727834415991451E-5"/>
    <n v="7.1279852402380214E-5"/>
    <n v="4.9387688273530841E-5"/>
    <n v="6.0594787098937991E-5"/>
    <n v="8.4705185877006952E-5"/>
    <n v="2.3013478082872389E-4"/>
    <n v="1.108651339861881E-3"/>
    <n v="5.1032590384960533E-3"/>
  </r>
  <r>
    <s v="Massachusetts, 2011"/>
    <n v="68"/>
    <n v="66"/>
    <n v="55"/>
    <n v="61"/>
    <n v="54"/>
    <n v="42"/>
    <n v="51"/>
    <n v="73"/>
    <x v="121"/>
    <x v="155"/>
    <x v="159"/>
    <n v="71"/>
    <x v="172"/>
    <n v="366558.07400000002"/>
    <n v="387148.48600000003"/>
    <n v="404983.00399999996"/>
    <n v="468956.68900000001"/>
    <n v="464909.00100000005"/>
    <n v="435128.80300000001"/>
    <n v="401658.179"/>
    <n v="425138.179"/>
    <n v="484641.49900000001"/>
    <n v="511974.19300000003"/>
    <n v="486253.49599999998"/>
    <n v="422664.19400000002"/>
    <n v="358096.46700000006"/>
    <x v="191"/>
    <x v="191"/>
    <x v="191"/>
    <x v="191"/>
    <x v="191"/>
    <n v="3.655628112013705E-4"/>
    <n v="6.9432917002201232E-5"/>
    <n v="5.8894978784368871E-5"/>
    <n v="6.453255268256551E-5"/>
    <n v="4.6165023264017112E-5"/>
    <n v="5.109054834082047E-5"/>
    <n v="9.3498563191569395E-5"/>
    <n v="2.5341709460534908E-4"/>
    <n v="1.0352185585649344E-3"/>
    <n v="5.9179521275525187E-3"/>
  </r>
  <r>
    <s v="Massachusetts, 2012"/>
    <n v="63"/>
    <n v="57"/>
    <n v="39"/>
    <n v="58"/>
    <n v="41"/>
    <n v="65"/>
    <n v="71"/>
    <n v="52"/>
    <x v="29"/>
    <x v="156"/>
    <x v="160"/>
    <n v="49"/>
    <x v="173"/>
    <n v="366924.87400000007"/>
    <n v="387028.65399999998"/>
    <n v="401125.74700000003"/>
    <n v="465590.95"/>
    <n v="469739.17500000005"/>
    <n v="444595.24400000006"/>
    <n v="407203.78099999996"/>
    <n v="410023.44399999996"/>
    <n v="477310.99099999992"/>
    <n v="509410.46099999995"/>
    <n v="494469.18200000003"/>
    <n v="433060.78400000004"/>
    <n v="371316.152"/>
    <x v="192"/>
    <x v="192"/>
    <x v="192"/>
    <x v="192"/>
    <x v="192"/>
    <n v="3.2704242340354382E-4"/>
    <n v="4.9482690130915094E-5"/>
    <n v="4.1696507957551349E-5"/>
    <n v="4.8133419734778396E-5"/>
    <n v="7.3253102140682737E-5"/>
    <n v="7.0725609882697863E-5"/>
    <n v="6.4646309053296874E-5"/>
    <n v="2.6979891668741767E-4"/>
    <n v="1.0903841638834804E-3"/>
    <n v="5.2761734398412254E-3"/>
  </r>
  <r>
    <s v="Massachusetts, 2013"/>
    <n v="56"/>
    <n v="61"/>
    <n v="66"/>
    <n v="49"/>
    <n v="56"/>
    <n v="68"/>
    <n v="52"/>
    <n v="95"/>
    <x v="91"/>
    <x v="157"/>
    <x v="161"/>
    <n v="56"/>
    <x v="174"/>
    <n v="365746.65100000001"/>
    <n v="386388.74800000002"/>
    <n v="400134.109"/>
    <n v="463984.38200000004"/>
    <n v="478773.88199999998"/>
    <n v="455550.58299999998"/>
    <n v="418036.42"/>
    <n v="403742.79099999997"/>
    <n v="467146.14000000007"/>
    <n v="505824.12"/>
    <n v="499968.78100000002"/>
    <n v="447133.63500000001"/>
    <n v="382511.29299999995"/>
    <x v="193"/>
    <x v="193"/>
    <x v="193"/>
    <x v="193"/>
    <x v="193"/>
    <n v="3.1989356479439097E-4"/>
    <n v="8.39136452457859E-5"/>
    <n v="7.0007341776003788E-5"/>
    <n v="6.4103517803824279E-5"/>
    <n v="7.8081139373213586E-5"/>
    <n v="5.1700504098109551E-5"/>
    <n v="1.1450681706572189E-4"/>
    <n v="2.9611093024468134E-4"/>
    <n v="1.2068513890912682E-3"/>
    <n v="5.9486201575966666E-3"/>
  </r>
  <r>
    <s v="Massachusetts, 2014"/>
    <n v="57"/>
    <n v="72"/>
    <n v="49"/>
    <n v="42"/>
    <n v="61"/>
    <n v="58"/>
    <n v="42"/>
    <n v="101"/>
    <x v="122"/>
    <x v="158"/>
    <x v="162"/>
    <n v="49"/>
    <x v="175"/>
    <n v="365071.283"/>
    <n v="382044.39999999997"/>
    <n v="401669.12900000002"/>
    <n v="464492.39399999997"/>
    <n v="482990.21400000004"/>
    <n v="464812.18799999997"/>
    <n v="427452.52899999998"/>
    <n v="397684.09300000005"/>
    <n v="459063.20199999999"/>
    <n v="497165.18299999996"/>
    <n v="504725.51799999998"/>
    <n v="457189.86800000002"/>
    <n v="393573.05499999999"/>
    <x v="194"/>
    <x v="194"/>
    <x v="194"/>
    <x v="194"/>
    <x v="194"/>
    <n v="3.5335564862821599E-4"/>
    <n v="6.2522845640450848E-5"/>
    <n v="5.1715988859607644E-5"/>
    <n v="6.8365361576882801E-5"/>
    <n v="6.7697908518053743E-5"/>
    <n v="4.1920740414178175E-5"/>
    <n v="1.1871697422338186E-4"/>
    <n v="3.196514197737474E-4"/>
    <n v="1.0347105088774041E-3"/>
    <n v="4.7681258416487132E-3"/>
  </r>
  <r>
    <s v="Massachusetts, 2015"/>
    <n v="42"/>
    <n v="62"/>
    <n v="66"/>
    <n v="47"/>
    <n v="70"/>
    <n v="55"/>
    <n v="44"/>
    <n v="72"/>
    <x v="123"/>
    <x v="159"/>
    <x v="163"/>
    <n v="35"/>
    <x v="176"/>
    <n v="363716.66799999995"/>
    <n v="377691.16799999995"/>
    <n v="399256.13799999998"/>
    <n v="461865.80900000001"/>
    <n v="486631.87099999998"/>
    <n v="471408.59600000002"/>
    <n v="436847.06899999996"/>
    <n v="397983.65699999989"/>
    <n v="449172.64600000001"/>
    <n v="487123.92400000006"/>
    <n v="507074.38500000001"/>
    <n v="466605.07"/>
    <n v="398469.19399999996"/>
    <x v="195"/>
    <x v="195"/>
    <x v="195"/>
    <x v="195"/>
    <x v="195"/>
    <n v="2.8593685456284896E-4"/>
    <n v="8.4947845871030038E-5"/>
    <n v="6.9583723177899605E-5"/>
    <n v="7.7070810232711292E-5"/>
    <n v="6.4923084211533053E-5"/>
    <n v="4.4256764069792833E-5"/>
    <n v="8.3229848576329862E-5"/>
    <n v="3.2086180102262033E-4"/>
    <n v="1.1474775226348456E-3"/>
    <n v="5.6495751678937558E-3"/>
  </r>
  <r>
    <s v="Massachusetts, 2016"/>
    <n v="37"/>
    <n v="56"/>
    <n v="58"/>
    <n v="60"/>
    <n v="66"/>
    <n v="54"/>
    <n v="59"/>
    <n v="62"/>
    <x v="124"/>
    <x v="2"/>
    <x v="164"/>
    <n v="50"/>
    <x v="177"/>
    <n v="363626.19200000004"/>
    <n v="375206.27100000001"/>
    <n v="401378.80800000002"/>
    <n v="461223.25599999999"/>
    <n v="492757.39099999995"/>
    <n v="479036.31800000003"/>
    <n v="447129.48600000003"/>
    <n v="400739.64"/>
    <n v="437913.29599999991"/>
    <n v="477698.32299999997"/>
    <n v="506670.69099999999"/>
    <n v="472046.91899999999"/>
    <n v="411695.07699999993"/>
    <x v="196"/>
    <x v="196"/>
    <x v="196"/>
    <x v="196"/>
    <x v="196"/>
    <n v="2.5575715403911275E-4"/>
    <n v="7.468595723560123E-5"/>
    <n v="6.0797879058022447E-5"/>
    <n v="7.1261538392967925E-5"/>
    <n v="6.4388971506563707E-5"/>
    <n v="5.9936872413580468E-5"/>
    <n v="7.0156222382352425E-5"/>
    <n v="2.943081137220607E-4"/>
    <n v="9.7024986632149876E-4"/>
    <n v="4.2193409557168549E-3"/>
  </r>
  <r>
    <s v="Massachusetts, 2017"/>
    <n v="58"/>
    <n v="53"/>
    <n v="36"/>
    <n v="57"/>
    <n v="48"/>
    <n v="42"/>
    <n v="52"/>
    <n v="75"/>
    <x v="125"/>
    <x v="160"/>
    <x v="165"/>
    <n v="65"/>
    <x v="178"/>
    <n v="362100"/>
    <n v="370366"/>
    <n v="397708"/>
    <n v="458625"/>
    <n v="489436"/>
    <n v="489562"/>
    <n v="455681"/>
    <n v="408007"/>
    <n v="424938"/>
    <n v="468711"/>
    <n v="501948"/>
    <n v="478086"/>
    <n v="420784"/>
    <x v="197"/>
    <x v="197"/>
    <x v="197"/>
    <x v="197"/>
    <x v="197"/>
    <n v="3.0654515327257662E-4"/>
    <n v="4.6870483833588954E-5"/>
    <n v="3.797224018285743E-5"/>
    <n v="5.0780592926898164E-5"/>
    <n v="5.0423497349764991E-5"/>
    <n v="5.357185170075176E-5"/>
    <n v="8.3438094496423283E-5"/>
    <n v="2.8617128373371761E-4"/>
    <n v="1.1241236273037138E-3"/>
    <n v="5.1100171841285836E-3"/>
  </r>
  <r>
    <s v="Michigan, 2009"/>
    <n v="33"/>
    <n v="51"/>
    <n v="56"/>
    <n v="46"/>
    <n v="63"/>
    <n v="46"/>
    <n v="71"/>
    <n v="138"/>
    <x v="7"/>
    <x v="161"/>
    <x v="166"/>
    <n v="59"/>
    <x v="179"/>
    <n v="630769.59899999993"/>
    <n v="648292.94499999995"/>
    <n v="702962.19099999999"/>
    <n v="743749.74099999981"/>
    <n v="691127.99800000014"/>
    <n v="624593.60700000008"/>
    <n v="601274.09400000016"/>
    <n v="682528.69400000002"/>
    <n v="732620.27499999991"/>
    <n v="786414.76699999976"/>
    <n v="741734.201"/>
    <n v="640844.25599999982"/>
    <n v="494981.98499999999"/>
    <x v="198"/>
    <x v="198"/>
    <x v="198"/>
    <x v="198"/>
    <x v="198"/>
    <n v="1.3317065396488775E-4"/>
    <n v="4.1442950711567177E-5"/>
    <n v="3.9027715378055633E-5"/>
    <n v="5.139216894988571E-5"/>
    <n v="3.2505411803045305E-5"/>
    <n v="4.6461438960969158E-5"/>
    <n v="1.2149745710972706E-4"/>
    <n v="2.8724099545234791E-4"/>
    <n v="9.3833295191711474E-4"/>
    <n v="3.9372696269772698E-3"/>
  </r>
  <r>
    <s v="Michigan, 2010"/>
    <n v="59"/>
    <n v="56"/>
    <n v="37"/>
    <n v="50"/>
    <n v="44"/>
    <n v="37"/>
    <n v="48"/>
    <n v="95"/>
    <x v="126"/>
    <x v="162"/>
    <x v="167"/>
    <n v="67"/>
    <x v="180"/>
    <n v="614519.55900000001"/>
    <n v="651050.85200000007"/>
    <n v="699664.66899999988"/>
    <n v="759946.19499999995"/>
    <n v="663406.79"/>
    <n v="602706.90199999989"/>
    <n v="583859.03999999992"/>
    <n v="651924.54799999984"/>
    <n v="702759.85600000003"/>
    <n v="767196.5"/>
    <n v="749157.29599999997"/>
    <n v="658717.45700000005"/>
    <n v="520361.72300000023"/>
    <x v="199"/>
    <x v="199"/>
    <x v="199"/>
    <x v="199"/>
    <x v="199"/>
    <n v="1.8713806308645091E-4"/>
    <n v="2.739288875025817E-5"/>
    <n v="2.5994957252293957E-5"/>
    <n v="3.7081799201008926E-5"/>
    <n v="2.7312634507896794E-5"/>
    <n v="3.1654881681715388E-5"/>
    <n v="8.0571348906355872E-5"/>
    <n v="2.8975623212094292E-4"/>
    <n v="9.5825991754808595E-4"/>
    <n v="3.5981331385588691E-3"/>
  </r>
  <r>
    <s v="Michigan, 2011"/>
    <n v="61"/>
    <n v="45"/>
    <n v="44"/>
    <n v="44"/>
    <n v="61"/>
    <n v="49"/>
    <n v="62"/>
    <n v="139"/>
    <x v="67"/>
    <x v="163"/>
    <x v="168"/>
    <n v="38"/>
    <x v="181"/>
    <n v="603142.495"/>
    <n v="641795.69400000002"/>
    <n v="683021.67599999998"/>
    <n v="743444.85699999984"/>
    <n v="669045.22900000005"/>
    <n v="596778.68599999999"/>
    <n v="576685.21199999994"/>
    <n v="629017.68099999998"/>
    <n v="680476.25700000022"/>
    <n v="748937.98899999983"/>
    <n v="752566.84999999974"/>
    <n v="666430.27499999979"/>
    <n v="544339.14300000016"/>
    <x v="200"/>
    <x v="200"/>
    <x v="200"/>
    <x v="200"/>
    <x v="200"/>
    <n v="1.7574619742221945E-4"/>
    <n v="3.3212124928585434E-5"/>
    <n v="3.1150661116923411E-5"/>
    <n v="5.1982851883185925E-5"/>
    <n v="3.7419035383117594E-5"/>
    <n v="4.1291908217420014E-5"/>
    <n v="1.1480303180237741E-4"/>
    <n v="3.1975240301028494E-4"/>
    <n v="9.8264088327713254E-4"/>
    <n v="4.3982237208017643E-3"/>
  </r>
  <r>
    <s v="Michigan, 2012"/>
    <n v="59"/>
    <n v="43"/>
    <n v="68"/>
    <n v="48"/>
    <n v="41"/>
    <n v="39"/>
    <n v="55"/>
    <n v="106"/>
    <x v="127"/>
    <x v="164"/>
    <x v="169"/>
    <n v="57"/>
    <x v="182"/>
    <n v="588603.09900000016"/>
    <n v="629238.32500000007"/>
    <n v="667852.92700000026"/>
    <n v="727697.4360000001"/>
    <n v="673184.73699999973"/>
    <n v="589120.33900000004"/>
    <n v="573991.17800000007"/>
    <n v="604512.62200000021"/>
    <n v="662398.17999999993"/>
    <n v="727703.43400000001"/>
    <n v="750161.93000000028"/>
    <n v="675813.09200000006"/>
    <n v="561050.72200000007"/>
    <x v="201"/>
    <x v="201"/>
    <x v="201"/>
    <x v="201"/>
    <x v="201"/>
    <n v="1.7329164622695943E-4"/>
    <n v="5.2424993149209815E-5"/>
    <n v="4.8540841842806436E-5"/>
    <n v="3.5250274286468094E-5"/>
    <n v="3.0783540513217599E-5"/>
    <n v="3.7215839371955122E-5"/>
    <n v="8.5700623464112418E-5"/>
    <n v="2.5865260692652884E-4"/>
    <n v="9.8615636639981931E-4"/>
    <n v="3.8104702699058115E-3"/>
  </r>
  <r>
    <s v="Michigan, 2013"/>
    <n v="50"/>
    <n v="63"/>
    <n v="63"/>
    <n v="74"/>
    <n v="55"/>
    <n v="50"/>
    <n v="72"/>
    <n v="167"/>
    <x v="128"/>
    <x v="165"/>
    <x v="170"/>
    <n v="54"/>
    <x v="183"/>
    <n v="577017.20999999985"/>
    <n v="620892.13099999994"/>
    <n v="656703.04499999993"/>
    <n v="708973.19299999997"/>
    <n v="686153.12099999993"/>
    <n v="582326.85799999977"/>
    <n v="573155.49600000004"/>
    <n v="582116.94199999969"/>
    <n v="649549.30599999987"/>
    <n v="707378.19799999986"/>
    <n v="742330.22799999989"/>
    <n v="684284.88699999999"/>
    <n v="577677.24000000011"/>
    <x v="202"/>
    <x v="202"/>
    <x v="202"/>
    <x v="202"/>
    <x v="202"/>
    <n v="1.958347134914746E-4"/>
    <n v="4.9311394707395169E-5"/>
    <n v="4.5157201443194924E-5"/>
    <n v="4.7599169134520601E-5"/>
    <n v="4.059541298723647E-5"/>
    <n v="4.9665159358051501E-5"/>
    <n v="1.3233360687059666E-4"/>
    <n v="3.6046080337073794E-4"/>
    <n v="1.0928698147057985E-3"/>
    <n v="4.4613389139644176E-3"/>
  </r>
  <r>
    <s v="Michigan, 2014"/>
    <n v="53"/>
    <n v="50"/>
    <n v="59"/>
    <n v="49"/>
    <n v="61"/>
    <n v="68"/>
    <n v="81"/>
    <n v="137"/>
    <x v="128"/>
    <x v="166"/>
    <x v="171"/>
    <n v="61"/>
    <x v="184"/>
    <n v="574297.74999999988"/>
    <n v="616125.07700000005"/>
    <n v="649767.73800000013"/>
    <n v="694524.92700000003"/>
    <n v="698593.15099999995"/>
    <n v="587681.21799999999"/>
    <n v="578900.397"/>
    <n v="571882.2570000001"/>
    <n v="640935.57500000007"/>
    <n v="690190.88199999998"/>
    <n v="741782.3139999999"/>
    <n v="699266.33499999985"/>
    <n v="598394.26800000004"/>
    <x v="203"/>
    <x v="203"/>
    <x v="203"/>
    <x v="203"/>
    <x v="203"/>
    <n v="1.7934947507629973E-4"/>
    <n v="4.6607421498004152E-5"/>
    <n v="4.2351040397596504E-5"/>
    <n v="5.2289526266878465E-5"/>
    <n v="5.6067777209265164E-5"/>
    <n v="5.6565304592475067E-5"/>
    <n v="1.0557460069549481E-4"/>
    <n v="3.4348442061186865E-4"/>
    <n v="1.0452876859753776E-3"/>
    <n v="4.2189278723083106E-3"/>
  </r>
  <r>
    <s v="Michigan, 2015"/>
    <n v="54"/>
    <n v="55"/>
    <n v="37"/>
    <n v="37"/>
    <n v="38"/>
    <n v="58"/>
    <n v="70"/>
    <n v="146"/>
    <x v="129"/>
    <x v="167"/>
    <x v="172"/>
    <n v="55"/>
    <x v="185"/>
    <n v="562749.53699999989"/>
    <n v="600520.16000000015"/>
    <n v="635892.98499999999"/>
    <n v="678185.48599999992"/>
    <n v="706018.58999999985"/>
    <n v="588606.73"/>
    <n v="576145.92899999989"/>
    <n v="559703.43099999987"/>
    <n v="620201.85600000003"/>
    <n v="663403.19500000007"/>
    <n v="723296.90100000007"/>
    <n v="697052.80500000017"/>
    <n v="604337.72699999996"/>
    <x v="204"/>
    <x v="204"/>
    <x v="204"/>
    <x v="204"/>
    <x v="204"/>
    <n v="1.9369185194016432E-4"/>
    <n v="2.9925272268113907E-5"/>
    <n v="2.6730162583338617E-5"/>
    <n v="3.2624952350505861E-5"/>
    <n v="4.9156487930882542E-5"/>
    <n v="5.0479552285254905E-5"/>
    <n v="1.1218769186496586E-4"/>
    <n v="3.3779844315076797E-4"/>
    <n v="1.0121930695237589E-3"/>
    <n v="4.5991991843718832E-3"/>
  </r>
  <r>
    <s v="Michigan, 2016"/>
    <n v="45"/>
    <n v="41"/>
    <n v="43"/>
    <n v="67"/>
    <n v="33"/>
    <n v="64"/>
    <n v="66"/>
    <n v="149"/>
    <x v="130"/>
    <x v="168"/>
    <x v="173"/>
    <n v="50"/>
    <x v="186"/>
    <n v="560201.51199999999"/>
    <n v="592984.652"/>
    <n v="626051.07999999996"/>
    <n v="669280.70499999996"/>
    <n v="711247.16700000013"/>
    <n v="605234.16"/>
    <n v="577523.93700000003"/>
    <n v="560058.04499999981"/>
    <n v="601914.67700000003"/>
    <n v="647939.42300000007"/>
    <n v="707461.62499999988"/>
    <n v="697948.98100000003"/>
    <n v="611973.76300000004"/>
    <x v="205"/>
    <x v="205"/>
    <x v="205"/>
    <x v="205"/>
    <x v="205"/>
    <n v="1.5351618686812828E-4"/>
    <n v="3.5273781457949917E-5"/>
    <n v="3.1147505872304473E-5"/>
    <n v="2.7900886989235296E-5"/>
    <n v="5.5078745643738103E-5"/>
    <n v="4.8694074788704165E-5"/>
    <n v="1.1374716614585325E-4"/>
    <n v="3.2854352545953953E-4"/>
    <n v="1.0281143761054106E-3"/>
    <n v="3.2404883628619889E-3"/>
  </r>
  <r>
    <s v="Michigan, 2017"/>
    <n v="56"/>
    <n v="36"/>
    <n v="35"/>
    <n v="45"/>
    <n v="64"/>
    <n v="49"/>
    <n v="68"/>
    <n v="175"/>
    <x v="131"/>
    <x v="169"/>
    <x v="174"/>
    <n v="39"/>
    <x v="187"/>
    <n v="554329"/>
    <n v="581520"/>
    <n v="612522"/>
    <n v="650042"/>
    <n v="699233"/>
    <n v="609241"/>
    <n v="572488"/>
    <n v="558077"/>
    <n v="580268"/>
    <n v="631594"/>
    <n v="686479"/>
    <n v="694719"/>
    <n v="622428"/>
    <x v="206"/>
    <x v="206"/>
    <x v="206"/>
    <x v="206"/>
    <x v="206"/>
    <n v="1.6596642066354098E-4"/>
    <n v="2.9312201748347212E-5"/>
    <n v="2.5939856589649997E-5"/>
    <n v="5.4157932994789835E-5"/>
    <n v="4.3044946830705978E-5"/>
    <n v="5.1590465778450815E-5"/>
    <n v="1.3286292266542762E-4"/>
    <n v="3.124341863172341E-4"/>
    <n v="1.0104111296442254E-3"/>
    <n v="3.9706254748037477E-3"/>
  </r>
  <r>
    <s v="Minnesota, 2009"/>
    <n v="54"/>
    <n v="72"/>
    <n v="60"/>
    <n v="79"/>
    <n v="66"/>
    <n v="73"/>
    <n v="64"/>
    <n v="45"/>
    <x v="13"/>
    <x v="170"/>
    <x v="1"/>
    <n v="45"/>
    <x v="30"/>
    <n v="354883.35799999977"/>
    <n v="333803.09399999992"/>
    <n v="347607.17800000007"/>
    <n v="373065.65099999995"/>
    <n v="370235.41200000001"/>
    <n v="352302.44500000012"/>
    <n v="321467.67099999997"/>
    <n v="348161.72299999988"/>
    <n v="383191.9929999999"/>
    <n v="415081.103"/>
    <n v="376818.36800000002"/>
    <n v="314898.3949999999"/>
    <n v="239781.144"/>
    <x v="207"/>
    <x v="207"/>
    <x v="207"/>
    <x v="207"/>
    <x v="207"/>
    <n v="3.550462346560643E-4"/>
    <n v="8.8052679076725167E-5"/>
    <n v="8.0720993130074407E-5"/>
    <n v="9.7956259015797588E-5"/>
    <n v="9.9814902697506795E-5"/>
    <n v="8.0818339124764983E-5"/>
    <n v="8.1127924929641243E-5"/>
    <n v="1.8046438944897272E-4"/>
    <n v="4.597130324689352E-4"/>
    <n v="3.5215808546463874E-3"/>
  </r>
  <r>
    <s v="Minnesota, 2010"/>
    <n v="54"/>
    <n v="61"/>
    <n v="53"/>
    <n v="39"/>
    <n v="46"/>
    <n v="49"/>
    <n v="68"/>
    <n v="75"/>
    <x v="51"/>
    <x v="170"/>
    <x v="175"/>
    <n v="63"/>
    <x v="48"/>
    <n v="352390.09799999988"/>
    <n v="345090.58199999994"/>
    <n v="356366.43699999998"/>
    <n v="374313.67300000001"/>
    <n v="358753.72500000003"/>
    <n v="361170.03400000004"/>
    <n v="331463.255"/>
    <n v="342123.06699999998"/>
    <n v="371706.85799999989"/>
    <n v="412465.54599999997"/>
    <n v="386093.36599999998"/>
    <n v="329528.55699999986"/>
    <n v="254004.15599999996"/>
    <x v="208"/>
    <x v="208"/>
    <x v="208"/>
    <x v="208"/>
    <x v="208"/>
    <n v="3.2634288151876513E-4"/>
    <n v="7.5557017129227719E-5"/>
    <n v="7.22989456966684E-5"/>
    <n v="6.6413209891215603E-5"/>
    <n v="6.8643801953245388E-5"/>
    <n v="8.5153391914058311E-5"/>
    <n v="1.2852749868026684E-4"/>
    <n v="1.6293556886727085E-4"/>
    <n v="4.5238411512392782E-4"/>
    <n v="3.6031819202196869E-3"/>
  </r>
  <r>
    <s v="Minnesota, 2011"/>
    <n v="69"/>
    <n v="52"/>
    <n v="40"/>
    <n v="79"/>
    <n v="53"/>
    <n v="40"/>
    <n v="55"/>
    <n v="59"/>
    <x v="52"/>
    <x v="124"/>
    <x v="176"/>
    <n v="41"/>
    <x v="188"/>
    <n v="339163.89199999993"/>
    <n v="335470.94999999984"/>
    <n v="341533.95299999998"/>
    <n v="357343.09099999996"/>
    <n v="344944.11599999986"/>
    <n v="354233.22599999997"/>
    <n v="325529.78500000003"/>
    <n v="322788.81"/>
    <n v="350856.73800000013"/>
    <n v="391997.05900000007"/>
    <n v="378236.81900000008"/>
    <n v="323440.2030000001"/>
    <n v="256834.53000000006"/>
    <x v="209"/>
    <x v="209"/>
    <x v="209"/>
    <x v="209"/>
    <x v="209"/>
    <n v="3.5675967534893135E-4"/>
    <n v="5.9083767078714956E-5"/>
    <n v="5.695675444647536E-5"/>
    <n v="7.7968349472313375E-5"/>
    <n v="5.9378407708262611E-5"/>
    <n v="7.1406882469015451E-5"/>
    <n v="1.0167597630000544E-4"/>
    <n v="2.0684772416378066E-4"/>
    <n v="6.143762616442755E-4"/>
    <n v="4.1412452629908834E-3"/>
  </r>
  <r>
    <s v="Minnesota, 2012"/>
    <n v="51"/>
    <n v="67"/>
    <n v="56"/>
    <n v="52"/>
    <n v="67"/>
    <n v="57"/>
    <n v="43"/>
    <n v="59"/>
    <x v="27"/>
    <x v="171"/>
    <x v="177"/>
    <n v="56"/>
    <x v="189"/>
    <n v="335678.71800000005"/>
    <n v="337993.03400000016"/>
    <n v="334430.71499999997"/>
    <n v="352306.777"/>
    <n v="343235.73300000001"/>
    <n v="354916.85599999991"/>
    <n v="332461.02099999995"/>
    <n v="313317.99300000002"/>
    <n v="341579.1829999999"/>
    <n v="379951.38899999991"/>
    <n v="378411.79600000003"/>
    <n v="328003.68200000003"/>
    <n v="265452.56400000001"/>
    <x v="210"/>
    <x v="210"/>
    <x v="210"/>
    <x v="210"/>
    <x v="210"/>
    <n v="3.5152660467441363E-4"/>
    <n v="8.3280818209173621E-5"/>
    <n v="8.0512692171755246E-5"/>
    <n v="9.7471859717708105E-5"/>
    <n v="8.7036564042230658E-5"/>
    <n v="5.6701064675232094E-5"/>
    <n v="9.9417607275465415E-5"/>
    <n v="1.9275318848107907E-4"/>
    <n v="6.8445002455136796E-4"/>
    <n v="3.8532141037995681E-3"/>
  </r>
  <r>
    <s v="Minnesota, 2013"/>
    <n v="48"/>
    <n v="30"/>
    <n v="45"/>
    <n v="50"/>
    <n v="74"/>
    <n v="50"/>
    <n v="74"/>
    <n v="52"/>
    <x v="13"/>
    <x v="54"/>
    <x v="178"/>
    <n v="45"/>
    <x v="190"/>
    <n v="336961.84200000012"/>
    <n v="341477.44199999998"/>
    <n v="338952.03100000008"/>
    <n v="351935.50800000003"/>
    <n v="346983.54299999995"/>
    <n v="356493.00499999983"/>
    <n v="343244.85900000011"/>
    <n v="310088.03999999986"/>
    <n v="339699.946"/>
    <n v="372070.00000000006"/>
    <n v="389312.42600000009"/>
    <n v="349728.72499999998"/>
    <n v="291530.65700000001"/>
    <x v="211"/>
    <x v="211"/>
    <x v="211"/>
    <x v="211"/>
    <x v="211"/>
    <n v="2.3148021608927451E-4"/>
    <n v="6.6134701369703893E-5"/>
    <n v="6.4385138644618235E-5"/>
    <n v="1.0575388843042515E-4"/>
    <n v="7.6948175523823878E-5"/>
    <n v="9.7191631265731337E-5"/>
    <n v="8.1090431515900999E-5"/>
    <n v="1.517974289064462E-4"/>
    <n v="6.5155476382519574E-4"/>
    <n v="3.9153642557056157E-3"/>
  </r>
  <r>
    <s v="Minnesota, 2014"/>
    <n v="46"/>
    <n v="68"/>
    <n v="48"/>
    <n v="50"/>
    <n v="42"/>
    <n v="54"/>
    <n v="55"/>
    <n v="49"/>
    <x v="55"/>
    <x v="118"/>
    <x v="179"/>
    <n v="49"/>
    <x v="191"/>
    <n v="338865.79599999997"/>
    <n v="345557.79"/>
    <n v="342669.28599999985"/>
    <n v="347776.10000000015"/>
    <n v="345827.81599999999"/>
    <n v="360109.98699999996"/>
    <n v="355950.66"/>
    <n v="313466.34000000003"/>
    <n v="336506.84600000002"/>
    <n v="362955.14900000003"/>
    <n v="388712.40100000007"/>
    <n v="351213.1759999998"/>
    <n v="291479.37399999989"/>
    <x v="212"/>
    <x v="212"/>
    <x v="212"/>
    <x v="212"/>
    <x v="212"/>
    <n v="3.3641636702690407E-4"/>
    <n v="6.9744422551605646E-5"/>
    <n v="6.9203761531242547E-5"/>
    <n v="5.8654249714689327E-5"/>
    <n v="8.3080350333098208E-5"/>
    <n v="7.317064571964028E-5"/>
    <n v="7.6241742649732012E-5"/>
    <n v="1.5318850546232988E-4"/>
    <n v="4.913639118954182E-4"/>
    <n v="3.3603067248093453E-3"/>
  </r>
  <r>
    <s v="Minnesota, 2015"/>
    <n v="76"/>
    <n v="54"/>
    <n v="69"/>
    <n v="64"/>
    <n v="62"/>
    <n v="66"/>
    <n v="51"/>
    <n v="70"/>
    <x v="132"/>
    <x v="172"/>
    <x v="50"/>
    <n v="54"/>
    <x v="192"/>
    <n v="332898.69199999998"/>
    <n v="343971.86299999995"/>
    <n v="336435.28300000005"/>
    <n v="341035.11699999997"/>
    <n v="341200.61199999985"/>
    <n v="354112.07700000005"/>
    <n v="359487.63500000013"/>
    <n v="313925.93999999994"/>
    <n v="328415.19599999988"/>
    <n v="350781.30200000003"/>
    <n v="386022.91300000012"/>
    <n v="356738.93300000002"/>
    <n v="301490.85700000002"/>
    <x v="213"/>
    <x v="213"/>
    <x v="213"/>
    <x v="213"/>
    <x v="213"/>
    <n v="3.9050919431068238E-4"/>
    <n v="1.0140986967235645E-4"/>
    <n v="1.0113806279412848E-4"/>
    <n v="8.6883443136815601E-5"/>
    <n v="1.0274914107322564E-4"/>
    <n v="6.9217845068923758E-5"/>
    <n v="1.063458401054744E-4"/>
    <n v="1.6333947568406839E-4"/>
    <n v="6.071352959249038E-4"/>
    <n v="4.03343897800937E-3"/>
  </r>
  <r>
    <s v="Minnesota, 2016"/>
    <n v="67"/>
    <n v="57"/>
    <n v="71"/>
    <n v="54"/>
    <n v="56"/>
    <n v="43"/>
    <n v="55"/>
    <n v="37"/>
    <x v="49"/>
    <x v="173"/>
    <x v="180"/>
    <n v="53"/>
    <x v="193"/>
    <n v="333261.73300000007"/>
    <n v="345425.55900000001"/>
    <n v="340855.2699999999"/>
    <n v="340604.23099999991"/>
    <n v="342784.72399999993"/>
    <n v="351365.48000000004"/>
    <n v="364581.54999999987"/>
    <n v="322039.85699999996"/>
    <n v="321723.1019999999"/>
    <n v="342890.01599999995"/>
    <n v="381300.91400000016"/>
    <n v="364859.57099999994"/>
    <n v="309478.93600000005"/>
    <x v="214"/>
    <x v="214"/>
    <x v="214"/>
    <x v="214"/>
    <x v="214"/>
    <n v="3.7207992313957025E-4"/>
    <n v="1.0345619023549907E-4"/>
    <n v="1.0389398230763038E-4"/>
    <n v="7.8218077111095791E-5"/>
    <n v="6.6794771893671523E-5"/>
    <n v="7.5946822476774168E-5"/>
    <n v="5.4868585459557628E-5"/>
    <n v="1.6176094256160106E-4"/>
    <n v="3.9352832420799869E-4"/>
    <n v="2.5669234035003556E-3"/>
  </r>
  <r>
    <s v="Minnesota, 2017"/>
    <n v="51"/>
    <n v="55"/>
    <n v="54"/>
    <n v="60"/>
    <n v="50"/>
    <n v="62"/>
    <n v="45"/>
    <n v="44"/>
    <x v="99"/>
    <x v="43"/>
    <x v="52"/>
    <n v="62"/>
    <x v="194"/>
    <n v="316049"/>
    <n v="326285"/>
    <n v="324691"/>
    <n v="318742"/>
    <n v="321112"/>
    <n v="334770"/>
    <n v="349554"/>
    <n v="316261"/>
    <n v="299887"/>
    <n v="318926"/>
    <n v="352481"/>
    <n v="347226"/>
    <n v="299225"/>
    <x v="215"/>
    <x v="215"/>
    <x v="215"/>
    <x v="215"/>
    <x v="215"/>
    <n v="3.3539103113757677E-4"/>
    <n v="8.2952366907535768E-5"/>
    <n v="8.4394252438837607E-5"/>
    <n v="7.306480555993945E-5"/>
    <n v="1.0062517447106863E-4"/>
    <n v="6.7023429901684074E-5"/>
    <n v="6.8063936787165623E-5"/>
    <n v="1.7314757191897698E-4"/>
    <n v="6.0751569820564162E-4"/>
    <n v="3.8272168925435257E-3"/>
  </r>
  <r>
    <s v="Mississippi, 2009"/>
    <n v="57"/>
    <n v="64"/>
    <n v="67"/>
    <n v="48"/>
    <n v="56"/>
    <n v="52"/>
    <n v="60"/>
    <n v="74"/>
    <x v="48"/>
    <x v="29"/>
    <x v="181"/>
    <n v="59"/>
    <x v="195"/>
    <n v="215338.05700000003"/>
    <n v="205902.77100000004"/>
    <n v="210870.15100000001"/>
    <n v="225381.92600000004"/>
    <n v="221914.82799999995"/>
    <n v="201947.18599999999"/>
    <n v="179359.182"/>
    <n v="183130.80399999995"/>
    <n v="200629.14600000007"/>
    <n v="208694.98199999996"/>
    <n v="194951.68500000006"/>
    <n v="172322.85599999997"/>
    <n v="137899.92000000001"/>
    <x v="216"/>
    <x v="216"/>
    <x v="216"/>
    <x v="216"/>
    <x v="216"/>
    <n v="5.6190717834887858E-4"/>
    <n v="1.607590043961637E-4"/>
    <n v="1.4978870157416794E-4"/>
    <n v="1.4686353205619685E-4"/>
    <n v="1.3550137266799206E-4"/>
    <n v="1.4864485428787153E-4"/>
    <n v="2.3853825613371474E-4"/>
    <n v="2.8817079026460059E-4"/>
    <n v="1.3362328728049667E-3"/>
    <n v="4.6974037599564044E-3"/>
  </r>
  <r>
    <s v="Mississippi, 2010"/>
    <n v="40"/>
    <n v="74"/>
    <n v="43"/>
    <n v="56"/>
    <n v="54"/>
    <n v="54"/>
    <n v="62"/>
    <n v="74"/>
    <x v="78"/>
    <x v="174"/>
    <x v="182"/>
    <n v="60"/>
    <x v="196"/>
    <n v="199939.44999999995"/>
    <n v="197971.60699999999"/>
    <n v="200280.728"/>
    <n v="218419.80699999994"/>
    <n v="205920.58599999995"/>
    <n v="188864.67499999993"/>
    <n v="175513.47299999994"/>
    <n v="178812.56800000003"/>
    <n v="190826.11799999999"/>
    <n v="202947.79500000007"/>
    <n v="194182.97500000006"/>
    <n v="173451.726"/>
    <n v="142283.63499999998"/>
    <x v="217"/>
    <x v="217"/>
    <x v="217"/>
    <x v="217"/>
    <x v="217"/>
    <n v="5.7017261976063265E-4"/>
    <n v="1.0797174610413773E-4"/>
    <n v="1.0133374222519516E-4"/>
    <n v="1.4819769049377796E-4"/>
    <n v="1.460886050222568E-4"/>
    <n v="1.5611985946090246E-4"/>
    <n v="2.3437349483322524E-4"/>
    <n v="3.0664838538023561E-4"/>
    <n v="1.2660075444554592E-3"/>
    <n v="5.2671724924091114E-3"/>
  </r>
  <r>
    <s v="Mississippi, 2011"/>
    <n v="31"/>
    <n v="47"/>
    <n v="59"/>
    <n v="61"/>
    <n v="54"/>
    <n v="47"/>
    <n v="67"/>
    <n v="58"/>
    <x v="133"/>
    <x v="175"/>
    <x v="183"/>
    <n v="62"/>
    <x v="197"/>
    <n v="194829.02499999999"/>
    <n v="192533.96099999992"/>
    <n v="195860.77699999997"/>
    <n v="205410.87300000005"/>
    <n v="196049.48699999988"/>
    <n v="183790.68700000009"/>
    <n v="172555.01300000004"/>
    <n v="172838.98799999998"/>
    <n v="185606.91099999999"/>
    <n v="196148.86499999996"/>
    <n v="192157.71500000005"/>
    <n v="171400.302"/>
    <n v="145757.38400000002"/>
    <x v="218"/>
    <x v="218"/>
    <x v="218"/>
    <x v="218"/>
    <x v="218"/>
    <n v="4.0035102572627464E-4"/>
    <n v="1.5190731034054334E-4"/>
    <n v="1.469634511362467E-4"/>
    <n v="1.5153823941189688E-4"/>
    <n v="1.3112160058497419E-4"/>
    <n v="1.7254407586912382E-4"/>
    <n v="1.8287433210746783E-4"/>
    <n v="3.8917106522142462E-4"/>
    <n v="1.8030230345342333E-3"/>
    <n v="5.3931027633612382E-3"/>
  </r>
  <r>
    <s v="Mississippi, 2012"/>
    <n v="58"/>
    <n v="56"/>
    <n v="59"/>
    <n v="70"/>
    <n v="48"/>
    <n v="57"/>
    <n v="60"/>
    <n v="46"/>
    <x v="134"/>
    <x v="176"/>
    <x v="184"/>
    <n v="34"/>
    <x v="198"/>
    <n v="195379.45999999985"/>
    <n v="193297.72299999997"/>
    <n v="196769.92999999991"/>
    <n v="209423.97899999999"/>
    <n v="203044.56699999998"/>
    <n v="183671.897"/>
    <n v="176805.42199999996"/>
    <n v="172934.48499999996"/>
    <n v="180822.05499999991"/>
    <n v="193220.42499999999"/>
    <n v="194845.47199999992"/>
    <n v="176559.43299999996"/>
    <n v="152337.92600000001"/>
    <x v="219"/>
    <x v="219"/>
    <x v="219"/>
    <x v="219"/>
    <x v="219"/>
    <n v="5.8347996253035037E-4"/>
    <n v="1.5125581305251172E-4"/>
    <n v="1.4304121022600352E-4"/>
    <n v="1.3315678260467757E-4"/>
    <n v="1.6112776317859742E-4"/>
    <n v="1.5461291616665821E-4"/>
    <n v="1.3986126291759006E-4"/>
    <n v="4.3691449315820145E-4"/>
    <n v="1.1479916579155115E-3"/>
    <n v="5.6368770873242878E-3"/>
  </r>
  <r>
    <s v="Mississippi, 2013"/>
    <n v="65"/>
    <n v="40"/>
    <n v="45"/>
    <n v="53"/>
    <n v="71"/>
    <n v="60"/>
    <n v="68"/>
    <n v="72"/>
    <x v="111"/>
    <x v="177"/>
    <x v="185"/>
    <n v="49"/>
    <x v="199"/>
    <n v="194963.78499999997"/>
    <n v="196330.66699999999"/>
    <n v="197069.16499999998"/>
    <n v="205930.75999999998"/>
    <n v="207474.49900000001"/>
    <n v="185984.68700000001"/>
    <n v="180285.02000000002"/>
    <n v="172876.48700000002"/>
    <n v="178827.96699999989"/>
    <n v="188708.05599999992"/>
    <n v="195399.84"/>
    <n v="179572.01699999999"/>
    <n v="156014.48100000003"/>
    <x v="220"/>
    <x v="220"/>
    <x v="220"/>
    <x v="220"/>
    <x v="220"/>
    <n v="5.3856155900953615E-4"/>
    <n v="1.1438744081619233E-4"/>
    <n v="1.0885202599708584E-4"/>
    <n v="1.9384622490770166E-4"/>
    <n v="1.7059778264849615E-4"/>
    <n v="1.7703359058257945E-4"/>
    <n v="2.1454975223705216E-4"/>
    <n v="4.7763725079545102E-4"/>
    <n v="1.7699152819639025E-3"/>
    <n v="6.4721653969670497E-3"/>
  </r>
  <r>
    <s v="Mississippi, 2014"/>
    <n v="56"/>
    <n v="54"/>
    <n v="66"/>
    <n v="37"/>
    <n v="63"/>
    <n v="37"/>
    <n v="53"/>
    <n v="104"/>
    <x v="135"/>
    <x v="143"/>
    <x v="186"/>
    <n v="64"/>
    <x v="200"/>
    <n v="179679.43800000002"/>
    <n v="184163.22100000005"/>
    <n v="188603.09800000009"/>
    <n v="189559.15399999995"/>
    <n v="194294.05699999994"/>
    <n v="174765.97100000002"/>
    <n v="173765.12300000005"/>
    <n v="163106.98600000009"/>
    <n v="172120.14599999998"/>
    <n v="177477.35499999995"/>
    <n v="187953.96800000002"/>
    <n v="175756.33499999993"/>
    <n v="154237.72199999998"/>
    <x v="221"/>
    <x v="221"/>
    <x v="221"/>
    <x v="221"/>
    <x v="221"/>
    <n v="6.1220138054973207E-4"/>
    <n v="1.7705462279171198E-4"/>
    <n v="1.7194072658154738E-4"/>
    <n v="1.8075862120927436E-4"/>
    <n v="1.1037292769011308E-4"/>
    <n v="1.4503409167254116E-4"/>
    <n v="3.1515719084601585E-4"/>
    <n v="5.4768597745352091E-4"/>
    <n v="1.7068373286814012E-3"/>
    <n v="5.5693942396786728E-3"/>
  </r>
  <r>
    <s v="Mississippi, 2015"/>
    <n v="37"/>
    <n v="46"/>
    <n v="58"/>
    <n v="68"/>
    <n v="68"/>
    <n v="48"/>
    <n v="49"/>
    <n v="74"/>
    <x v="103"/>
    <x v="178"/>
    <x v="187"/>
    <n v="58"/>
    <x v="148"/>
    <n v="181973.66300000009"/>
    <n v="189621.62200000003"/>
    <n v="192018.70900000003"/>
    <n v="195720.61899999992"/>
    <n v="203528.91400000011"/>
    <n v="180133.62700000001"/>
    <n v="180384.32400000002"/>
    <n v="166017.23100000006"/>
    <n v="176787.73400000003"/>
    <n v="176640.45700000002"/>
    <n v="188220.01999999996"/>
    <n v="180416.48499999993"/>
    <n v="158019.64600000001"/>
    <x v="222"/>
    <x v="222"/>
    <x v="222"/>
    <x v="222"/>
    <x v="222"/>
    <n v="4.5610995916480488E-4"/>
    <n v="1.5197555208073643E-4"/>
    <n v="1.4527255564754786E-4"/>
    <n v="1.8861751491536686E-4"/>
    <n v="1.4002130920128298E-4"/>
    <n v="1.3429791136297838E-4"/>
    <n v="2.1865277735372767E-4"/>
    <n v="6.1846328363339637E-4"/>
    <n v="1.8236271847444454E-3"/>
    <n v="6.6613741666075362E-3"/>
  </r>
  <r>
    <s v="Mississippi, 2016"/>
    <n v="43"/>
    <n v="60"/>
    <n v="48"/>
    <n v="49"/>
    <n v="52"/>
    <n v="46"/>
    <n v="66"/>
    <n v="79"/>
    <x v="136"/>
    <x v="179"/>
    <x v="24"/>
    <n v="44"/>
    <x v="201"/>
    <n v="175449.29399999994"/>
    <n v="189882.40199999997"/>
    <n v="188493.67499999999"/>
    <n v="195346.5769999999"/>
    <n v="200847.00799999994"/>
    <n v="180347.92800000004"/>
    <n v="177770.28599999996"/>
    <n v="165284.83499999999"/>
    <n v="174250.24900000001"/>
    <n v="171328.30000000008"/>
    <n v="186398.889"/>
    <n v="182737.84499999997"/>
    <n v="159360.69100000002"/>
    <x v="223"/>
    <x v="223"/>
    <x v="223"/>
    <x v="223"/>
    <x v="223"/>
    <n v="5.8706420329055322E-4"/>
    <n v="1.2685791443416231E-4"/>
    <n v="1.21152895496781E-4"/>
    <n v="1.452034494955903E-4"/>
    <n v="1.3547937214052375E-4"/>
    <n v="1.8449813721036447E-4"/>
    <n v="2.30927617883755E-4"/>
    <n v="6.5672646662137918E-4"/>
    <n v="1.7786568755807667E-3"/>
    <n v="5.9094941866193566E-3"/>
  </r>
  <r>
    <s v="Mississippi, 2017"/>
    <n v="60"/>
    <n v="61"/>
    <n v="50"/>
    <n v="55"/>
    <n v="46"/>
    <n v="45"/>
    <n v="63"/>
    <n v="92"/>
    <x v="137"/>
    <x v="180"/>
    <x v="181"/>
    <n v="38"/>
    <x v="202"/>
    <n v="149621"/>
    <n v="160000"/>
    <n v="163328"/>
    <n v="166703"/>
    <n v="170473"/>
    <n v="156537"/>
    <n v="151408"/>
    <n v="147601"/>
    <n v="146230"/>
    <n v="148200"/>
    <n v="159124"/>
    <n v="158877"/>
    <n v="141515"/>
    <x v="224"/>
    <x v="224"/>
    <x v="224"/>
    <x v="224"/>
    <x v="224"/>
    <n v="8.0871000728507361E-4"/>
    <n v="1.5464172604908946E-4"/>
    <n v="1.4829050703490165E-4"/>
    <n v="1.4937732387276949E-4"/>
    <n v="1.5314925926808266E-4"/>
    <n v="2.0499537946922465E-4"/>
    <n v="3.0626647846813498E-4"/>
    <n v="7.6872983308280251E-4"/>
    <n v="2.0310404292009964E-3"/>
    <n v="5.673281177141081E-3"/>
  </r>
  <r>
    <s v="Missouri, 2009"/>
    <n v="61"/>
    <n v="41"/>
    <n v="58"/>
    <n v="58"/>
    <n v="52"/>
    <n v="63"/>
    <n v="63"/>
    <n v="82"/>
    <x v="17"/>
    <x v="181"/>
    <x v="188"/>
    <n v="58"/>
    <x v="203"/>
    <n v="387831.17799999996"/>
    <n v="373494.70199999999"/>
    <n v="392436.81699999992"/>
    <n v="413697.13900000008"/>
    <n v="410220.51700000005"/>
    <n v="390512.09599999996"/>
    <n v="353220.04199999984"/>
    <n v="377031.1160000001"/>
    <n v="408558.47899999999"/>
    <n v="445620.78499999992"/>
    <n v="410113.04100000008"/>
    <n v="353547.42600000004"/>
    <n v="289947.42299999995"/>
    <x v="225"/>
    <x v="225"/>
    <x v="225"/>
    <x v="225"/>
    <x v="225"/>
    <n v="2.6300103185618567E-4"/>
    <n v="7.5724785520936378E-5"/>
    <n v="7.0395384268837649E-5"/>
    <n v="6.9917645538130575E-5"/>
    <n v="8.0194544837371466E-5"/>
    <n v="7.3621023367142197E-5"/>
    <n v="1.2742914745538235E-4"/>
    <n v="3.804283271067019E-4"/>
    <n v="1.2849225421210609E-3"/>
    <n v="5.7217039429987623E-3"/>
  </r>
  <r>
    <s v="Missouri, 2010"/>
    <n v="54"/>
    <n v="25"/>
    <n v="50"/>
    <n v="55"/>
    <n v="59"/>
    <n v="58"/>
    <n v="63"/>
    <n v="64"/>
    <x v="3"/>
    <x v="182"/>
    <x v="189"/>
    <n v="57"/>
    <x v="204"/>
    <n v="375261.68"/>
    <n v="374075.30400000006"/>
    <n v="389149.98799999984"/>
    <n v="413640.48999999987"/>
    <n v="398006.41799999995"/>
    <n v="381575.62300000002"/>
    <n v="348792.54700000008"/>
    <n v="366161.53100000008"/>
    <n v="390188.95400000003"/>
    <n v="437078.2319999999"/>
    <n v="415022.21000000014"/>
    <n v="359068.55900000001"/>
    <n v="300256.32500000013"/>
    <x v="226"/>
    <x v="226"/>
    <x v="226"/>
    <x v="226"/>
    <x v="226"/>
    <n v="2.1051976316899718E-4"/>
    <n v="6.5511455823190936E-5"/>
    <n v="6.1603142335878909E-5"/>
    <n v="8.0781176430511732E-5"/>
    <n v="7.6684025660405292E-5"/>
    <n v="7.3934945805367863E-5"/>
    <n v="9.7068989132829381E-5"/>
    <n v="2.898526745279945E-4"/>
    <n v="1.1784673527451784E-3"/>
    <n v="5.2671689375907898E-3"/>
  </r>
  <r>
    <s v="Missouri, 2011"/>
    <n v="61"/>
    <n v="48"/>
    <n v="80"/>
    <n v="50"/>
    <n v="45"/>
    <n v="58"/>
    <n v="40"/>
    <n v="81"/>
    <x v="21"/>
    <x v="158"/>
    <x v="76"/>
    <n v="49"/>
    <x v="205"/>
    <n v="374261.94099999982"/>
    <n v="373616.30199999991"/>
    <n v="384533.25599999988"/>
    <n v="413758.23600000003"/>
    <n v="400866.47099999996"/>
    <n v="388747.0830000001"/>
    <n v="357457.23200000002"/>
    <n v="362462.05999999994"/>
    <n v="377216.74199999991"/>
    <n v="429948.15500000003"/>
    <n v="420287.64899999986"/>
    <n v="364336.179"/>
    <n v="314711.03100000002"/>
    <x v="227"/>
    <x v="227"/>
    <x v="227"/>
    <x v="227"/>
    <x v="227"/>
    <n v="2.9123987255760012E-4"/>
    <n v="1.0552007734600569E-4"/>
    <n v="9.8204730733756162E-5"/>
    <n v="6.030519938765027E-5"/>
    <n v="7.8412413392374064E-5"/>
    <n v="4.7045772257316046E-5"/>
    <n v="1.1928478433774878E-4"/>
    <n v="3.1563763235008735E-4"/>
    <n v="1.1874724051523459E-3"/>
    <n v="5.2038444966075832E-3"/>
  </r>
  <r>
    <s v="Missouri, 2012"/>
    <n v="52"/>
    <n v="54"/>
    <n v="45"/>
    <n v="63"/>
    <n v="49"/>
    <n v="66"/>
    <n v="55"/>
    <n v="104"/>
    <x v="138"/>
    <x v="183"/>
    <x v="190"/>
    <n v="48"/>
    <x v="206"/>
    <n v="373549.68699999992"/>
    <n v="376114.28700000001"/>
    <n v="383908.18299999984"/>
    <n v="406608.00699999993"/>
    <n v="401567.01599999977"/>
    <n v="388961.40700000012"/>
    <n v="364756.32699999987"/>
    <n v="355162.11000000004"/>
    <n v="372344.70600000001"/>
    <n v="419326.07699999987"/>
    <n v="426048.61600000004"/>
    <n v="376143.37299999996"/>
    <n v="322352.12299999996"/>
    <x v="228"/>
    <x v="228"/>
    <x v="228"/>
    <x v="228"/>
    <x v="228"/>
    <n v="2.8376412479767392E-4"/>
    <n v="5.9208775761590321E-5"/>
    <n v="5.5681008097672941E-5"/>
    <n v="6.5011074822341917E-5"/>
    <n v="9.0720799514818553E-5"/>
    <n v="6.5059908293233E-5"/>
    <n v="1.4889143966649143E-4"/>
    <n v="3.2239329305888844E-4"/>
    <n v="1.2183090575133072E-3"/>
    <n v="5.1875160768863754E-3"/>
  </r>
  <r>
    <s v="Missouri, 2013"/>
    <n v="40"/>
    <n v="61"/>
    <n v="67"/>
    <n v="60"/>
    <n v="44"/>
    <n v="45"/>
    <n v="65"/>
    <n v="79"/>
    <x v="139"/>
    <x v="155"/>
    <x v="191"/>
    <n v="44"/>
    <x v="207"/>
    <n v="353791.23699999991"/>
    <n v="362509.364"/>
    <n v="366411.92100000003"/>
    <n v="383024.5749999999"/>
    <n v="392365.03900000016"/>
    <n v="376453.141"/>
    <n v="359229.20599999995"/>
    <n v="338282.62399999995"/>
    <n v="351901.91700000002"/>
    <n v="393289.91399999999"/>
    <n v="412754.571"/>
    <n v="368779.01299999998"/>
    <n v="317736.02999999985"/>
    <x v="229"/>
    <x v="229"/>
    <x v="229"/>
    <x v="229"/>
    <x v="229"/>
    <n v="2.8547908890123251E-4"/>
    <n v="9.1916646390700465E-5"/>
    <n v="8.640817311746969E-5"/>
    <n v="5.9808421636627909E-5"/>
    <n v="6.5199953529530017E-5"/>
    <n v="8.0640710543413739E-5"/>
    <n v="1.15073953303016E-4"/>
    <n v="4.0700428208264124E-4"/>
    <n v="1.2704295407372044E-3"/>
    <n v="6.0004105134018014E-3"/>
  </r>
  <r>
    <s v="Missouri, 2014"/>
    <n v="43"/>
    <n v="53"/>
    <n v="50"/>
    <n v="50"/>
    <n v="53"/>
    <n v="54"/>
    <n v="53"/>
    <n v="105"/>
    <x v="140"/>
    <x v="184"/>
    <x v="192"/>
    <n v="51"/>
    <x v="208"/>
    <n v="364253.70500000002"/>
    <n v="374609.7620000001"/>
    <n v="377238.37599999993"/>
    <n v="391411.14699999994"/>
    <n v="407455.054"/>
    <n v="386950.08800000011"/>
    <n v="377187.66600000003"/>
    <n v="345712.38700000005"/>
    <n v="362059.4879999999"/>
    <n v="392150.13899999997"/>
    <n v="427337.07500000013"/>
    <n v="390268.27399999998"/>
    <n v="341157.71299999993"/>
    <x v="230"/>
    <x v="230"/>
    <x v="230"/>
    <x v="230"/>
    <x v="230"/>
    <n v="2.6355256976727249E-4"/>
    <n v="6.6502791551769464E-5"/>
    <n v="6.2588703762171062E-5"/>
    <n v="6.9359221845227638E-5"/>
    <n v="7.6295769735128285E-5"/>
    <n v="6.4674590517772238E-5"/>
    <n v="1.4355519473770078E-4"/>
    <n v="3.3274196025395979E-4"/>
    <n v="1.354624856202279E-3"/>
    <n v="5.1920020062037513E-3"/>
  </r>
  <r>
    <s v="Missouri, 2015"/>
    <n v="52"/>
    <n v="53"/>
    <n v="72"/>
    <n v="54"/>
    <n v="46"/>
    <n v="53"/>
    <n v="69"/>
    <n v="81"/>
    <x v="141"/>
    <x v="185"/>
    <x v="193"/>
    <n v="54"/>
    <x v="209"/>
    <n v="350015.489"/>
    <n v="362811.09399999992"/>
    <n v="360330.18000000005"/>
    <n v="371191.39999999991"/>
    <n v="400432.64200000005"/>
    <n v="376355.65500000003"/>
    <n v="372864.625"/>
    <n v="336476.48300000012"/>
    <n v="347182.44899999996"/>
    <n v="365421.77899999986"/>
    <n v="408967.89000000007"/>
    <n v="382269.88199999998"/>
    <n v="333105.79000000015"/>
    <x v="231"/>
    <x v="231"/>
    <x v="231"/>
    <x v="231"/>
    <x v="231"/>
    <n v="2.9998672430179223E-4"/>
    <n v="9.956560714856943E-5"/>
    <n v="9.3309689798390198E-5"/>
    <n v="6.139716346172584E-5"/>
    <n v="7.7524036503043886E-5"/>
    <n v="8.9102428353805946E-5"/>
    <n v="1.13227221962337E-4"/>
    <n v="3.6772038756636695E-4"/>
    <n v="1.2911671162810653E-3"/>
    <n v="6.0464689469497037E-3"/>
  </r>
  <r>
    <s v="Missouri, 2016"/>
    <n v="68"/>
    <n v="55"/>
    <n v="49"/>
    <n v="66"/>
    <n v="65"/>
    <n v="63"/>
    <n v="61"/>
    <n v="97"/>
    <x v="142"/>
    <x v="2"/>
    <x v="194"/>
    <n v="45"/>
    <x v="210"/>
    <n v="355932.80800000008"/>
    <n v="369490.48600000009"/>
    <n v="375254.027"/>
    <n v="379967.85400000005"/>
    <n v="407898.72800000006"/>
    <n v="386580.14300000004"/>
    <n v="381387.07699999982"/>
    <n v="349568.272"/>
    <n v="352699.28399999993"/>
    <n v="368596.08400000009"/>
    <n v="416008.30800000014"/>
    <n v="401871.26400000014"/>
    <n v="354687.46700000006"/>
    <x v="232"/>
    <x v="232"/>
    <x v="232"/>
    <x v="232"/>
    <x v="232"/>
    <n v="3.4557084156175899E-4"/>
    <n v="6.5794375312168294E-5"/>
    <n v="6.2193271195249138E-5"/>
    <n v="8.4639029254399698E-5"/>
    <n v="8.9709398450410556E-5"/>
    <n v="7.7746187278543785E-5"/>
    <n v="1.282121215781726E-4"/>
    <n v="3.4622482688859304E-4"/>
    <n v="1.0955404177632529E-3"/>
    <n v="4.323819945169745E-3"/>
  </r>
  <r>
    <s v="Missouri, 2017"/>
    <n v="71"/>
    <n v="52"/>
    <n v="64"/>
    <n v="57"/>
    <n v="54"/>
    <n v="63"/>
    <n v="62"/>
    <n v="62"/>
    <x v="143"/>
    <x v="186"/>
    <x v="195"/>
    <n v="37"/>
    <x v="211"/>
    <n v="344037"/>
    <n v="354836"/>
    <n v="357916"/>
    <n v="367075"/>
    <n v="398791"/>
    <n v="379855"/>
    <n v="371430"/>
    <n v="343182"/>
    <n v="332268"/>
    <n v="347783"/>
    <n v="388792"/>
    <n v="386556"/>
    <n v="343120"/>
    <x v="233"/>
    <x v="233"/>
    <x v="233"/>
    <x v="233"/>
    <x v="233"/>
    <n v="3.5751968538267687E-4"/>
    <n v="8.9792803106830994E-5"/>
    <n v="8.3565532351612422E-5"/>
    <n v="7.1876850995294727E-5"/>
    <n v="9.3271152564956689E-5"/>
    <n v="8.4173369989478327E-5"/>
    <n v="8.496921921510369E-5"/>
    <n v="3.7412609693977187E-4"/>
    <n v="1.4235958079978782E-3"/>
    <n v="5.1419486713604363E-3"/>
  </r>
  <r>
    <s v="Montana, 2009"/>
    <n v="51"/>
    <n v="52"/>
    <n v="51"/>
    <n v="61"/>
    <n v="39"/>
    <n v="65"/>
    <n v="59"/>
    <n v="48"/>
    <x v="77"/>
    <x v="66"/>
    <x v="65"/>
    <n v="54"/>
    <x v="212"/>
    <n v="58473.363000000019"/>
    <n v="57046.862999999998"/>
    <n v="59619.166999999987"/>
    <n v="69049.430999999997"/>
    <n v="73845.379000000001"/>
    <n v="59935.228999999999"/>
    <n v="51023.080999999998"/>
    <n v="52829.010000000024"/>
    <n v="62092.754000000008"/>
    <n v="72584.334000000017"/>
    <n v="73719.494999999995"/>
    <n v="65631.788"/>
    <n v="50893.001999999986"/>
    <x v="234"/>
    <x v="234"/>
    <x v="234"/>
    <x v="234"/>
    <x v="234"/>
    <n v="1.7614858238955739E-3"/>
    <n v="4.3714524270689598E-4"/>
    <n v="3.5690589462276484E-4"/>
    <n v="3.5148336343623112E-4"/>
    <n v="5.656021778433542E-4"/>
    <n v="4.0327037510412653E-4"/>
    <n v="4.1192951302465347E-4"/>
    <n v="6.3263426805340703E-4"/>
    <n v="1.2845427982336622E-3"/>
    <n v="2.9803508840198709E-3"/>
  </r>
  <r>
    <s v="Montana, 2010"/>
    <n v="63"/>
    <n v="62"/>
    <n v="61"/>
    <n v="43"/>
    <n v="63"/>
    <n v="43"/>
    <n v="60"/>
    <n v="60"/>
    <x v="49"/>
    <x v="92"/>
    <x v="196"/>
    <n v="66"/>
    <x v="213"/>
    <n v="57620.032999999996"/>
    <n v="58126.135999999999"/>
    <n v="59393.500999999997"/>
    <n v="66979.822999999989"/>
    <n v="66227.224999999977"/>
    <n v="58650.414999999986"/>
    <n v="53267.145000000004"/>
    <n v="52912.875000000007"/>
    <n v="60093.299000000006"/>
    <n v="71771.015000000029"/>
    <n v="74910.632999999987"/>
    <n v="68960.872999999992"/>
    <n v="55089.35"/>
    <x v="235"/>
    <x v="235"/>
    <x v="235"/>
    <x v="235"/>
    <x v="235"/>
    <n v="2.1693843875445198E-3"/>
    <n v="5.1906218873021205E-4"/>
    <n v="4.5793372735052296E-4"/>
    <n v="5.6291434516620982E-4"/>
    <n v="3.8051018345245448E-4"/>
    <n v="4.0904912658194293E-4"/>
    <n v="4.8367506763772607E-4"/>
    <n v="9.1880327988826365E-4"/>
    <n v="1.0875508871163683E-3"/>
    <n v="4.5940627960699004E-3"/>
  </r>
  <r>
    <s v="Montana, 2011"/>
    <n v="58"/>
    <n v="37"/>
    <n v="48"/>
    <n v="49"/>
    <n v="63"/>
    <n v="61"/>
    <n v="62"/>
    <n v="48"/>
    <x v="53"/>
    <x v="187"/>
    <x v="56"/>
    <n v="56"/>
    <x v="214"/>
    <n v="56386.385999999999"/>
    <n v="56434.195000000007"/>
    <n v="56932.097000000023"/>
    <n v="63858.433000000005"/>
    <n v="63891.826000000001"/>
    <n v="59230.292999999998"/>
    <n v="54636.665000000008"/>
    <n v="51739.304999999993"/>
    <n v="56522.301999999996"/>
    <n v="67544.50499999999"/>
    <n v="72685.546999999991"/>
    <n v="69351.462999999989"/>
    <n v="56515.622000000025"/>
    <x v="236"/>
    <x v="236"/>
    <x v="236"/>
    <x v="236"/>
    <x v="236"/>
    <n v="1.6848038460915017E-3"/>
    <n v="4.2340628023716245E-4"/>
    <n v="3.7573309342566575E-4"/>
    <n v="5.5327727293812481E-4"/>
    <n v="5.6344997723893023E-4"/>
    <n v="4.4213062118810323E-4"/>
    <n v="3.8135466472430016E-4"/>
    <n v="8.8994835643379133E-4"/>
    <n v="1.0407574886404148E-3"/>
    <n v="3.5510047456959056E-3"/>
  </r>
  <r>
    <s v="Montana, 2012"/>
    <n v="46"/>
    <n v="65"/>
    <n v="60"/>
    <n v="66"/>
    <n v="73"/>
    <n v="52"/>
    <n v="35"/>
    <n v="70"/>
    <x v="77"/>
    <x v="59"/>
    <x v="197"/>
    <n v="58"/>
    <x v="215"/>
    <n v="55365.135999999977"/>
    <n v="56876.517000000014"/>
    <n v="55829.880999999994"/>
    <n v="61102.132000000012"/>
    <n v="64295.1"/>
    <n v="58617.013000000006"/>
    <n v="55084.334999999985"/>
    <n v="51282.756999999998"/>
    <n v="55064.759999999995"/>
    <n v="64729.812000000005"/>
    <n v="71830.028999999995"/>
    <n v="70447.954999999987"/>
    <n v="58797.310000000005"/>
    <x v="237"/>
    <x v="237"/>
    <x v="237"/>
    <x v="237"/>
    <x v="237"/>
    <n v="2.0048718023559092E-3"/>
    <n v="5.3235664580461519E-4"/>
    <n v="4.7847946117343318E-4"/>
    <n v="6.4203284555606154E-4"/>
    <n v="4.8896299102121964E-4"/>
    <n v="2.5629789653899783E-4"/>
    <n v="5.4160591492462035E-4"/>
    <n v="5.7052717639864421E-4"/>
    <n v="1.2913372920661597E-3"/>
    <n v="3.4283704840810158E-3"/>
  </r>
  <r>
    <s v="Montana, 2013"/>
    <n v="59"/>
    <n v="38"/>
    <n v="56"/>
    <n v="59"/>
    <n v="72"/>
    <n v="61"/>
    <n v="58"/>
    <n v="51"/>
    <x v="76"/>
    <x v="57"/>
    <x v="198"/>
    <n v="60"/>
    <x v="10"/>
    <n v="54267.971999999987"/>
    <n v="55686.005000000005"/>
    <n v="54327.653000000006"/>
    <n v="59157.743999999977"/>
    <n v="63716.765999999996"/>
    <n v="57498.816000000006"/>
    <n v="55265.765000000014"/>
    <n v="49776.65600000001"/>
    <n v="52060.160000000003"/>
    <n v="59852.89499999999"/>
    <n v="68584.195999999996"/>
    <n v="68536.899000000005"/>
    <n v="58664.549000000006"/>
    <x v="238"/>
    <x v="238"/>
    <x v="238"/>
    <x v="238"/>
    <x v="238"/>
    <n v="1.7874262926206275E-3"/>
    <n v="5.090277063598776E-4"/>
    <n v="4.5574952852304361E-4"/>
    <n v="6.3849835969327987E-4"/>
    <n v="5.9899751775428626E-4"/>
    <n v="4.5158294654929556E-4"/>
    <n v="4.0093883207996183E-4"/>
    <n v="6.2405982731441342E-4"/>
    <n v="1.3062999855689478E-3"/>
    <n v="5.8408424434403952E-3"/>
  </r>
  <r>
    <s v="Montana, 2014"/>
    <n v="64"/>
    <n v="50"/>
    <n v="48"/>
    <n v="62"/>
    <n v="39"/>
    <n v="54"/>
    <n v="69"/>
    <n v="67"/>
    <x v="132"/>
    <x v="66"/>
    <x v="199"/>
    <n v="43"/>
    <x v="216"/>
    <n v="54287.481999999996"/>
    <n v="56421.618999999992"/>
    <n v="53505.525000000001"/>
    <n v="57476.691999999981"/>
    <n v="64688.805999999997"/>
    <n v="57079.128999999986"/>
    <n v="56749.418999999994"/>
    <n v="51086.876999999986"/>
    <n v="50022.018999999993"/>
    <n v="56316.834000000003"/>
    <n v="65794.039999999994"/>
    <n v="67735.368000000017"/>
    <n v="58824.604999999996"/>
    <x v="239"/>
    <x v="239"/>
    <x v="239"/>
    <x v="239"/>
    <x v="239"/>
    <n v="2.0999316195951033E-3"/>
    <n v="4.3665284345056757E-4"/>
    <n v="3.9290962494173279E-4"/>
    <n v="3.4262055244700131E-4"/>
    <n v="5.3407763447441863E-4"/>
    <n v="5.6506024189131594E-4"/>
    <n v="5.2939328613794815E-4"/>
    <n v="8.1875080746049358E-4"/>
    <n v="1.4230538388059159E-3"/>
    <n v="5.0039137352259457E-3"/>
  </r>
  <r>
    <s v="Montana, 2015"/>
    <n v="50"/>
    <n v="51"/>
    <n v="46"/>
    <n v="61"/>
    <n v="66"/>
    <n v="52"/>
    <n v="67"/>
    <n v="53"/>
    <x v="25"/>
    <x v="62"/>
    <x v="199"/>
    <n v="49"/>
    <x v="217"/>
    <n v="56230.805000000015"/>
    <n v="60591.255999999972"/>
    <n v="56576.68599999998"/>
    <n v="60491.766000000003"/>
    <n v="69201.259000000005"/>
    <n v="60092.705000000009"/>
    <n v="60761.16599999999"/>
    <n v="55497.582000000009"/>
    <n v="52463.449000000015"/>
    <n v="57621.141000000003"/>
    <n v="69121.327000000005"/>
    <n v="72963.389999999985"/>
    <n v="65707.104999999996"/>
    <x v="240"/>
    <x v="240"/>
    <x v="240"/>
    <x v="240"/>
    <x v="240"/>
    <n v="1.7961684880733963E-3"/>
    <n v="3.9259885609324791E-4"/>
    <n v="3.5468368480109084E-4"/>
    <n v="5.4611407523719288E-4"/>
    <n v="4.8165527429985355E-4"/>
    <n v="5.2863101892571636E-4"/>
    <n v="3.8220098659055049E-4"/>
    <n v="5.5466174519450682E-4"/>
    <n v="1.3156029523445855E-3"/>
    <n v="4.5608877229870526E-3"/>
  </r>
  <r>
    <s v="Montana, 2016"/>
    <n v="50"/>
    <n v="76"/>
    <n v="45"/>
    <n v="56"/>
    <n v="61"/>
    <n v="72"/>
    <n v="36"/>
    <n v="59"/>
    <x v="9"/>
    <x v="9"/>
    <x v="200"/>
    <n v="59"/>
    <x v="218"/>
    <n v="56921.297000000013"/>
    <n v="60195.591000000015"/>
    <n v="57434.778000000006"/>
    <n v="59029.107000000018"/>
    <n v="68519.297999999995"/>
    <n v="60602.548999999992"/>
    <n v="60602.732000000011"/>
    <n v="56449.195000000007"/>
    <n v="52070.472000000009"/>
    <n v="55997.951999999997"/>
    <n v="65895.264999999999"/>
    <n v="71096.866000000024"/>
    <n v="65499.417000000001"/>
    <x v="241"/>
    <x v="241"/>
    <x v="241"/>
    <x v="241"/>
    <x v="241"/>
    <n v="2.2135827298524133E-3"/>
    <n v="3.8255427048775129E-4"/>
    <n v="3.5280723424177665E-4"/>
    <n v="5.0327840088089891E-4"/>
    <n v="6.6347420693799208E-4"/>
    <n v="2.9534047001155116E-4"/>
    <n v="4.3192976195406425E-4"/>
    <n v="4.9747026421242697E-4"/>
    <n v="1.3882085823305947E-3"/>
    <n v="4.0298356633016504E-3"/>
  </r>
  <r>
    <s v="Montana, 2017"/>
    <n v="48"/>
    <n v="64"/>
    <n v="49"/>
    <n v="57"/>
    <n v="48"/>
    <n v="48"/>
    <n v="66"/>
    <n v="46"/>
    <x v="27"/>
    <x v="9"/>
    <x v="201"/>
    <n v="52"/>
    <x v="219"/>
    <n v="47734"/>
    <n v="49806"/>
    <n v="48962"/>
    <n v="49935"/>
    <n v="60508"/>
    <n v="53455"/>
    <n v="52197"/>
    <n v="49498"/>
    <n v="45122"/>
    <n v="46648"/>
    <n v="53689"/>
    <n v="58799"/>
    <n v="54814"/>
    <x v="242"/>
    <x v="242"/>
    <x v="242"/>
    <x v="242"/>
    <x v="242"/>
    <n v="2.3463359450287009E-3"/>
    <n v="4.9611210108537179E-4"/>
    <n v="4.4366777432702841E-4"/>
    <n v="4.5432173550902965E-4"/>
    <n v="5.0729232720355105E-4"/>
    <n v="6.5778327037882339E-4"/>
    <n v="4.0488324399496538E-4"/>
    <n v="8.1192515065017443E-4"/>
    <n v="1.6294938384764234E-3"/>
    <n v="5.2298710775966917E-3"/>
  </r>
  <r>
    <s v="Nebraska, 2009"/>
    <n v="57"/>
    <n v="48"/>
    <n v="62"/>
    <n v="54"/>
    <n v="43"/>
    <n v="58"/>
    <n v="50"/>
    <n v="44"/>
    <x v="51"/>
    <x v="188"/>
    <x v="202"/>
    <n v="41"/>
    <x v="220"/>
    <n v="128138.85600000001"/>
    <n v="117720.48799999998"/>
    <n v="116049.72000000003"/>
    <n v="128404.014"/>
    <n v="138596.54500000001"/>
    <n v="115925.68899999998"/>
    <n v="104247.89199999999"/>
    <n v="108696.283"/>
    <n v="115711.04400000004"/>
    <n v="127877.83100000002"/>
    <n v="120947.18500000001"/>
    <n v="103265.05100000001"/>
    <n v="80119.887000000017"/>
    <x v="243"/>
    <x v="243"/>
    <x v="243"/>
    <x v="243"/>
    <x v="243"/>
    <n v="8.194235790586424E-4"/>
    <n v="2.6521771328534728E-4"/>
    <n v="2.3220925166677272E-4"/>
    <n v="1.9530045250978591E-4"/>
    <n v="2.5845858410853041E-4"/>
    <n v="2.0094442594148168E-4"/>
    <n v="2.3993246381008671E-4"/>
    <n v="4.813055530779707E-4"/>
    <n v="6.4982937105289586E-4"/>
    <n v="3.7364912348973461E-3"/>
  </r>
  <r>
    <s v="Nebraska, 2010"/>
    <n v="51"/>
    <n v="44"/>
    <n v="45"/>
    <n v="59"/>
    <n v="63"/>
    <n v="55"/>
    <n v="48"/>
    <n v="51"/>
    <x v="144"/>
    <x v="144"/>
    <x v="203"/>
    <n v="64"/>
    <x v="221"/>
    <n v="125435.88100000001"/>
    <n v="119709.27899999999"/>
    <n v="117490.91200000004"/>
    <n v="125107.22000000003"/>
    <n v="128245.66599999997"/>
    <n v="118127.98200000002"/>
    <n v="110507.21599999997"/>
    <n v="105901.72899999996"/>
    <n v="113322.25899999996"/>
    <n v="126949.05899999998"/>
    <n v="122324.37900000004"/>
    <n v="107759.23800000006"/>
    <n v="84052.617999999988"/>
    <x v="244"/>
    <x v="244"/>
    <x v="244"/>
    <x v="244"/>
    <x v="244"/>
    <n v="7.5735905263024379E-4"/>
    <n v="1.897131693287717E-4"/>
    <n v="1.7761787011970332E-4"/>
    <n v="2.7554812448431497E-4"/>
    <n v="2.5088495333822693E-4"/>
    <n v="1.9255962602802466E-4"/>
    <n v="2.6588554567763523E-4"/>
    <n v="2.900287891364849E-4"/>
    <n v="8.0874018754611423E-4"/>
    <n v="4.2875843168072659E-3"/>
  </r>
  <r>
    <s v="Nebraska, 2011"/>
    <n v="48"/>
    <n v="57"/>
    <n v="45"/>
    <n v="59"/>
    <n v="61"/>
    <n v="53"/>
    <n v="48"/>
    <n v="29"/>
    <x v="49"/>
    <x v="57"/>
    <x v="204"/>
    <n v="49"/>
    <x v="222"/>
    <n v="125020.61300000006"/>
    <n v="120392.68100000004"/>
    <n v="117434.25800000002"/>
    <n v="124966.95499999997"/>
    <n v="125173.101"/>
    <n v="120860.62399999997"/>
    <n v="111198.89200000002"/>
    <n v="106714.666"/>
    <n v="111110.86699999997"/>
    <n v="124581.63300000006"/>
    <n v="123342.54300000001"/>
    <n v="109824.32800000001"/>
    <n v="89261.025000000023"/>
    <x v="245"/>
    <x v="245"/>
    <x v="245"/>
    <x v="245"/>
    <x v="245"/>
    <n v="8.3986150347863E-4"/>
    <n v="1.8921321608566803E-4"/>
    <n v="1.7989921614153633E-4"/>
    <n v="2.6286360090486439E-4"/>
    <n v="2.4331399202865721E-4"/>
    <n v="1.9360758105332974E-4"/>
    <n v="1.4566616560686912E-4"/>
    <n v="5.7334675636543466E-4"/>
    <n v="6.8944489820364861E-4"/>
    <n v="5.5538767700773267E-3"/>
  </r>
  <r>
    <s v="Nebraska, 2012"/>
    <n v="49"/>
    <n v="43"/>
    <n v="42"/>
    <n v="50"/>
    <n v="44"/>
    <n v="50"/>
    <n v="43"/>
    <n v="56"/>
    <x v="53"/>
    <x v="62"/>
    <x v="205"/>
    <n v="32"/>
    <x v="223"/>
    <n v="122417.12199999997"/>
    <n v="118584.11700000003"/>
    <n v="115242.53199999995"/>
    <n v="120601.44600000001"/>
    <n v="125587.01000000005"/>
    <n v="120687.02000000003"/>
    <n v="111352.41300000004"/>
    <n v="103691.06599999999"/>
    <n v="105887.337"/>
    <n v="117433.50600000001"/>
    <n v="119797.86299999998"/>
    <n v="107245.163"/>
    <n v="90809.623000000051"/>
    <x v="246"/>
    <x v="246"/>
    <x v="246"/>
    <x v="246"/>
    <x v="246"/>
    <n v="7.5152885884704936E-4"/>
    <n v="1.7962024508164594E-4"/>
    <n v="1.7060101307105963E-4"/>
    <n v="1.8962294223499496E-4"/>
    <n v="2.3857420079682543E-4"/>
    <n v="1.8125764809796295E-4"/>
    <n v="2.8275004674716616E-4"/>
    <n v="5.6694951574486844E-4"/>
    <n v="7.8268317646384012E-4"/>
    <n v="4.677189173008643E-3"/>
  </r>
  <r>
    <s v="Nebraska, 2013"/>
    <n v="51"/>
    <n v="59"/>
    <n v="62"/>
    <n v="54"/>
    <n v="70"/>
    <n v="54"/>
    <n v="59"/>
    <n v="49"/>
    <x v="96"/>
    <x v="10"/>
    <x v="206"/>
    <n v="54"/>
    <x v="224"/>
    <n v="122878.87"/>
    <n v="122465.99499999995"/>
    <n v="116385.71899999997"/>
    <n v="120574.68599999999"/>
    <n v="125276.09700000004"/>
    <n v="121864.42599999998"/>
    <n v="115367.09500000003"/>
    <n v="104636.22199999997"/>
    <n v="106112.51499999998"/>
    <n v="114680.62300000002"/>
    <n v="121850.19099999999"/>
    <n v="109884.507"/>
    <n v="94804.806999999957"/>
    <x v="247"/>
    <x v="247"/>
    <x v="247"/>
    <x v="247"/>
    <x v="247"/>
    <n v="8.9519052380608642E-4"/>
    <n v="2.5957527773905789E-4"/>
    <n v="2.5218548927704654E-4"/>
    <n v="2.9507040086801953E-4"/>
    <n v="2.5622929355918278E-4"/>
    <n v="2.4943895893412009E-4"/>
    <n v="2.3938719145836802E-4"/>
    <n v="3.1255094527612239E-4"/>
    <n v="6.9152552885511944E-4"/>
    <n v="5.7444569150221321E-3"/>
  </r>
  <r>
    <s v="Nebraska, 2014"/>
    <n v="62"/>
    <n v="68"/>
    <n v="35"/>
    <n v="62"/>
    <n v="45"/>
    <n v="60"/>
    <n v="45"/>
    <n v="56"/>
    <x v="75"/>
    <x v="189"/>
    <x v="207"/>
    <n v="52"/>
    <x v="225"/>
    <n v="118147.92000000003"/>
    <n v="117557.03599999999"/>
    <n v="114108.15500000003"/>
    <n v="113679.24299999997"/>
    <n v="119756.99399999998"/>
    <n v="115925.62500000003"/>
    <n v="113383.72500000001"/>
    <n v="100217.26600000002"/>
    <n v="102293.361"/>
    <n v="107680.98400000001"/>
    <n v="117247.07100000001"/>
    <n v="108437.50000000001"/>
    <n v="94818.954000000012"/>
    <x v="248"/>
    <x v="248"/>
    <x v="248"/>
    <x v="248"/>
    <x v="248"/>
    <n v="1.1003156043711982E-3"/>
    <n v="1.5108009903827112E-4"/>
    <n v="1.4993387680422557E-4"/>
    <n v="1.9624145286705489E-4"/>
    <n v="2.9628074777527595E-4"/>
    <n v="2.0006397156637485E-4"/>
    <n v="2.755140065564658E-4"/>
    <n v="4.029569924337773E-4"/>
    <n v="1.0973062607919561E-3"/>
    <n v="4.9059679260081944E-3"/>
  </r>
  <r>
    <s v="Nebraska, 2015"/>
    <n v="45"/>
    <n v="49"/>
    <n v="67"/>
    <n v="59"/>
    <n v="54"/>
    <n v="66"/>
    <n v="56"/>
    <n v="50"/>
    <x v="51"/>
    <x v="15"/>
    <x v="208"/>
    <n v="55"/>
    <x v="226"/>
    <n v="114444.20300000002"/>
    <n v="115831.49500000004"/>
    <n v="111724.804"/>
    <n v="113638.95699999998"/>
    <n v="122539.55299999997"/>
    <n v="113572.56899999997"/>
    <n v="113814.21099999998"/>
    <n v="102628.31299999999"/>
    <n v="99082.473000000027"/>
    <n v="101919.34700000001"/>
    <n v="113063.39899999998"/>
    <n v="107685.64599999995"/>
    <n v="93988.119999999981"/>
    <x v="249"/>
    <x v="249"/>
    <x v="249"/>
    <x v="249"/>
    <x v="249"/>
    <n v="8.2136095613335677E-4"/>
    <n v="2.9443263181213886E-4"/>
    <n v="2.836837271943159E-4"/>
    <n v="2.3748082452286807E-4"/>
    <n v="3.2720114431560439E-4"/>
    <n v="2.6048602058511248E-4"/>
    <n v="2.4792515651242419E-4"/>
    <n v="4.410394853095341E-4"/>
    <n v="9.5998593778210783E-4"/>
    <n v="6.2645017485752283E-3"/>
  </r>
  <r>
    <s v="Nebraska, 2016"/>
    <n v="53"/>
    <n v="49"/>
    <n v="59"/>
    <n v="61"/>
    <n v="42"/>
    <n v="46"/>
    <n v="60"/>
    <n v="42"/>
    <x v="10"/>
    <x v="89"/>
    <x v="209"/>
    <n v="45"/>
    <x v="227"/>
    <n v="125129.478"/>
    <n v="127395.69"/>
    <n v="123269.10099999992"/>
    <n v="121876.10200000001"/>
    <n v="130961.641"/>
    <n v="120016.93699999995"/>
    <n v="124602.80800000003"/>
    <n v="112692.21800000005"/>
    <n v="106054.08399999997"/>
    <n v="107643.07600000003"/>
    <n v="120174.58700000001"/>
    <n v="117430.851"/>
    <n v="104522.83100000001"/>
    <x v="250"/>
    <x v="250"/>
    <x v="250"/>
    <x v="250"/>
    <x v="250"/>
    <n v="8.1515564222205095E-4"/>
    <n v="2.3537410166232729E-4"/>
    <n v="2.333512366466584E-4"/>
    <n v="1.7169505266224523E-4"/>
    <n v="2.1028926925585235E-4"/>
    <n v="2.6336851677738433E-4"/>
    <n v="1.8922866979066379E-4"/>
    <n v="3.6747759316183855E-4"/>
    <n v="8.9028799152074238E-4"/>
    <n v="4.8090182167771405E-3"/>
  </r>
  <r>
    <s v="Nebraska, 2017"/>
    <n v="65"/>
    <n v="65"/>
    <n v="63"/>
    <n v="60"/>
    <n v="59"/>
    <n v="36"/>
    <n v="59"/>
    <n v="55"/>
    <x v="11"/>
    <x v="11"/>
    <x v="210"/>
    <n v="34"/>
    <x v="228"/>
    <n v="119794"/>
    <n v="120893"/>
    <n v="118175"/>
    <n v="115853"/>
    <n v="125274"/>
    <n v="116074"/>
    <n v="119014"/>
    <n v="109703"/>
    <n v="100138"/>
    <n v="99668"/>
    <n v="110345"/>
    <n v="110592"/>
    <n v="99185"/>
    <x v="251"/>
    <x v="251"/>
    <x v="251"/>
    <x v="251"/>
    <x v="251"/>
    <n v="1.0851962535686262E-3"/>
    <n v="2.6352334900530392E-4"/>
    <n v="2.6127310504422979E-4"/>
    <n v="2.5096984958823931E-4"/>
    <n v="1.7155846569545514E-4"/>
    <n v="2.8093498973873047E-4"/>
    <n v="2.6218317546728191E-4"/>
    <n v="4.0862723537671714E-4"/>
    <n v="1.0642267770514008E-3"/>
    <n v="6.2825983878615462E-3"/>
  </r>
  <r>
    <s v="Nevada, 2009"/>
    <n v="47"/>
    <n v="47"/>
    <n v="51"/>
    <n v="43"/>
    <n v="62"/>
    <n v="63"/>
    <n v="49"/>
    <n v="61"/>
    <x v="116"/>
    <x v="124"/>
    <x v="211"/>
    <n v="64"/>
    <x v="229"/>
    <n v="195159.26299999998"/>
    <n v="177866.42399999997"/>
    <n v="177810.13699999999"/>
    <n v="164045.68500000003"/>
    <n v="163929.31799999997"/>
    <n v="194069.52500000002"/>
    <n v="182655.07699999993"/>
    <n v="186755.91499999998"/>
    <n v="184055.71499999994"/>
    <n v="181504.50599999996"/>
    <n v="164768.78899999999"/>
    <n v="149392.9"/>
    <n v="128657.45899999999"/>
    <x v="252"/>
    <x v="252"/>
    <x v="252"/>
    <x v="252"/>
    <x v="252"/>
    <n v="4.8165789599236193E-4"/>
    <n v="1.433887008371069E-4"/>
    <n v="1.554996555636894E-4"/>
    <n v="1.6457645630481017E-4"/>
    <n v="1.6989758384870513E-4"/>
    <n v="1.4150672520097171E-4"/>
    <n v="2.193847194421353E-4"/>
    <n v="5.2959916331610983E-4"/>
    <n v="1.3583312330092772E-3"/>
    <n v="5.2659244116486916E-3"/>
  </r>
  <r>
    <s v="Nevada, 2010"/>
    <n v="63"/>
    <n v="66"/>
    <n v="54"/>
    <n v="44"/>
    <n v="53"/>
    <n v="58"/>
    <n v="50"/>
    <n v="59"/>
    <x v="43"/>
    <x v="171"/>
    <x v="212"/>
    <n v="39"/>
    <x v="230"/>
    <n v="188938.50899999993"/>
    <n v="180678.14600000004"/>
    <n v="177668.37400000001"/>
    <n v="176944.897"/>
    <n v="175887.27499999999"/>
    <n v="195718.07099999997"/>
    <n v="185112.94499999995"/>
    <n v="196231.41899999999"/>
    <n v="189063.34799999997"/>
    <n v="188325.33899999995"/>
    <n v="176852.55799999999"/>
    <n v="157074.81200000001"/>
    <n v="142779.992"/>
    <x v="253"/>
    <x v="253"/>
    <x v="253"/>
    <x v="253"/>
    <x v="253"/>
    <n v="6.827618185554754E-4"/>
    <n v="1.5069212894825934E-4"/>
    <n v="1.5304726803654401E-4"/>
    <n v="1.3916933698488468E-4"/>
    <n v="1.5053409744337378E-4"/>
    <n v="1.3691956827277529E-4"/>
    <n v="1.9676189680122651E-4"/>
    <n v="4.2523688345235625E-4"/>
    <n v="1.5322757254749599E-3"/>
    <n v="3.7328616298664659E-3"/>
  </r>
  <r>
    <s v="Nevada, 2011"/>
    <n v="62"/>
    <n v="58"/>
    <n v="64"/>
    <n v="57"/>
    <n v="42"/>
    <n v="47"/>
    <n v="51"/>
    <n v="46"/>
    <x v="18"/>
    <x v="116"/>
    <x v="213"/>
    <n v="63"/>
    <x v="230"/>
    <n v="189091.56299999999"/>
    <n v="184780.31300000002"/>
    <n v="177487.5"/>
    <n v="178300.17199999999"/>
    <n v="178907.27300000002"/>
    <n v="197606.37300000005"/>
    <n v="187762.03899999999"/>
    <n v="195532.34200000003"/>
    <n v="189927.44499999995"/>
    <n v="189893.23800000004"/>
    <n v="178920.04799999998"/>
    <n v="158465.01799999998"/>
    <n v="148002.26499999998"/>
    <x v="254"/>
    <x v="254"/>
    <x v="254"/>
    <x v="254"/>
    <x v="254"/>
    <n v="6.3461319001313664E-4"/>
    <n v="1.7666488079635161E-4"/>
    <n v="1.7916759825652569E-4"/>
    <n v="1.0898661823896453E-4"/>
    <n v="1.2193230418611735E-4"/>
    <n v="1.3828135247817509E-4"/>
    <n v="1.500975880678265E-4"/>
    <n v="4.192141195172224E-4"/>
    <n v="1.3519840706894771E-3"/>
    <n v="3.8478796799077163E-3"/>
  </r>
  <r>
    <s v="Nevada, 2012"/>
    <n v="58"/>
    <n v="52"/>
    <n v="37"/>
    <n v="50"/>
    <n v="48"/>
    <n v="63"/>
    <n v="68"/>
    <n v="65"/>
    <x v="49"/>
    <x v="190"/>
    <x v="144"/>
    <n v="44"/>
    <x v="231"/>
    <n v="184328.69800000003"/>
    <n v="183610.44199999998"/>
    <n v="176617.89200000002"/>
    <n v="176699.90699999998"/>
    <n v="178929.23300000001"/>
    <n v="193889.08299999993"/>
    <n v="188968.568"/>
    <n v="188760.60000000003"/>
    <n v="191097.31300000002"/>
    <n v="188674.731"/>
    <n v="180528.41399999999"/>
    <n v="161816.01100000003"/>
    <n v="151128.296"/>
    <x v="255"/>
    <x v="255"/>
    <x v="255"/>
    <x v="255"/>
    <x v="255"/>
    <n v="5.9676003353530973E-4"/>
    <n v="1.0271263115021929E-4"/>
    <n v="1.0404096807140157E-4"/>
    <n v="1.2537296792848997E-4"/>
    <n v="1.6585148773773205E-4"/>
    <n v="1.8418044624186501E-4"/>
    <n v="2.0770468912859947E-4"/>
    <n v="3.3316092423767125E-4"/>
    <n v="1.6244969812784847E-3"/>
    <n v="4.0576756153488302E-3"/>
  </r>
  <r>
    <s v="Nevada, 2013"/>
    <n v="59"/>
    <n v="61"/>
    <n v="43"/>
    <n v="70"/>
    <n v="35"/>
    <n v="56"/>
    <n v="43"/>
    <n v="61"/>
    <x v="101"/>
    <x v="43"/>
    <x v="214"/>
    <n v="43"/>
    <x v="232"/>
    <n v="182415.45899999997"/>
    <n v="186421.25199999995"/>
    <n v="180083.57699999996"/>
    <n v="177493.23"/>
    <n v="182963.67299999998"/>
    <n v="196409.14300000004"/>
    <n v="193767.606"/>
    <n v="189891.04800000004"/>
    <n v="191512.318"/>
    <n v="190866.02399999998"/>
    <n v="184381.66899999999"/>
    <n v="167786.13"/>
    <n v="154396.42899999997"/>
    <x v="256"/>
    <x v="256"/>
    <x v="256"/>
    <x v="256"/>
    <x v="256"/>
    <n v="6.5783898282436692E-4"/>
    <n v="1.1732451143229005E-4"/>
    <n v="1.1929304069951464E-4"/>
    <n v="8.9702936142922231E-5"/>
    <n v="1.4682618191681087E-4"/>
    <n v="1.145909776452643E-4"/>
    <n v="1.8933365042891721E-4"/>
    <n v="4.2588175813188808E-4"/>
    <n v="1.2608233107630495E-3"/>
    <n v="3.6180048306045653E-3"/>
  </r>
  <r>
    <s v="Nevada, 2014"/>
    <n v="37"/>
    <n v="79"/>
    <n v="41"/>
    <n v="49"/>
    <n v="19"/>
    <n v="47"/>
    <n v="61"/>
    <n v="73"/>
    <x v="137"/>
    <x v="191"/>
    <x v="215"/>
    <n v="34"/>
    <x v="233"/>
    <n v="177718.796"/>
    <n v="185430.72500000006"/>
    <n v="178580.67199999999"/>
    <n v="174651.01900000003"/>
    <n v="182977.18799999997"/>
    <n v="194964.36000000002"/>
    <n v="194638.58300000001"/>
    <n v="184189.63399999996"/>
    <n v="191071.06000000003"/>
    <n v="186617.861"/>
    <n v="183933.69799999995"/>
    <n v="168200.31499999997"/>
    <n v="154548.83499999999"/>
    <x v="257"/>
    <x v="257"/>
    <x v="257"/>
    <x v="257"/>
    <x v="257"/>
    <n v="6.5271655340271375E-4"/>
    <n v="1.1263383602244737E-4"/>
    <n v="1.1464420086975969E-4"/>
    <n v="4.8767598760156178E-5"/>
    <n v="1.2524626413444728E-4"/>
    <n v="1.6461946662596556E-4"/>
    <n v="2.2618185051765437E-4"/>
    <n v="7.2158401461052291E-4"/>
    <n v="1.736014262850949E-3"/>
    <n v="4.7624507864821135E-3"/>
  </r>
  <r>
    <s v="Nevada, 2015"/>
    <n v="39"/>
    <n v="64"/>
    <n v="44"/>
    <n v="60"/>
    <n v="56"/>
    <n v="47"/>
    <n v="50"/>
    <n v="59"/>
    <x v="87"/>
    <x v="192"/>
    <x v="216"/>
    <n v="54"/>
    <x v="137"/>
    <n v="178956.17600000001"/>
    <n v="187558.84200000003"/>
    <n v="182029.98200000002"/>
    <n v="175249.43000000005"/>
    <n v="186243.93700000001"/>
    <n v="201228.75600000005"/>
    <n v="197337.41800000003"/>
    <n v="186913.49400000006"/>
    <n v="194221.11899999998"/>
    <n v="190610.72300000003"/>
    <n v="189011.66300000003"/>
    <n v="175485.62700000001"/>
    <n v="160862.10300000006"/>
    <x v="258"/>
    <x v="258"/>
    <x v="258"/>
    <x v="258"/>
    <x v="258"/>
    <n v="5.7555990691262866E-4"/>
    <n v="1.1905121892971525E-4"/>
    <n v="1.2171730940778227E-4"/>
    <n v="1.4050364444625444E-4"/>
    <n v="1.2331601066104168E-4"/>
    <n v="1.3170983019952884E-4"/>
    <n v="1.7541370057707831E-4"/>
    <n v="5.2629803226365249E-4"/>
    <n v="1.5155289941324614E-3"/>
    <n v="4.6733284322030477E-3"/>
  </r>
  <r>
    <s v="Nevada, 2016"/>
    <n v="50"/>
    <n v="70"/>
    <n v="57"/>
    <n v="52"/>
    <n v="46"/>
    <n v="63"/>
    <n v="55"/>
    <n v="62"/>
    <x v="145"/>
    <x v="193"/>
    <x v="217"/>
    <n v="71"/>
    <x v="234"/>
    <n v="178087.73399999997"/>
    <n v="186793.40800000002"/>
    <n v="182862.106"/>
    <n v="174409.20900000003"/>
    <n v="185176.37900000002"/>
    <n v="203996.29700000002"/>
    <n v="200302.22200000001"/>
    <n v="186601.01400000002"/>
    <n v="194403.584"/>
    <n v="191797.35800000001"/>
    <n v="190032.58200000005"/>
    <n v="179942.67299999998"/>
    <n v="162649.14399999997"/>
    <x v="259"/>
    <x v="259"/>
    <x v="259"/>
    <x v="259"/>
    <x v="259"/>
    <n v="6.7382518326613119E-4"/>
    <n v="1.541976187050736E-4"/>
    <n v="1.5851580792498277E-4"/>
    <n v="1.1377731512293765E-4"/>
    <n v="1.6535233519675266E-4"/>
    <n v="1.4404318320349627E-4"/>
    <n v="1.8097338267714672E-4"/>
    <n v="4.0394591325799853E-4"/>
    <n v="1.3192085643229671E-3"/>
    <n v="3.5813534640320665E-3"/>
  </r>
  <r>
    <s v="Nevada, 2017"/>
    <n v="41"/>
    <n v="62"/>
    <n v="42"/>
    <n v="56"/>
    <n v="62"/>
    <n v="54"/>
    <n v="41"/>
    <n v="76"/>
    <x v="137"/>
    <x v="42"/>
    <x v="218"/>
    <n v="44"/>
    <x v="235"/>
    <n v="177619"/>
    <n v="186248"/>
    <n v="182767"/>
    <n v="173006"/>
    <n v="181598"/>
    <n v="207187"/>
    <n v="202567"/>
    <n v="189815"/>
    <n v="190249"/>
    <n v="190015"/>
    <n v="188301"/>
    <n v="178338"/>
    <n v="163989"/>
    <x v="260"/>
    <x v="260"/>
    <x v="260"/>
    <x v="260"/>
    <x v="260"/>
    <n v="5.798929168613718E-4"/>
    <n v="1.1381651152392179E-4"/>
    <n v="1.1844198034991145E-4"/>
    <n v="1.5131029837414645E-4"/>
    <n v="1.4208133367011873E-4"/>
    <n v="1.0837500925152518E-4"/>
    <n v="2.2200994955116015E-4"/>
    <n v="6.1766522544780733E-4"/>
    <n v="1.1592939638265416E-3"/>
    <n v="4.0624836190176657E-3"/>
  </r>
  <r>
    <s v="New Hampshire, 2009"/>
    <n v="74"/>
    <n v="49"/>
    <n v="50"/>
    <n v="44"/>
    <n v="46"/>
    <n v="60"/>
    <n v="53"/>
    <n v="49"/>
    <x v="43"/>
    <x v="15"/>
    <x v="219"/>
    <n v="77"/>
    <x v="236"/>
    <n v="75863.43299999999"/>
    <n v="77989.513000000021"/>
    <n v="87645.431000000011"/>
    <n v="97206.035000000018"/>
    <n v="87546.030999999988"/>
    <n v="73797.65400000001"/>
    <n v="74709.301000000007"/>
    <n v="91493.301000000021"/>
    <n v="106007.77499999999"/>
    <n v="114256.777"/>
    <n v="103004.704"/>
    <n v="87684.742999999988"/>
    <n v="69748.330000000016"/>
    <x v="261"/>
    <x v="261"/>
    <x v="261"/>
    <x v="261"/>
    <x v="261"/>
    <n v="1.6213344840326435E-3"/>
    <n v="3.0186866848579971E-4"/>
    <n v="2.7063296818558989E-4"/>
    <n v="3.0974980262708904E-4"/>
    <n v="3.0379581324407569E-4"/>
    <n v="2.4394568128714911E-4"/>
    <n v="3.1124336879329034E-4"/>
    <n v="8.7613355752642875E-4"/>
    <n v="1.164710711760974E-3"/>
    <n v="3.2397917108456442E-3"/>
  </r>
  <r>
    <s v="New Hampshire, 2010"/>
    <n v="54"/>
    <n v="60"/>
    <n v="41"/>
    <n v="46"/>
    <n v="49"/>
    <n v="62"/>
    <n v="58"/>
    <n v="58"/>
    <x v="13"/>
    <x v="66"/>
    <x v="201"/>
    <n v="65"/>
    <x v="92"/>
    <n v="72299.672999999995"/>
    <n v="78997.66399999999"/>
    <n v="87230.946999999986"/>
    <n v="96599.282999999981"/>
    <n v="83080.710000000006"/>
    <n v="70958.42"/>
    <n v="73270.159000000014"/>
    <n v="88927.861999999994"/>
    <n v="103218.34600000001"/>
    <n v="114782.51299999999"/>
    <n v="106894.11900000002"/>
    <n v="91960.916000000012"/>
    <n v="74856.738000000012"/>
    <x v="262"/>
    <x v="262"/>
    <x v="262"/>
    <x v="262"/>
    <x v="262"/>
    <n v="1.5767706169293463E-3"/>
    <n v="2.4664827404471306E-4"/>
    <n v="2.2818344611133195E-4"/>
    <n v="3.3973849246618444E-4"/>
    <n v="3.2267095273615809E-4"/>
    <n v="2.616423728415361E-4"/>
    <n v="3.476850237925057E-4"/>
    <n v="6.4100162471808367E-4"/>
    <n v="1.0390339703175114E-3"/>
    <n v="3.7307259203115204E-3"/>
  </r>
  <r>
    <s v="New Hampshire, 2011"/>
    <n v="40"/>
    <n v="32"/>
    <n v="51"/>
    <n v="45"/>
    <n v="44"/>
    <n v="55"/>
    <n v="53"/>
    <n v="39"/>
    <x v="46"/>
    <x v="194"/>
    <x v="86"/>
    <n v="55"/>
    <x v="156"/>
    <n v="69428.031999999992"/>
    <n v="76284.868999999992"/>
    <n v="82851.066000000021"/>
    <n v="89971.192999999999"/>
    <n v="79510.152000000002"/>
    <n v="69566.805000000008"/>
    <n v="69720.600999999995"/>
    <n v="81335.616999999998"/>
    <n v="97259.012999999992"/>
    <n v="108524.70700000001"/>
    <n v="104127.545"/>
    <n v="88847.83600000001"/>
    <n v="73939.296000000002"/>
    <x v="263"/>
    <x v="263"/>
    <x v="263"/>
    <x v="263"/>
    <x v="263"/>
    <n v="1.0370450944079763E-3"/>
    <n v="3.2048072611632315E-4"/>
    <n v="3.0091807449368543E-4"/>
    <n v="3.1589359916717809E-4"/>
    <n v="3.0795998737476036E-4"/>
    <n v="2.4923319410696858E-4"/>
    <n v="2.3957667612204138E-4"/>
    <n v="6.6359521061066704E-4"/>
    <n v="8.3337214686943293E-4"/>
    <n v="5.952364872274382E-3"/>
  </r>
  <r>
    <s v="New Hampshire, 2012"/>
    <n v="63"/>
    <n v="47"/>
    <n v="68"/>
    <n v="53"/>
    <n v="51"/>
    <n v="61"/>
    <n v="56"/>
    <n v="47"/>
    <x v="53"/>
    <x v="61"/>
    <x v="143"/>
    <n v="52"/>
    <x v="237"/>
    <n v="69384.82699999999"/>
    <n v="76842.131000000008"/>
    <n v="84829.463000000003"/>
    <n v="94399.342000000004"/>
    <n v="84387.013000000006"/>
    <n v="73388.551999999996"/>
    <n v="72297.282999999996"/>
    <n v="81550.725999999995"/>
    <n v="97772.349999999991"/>
    <n v="111461.41099999999"/>
    <n v="111762.40700000001"/>
    <n v="96602.83"/>
    <n v="82627.989000000001"/>
    <x v="264"/>
    <x v="264"/>
    <x v="264"/>
    <x v="264"/>
    <x v="264"/>
    <n v="1.5853610184831911E-3"/>
    <n v="4.206057373319397E-4"/>
    <n v="3.8034222466250289E-4"/>
    <n v="3.5006835084550259E-4"/>
    <n v="3.4016815549159997E-4"/>
    <n v="2.508692867174237E-4"/>
    <n v="2.6223168683952729E-4"/>
    <n v="6.5627024877680572E-4"/>
    <n v="7.2706027459508589E-4"/>
    <n v="5.0111010263843916E-3"/>
  </r>
  <r>
    <s v="New Hampshire, 2013"/>
    <n v="64"/>
    <n v="46"/>
    <n v="46"/>
    <n v="53"/>
    <n v="52"/>
    <n v="45"/>
    <n v="55"/>
    <n v="67"/>
    <x v="146"/>
    <x v="144"/>
    <x v="212"/>
    <n v="40"/>
    <x v="223"/>
    <n v="68047.467999999993"/>
    <n v="76553.638999999996"/>
    <n v="82535.195999999996"/>
    <n v="93801.17300000001"/>
    <n v="85119.686000000002"/>
    <n v="74379.903999999995"/>
    <n v="72698.33"/>
    <n v="78529.937999999995"/>
    <n v="93775.017000000007"/>
    <n v="109053.33"/>
    <n v="112910.18200000002"/>
    <n v="99453.175000000003"/>
    <n v="85195.057000000001"/>
    <x v="265"/>
    <x v="265"/>
    <x v="265"/>
    <x v="265"/>
    <x v="265"/>
    <n v="1.6165186337278562E-3"/>
    <n v="2.8914662678873729E-4"/>
    <n v="2.5709691009252311E-4"/>
    <n v="3.5355333407117198E-4"/>
    <n v="2.6116486319270387E-4"/>
    <n v="2.4778847435068518E-4"/>
    <n v="3.628521068103159E-4"/>
    <n v="5.0958062533696009E-4"/>
    <n v="1.1397193917607718E-3"/>
    <n v="4.289698665506817E-3"/>
  </r>
  <r>
    <s v="New Hampshire, 2014"/>
    <n v="63"/>
    <n v="52"/>
    <n v="28"/>
    <n v="45"/>
    <n v="44"/>
    <n v="51"/>
    <n v="54"/>
    <n v="47"/>
    <x v="75"/>
    <x v="90"/>
    <x v="220"/>
    <n v="70"/>
    <x v="238"/>
    <n v="64619.513000000006"/>
    <n v="73358.754000000015"/>
    <n v="77974.342999999993"/>
    <n v="90146.269"/>
    <n v="84475.453999999998"/>
    <n v="73587.986999999994"/>
    <n v="71069.862999999998"/>
    <n v="74368.013999999996"/>
    <n v="87919.323000000004"/>
    <n v="102147.42600000001"/>
    <n v="109357.666"/>
    <n v="97785.364000000001"/>
    <n v="85006.09"/>
    <x v="266"/>
    <x v="266"/>
    <x v="266"/>
    <x v="266"/>
    <x v="266"/>
    <n v="1.7796482000723216E-3"/>
    <n v="1.8502231537625903E-4"/>
    <n v="1.6034660246709397E-4"/>
    <n v="3.0416600274371566E-4"/>
    <n v="3.1425742108270589E-4"/>
    <n v="2.5531300210966077E-4"/>
    <n v="2.5712361804398144E-4"/>
    <n v="4.5486402304371464E-4"/>
    <n v="6.9229524737892583E-4"/>
    <n v="3.3241522437104268E-3"/>
  </r>
  <r>
    <s v="New Hampshire, 2015"/>
    <n v="42"/>
    <n v="58"/>
    <n v="48"/>
    <n v="61"/>
    <n v="72"/>
    <n v="48"/>
    <n v="59"/>
    <n v="73"/>
    <x v="13"/>
    <x v="195"/>
    <x v="221"/>
    <n v="40"/>
    <x v="239"/>
    <n v="62585.561000000009"/>
    <n v="70588.51999999999"/>
    <n v="76068.820999999996"/>
    <n v="87340.021000000008"/>
    <n v="83899.75499999999"/>
    <n v="73541.390999999989"/>
    <n v="70589.911999999997"/>
    <n v="71566.706000000006"/>
    <n v="82578.814999999988"/>
    <n v="96000.831000000006"/>
    <n v="105828.486"/>
    <n v="96695.125"/>
    <n v="83390.798999999999"/>
    <x v="267"/>
    <x v="267"/>
    <x v="267"/>
    <x v="267"/>
    <x v="267"/>
    <n v="1.597812632853127E-3"/>
    <n v="3.2729353793479733E-4"/>
    <n v="2.8030870584647339E-4"/>
    <n v="4.9954450214052392E-4"/>
    <n v="3.1139406249760572E-4"/>
    <n v="2.9232621344103344E-4"/>
    <n v="4.0536205372719748E-4"/>
    <n v="5.4844660017999832E-4"/>
    <n v="4.2240098190964953E-4"/>
    <n v="6.2525708487139627E-3"/>
  </r>
  <r>
    <s v="New Hampshire, 2016"/>
    <n v="42"/>
    <n v="40"/>
    <n v="66"/>
    <n v="70"/>
    <n v="64"/>
    <n v="59"/>
    <n v="44"/>
    <n v="51"/>
    <x v="146"/>
    <x v="95"/>
    <x v="222"/>
    <n v="65"/>
    <x v="240"/>
    <n v="64868.707000000002"/>
    <n v="74002.634000000005"/>
    <n v="77528.588000000003"/>
    <n v="89930.271999999997"/>
    <n v="88918.961999999985"/>
    <n v="78774.817999999999"/>
    <n v="75946.349000000002"/>
    <n v="75163.626000000004"/>
    <n v="83719.35100000001"/>
    <n v="98769.227000000014"/>
    <n v="111128.85"/>
    <n v="106749.32700000002"/>
    <n v="91133.02399999999"/>
    <x v="268"/>
    <x v="268"/>
    <x v="268"/>
    <x v="268"/>
    <x v="268"/>
    <n v="1.2640917908229618E-3"/>
    <n v="4.3555380289878477E-4"/>
    <n v="3.6902590256550946E-4"/>
    <n v="4.1364734535643719E-4"/>
    <n v="3.7134248812571024E-4"/>
    <n v="2.0962555078577494E-4"/>
    <n v="2.5772889670185896E-4"/>
    <n v="4.291861272208419E-4"/>
    <n v="9.6889329649957399E-4"/>
    <n v="2.797993176210063E-3"/>
  </r>
  <r>
    <s v="New Hampshire, 2017"/>
    <n v="59"/>
    <n v="55"/>
    <n v="46"/>
    <n v="56"/>
    <n v="34"/>
    <n v="51"/>
    <n v="62"/>
    <n v="52"/>
    <x v="14"/>
    <x v="187"/>
    <x v="223"/>
    <n v="56"/>
    <x v="241"/>
    <n v="65300"/>
    <n v="73928"/>
    <n v="77262"/>
    <n v="89474"/>
    <n v="90511"/>
    <n v="79705"/>
    <n v="77798"/>
    <n v="75554"/>
    <n v="81195"/>
    <n v="95738"/>
    <n v="108747"/>
    <n v="107690"/>
    <n v="92517"/>
    <x v="269"/>
    <x v="269"/>
    <x v="269"/>
    <x v="269"/>
    <x v="269"/>
    <n v="1.7457886676875956E-3"/>
    <n v="3.0425292678087175E-4"/>
    <n v="2.5557685362669112E-4"/>
    <n v="2.1586890408436664E-4"/>
    <n v="3.2536092734243918E-4"/>
    <n v="3.0320072376946965E-4"/>
    <n v="2.5973117823053138E-4"/>
    <n v="4.8355145143427601E-4"/>
    <n v="7.5971527192852072E-4"/>
    <n v="3.9469473384774025E-3"/>
  </r>
  <r>
    <s v="New Jersey, 2009"/>
    <n v="66"/>
    <n v="53"/>
    <n v="58"/>
    <n v="47"/>
    <n v="39"/>
    <n v="63"/>
    <n v="70"/>
    <n v="84"/>
    <x v="29"/>
    <x v="157"/>
    <x v="224"/>
    <n v="64"/>
    <x v="242"/>
    <n v="561478.07100000011"/>
    <n v="563673.93999999994"/>
    <n v="582415.42700000003"/>
    <n v="581642.55400000012"/>
    <n v="518404.61900000012"/>
    <n v="547715.674"/>
    <n v="556153.36"/>
    <n v="629264.99600000004"/>
    <n v="686446.20900000003"/>
    <n v="705271.69400000002"/>
    <n v="623827.8899999999"/>
    <n v="523345.52"/>
    <n v="429901.93"/>
    <x v="270"/>
    <x v="270"/>
    <x v="270"/>
    <x v="270"/>
    <x v="270"/>
    <n v="2.1194060132759837E-4"/>
    <n v="5.0606873835520012E-5"/>
    <n v="5.2725011639114491E-5"/>
    <n v="3.5330278138774208E-5"/>
    <n v="4.7882848272923231E-5"/>
    <n v="5.2667234902994302E-5"/>
    <n v="8.8119826599064073E-5"/>
    <n v="2.1650993045139842E-4"/>
    <n v="9.0202280253509951E-4"/>
    <n v="3.7426206809894435E-3"/>
  </r>
  <r>
    <s v="New Jersey, 2010"/>
    <n v="69"/>
    <n v="62"/>
    <n v="41"/>
    <n v="59"/>
    <n v="37"/>
    <n v="44"/>
    <n v="72"/>
    <n v="73"/>
    <x v="147"/>
    <x v="196"/>
    <x v="225"/>
    <n v="58"/>
    <x v="243"/>
    <n v="547056.55200000003"/>
    <n v="568367.1669999999"/>
    <n v="587856.81400000001"/>
    <n v="601543.29300000006"/>
    <n v="525991.88"/>
    <n v="545414.10899999994"/>
    <n v="551490.18400000012"/>
    <n v="621788.41299999994"/>
    <n v="672497.049"/>
    <n v="705505.28300000017"/>
    <n v="645054.95100000012"/>
    <n v="543998.2159999999"/>
    <n v="449149.67099999991"/>
    <x v="271"/>
    <x v="271"/>
    <x v="271"/>
    <x v="271"/>
    <x v="271"/>
    <n v="2.3946335990506515E-4"/>
    <n v="3.5460257418757001E-5"/>
    <n v="3.6362502014826283E-5"/>
    <n v="3.3731292908705936E-5"/>
    <n v="3.3995591615476249E-5"/>
    <n v="5.331120981309745E-5"/>
    <n v="7.3503655352387623E-5"/>
    <n v="2.029916590010875E-4"/>
    <n v="7.0978027056689888E-4"/>
    <n v="3.280979890964385E-3"/>
  </r>
  <r>
    <s v="New Jersey, 2011"/>
    <n v="67"/>
    <n v="48"/>
    <n v="47"/>
    <n v="42"/>
    <n v="49"/>
    <n v="53"/>
    <n v="67"/>
    <n v="93"/>
    <x v="102"/>
    <x v="2"/>
    <x v="226"/>
    <n v="69"/>
    <x v="244"/>
    <n v="543388.18300000008"/>
    <n v="565041.85899999994"/>
    <n v="585342.22100000002"/>
    <n v="599102.38699999999"/>
    <n v="532297.45900000003"/>
    <n v="549546.57400000002"/>
    <n v="553853.42799999996"/>
    <n v="605507.87399999995"/>
    <n v="660201.47"/>
    <n v="702395.28299999994"/>
    <n v="659009.46399999992"/>
    <n v="554192.80800000008"/>
    <n v="466913.14799999999"/>
    <x v="272"/>
    <x v="272"/>
    <x v="272"/>
    <x v="272"/>
    <x v="272"/>
    <n v="2.1163507709184021E-4"/>
    <n v="4.0855920050632131E-5"/>
    <n v="4.1541458721393533E-5"/>
    <n v="4.4408192777944194E-5"/>
    <n v="4.1873752652014867E-5"/>
    <n v="4.9213872764614361E-5"/>
    <n v="9.1077717697692084E-5"/>
    <n v="2.0161520237010964E-4"/>
    <n v="7.286623380746652E-4"/>
    <n v="3.502693888178479E-3"/>
  </r>
  <r>
    <s v="New Jersey, 2012"/>
    <n v="67"/>
    <n v="62"/>
    <n v="55"/>
    <n v="21"/>
    <n v="58"/>
    <n v="49"/>
    <n v="59"/>
    <n v="78"/>
    <x v="115"/>
    <x v="4"/>
    <x v="227"/>
    <n v="46"/>
    <x v="116"/>
    <n v="538329.97499999998"/>
    <n v="563705.88699999999"/>
    <n v="585336.71600000001"/>
    <n v="597156.10000000009"/>
    <n v="540444.51800000004"/>
    <n v="554319.32499999995"/>
    <n v="558894.27899999998"/>
    <n v="591066.84900000005"/>
    <n v="651291.04599999997"/>
    <n v="696195.47900000005"/>
    <n v="670374.55499999993"/>
    <n v="566609.58299999998"/>
    <n v="483853.04299999995"/>
    <x v="273"/>
    <x v="273"/>
    <x v="273"/>
    <x v="273"/>
    <x v="273"/>
    <n v="2.3962997787741619E-4"/>
    <n v="4.786593626415782E-5"/>
    <n v="4.8347371766283614E-5"/>
    <n v="5.2101411437656136E-5"/>
    <n v="3.944113060914705E-5"/>
    <n v="4.3173784388718713E-5"/>
    <n v="7.4252998697356808E-5"/>
    <n v="1.9593778853796732E-4"/>
    <n v="7.1128900451906789E-4"/>
    <n v="3.2097877231904246E-3"/>
  </r>
  <r>
    <s v="New Jersey, 2013"/>
    <n v="64"/>
    <n v="66"/>
    <n v="58"/>
    <n v="46"/>
    <n v="66"/>
    <n v="69"/>
    <n v="44"/>
    <n v="108"/>
    <x v="112"/>
    <x v="197"/>
    <x v="228"/>
    <n v="40"/>
    <x v="175"/>
    <n v="538319.11199999996"/>
    <n v="558668.64199999999"/>
    <n v="583720.33900000004"/>
    <n v="593599.49700000009"/>
    <n v="549722.38800000004"/>
    <n v="558597.01100000006"/>
    <n v="563474.39899999998"/>
    <n v="578486.0850000002"/>
    <n v="638126.58299999998"/>
    <n v="688975.70799999987"/>
    <n v="680060.70600000001"/>
    <n v="585771.3409999999"/>
    <n v="492946.49300000002"/>
    <x v="274"/>
    <x v="274"/>
    <x v="274"/>
    <x v="274"/>
    <x v="274"/>
    <n v="2.4149244769894034E-4"/>
    <n v="5.0770797832126492E-5"/>
    <n v="5.0729370933015933E-5"/>
    <n v="5.8819785810245352E-5"/>
    <n v="5.6714845911829678E-5"/>
    <n v="3.2139393481465135E-5"/>
    <n v="1.0011886018378372E-4"/>
    <n v="2.1595549482272491E-4"/>
    <n v="8.4828785021719459E-4"/>
    <n v="3.7412062540346054E-3"/>
  </r>
  <r>
    <s v="New Jersey, 2014"/>
    <n v="53"/>
    <n v="58"/>
    <n v="54"/>
    <n v="57"/>
    <n v="40"/>
    <n v="53"/>
    <n v="60"/>
    <n v="79"/>
    <x v="148"/>
    <x v="198"/>
    <x v="229"/>
    <n v="56"/>
    <x v="245"/>
    <n v="536678.34100000001"/>
    <n v="556772.89"/>
    <n v="582587.52400000009"/>
    <n v="589609.41700000002"/>
    <n v="559051.57700000005"/>
    <n v="562153.46500000008"/>
    <n v="570545.46500000008"/>
    <n v="568733.21399999992"/>
    <n v="632562.98"/>
    <n v="678435.01800000016"/>
    <n v="685975.52500000002"/>
    <n v="601059.4850000001"/>
    <n v="506026.71300000005"/>
    <x v="275"/>
    <x v="275"/>
    <x v="275"/>
    <x v="275"/>
    <x v="275"/>
    <n v="2.0682779892546474E-4"/>
    <n v="4.7395011566550699E-5"/>
    <n v="4.7011259442139641E-5"/>
    <n v="3.5313885217495523E-5"/>
    <n v="4.4119011002210836E-5"/>
    <n v="4.3975033986526441E-5"/>
    <n v="7.1358490551789894E-5"/>
    <n v="1.8518694855433688E-4"/>
    <n v="7.0316885121510925E-4"/>
    <n v="3.3545554274465139E-3"/>
  </r>
  <r>
    <s v="New Jersey, 2015"/>
    <n v="43"/>
    <n v="55"/>
    <n v="70"/>
    <n v="57"/>
    <n v="49"/>
    <n v="41"/>
    <n v="68"/>
    <n v="81"/>
    <x v="117"/>
    <x v="199"/>
    <x v="230"/>
    <n v="45"/>
    <x v="246"/>
    <n v="532953.62"/>
    <n v="552431.52899999998"/>
    <n v="578000.41"/>
    <n v="583053.39600000007"/>
    <n v="564449.18200000015"/>
    <n v="566259.49100000004"/>
    <n v="574479.20399999991"/>
    <n v="565642.44300000009"/>
    <n v="623089.21000000008"/>
    <n v="666162.60200000007"/>
    <n v="686611.26500000001"/>
    <n v="614551.02899999998"/>
    <n v="516489.19099999993"/>
    <x v="276"/>
    <x v="276"/>
    <x v="276"/>
    <x v="276"/>
    <x v="276"/>
    <n v="1.8388091631688327E-4"/>
    <n v="6.1923232690968758E-5"/>
    <n v="6.1002041600642042E-5"/>
    <n v="4.2954622486966665E-5"/>
    <n v="3.4490542837425391E-5"/>
    <n v="5.026708577007128E-5"/>
    <n v="7.1615490384594813E-5"/>
    <n v="2.1162949973148508E-4"/>
    <n v="8.5130426345828979E-4"/>
    <n v="3.9348990059897143E-3"/>
  </r>
  <r>
    <s v="New Jersey, 2016"/>
    <n v="40"/>
    <n v="51"/>
    <n v="57"/>
    <n v="68"/>
    <n v="47"/>
    <n v="69"/>
    <n v="54"/>
    <n v="92"/>
    <x v="149"/>
    <x v="200"/>
    <x v="231"/>
    <n v="63"/>
    <x v="247"/>
    <n v="524747.13300000003"/>
    <n v="546002.72199999995"/>
    <n v="570584.14299999992"/>
    <n v="576117.66999999993"/>
    <n v="565930.96"/>
    <n v="567130.951"/>
    <n v="573804.79300000006"/>
    <n v="562281.40399999998"/>
    <n v="599083.4929999999"/>
    <n v="644732.72799999989"/>
    <n v="677521.7030000001"/>
    <n v="619869.42200000014"/>
    <n v="522504.53200000001"/>
    <x v="277"/>
    <x v="277"/>
    <x v="277"/>
    <x v="277"/>
    <x v="277"/>
    <n v="1.7341685981159995E-4"/>
    <n v="5.1048424253136823E-5"/>
    <n v="4.9910308985704056E-5"/>
    <n v="4.1194256773149183E-5"/>
    <n v="5.9412851359842684E-5"/>
    <n v="4.0839341305258978E-5"/>
    <n v="8.0534049010714742E-5"/>
    <n v="2.2211564157408259E-4"/>
    <n v="7.2429548152259081E-4"/>
    <n v="3.0043263488744041E-3"/>
  </r>
  <r>
    <s v="New Jersey, 2017"/>
    <n v="43"/>
    <n v="53"/>
    <n v="49"/>
    <n v="47"/>
    <n v="57"/>
    <n v="58"/>
    <n v="57"/>
    <n v="86"/>
    <x v="24"/>
    <x v="201"/>
    <x v="232"/>
    <n v="58"/>
    <x v="248"/>
    <n v="526716"/>
    <n v="547575"/>
    <n v="571455"/>
    <n v="575048"/>
    <n v="575668"/>
    <n v="572509"/>
    <n v="578922"/>
    <n v="576083"/>
    <n v="589073"/>
    <n v="640590"/>
    <n v="677062"/>
    <n v="636863"/>
    <n v="538598"/>
    <x v="278"/>
    <x v="278"/>
    <x v="278"/>
    <x v="278"/>
    <x v="278"/>
    <n v="1.8226140842503362E-4"/>
    <n v="4.3787923469433348E-5"/>
    <n v="4.2582183614375745E-5"/>
    <n v="4.9503617672270417E-5"/>
    <n v="4.9778742074022704E-5"/>
    <n v="4.3258766351054757E-5"/>
    <n v="7.3162784643641946E-5"/>
    <n v="1.9193197401373439E-4"/>
    <n v="8.5795471599947972E-4"/>
    <n v="3.2706870958814503E-3"/>
  </r>
  <r>
    <s v="New Mexico, 2009"/>
    <n v="50"/>
    <n v="28"/>
    <n v="51"/>
    <n v="40"/>
    <n v="38"/>
    <n v="64"/>
    <n v="43"/>
    <n v="39"/>
    <x v="47"/>
    <x v="187"/>
    <x v="202"/>
    <n v="75"/>
    <x v="157"/>
    <n v="145687.71499999994"/>
    <n v="133359.68600000005"/>
    <n v="138238.60800000001"/>
    <n v="145338.85400000002"/>
    <n v="143673.40899999999"/>
    <n v="141019.41800000001"/>
    <n v="121998.73899999996"/>
    <n v="121517.07400000002"/>
    <n v="132788.25399999999"/>
    <n v="140909.84300000002"/>
    <n v="134719.01799999998"/>
    <n v="121936.96999999996"/>
    <n v="96065.126000000004"/>
    <x v="279"/>
    <x v="279"/>
    <x v="279"/>
    <x v="279"/>
    <x v="279"/>
    <n v="5.3539174528202346E-4"/>
    <n v="1.8777732086932766E-4"/>
    <n v="1.7646310046020433E-4"/>
    <n v="1.444767176282815E-4"/>
    <n v="2.5166598161089254E-4"/>
    <n v="1.5600688492487002E-4"/>
    <n v="1.7889736252811077E-4"/>
    <n v="5.6556789618839888E-4"/>
    <n v="5.4128799501949171E-4"/>
    <n v="4.3439854721680528E-3"/>
  </r>
  <r>
    <s v="New Mexico, 2010"/>
    <n v="42"/>
    <n v="66"/>
    <n v="59"/>
    <n v="52"/>
    <n v="54"/>
    <n v="48"/>
    <n v="38"/>
    <n v="48"/>
    <x v="48"/>
    <x v="202"/>
    <x v="217"/>
    <n v="74"/>
    <x v="249"/>
    <n v="141911.87400000001"/>
    <n v="137435.16900000005"/>
    <n v="138135.99499999997"/>
    <n v="149202.72899999999"/>
    <n v="141935.42199999999"/>
    <n v="134899.655"/>
    <n v="118901.23500000003"/>
    <n v="122522.984"/>
    <n v="129591.97199999998"/>
    <n v="142929.88500000007"/>
    <n v="140691.67600000004"/>
    <n v="127928.05299999997"/>
    <n v="106934.90399999999"/>
    <x v="280"/>
    <x v="280"/>
    <x v="280"/>
    <x v="280"/>
    <x v="280"/>
    <n v="7.6103568331427991E-4"/>
    <n v="2.1410077579815282E-4"/>
    <n v="2.0265293228437109E-4"/>
    <n v="2.127652113434275E-4"/>
    <n v="1.9038933969470659E-4"/>
    <n v="1.3398135129790074E-4"/>
    <n v="2.0437450253170408E-4"/>
    <n v="3.9720146600251942E-4"/>
    <n v="7.9615601179241797E-4"/>
    <n v="4.4947818266444488E-3"/>
  </r>
  <r>
    <s v="New Mexico, 2011"/>
    <n v="67"/>
    <n v="61"/>
    <n v="45"/>
    <n v="50"/>
    <n v="52"/>
    <n v="68"/>
    <n v="44"/>
    <n v="74"/>
    <x v="10"/>
    <x v="89"/>
    <x v="233"/>
    <n v="66"/>
    <x v="159"/>
    <n v="142660.66700000002"/>
    <n v="138566.84499999994"/>
    <n v="139759.674"/>
    <n v="147698.861"/>
    <n v="141296.35499999998"/>
    <n v="136436.59599999999"/>
    <n v="121731.067"/>
    <n v="122309.24700000002"/>
    <n v="125081.27099999995"/>
    <n v="141785.372"/>
    <n v="142951.33299999998"/>
    <n v="131762.61699999997"/>
    <n v="112425.79900000004"/>
    <x v="281"/>
    <x v="281"/>
    <x v="281"/>
    <x v="281"/>
    <x v="281"/>
    <n v="8.9723399372582482E-4"/>
    <n v="1.6168060507378387E-4"/>
    <n v="1.5571192015856759E-4"/>
    <n v="2.0141949381166299E-4"/>
    <n v="2.7486906349417971E-4"/>
    <n v="1.5452872505495913E-4"/>
    <n v="3.0304467841750526E-4"/>
    <n v="3.497820011111957E-4"/>
    <n v="8.3891215998798969E-4"/>
    <n v="5.2361477957052725E-3"/>
  </r>
  <r>
    <s v="New Mexico, 2012"/>
    <n v="44"/>
    <n v="58"/>
    <n v="60"/>
    <n v="49"/>
    <n v="56"/>
    <n v="51"/>
    <n v="70"/>
    <n v="63"/>
    <x v="76"/>
    <x v="202"/>
    <x v="213"/>
    <n v="57"/>
    <x v="250"/>
    <n v="140717.658"/>
    <n v="139246.82599999997"/>
    <n v="138208.19500000001"/>
    <n v="144586.38799999995"/>
    <n v="142001.05600000001"/>
    <n v="137746.23000000001"/>
    <n v="125016.55899999999"/>
    <n v="122541.11500000001"/>
    <n v="122321.02899999999"/>
    <n v="137390.23199999996"/>
    <n v="142125.03000000003"/>
    <n v="131153.87399999998"/>
    <n v="116585.52100000001"/>
    <x v="282"/>
    <x v="282"/>
    <x v="282"/>
    <x v="282"/>
    <x v="282"/>
    <n v="7.2485572492970291E-4"/>
    <n v="2.1625126762438374E-4"/>
    <n v="2.0936018397233066E-4"/>
    <n v="2.1311997871966567E-4"/>
    <n v="2.0828046004530614E-4"/>
    <n v="2.5043355235464747E-4"/>
    <n v="2.5429948272861488E-4"/>
    <n v="3.1692038188609322E-4"/>
    <n v="7.888791152834805E-4"/>
    <n v="3.6297070893241946E-3"/>
  </r>
  <r>
    <s v="New Mexico, 2013"/>
    <n v="32"/>
    <n v="67"/>
    <n v="50"/>
    <n v="44"/>
    <n v="81"/>
    <n v="53"/>
    <n v="49"/>
    <n v="57"/>
    <x v="78"/>
    <x v="189"/>
    <x v="234"/>
    <n v="53"/>
    <x v="251"/>
    <n v="138758.95499999999"/>
    <n v="139401.09899999999"/>
    <n v="138767.48199999999"/>
    <n v="141827.84900000002"/>
    <n v="144395.78199999998"/>
    <n v="137265.58899999998"/>
    <n v="128057.34600000002"/>
    <n v="123499.15800000001"/>
    <n v="119712.50799999999"/>
    <n v="133154.47300000003"/>
    <n v="141902.93"/>
    <n v="132616.15799999997"/>
    <n v="119474.54599999999"/>
    <x v="283"/>
    <x v="283"/>
    <x v="283"/>
    <x v="283"/>
    <x v="283"/>
    <n v="7.1346746593760389E-4"/>
    <n v="1.7974711529336954E-4"/>
    <n v="1.7468858118147485E-4"/>
    <n v="3.0528834606778339E-4"/>
    <n v="2.179171783642977E-4"/>
    <n v="1.7814463259510958E-4"/>
    <n v="2.2610909127375044E-4"/>
    <n v="3.8594764371919967E-4"/>
    <n v="9.5693568495512952E-4"/>
    <n v="4.2252436037984757E-3"/>
  </r>
  <r>
    <s v="New Mexico, 2014"/>
    <n v="62"/>
    <n v="46"/>
    <n v="52"/>
    <n v="54"/>
    <n v="52"/>
    <n v="56"/>
    <n v="58"/>
    <n v="41"/>
    <x v="94"/>
    <x v="144"/>
    <x v="85"/>
    <n v="54"/>
    <x v="252"/>
    <n v="133591.897"/>
    <n v="135888.02299999999"/>
    <n v="138125.13700000002"/>
    <n v="138527.43099999998"/>
    <n v="143450.09299999999"/>
    <n v="134548.53099999999"/>
    <n v="127823.34199999998"/>
    <n v="118921.40600000002"/>
    <n v="117484.23500000002"/>
    <n v="125659.94099999999"/>
    <n v="139142.07399999999"/>
    <n v="131685.79200000002"/>
    <n v="121321.60099999998"/>
    <x v="284"/>
    <x v="284"/>
    <x v="284"/>
    <x v="284"/>
    <x v="284"/>
    <n v="8.0843226591804441E-4"/>
    <n v="1.8977190730547393E-4"/>
    <n v="1.8441186113826578E-4"/>
    <n v="1.9819197616506709E-4"/>
    <n v="2.368809803485188E-4"/>
    <n v="2.1903156590405854E-4"/>
    <n v="1.6205060063205349E-4"/>
    <n v="2.3632656475394524E-4"/>
    <n v="7.6415803348515044E-4"/>
    <n v="3.8750697670081225E-3"/>
  </r>
  <r>
    <s v="New Mexico, 2015"/>
    <n v="46"/>
    <n v="56"/>
    <n v="56"/>
    <n v="57"/>
    <n v="54"/>
    <n v="72"/>
    <n v="44"/>
    <n v="59"/>
    <x v="97"/>
    <x v="203"/>
    <x v="235"/>
    <n v="60"/>
    <x v="250"/>
    <n v="128774.43699999998"/>
    <n v="133931.36000000002"/>
    <n v="132349.71400000001"/>
    <n v="132024.41500000001"/>
    <n v="140551.40100000001"/>
    <n v="132229.69199999998"/>
    <n v="128453.52899999998"/>
    <n v="115892.9"/>
    <n v="113255.57800000001"/>
    <n v="118410.95100000002"/>
    <n v="134022.37900000002"/>
    <n v="129431.341"/>
    <n v="118703.948"/>
    <x v="285"/>
    <x v="285"/>
    <x v="285"/>
    <x v="285"/>
    <x v="285"/>
    <n v="7.9208267087978038E-4"/>
    <n v="2.1030409393646952E-4"/>
    <n v="2.0544742678125195E-4"/>
    <n v="2.0714796983423804E-4"/>
    <n v="3.1420675637217191E-4"/>
    <n v="1.7430344875615276E-4"/>
    <n v="2.3777351555989283E-4"/>
    <n v="3.0557675001940721E-4"/>
    <n v="8.8899354058463145E-4"/>
    <n v="3.25615392741319E-3"/>
  </r>
  <r>
    <s v="New Mexico, 2016"/>
    <n v="69"/>
    <n v="64"/>
    <n v="53"/>
    <n v="50"/>
    <n v="57"/>
    <n v="44"/>
    <n v="46"/>
    <n v="45"/>
    <x v="93"/>
    <x v="11"/>
    <x v="93"/>
    <n v="55"/>
    <x v="154"/>
    <n v="126153.17999999998"/>
    <n v="134850.84900000002"/>
    <n v="134686.34300000002"/>
    <n v="134277.30600000004"/>
    <n v="142458.90400000001"/>
    <n v="134380.34599999999"/>
    <n v="130271.70000000003"/>
    <n v="120049.26100000001"/>
    <n v="116342.63000000003"/>
    <n v="119370.037"/>
    <n v="134457.05900000001"/>
    <n v="134531.041"/>
    <n v="123086.141"/>
    <x v="286"/>
    <x v="286"/>
    <x v="286"/>
    <x v="286"/>
    <x v="286"/>
    <n v="1.0542738597631865E-3"/>
    <n v="1.9663334624336366E-4"/>
    <n v="1.9151812478750065E-4"/>
    <n v="2.1537713711837313E-4"/>
    <n v="1.8613159619760387E-4"/>
    <n v="1.8122572698070028E-4"/>
    <n v="1.7467778993095266E-4"/>
    <n v="2.3139752671713022E-4"/>
    <n v="8.6856095298507778E-4"/>
    <n v="3.0493467716251827E-3"/>
  </r>
  <r>
    <s v="New Mexico, 2017"/>
    <n v="50"/>
    <n v="41"/>
    <n v="47"/>
    <n v="68"/>
    <n v="60"/>
    <n v="62"/>
    <n v="59"/>
    <n v="36"/>
    <x v="55"/>
    <x v="204"/>
    <x v="236"/>
    <n v="41"/>
    <x v="71"/>
    <n v="129195"/>
    <n v="137105"/>
    <n v="139100"/>
    <n v="135894"/>
    <n v="145157"/>
    <n v="137796"/>
    <n v="135822"/>
    <n v="123062"/>
    <n v="116439"/>
    <n v="119118"/>
    <n v="132509"/>
    <n v="134728"/>
    <n v="126698"/>
    <x v="287"/>
    <x v="287"/>
    <x v="287"/>
    <x v="287"/>
    <x v="287"/>
    <n v="7.0436162390185382E-4"/>
    <n v="1.7016346554189822E-4"/>
    <n v="1.6722943522705843E-4"/>
    <n v="2.1928381904699252E-4"/>
    <n v="2.5887157047360974E-4"/>
    <n v="2.3447404292862054E-4"/>
    <n v="1.3770627252071332E-4"/>
    <n v="3.1066056245912358E-4"/>
    <n v="1.0471432622875718E-3"/>
    <n v="2.7076326740010262E-3"/>
  </r>
  <r>
    <s v="New York, 2009"/>
    <n v="41"/>
    <n v="71"/>
    <n v="62"/>
    <n v="59"/>
    <n v="67"/>
    <n v="72"/>
    <n v="191"/>
    <n v="286"/>
    <x v="150"/>
    <x v="205"/>
    <x v="237"/>
    <n v="48"/>
    <x v="253"/>
    <n v="1218885.2499999998"/>
    <n v="1185342.0219999999"/>
    <n v="1273541.0789999999"/>
    <n v="1380336.6699999997"/>
    <n v="1316751.8179999997"/>
    <n v="1340515.2199999997"/>
    <n v="1266617.0349999999"/>
    <n v="1366832.8480000002"/>
    <n v="1469083.3889999997"/>
    <n v="1509506.9250000007"/>
    <n v="1372707.0680000002"/>
    <n v="1200766.9610000001"/>
    <n v="962167.68299999996"/>
    <x v="288"/>
    <x v="288"/>
    <x v="288"/>
    <x v="288"/>
    <x v="288"/>
    <n v="9.1887238770015488E-5"/>
    <n v="2.521470011111358E-5"/>
    <n v="2.2987751523857311E-5"/>
    <n v="2.5698734642826932E-5"/>
    <n v="2.538862010824617E-5"/>
    <n v="6.6268500695603952E-5"/>
    <n v="1.3222775861183162E-4"/>
    <n v="4.0919749563408491E-4"/>
    <n v="1.4066377145103865E-3"/>
    <n v="5.7130324709931775E-3"/>
  </r>
  <r>
    <s v="New York, 2010"/>
    <n v="42"/>
    <n v="71"/>
    <n v="62"/>
    <n v="57"/>
    <n v="47"/>
    <n v="46"/>
    <n v="139"/>
    <n v="326"/>
    <x v="151"/>
    <x v="206"/>
    <x v="238"/>
    <n v="54"/>
    <x v="254"/>
    <n v="1160340.3079999997"/>
    <n v="1169287.1620000002"/>
    <n v="1239114.7580000001"/>
    <n v="1383025.4740000002"/>
    <n v="1369941.5269999998"/>
    <n v="1356256.4860000003"/>
    <n v="1250295.273"/>
    <n v="1304844.9870000007"/>
    <n v="1421678.8259999999"/>
    <n v="1466033.6040000001"/>
    <n v="1371285.952"/>
    <n v="1202839.4790000001"/>
    <n v="989371.58100000001"/>
    <x v="289"/>
    <x v="289"/>
    <x v="289"/>
    <x v="289"/>
    <x v="289"/>
    <n v="9.7385223301231757E-5"/>
    <n v="2.5743211498519311E-5"/>
    <n v="2.2521156257041526E-5"/>
    <n v="1.8031485405082259E-5"/>
    <n v="1.6871299557580643E-5"/>
    <n v="4.8989899536011238E-5"/>
    <n v="1.4870830913516145E-4"/>
    <n v="4.002931927973481E-4"/>
    <n v="1.4366753547146356E-3"/>
    <n v="6.1983911501743601E-3"/>
  </r>
  <r>
    <s v="New York, 2011"/>
    <n v="55"/>
    <n v="44"/>
    <n v="46"/>
    <n v="42"/>
    <n v="50"/>
    <n v="67"/>
    <n v="158"/>
    <n v="333"/>
    <x v="152"/>
    <x v="207"/>
    <x v="239"/>
    <n v="48"/>
    <x v="255"/>
    <n v="1153971.1410000003"/>
    <n v="1154698.781"/>
    <n v="1220273.3290000001"/>
    <n v="1362769.5020000006"/>
    <n v="1375740.5480000002"/>
    <n v="1363609.747"/>
    <n v="1259811.9919999996"/>
    <n v="1273911.4680000001"/>
    <n v="1386969.7150000003"/>
    <n v="1449415.0960000001"/>
    <n v="1385371.9320000003"/>
    <n v="1217496.1670000006"/>
    <n v="1026963.1389999999"/>
    <x v="290"/>
    <x v="290"/>
    <x v="290"/>
    <x v="290"/>
    <x v="290"/>
    <n v="8.5790706961882309E-5"/>
    <n v="1.9368648501729139E-5"/>
    <n v="1.6797455243956466E-5"/>
    <n v="1.9059078171342397E-5"/>
    <n v="2.5179628623800899E-5"/>
    <n v="5.573610942881737E-5"/>
    <n v="1.4836535423467373E-4"/>
    <n v="3.9824606481904943E-4"/>
    <n v="1.4521139835863635E-3"/>
    <n v="6.6427574908578596E-3"/>
  </r>
  <r>
    <s v="New York, 2012"/>
    <n v="66"/>
    <n v="39"/>
    <n v="50"/>
    <n v="71"/>
    <n v="46"/>
    <n v="49"/>
    <n v="135"/>
    <n v="307"/>
    <x v="153"/>
    <x v="208"/>
    <x v="240"/>
    <n v="48"/>
    <x v="256"/>
    <n v="1146866.3539999998"/>
    <n v="1142868.2889999999"/>
    <n v="1197009.0639999998"/>
    <n v="1339957.3729999997"/>
    <n v="1397052.1949999998"/>
    <n v="1375840.4680000006"/>
    <n v="1271674.2239999999"/>
    <n v="1239067.7939999998"/>
    <n v="1350374.9779999999"/>
    <n v="1423261.3669999996"/>
    <n v="1391149.2709999997"/>
    <n v="1222205.399"/>
    <n v="1052973.2440000002"/>
    <x v="291"/>
    <x v="291"/>
    <x v="291"/>
    <x v="291"/>
    <x v="291"/>
    <n v="9.1553823716063101E-5"/>
    <n v="2.136864136741786E-5"/>
    <n v="1.8268112974313141E-5"/>
    <n v="1.7374785544721726E-5"/>
    <n v="1.8922990123529172E-5"/>
    <n v="4.7967413915097642E-5"/>
    <n v="1.3493445929819233E-4"/>
    <n v="3.7499544433948034E-4"/>
    <n v="1.3451512467978039E-3"/>
    <n v="5.7353586301179E-3"/>
  </r>
  <r>
    <s v="New York, 2013"/>
    <n v="80"/>
    <n v="45"/>
    <n v="56"/>
    <n v="39"/>
    <n v="45"/>
    <n v="62"/>
    <n v="153"/>
    <n v="350"/>
    <x v="154"/>
    <x v="209"/>
    <x v="241"/>
    <n v="46"/>
    <x v="257"/>
    <n v="1165089.23"/>
    <n v="1151273.1409999998"/>
    <n v="1199653.4139999999"/>
    <n v="1331175.6959999998"/>
    <n v="1416419.1989999998"/>
    <n v="1403525.1890000005"/>
    <n v="1307799.6969999997"/>
    <n v="1227964.1730000004"/>
    <n v="1339486.8220000004"/>
    <n v="1421763.6170000001"/>
    <n v="1420665.5939999998"/>
    <n v="1263668.1389999997"/>
    <n v="1095052.9929999996"/>
    <x v="292"/>
    <x v="292"/>
    <x v="292"/>
    <x v="292"/>
    <x v="292"/>
    <n v="1.0728791991322416E-4"/>
    <n v="2.3820395358969439E-5"/>
    <n v="2.0381461656486304E-5"/>
    <n v="1.659705195506401E-5"/>
    <n v="2.4148464808380881E-5"/>
    <n v="5.3827198020587745E-5"/>
    <n v="1.4838549383887069E-4"/>
    <n v="4.4732614384565528E-4"/>
    <n v="1.4033420052060087E-3"/>
    <n v="6.0766085086552827E-3"/>
  </r>
  <r>
    <s v="New York, 2014"/>
    <n v="46"/>
    <n v="57"/>
    <n v="50"/>
    <n v="54"/>
    <n v="49"/>
    <n v="67"/>
    <n v="164"/>
    <n v="394"/>
    <x v="155"/>
    <x v="210"/>
    <x v="242"/>
    <n v="52"/>
    <x v="258"/>
    <n v="1166343.5849999997"/>
    <n v="1153880.598"/>
    <n v="1182834.1729999997"/>
    <n v="1304623.5000000002"/>
    <n v="1425104.885"/>
    <n v="1423901.1610000003"/>
    <n v="1328211.6870000002"/>
    <n v="1228820.037"/>
    <n v="1314963.4600000002"/>
    <n v="1399163.7569999995"/>
    <n v="1427289.7529999998"/>
    <n v="1286829.3699999999"/>
    <n v="1115308.9080000003"/>
    <x v="293"/>
    <x v="293"/>
    <x v="293"/>
    <x v="293"/>
    <x v="293"/>
    <n v="8.8310169768713586E-5"/>
    <n v="2.1397562347159062E-5"/>
    <n v="1.8316840706479298E-5"/>
    <n v="1.7804502470023713E-5"/>
    <n v="2.633871950148908E-5"/>
    <n v="5.8023243410785848E-5"/>
    <n v="1.6402053270973271E-4"/>
    <n v="4.1810816168934436E-4"/>
    <n v="1.3658315951687746E-3"/>
    <n v="5.4763389139813748E-3"/>
  </r>
  <r>
    <s v="New York, 2015"/>
    <n v="62"/>
    <n v="66"/>
    <n v="41"/>
    <n v="72"/>
    <n v="63"/>
    <n v="68"/>
    <n v="133"/>
    <n v="329"/>
    <x v="156"/>
    <x v="211"/>
    <x v="243"/>
    <n v="43"/>
    <x v="259"/>
    <n v="1171359.1710000001"/>
    <n v="1143091.8869999996"/>
    <n v="1172692.4470000004"/>
    <n v="1280170.8500000003"/>
    <n v="1427030.3860000002"/>
    <n v="1443759.6530000002"/>
    <n v="1346085.969"/>
    <n v="1233506.1980000001"/>
    <n v="1285891.747"/>
    <n v="1375943.2420000001"/>
    <n v="1424277.3739999996"/>
    <n v="1307925.4909999997"/>
    <n v="1136670.6329999999"/>
    <x v="294"/>
    <x v="294"/>
    <x v="294"/>
    <x v="294"/>
    <x v="294"/>
    <n v="1.0927476658651609E-4"/>
    <n v="1.7704584748261797E-5"/>
    <n v="1.5144792139862923E-5"/>
    <n v="2.2581894676608019E-5"/>
    <n v="2.6990575321756084E-5"/>
    <n v="4.7496257702003875E-5"/>
    <n v="1.3458255814529797E-4"/>
    <n v="4.0663712778927152E-4"/>
    <n v="1.4209579715430273E-3"/>
    <n v="5.9482971740395761E-3"/>
  </r>
  <r>
    <s v="New York, 2016"/>
    <n v="67"/>
    <n v="54"/>
    <n v="67"/>
    <n v="70"/>
    <n v="38"/>
    <n v="69"/>
    <n v="99"/>
    <n v="376"/>
    <x v="35"/>
    <x v="212"/>
    <x v="244"/>
    <n v="51"/>
    <x v="260"/>
    <n v="1169454.7979999997"/>
    <n v="1146057.9669999995"/>
    <n v="1168833.3740000003"/>
    <n v="1269175.487"/>
    <n v="1422657.659"/>
    <n v="1465804.906"/>
    <n v="1362189.9549999998"/>
    <n v="1239653.5730000001"/>
    <n v="1260487.6949999996"/>
    <n v="1352647.3169999998"/>
    <n v="1419198.166"/>
    <n v="1329528.0780000004"/>
    <n v="1160433.7249999999"/>
    <x v="295"/>
    <x v="295"/>
    <x v="295"/>
    <x v="295"/>
    <x v="295"/>
    <n v="1.034670174571382E-4"/>
    <n v="2.8943043162905847E-5"/>
    <n v="2.4890101416412236E-5"/>
    <n v="1.3437082409181933E-5"/>
    <n v="2.7598440489403581E-5"/>
    <n v="3.571627661324439E-5"/>
    <n v="1.5100633252565599E-4"/>
    <n v="4.3599865736503225E-4"/>
    <n v="1.3015993179296198E-3"/>
    <n v="4.899159615910407E-3"/>
  </r>
  <r>
    <s v="New York, 2017"/>
    <n v="65"/>
    <n v="56"/>
    <n v="35"/>
    <n v="59"/>
    <n v="53"/>
    <n v="44"/>
    <n v="120"/>
    <n v="333"/>
    <x v="157"/>
    <x v="213"/>
    <x v="245"/>
    <n v="56"/>
    <x v="261"/>
    <n v="1173210"/>
    <n v="1136749"/>
    <n v="1155096"/>
    <n v="1249262"/>
    <n v="1404258"/>
    <n v="1490311"/>
    <n v="1380783"/>
    <n v="1250573"/>
    <n v="1223667"/>
    <n v="1323938"/>
    <n v="1401104"/>
    <n v="1334645"/>
    <n v="1181709"/>
    <x v="296"/>
    <x v="296"/>
    <x v="296"/>
    <x v="296"/>
    <x v="296"/>
    <n v="1.0313584098328518E-4"/>
    <n v="1.5271538869338894E-5"/>
    <n v="1.3190026832283156E-5"/>
    <n v="1.8459862338188857E-5"/>
    <n v="1.7783238489394722E-5"/>
    <n v="4.4036018527420859E-5"/>
    <n v="1.3233432180050978E-4"/>
    <n v="3.9508240031558336E-4"/>
    <n v="1.2796222970235804E-3"/>
    <n v="4.9939017220430272E-3"/>
  </r>
  <r>
    <s v="North Carolina, 2009"/>
    <n v="48"/>
    <n v="48"/>
    <n v="47"/>
    <n v="50"/>
    <n v="54"/>
    <n v="49"/>
    <n v="90"/>
    <n v="119"/>
    <x v="158"/>
    <x v="214"/>
    <x v="246"/>
    <n v="55"/>
    <x v="262"/>
    <n v="629907.10199999996"/>
    <n v="596064.73600000015"/>
    <n v="597943.77100000018"/>
    <n v="625291.41699999967"/>
    <n v="634562.17800000019"/>
    <n v="600333.41800000006"/>
    <n v="600085.603"/>
    <n v="645345.4709999999"/>
    <n v="667729.79799999995"/>
    <n v="665156.65899999964"/>
    <n v="610238.78799999994"/>
    <n v="541235.31700000004"/>
    <n v="456233.02199999994"/>
    <x v="297"/>
    <x v="297"/>
    <x v="297"/>
    <x v="297"/>
    <x v="297"/>
    <n v="1.5240342535461683E-4"/>
    <n v="3.9363203632518165E-5"/>
    <n v="3.7305922042473523E-5"/>
    <n v="4.498429219741595E-5"/>
    <n v="3.731697729507691E-5"/>
    <n v="7.0566348822789882E-5"/>
    <n v="1.1930203230240073E-4"/>
    <n v="4.3278974724684263E-4"/>
    <n v="1.255152825135501E-3"/>
    <n v="5.2788405515229583E-3"/>
  </r>
  <r>
    <s v="North Carolina, 2010"/>
    <n v="69"/>
    <n v="42"/>
    <n v="54"/>
    <n v="61"/>
    <n v="51"/>
    <n v="55"/>
    <n v="72"/>
    <n v="130"/>
    <x v="159"/>
    <x v="215"/>
    <x v="247"/>
    <n v="58"/>
    <x v="263"/>
    <n v="619388.9049999998"/>
    <n v="616557.21600000048"/>
    <n v="614458.61300000013"/>
    <n v="649570.652"/>
    <n v="637514.05100000021"/>
    <n v="602457.88"/>
    <n v="613367.603"/>
    <n v="658033.85099999991"/>
    <n v="674818.65700000012"/>
    <n v="684556.69899999991"/>
    <n v="638836.17299999984"/>
    <n v="569943.08600000013"/>
    <n v="492327.712"/>
    <x v="298"/>
    <x v="298"/>
    <x v="298"/>
    <x v="298"/>
    <x v="298"/>
    <n v="1.7920889299752638E-4"/>
    <n v="4.3866210919372323E-5"/>
    <n v="4.1955280700744984E-5"/>
    <n v="4.1946809565267188E-5"/>
    <n v="4.1264880900085308E-5"/>
    <n v="5.4405612666772782E-5"/>
    <n v="1.2237934079027557E-4"/>
    <n v="3.2924632349295573E-4"/>
    <n v="1.1593870357631507E-3"/>
    <n v="5.8298101078215533E-3"/>
  </r>
  <r>
    <s v="North Carolina, 2011"/>
    <n v="57"/>
    <n v="35"/>
    <n v="43"/>
    <n v="62"/>
    <n v="69"/>
    <n v="48"/>
    <n v="64"/>
    <n v="112"/>
    <x v="67"/>
    <x v="216"/>
    <x v="248"/>
    <n v="63"/>
    <x v="264"/>
    <n v="619095.12699999986"/>
    <n v="617841.29599999986"/>
    <n v="618781.59700000018"/>
    <n v="649805.09900000016"/>
    <n v="643697.2379999999"/>
    <n v="606260.84200000006"/>
    <n v="611039.2429999999"/>
    <n v="649370.83400000003"/>
    <n v="667727.81900000025"/>
    <n v="681549.18200000003"/>
    <n v="645622.06500000018"/>
    <n v="576354.076"/>
    <n v="510132.52199999994"/>
    <x v="299"/>
    <x v="299"/>
    <x v="299"/>
    <x v="299"/>
    <x v="299"/>
    <n v="1.4860398020868288E-4"/>
    <n v="3.4772120299086195E-5"/>
    <n v="3.324307870964442E-5"/>
    <n v="5.6682818682297224E-5"/>
    <n v="3.6443739343798406E-5"/>
    <n v="4.8222865093459935E-5"/>
    <n v="1.0308456653415618E-4"/>
    <n v="3.3838591454397258E-4"/>
    <n v="1.0827166650926542E-3"/>
    <n v="5.1589885297275602E-3"/>
  </r>
  <r>
    <s v="North Carolina, 2012"/>
    <n v="48"/>
    <n v="52"/>
    <n v="56"/>
    <n v="41"/>
    <n v="59"/>
    <n v="56"/>
    <n v="69"/>
    <n v="174"/>
    <x v="160"/>
    <x v="217"/>
    <x v="249"/>
    <n v="50"/>
    <x v="265"/>
    <n v="616253.6329999998"/>
    <n v="619787.82100000011"/>
    <n v="622278.36100000003"/>
    <n v="646848.3899999999"/>
    <n v="657159.6190000003"/>
    <n v="612755.28200000012"/>
    <n v="612458.57200000004"/>
    <n v="637783.97900000005"/>
    <n v="664843.96700000006"/>
    <n v="676181.62699999998"/>
    <n v="650511.24800000002"/>
    <n v="588692.22100000014"/>
    <n v="520759.55199999968"/>
    <x v="300"/>
    <x v="300"/>
    <x v="300"/>
    <x v="300"/>
    <x v="300"/>
    <n v="1.6227084863287131E-4"/>
    <n v="4.5086164337738969E-5"/>
    <n v="4.2944521516355194E-5"/>
    <n v="4.8154858686408538E-5"/>
    <n v="4.2990018886021965E-5"/>
    <n v="5.2009022811703877E-5"/>
    <n v="1.5683421689389652E-4"/>
    <n v="4.2828326367978445E-4"/>
    <n v="1.3364909705765933E-3"/>
    <n v="5.6694213128127696E-3"/>
  </r>
  <r>
    <s v="North Carolina, 2013"/>
    <n v="63"/>
    <n v="34"/>
    <n v="80"/>
    <n v="36"/>
    <n v="36"/>
    <n v="68"/>
    <n v="94"/>
    <n v="160"/>
    <x v="161"/>
    <x v="218"/>
    <x v="250"/>
    <n v="51"/>
    <x v="266"/>
    <n v="616638.81700000004"/>
    <n v="631765.04799999995"/>
    <n v="631568.48100000015"/>
    <n v="647877.9389999999"/>
    <n v="675994.20600000012"/>
    <n v="619503.32599999988"/>
    <n v="619659.40899999999"/>
    <n v="631485.64999999991"/>
    <n v="670039.53500000027"/>
    <n v="677824.34399999981"/>
    <n v="664403.49199999985"/>
    <n v="604678.48400000017"/>
    <n v="539754.25099999993"/>
    <x v="301"/>
    <x v="301"/>
    <x v="301"/>
    <x v="301"/>
    <x v="301"/>
    <n v="1.573044014191536E-4"/>
    <n v="6.3324528450792029E-5"/>
    <n v="6.0428796165962081E-5"/>
    <n v="2.9051874288327435E-5"/>
    <n v="5.2246395831364567E-5"/>
    <n v="7.0032819673991641E-5"/>
    <n v="1.3980725568812045E-4"/>
    <n v="3.9946817858196626E-4"/>
    <n v="1.2897901217986656E-3"/>
    <n v="5.4307557215481604E-3"/>
  </r>
  <r>
    <s v="North Carolina, 2014"/>
    <n v="59"/>
    <n v="60"/>
    <n v="56"/>
    <n v="44"/>
    <n v="46"/>
    <n v="62"/>
    <n v="106"/>
    <n v="159"/>
    <x v="162"/>
    <x v="219"/>
    <x v="251"/>
    <n v="40"/>
    <x v="267"/>
    <n v="611557.70200000016"/>
    <n v="634049.86200000008"/>
    <n v="638011.62099999993"/>
    <n v="646627.74500000011"/>
    <n v="687405.94900000014"/>
    <n v="626622.12899999984"/>
    <n v="625191.58400000003"/>
    <n v="623145.33099999966"/>
    <n v="673079.00100000005"/>
    <n v="672713.12399999995"/>
    <n v="672645.20299999998"/>
    <n v="625332.57299999997"/>
    <n v="551815.78800000006"/>
    <x v="302"/>
    <x v="302"/>
    <x v="302"/>
    <x v="302"/>
    <x v="302"/>
    <n v="1.9458507285711525E-4"/>
    <n v="4.4023029349124627E-5"/>
    <n v="4.1977950221098381E-5"/>
    <n v="3.6746681652623822E-5"/>
    <n v="4.7831226794159587E-5"/>
    <n v="7.8789418307885489E-5"/>
    <n v="1.3507218398955915E-4"/>
    <n v="3.9668879685592816E-4"/>
    <n v="1.1923429646541431E-3"/>
    <n v="4.7789530852035888E-3"/>
  </r>
  <r>
    <s v="North Carolina, 2015"/>
    <n v="42"/>
    <n v="64"/>
    <n v="74"/>
    <n v="62"/>
    <n v="56"/>
    <n v="46"/>
    <n v="90"/>
    <n v="198"/>
    <x v="163"/>
    <x v="217"/>
    <x v="252"/>
    <n v="51"/>
    <x v="268"/>
    <n v="571738.84400000004"/>
    <n v="598502.48"/>
    <n v="605251.78400000022"/>
    <n v="612730.52800000005"/>
    <n v="660891.88600000006"/>
    <n v="601380.70899999992"/>
    <n v="590826.32900000003"/>
    <n v="579527.13199999998"/>
    <n v="636484.50600000028"/>
    <n v="627089.3670000002"/>
    <n v="638457.91599999974"/>
    <n v="597324.5120000001"/>
    <n v="523931.22499999992"/>
    <x v="303"/>
    <x v="303"/>
    <x v="303"/>
    <x v="303"/>
    <x v="303"/>
    <n v="1.8539933242667694E-4"/>
    <n v="6.1474340912490418E-5"/>
    <n v="5.8101992542351718E-5"/>
    <n v="4.6971707274890288E-5"/>
    <n v="3.7828585321483567E-5"/>
    <n v="7.111547802991097E-5"/>
    <n v="1.7658772523185761E-4"/>
    <n v="4.9177004307332972E-4"/>
    <n v="1.348488550178061E-3"/>
    <n v="6.2631889372579382E-3"/>
  </r>
  <r>
    <s v="North Carolina, 2016"/>
    <n v="72"/>
    <n v="34"/>
    <n v="72"/>
    <n v="48"/>
    <n v="62"/>
    <n v="73"/>
    <n v="87"/>
    <n v="184"/>
    <x v="164"/>
    <x v="220"/>
    <x v="253"/>
    <n v="44"/>
    <x v="269"/>
    <n v="581748.34299999976"/>
    <n v="616781.64199999999"/>
    <n v="623726.49599999993"/>
    <n v="631588.55500000028"/>
    <n v="669183.16400000011"/>
    <n v="630229.67199999979"/>
    <n v="613016.46800000011"/>
    <n v="601134.89800000004"/>
    <n v="645956.49899999995"/>
    <n v="647021.05199999991"/>
    <n v="659385.32299999974"/>
    <n v="622023.82399999991"/>
    <n v="549032.53499999992"/>
    <x v="304"/>
    <x v="304"/>
    <x v="304"/>
    <x v="304"/>
    <x v="304"/>
    <n v="1.822093715873292E-4"/>
    <n v="5.8040731692483275E-5"/>
    <n v="5.535175692115426E-5"/>
    <n v="4.9869449021575089E-5"/>
    <n v="5.8536206869527466E-5"/>
    <n v="6.6594898543724594E-5"/>
    <n v="1.5712309538810169E-4"/>
    <n v="4.062975542277201E-4"/>
    <n v="1.2221074826968593E-3"/>
    <n v="4.8667385378721945E-3"/>
  </r>
  <r>
    <s v="North Carolina, 2017"/>
    <n v="41"/>
    <n v="58"/>
    <n v="66"/>
    <n v="41"/>
    <n v="52"/>
    <n v="48"/>
    <n v="82"/>
    <n v="218"/>
    <x v="165"/>
    <x v="221"/>
    <x v="254"/>
    <n v="49"/>
    <x v="270"/>
    <n v="596188"/>
    <n v="630060"/>
    <n v="643238"/>
    <n v="655044"/>
    <n v="694934"/>
    <n v="665391"/>
    <n v="634559"/>
    <n v="622050"/>
    <n v="655267"/>
    <n v="669731"/>
    <n v="681229"/>
    <n v="657160"/>
    <n v="586701"/>
    <x v="305"/>
    <x v="305"/>
    <x v="305"/>
    <x v="305"/>
    <x v="305"/>
    <n v="1.6605500278435662E-4"/>
    <n v="5.1833899055837675E-5"/>
    <n v="4.8889685609691415E-5"/>
    <n v="4.0001538520712336E-5"/>
    <n v="3.7578768622041358E-5"/>
    <n v="6.0697578018594182E-5"/>
    <n v="1.7526074054898417E-4"/>
    <n v="4.1517362377949818E-4"/>
    <n v="1.1975434051238083E-3"/>
    <n v="5.0164128637362098E-3"/>
  </r>
  <r>
    <s v="North Dakota, 2009"/>
    <n v="47"/>
    <n v="58"/>
    <n v="63"/>
    <n v="36"/>
    <n v="73"/>
    <n v="44"/>
    <n v="47"/>
    <n v="56"/>
    <x v="49"/>
    <x v="222"/>
    <x v="255"/>
    <n v="60"/>
    <x v="271"/>
    <n v="39268.421999999999"/>
    <n v="35885.467999999993"/>
    <n v="37751.318999999996"/>
    <n v="47981.809000000001"/>
    <n v="62429.608999999989"/>
    <n v="41907.23599999999"/>
    <n v="33483.583999999995"/>
    <n v="33698.218999999997"/>
    <n v="39083.79"/>
    <n v="44264.877000000008"/>
    <n v="44241.750999999989"/>
    <n v="36943.930000000008"/>
    <n v="28343.686000000005"/>
    <x v="306"/>
    <x v="306"/>
    <x v="306"/>
    <x v="306"/>
    <x v="306"/>
    <n v="2.673904237863187E-3"/>
    <n v="8.5555063666751261E-4"/>
    <n v="5.7059316093558375E-4"/>
    <n v="9.6828765093681191E-4"/>
    <n v="6.045450050712396E-4"/>
    <n v="5.3103367580561317E-4"/>
    <n v="8.5774306723039161E-4"/>
    <n v="1.6112548003186574E-3"/>
    <n v="2.5488046183111349E-3"/>
    <n v="4.9063665732254607E-3"/>
  </r>
  <r>
    <s v="North Dakota, 2010"/>
    <n v="57"/>
    <n v="59"/>
    <n v="74"/>
    <n v="66"/>
    <n v="48"/>
    <n v="66"/>
    <n v="47"/>
    <n v="49"/>
    <x v="132"/>
    <x v="94"/>
    <x v="8"/>
    <n v="64"/>
    <x v="64"/>
    <n v="35804.564000000013"/>
    <n v="33247.197"/>
    <n v="34813.402000000002"/>
    <n v="40242.129000000001"/>
    <n v="46405.70199999999"/>
    <n v="37847.902999999998"/>
    <n v="33044.887999999999"/>
    <n v="31556.655999999995"/>
    <n v="34781.713999999993"/>
    <n v="40908.926000000007"/>
    <n v="41828.353000000003"/>
    <n v="36181.987000000001"/>
    <n v="28523.52"/>
    <x v="307"/>
    <x v="307"/>
    <x v="307"/>
    <x v="307"/>
    <x v="307"/>
    <n v="3.2398104331056777E-3"/>
    <n v="1.0872663639060831E-3"/>
    <n v="8.5403176451122028E-4"/>
    <n v="6.7707871735505525E-4"/>
    <n v="9.9489933201554401E-4"/>
    <n v="5.6806315808379426E-4"/>
    <n v="7.5727712016845797E-4"/>
    <n v="1.6074765315443156E-3"/>
    <n v="1.8043440775214309E-3"/>
    <n v="3.2664386063427564E-3"/>
  </r>
  <r>
    <s v="North Dakota, 2011"/>
    <n v="49"/>
    <n v="50"/>
    <n v="47"/>
    <n v="63"/>
    <n v="63"/>
    <n v="36"/>
    <n v="37"/>
    <n v="44"/>
    <x v="97"/>
    <x v="62"/>
    <x v="56"/>
    <n v="68"/>
    <x v="59"/>
    <n v="42125.98599999999"/>
    <n v="39702.226000000002"/>
    <n v="39055.513999999996"/>
    <n v="48005.598000000005"/>
    <n v="59721.722999999998"/>
    <n v="46165.504000000008"/>
    <n v="39774.756000000008"/>
    <n v="35611.256000000008"/>
    <n v="39435.887999999992"/>
    <n v="45899.058999999994"/>
    <n v="48245.309000000001"/>
    <n v="42719.987000000001"/>
    <n v="34053.373000000007"/>
    <x v="308"/>
    <x v="308"/>
    <x v="308"/>
    <x v="308"/>
    <x v="308"/>
    <n v="2.3500933604260329E-3"/>
    <n v="5.9676674317978148E-4"/>
    <n v="4.3628672433059022E-4"/>
    <n v="7.3306736563282437E-4"/>
    <n v="4.7969846793903309E-4"/>
    <n v="3.9301341956005277E-4"/>
    <n v="5.7311546609396791E-4"/>
    <n v="1.1101868682079183E-3"/>
    <n v="1.7963593185690561E-3"/>
    <n v="4.0408157750417232E-3"/>
  </r>
  <r>
    <s v="North Dakota, 2012"/>
    <n v="67"/>
    <n v="44"/>
    <n v="43"/>
    <n v="68"/>
    <n v="69"/>
    <n v="59"/>
    <n v="56"/>
    <n v="54"/>
    <x v="14"/>
    <x v="90"/>
    <x v="65"/>
    <n v="58"/>
    <x v="61"/>
    <n v="41924.51999999999"/>
    <n v="39781.030000000006"/>
    <n v="37080.183999999994"/>
    <n v="46215.623000000007"/>
    <n v="58515.009999999987"/>
    <n v="46637.996999999988"/>
    <n v="40302.065000000002"/>
    <n v="34691.581999999988"/>
    <n v="38082.507999999994"/>
    <n v="43360.064000000006"/>
    <n v="47600.729999999981"/>
    <n v="42633.778999999988"/>
    <n v="35551.218000000001"/>
    <x v="309"/>
    <x v="309"/>
    <x v="309"/>
    <x v="309"/>
    <x v="309"/>
    <n v="2.6476152857564028E-3"/>
    <n v="5.5944991969551761E-4"/>
    <n v="4.1057710402647902E-4"/>
    <n v="7.9365022767064516E-4"/>
    <n v="8.1072810391720485E-4"/>
    <n v="6.1564985899309542E-4"/>
    <n v="6.9066959227484536E-4"/>
    <n v="1.3696060083113436E-3"/>
    <n v="1.2512877435306741E-3"/>
    <n v="3.5457223235131757E-3"/>
  </r>
  <r>
    <s v="North Dakota, 2013"/>
    <n v="78"/>
    <n v="63"/>
    <n v="60"/>
    <n v="78"/>
    <n v="72"/>
    <n v="55"/>
    <n v="60"/>
    <n v="56"/>
    <x v="48"/>
    <x v="10"/>
    <x v="256"/>
    <n v="62"/>
    <x v="272"/>
    <n v="41571.671999999999"/>
    <n v="39883.701000000001"/>
    <n v="36848.653999999995"/>
    <n v="45008.985000000001"/>
    <n v="59477.23"/>
    <n v="46101.113000000012"/>
    <n v="41292.233999999997"/>
    <n v="35080.424999999988"/>
    <n v="36004.594999999994"/>
    <n v="40571.329000000005"/>
    <n v="46040.608999999997"/>
    <n v="43259.865000000005"/>
    <n v="35619.471000000005"/>
    <x v="310"/>
    <x v="310"/>
    <x v="310"/>
    <x v="310"/>
    <x v="310"/>
    <n v="3.3917327164517223E-3"/>
    <n v="7.8193872715101738E-4"/>
    <n v="5.7423842944258243E-4"/>
    <n v="8.2386134038326731E-4"/>
    <n v="7.7372138321125895E-4"/>
    <n v="6.9274515021243378E-4"/>
    <n v="7.0994512428451467E-4"/>
    <n v="1.2483201456111952E-3"/>
    <n v="1.69929220558194E-3"/>
    <n v="5.8795502877244379E-3"/>
  </r>
  <r>
    <s v="North Dakota, 2014"/>
    <n v="59"/>
    <n v="56"/>
    <n v="51"/>
    <n v="45"/>
    <n v="60"/>
    <n v="46"/>
    <n v="54"/>
    <n v="48"/>
    <x v="77"/>
    <x v="14"/>
    <x v="257"/>
    <n v="67"/>
    <x v="273"/>
    <n v="42181.464000000007"/>
    <n v="40550.783000000003"/>
    <n v="36853.283000000003"/>
    <n v="43685.122999999992"/>
    <n v="61002.524000000012"/>
    <n v="47061.065999999999"/>
    <n v="42080.589999999989"/>
    <n v="36021.160999999986"/>
    <n v="35107.124000000011"/>
    <n v="37741.917999999998"/>
    <n v="42785.907000000007"/>
    <n v="41551.764999999985"/>
    <n v="34290.688999999998"/>
    <x v="311"/>
    <x v="311"/>
    <x v="311"/>
    <x v="311"/>
    <x v="311"/>
    <n v="2.7263159951015446E-3"/>
    <n v="6.5888011619441274E-4"/>
    <n v="4.8716349503967742E-4"/>
    <n v="6.7308599247920648E-4"/>
    <n v="6.4671881235432564E-4"/>
    <n v="6.7057566747891174E-4"/>
    <n v="6.3289091357724282E-4"/>
    <n v="9.7670353109217587E-4"/>
    <n v="2.8593519107333199E-3"/>
    <n v="7.6059231278476601E-3"/>
  </r>
  <r>
    <s v="North Dakota, 2015"/>
    <n v="59"/>
    <n v="45"/>
    <n v="48"/>
    <n v="43"/>
    <n v="42"/>
    <n v="52"/>
    <n v="42"/>
    <n v="29"/>
    <x v="49"/>
    <x v="84"/>
    <x v="199"/>
    <n v="70"/>
    <x v="212"/>
    <n v="43447.164999999994"/>
    <n v="41804.21699999999"/>
    <n v="37213.348000000005"/>
    <n v="43250.690999999992"/>
    <n v="62437.188000000002"/>
    <n v="49744.311999999984"/>
    <n v="44874.434000000001"/>
    <n v="37609.847000000002"/>
    <n v="35679.976000000002"/>
    <n v="38052.001999999986"/>
    <n v="44699.442000000003"/>
    <n v="43963.277000000009"/>
    <n v="37535.896000000001"/>
    <x v="312"/>
    <x v="312"/>
    <x v="312"/>
    <x v="312"/>
    <x v="312"/>
    <n v="2.3937119947872319E-3"/>
    <n v="6.0745987300418584E-4"/>
    <n v="4.541675020273612E-4"/>
    <n v="4.4388666913848138E-4"/>
    <n v="7.0951187861376054E-4"/>
    <n v="5.0754401337093291E-4"/>
    <n v="3.5583183156962829E-4"/>
    <n v="1.3992671698615151E-3"/>
    <n v="1.7306279050320018E-3"/>
    <n v="6.082484365452335E-3"/>
  </r>
  <r>
    <s v="North Dakota, 2016"/>
    <n v="58"/>
    <n v="52"/>
    <n v="70"/>
    <n v="58"/>
    <n v="49"/>
    <n v="46"/>
    <n v="63"/>
    <n v="38"/>
    <x v="11"/>
    <x v="84"/>
    <x v="62"/>
    <n v="41"/>
    <x v="59"/>
    <n v="39452.471999999987"/>
    <n v="37767.305"/>
    <n v="32808.673999999999"/>
    <n v="36831.918000000005"/>
    <n v="50032.701999999997"/>
    <n v="43725.871999999988"/>
    <n v="40685.476000000002"/>
    <n v="34386.773000000008"/>
    <n v="30853.378000000001"/>
    <n v="32752.261999999999"/>
    <n v="38123.60500000001"/>
    <n v="38387.96699999999"/>
    <n v="33027.044999999991"/>
    <x v="313"/>
    <x v="313"/>
    <x v="313"/>
    <x v="313"/>
    <x v="313"/>
    <n v="2.7881649595999976E-3"/>
    <n v="9.9183888047801655E-4"/>
    <n v="8.0585168046553364E-4"/>
    <n v="5.8049067051979791E-4"/>
    <n v="7.0508727056747605E-4"/>
    <n v="8.8887801541813927E-4"/>
    <n v="5.3210100979889227E-4"/>
    <n v="1.3055015592198533E-3"/>
    <n v="1.9869638481067871E-3"/>
    <n v="3.7889231055885943E-3"/>
  </r>
  <r>
    <s v="North Dakota, 2017"/>
    <n v="59"/>
    <n v="60"/>
    <n v="73"/>
    <n v="52"/>
    <n v="39"/>
    <n v="51"/>
    <n v="46"/>
    <n v="49"/>
    <x v="53"/>
    <x v="15"/>
    <x v="258"/>
    <n v="54"/>
    <x v="274"/>
    <n v="46750"/>
    <n v="44404"/>
    <n v="40041"/>
    <n v="46005"/>
    <n v="66315"/>
    <n v="54868"/>
    <n v="48527"/>
    <n v="41907"/>
    <n v="37137"/>
    <n v="38034"/>
    <n v="43600"/>
    <n v="45095"/>
    <n v="41173"/>
    <x v="314"/>
    <x v="314"/>
    <x v="314"/>
    <x v="314"/>
    <x v="314"/>
    <n v="2.5454545454545456E-3"/>
    <n v="8.6446799692107288E-4"/>
    <n v="6.4992877492877493E-4"/>
    <n v="3.771942550413463E-4"/>
    <n v="6.452102626385304E-4"/>
    <n v="5.6349070240341032E-4"/>
    <n v="5.6799740344044142E-4"/>
    <n v="1.1985764599583264E-3"/>
    <n v="2.1585051546391754E-3"/>
    <n v="3.4017812963879268E-3"/>
  </r>
  <r>
    <s v="Ohio, 2009"/>
    <n v="51"/>
    <n v="63"/>
    <n v="50"/>
    <n v="47"/>
    <n v="87"/>
    <n v="82"/>
    <n v="122"/>
    <n v="153"/>
    <x v="166"/>
    <x v="223"/>
    <x v="259"/>
    <n v="36"/>
    <x v="275"/>
    <n v="737234.78499999945"/>
    <n v="744225.95900000003"/>
    <n v="776238.76500000001"/>
    <n v="811312.73400000005"/>
    <n v="739275.17300000018"/>
    <n v="760246.11900000006"/>
    <n v="702498.20200000016"/>
    <n v="764480.53100000008"/>
    <n v="820869.76099999994"/>
    <n v="894604.47699999996"/>
    <n v="843145.0830000001"/>
    <n v="725890.62700000056"/>
    <n v="570489.03799999994"/>
    <x v="315"/>
    <x v="315"/>
    <x v="315"/>
    <x v="315"/>
    <x v="315"/>
    <n v="1.5463187890679911E-4"/>
    <n v="3.2884682696525355E-5"/>
    <n v="3.2245833837784471E-5"/>
    <n v="5.9477243391738309E-5"/>
    <n v="5.1723584632234706E-5"/>
    <n v="7.0205743571012606E-5"/>
    <n v="1.1802098114521099E-4"/>
    <n v="3.08787538407766E-4"/>
    <n v="1.0331384598569972E-3"/>
    <n v="3.8888184633030735E-3"/>
  </r>
  <r>
    <s v="Ohio, 2010"/>
    <n v="36"/>
    <n v="40"/>
    <n v="66"/>
    <n v="60"/>
    <n v="49"/>
    <n v="60"/>
    <n v="70"/>
    <n v="159"/>
    <x v="167"/>
    <x v="224"/>
    <x v="260"/>
    <n v="47"/>
    <x v="276"/>
    <n v="720747.25300000003"/>
    <n v="752179.39400000009"/>
    <n v="779046.02500000026"/>
    <n v="831703.10300000024"/>
    <n v="750220.33799999987"/>
    <n v="730134.4380000002"/>
    <n v="676234.6460000003"/>
    <n v="744118.12500000058"/>
    <n v="792157.5830000001"/>
    <n v="874302.03699999966"/>
    <n v="858678.31699999992"/>
    <n v="751819.08900000015"/>
    <n v="603433.06000000017"/>
    <x v="316"/>
    <x v="316"/>
    <x v="316"/>
    <x v="316"/>
    <x v="316"/>
    <n v="1.0544611815537506E-4"/>
    <n v="4.3102732740096966E-5"/>
    <n v="4.1721361659751771E-5"/>
    <n v="3.4841493998598152E-5"/>
    <n v="3.9055489641316375E-5"/>
    <n v="4.0392841060447486E-5"/>
    <n v="1.1732134135874369E-4"/>
    <n v="3.00818371942566E-4"/>
    <n v="9.7275860650874145E-4"/>
    <n v="4.1375774047833864E-3"/>
  </r>
  <r>
    <s v="Ohio, 2011"/>
    <n v="61"/>
    <n v="44"/>
    <n v="39"/>
    <n v="38"/>
    <n v="53"/>
    <n v="65"/>
    <n v="109"/>
    <n v="189"/>
    <x v="168"/>
    <x v="225"/>
    <x v="261"/>
    <n v="48"/>
    <x v="277"/>
    <n v="715799.32300000009"/>
    <n v="746530.11000000022"/>
    <n v="768432.01399999985"/>
    <n v="820745.272"/>
    <n v="749504.89699999953"/>
    <n v="725882.55899999989"/>
    <n v="680105.51500000025"/>
    <n v="724480.87800000003"/>
    <n v="776217.99699999986"/>
    <n v="857049.87199999951"/>
    <n v="867969.1120000002"/>
    <n v="760929.64299999957"/>
    <n v="637242.87500000012"/>
    <x v="317"/>
    <x v="317"/>
    <x v="317"/>
    <x v="317"/>
    <x v="317"/>
    <n v="1.4668915801698793E-4"/>
    <n v="2.5743217854864337E-5"/>
    <n v="2.4836806752160275E-5"/>
    <n v="3.7695910072136213E-5"/>
    <n v="4.3313153013458481E-5"/>
    <n v="6.3187710402612025E-5"/>
    <n v="1.3517645180893196E-4"/>
    <n v="3.326419775049303E-4"/>
    <n v="1.0944169048131103E-3"/>
    <n v="4.6361875105812517E-3"/>
  </r>
  <r>
    <s v="Ohio, 2012"/>
    <n v="63"/>
    <n v="43"/>
    <n v="73"/>
    <n v="66"/>
    <n v="59"/>
    <n v="33"/>
    <n v="76"/>
    <n v="174"/>
    <x v="169"/>
    <x v="226"/>
    <x v="262"/>
    <n v="45"/>
    <x v="278"/>
    <n v="703301.87200000056"/>
    <n v="739093.89500000025"/>
    <n v="761176.6040000004"/>
    <n v="808332.56599999988"/>
    <n v="759378.41299999948"/>
    <n v="719812.2019999997"/>
    <n v="689643.77700000012"/>
    <n v="703092.71"/>
    <n v="764400.67999999993"/>
    <n v="835727.62700000021"/>
    <n v="870543.07899999979"/>
    <n v="777338.40599999996"/>
    <n v="661689.52099999995"/>
    <x v="318"/>
    <x v="318"/>
    <x v="318"/>
    <x v="318"/>
    <x v="318"/>
    <n v="1.5071764233836693E-4"/>
    <n v="4.8657892059237221E-5"/>
    <n v="4.6564705470497331E-5"/>
    <n v="4.1860122543068089E-5"/>
    <n v="2.2487324457386485E-5"/>
    <n v="4.4541584012871171E-5"/>
    <n v="1.2091495705906479E-4"/>
    <n v="2.9862798253889268E-4"/>
    <n v="1.0665230465178794E-3"/>
    <n v="4.6005718628788954E-3"/>
  </r>
  <r>
    <s v="Ohio, 2013"/>
    <n v="52"/>
    <n v="63"/>
    <n v="55"/>
    <n v="46"/>
    <n v="55"/>
    <n v="63"/>
    <n v="88"/>
    <n v="217"/>
    <x v="170"/>
    <x v="227"/>
    <x v="263"/>
    <n v="33"/>
    <x v="279"/>
    <n v="680908.41100000008"/>
    <n v="718095.2620000001"/>
    <n v="738573.32599999977"/>
    <n v="780182.63199999998"/>
    <n v="753054.13399999985"/>
    <n v="701374.10399999982"/>
    <n v="679642.26799999969"/>
    <n v="666983.47899999993"/>
    <n v="738850.12999999989"/>
    <n v="795681.33099999942"/>
    <n v="846703.37700000033"/>
    <n v="775119.86699999997"/>
    <n v="666735.2300000001"/>
    <x v="319"/>
    <x v="319"/>
    <x v="319"/>
    <x v="319"/>
    <x v="319"/>
    <n v="1.6889202445172908E-4"/>
    <n v="3.7757387269203615E-5"/>
    <n v="3.5871824378101308E-5"/>
    <n v="3.9825740747988771E-5"/>
    <n v="4.4813269220966544E-5"/>
    <n v="5.3580625520534267E-5"/>
    <n v="1.5050056032086834E-4"/>
    <n v="3.6225728055217025E-4"/>
    <n v="1.2311571234200885E-3"/>
    <n v="4.6205477115718215E-3"/>
  </r>
  <r>
    <s v="Ohio, 2014"/>
    <n v="45"/>
    <n v="56"/>
    <n v="55"/>
    <n v="49"/>
    <n v="53"/>
    <n v="48"/>
    <n v="117"/>
    <n v="227"/>
    <x v="171"/>
    <x v="228"/>
    <x v="264"/>
    <n v="58"/>
    <x v="280"/>
    <n v="692002.89000000025"/>
    <n v="731928.5"/>
    <n v="751692.52399999963"/>
    <n v="784810.62900000019"/>
    <n v="775088.47500000033"/>
    <n v="721243.50999999989"/>
    <n v="704505.54700000014"/>
    <n v="674644.83799999999"/>
    <n v="746922.79700000002"/>
    <n v="792128.99399999995"/>
    <n v="859205.84700000007"/>
    <n v="807623.86300000001"/>
    <n v="699806.97100000014"/>
    <x v="320"/>
    <x v="320"/>
    <x v="320"/>
    <x v="320"/>
    <x v="320"/>
    <n v="1.4595314768121845E-4"/>
    <n v="3.7071461721211094E-5"/>
    <n v="3.5258690680035151E-5"/>
    <n v="3.7173442086309581E-5"/>
    <n v="3.3765540814384113E-5"/>
    <n v="7.0851772211835752E-5"/>
    <n v="1.5058734031441468E-4"/>
    <n v="3.9609094501595783E-4"/>
    <n v="1.1138584881719184E-3"/>
    <n v="4.5130015418260458E-3"/>
  </r>
  <r>
    <s v="Ohio, 2015"/>
    <n v="61"/>
    <n v="45"/>
    <n v="57"/>
    <n v="57"/>
    <n v="73"/>
    <n v="53"/>
    <n v="80"/>
    <n v="204"/>
    <x v="172"/>
    <x v="229"/>
    <x v="265"/>
    <n v="45"/>
    <x v="281"/>
    <n v="660374.39700000058"/>
    <n v="693601.17900000012"/>
    <n v="714768.48300000001"/>
    <n v="740666.64500000025"/>
    <n v="739831.30500000005"/>
    <n v="700399.38599999982"/>
    <n v="679364.03500000015"/>
    <n v="643612.53200000001"/>
    <n v="706069.21899999969"/>
    <n v="738583.55900000001"/>
    <n v="811993.36600000027"/>
    <n v="781543.73900000018"/>
    <n v="687067.93800000008"/>
    <x v="321"/>
    <x v="321"/>
    <x v="321"/>
    <x v="321"/>
    <x v="321"/>
    <n v="1.6051500555070718E-4"/>
    <n v="4.0472328776988383E-5"/>
    <n v="3.8500559896080908E-5"/>
    <n v="5.290762089278492E-5"/>
    <n v="3.9268516419319956E-5"/>
    <n v="5.1593699551539491E-5"/>
    <n v="1.3890669888770059E-4"/>
    <n v="3.9761611494188852E-4"/>
    <n v="1.1722172052790016E-3"/>
    <n v="4.8301728448014317E-3"/>
  </r>
  <r>
    <s v="Ohio, 2016"/>
    <n v="45"/>
    <n v="53"/>
    <n v="68"/>
    <n v="47"/>
    <n v="51"/>
    <n v="65"/>
    <n v="59"/>
    <n v="213"/>
    <x v="173"/>
    <x v="230"/>
    <x v="266"/>
    <n v="52"/>
    <x v="282"/>
    <n v="670869.60899999994"/>
    <n v="699230.0620000005"/>
    <n v="721564.77899999998"/>
    <n v="750806.72700000007"/>
    <n v="766196.52699999977"/>
    <n v="727601.66999999969"/>
    <n v="693979.55099999998"/>
    <n v="653089.51299999992"/>
    <n v="698764.64800000016"/>
    <n v="733869.03500000003"/>
    <n v="806856.45200000016"/>
    <n v="802063.81500000018"/>
    <n v="707180.54900000035"/>
    <x v="322"/>
    <x v="322"/>
    <x v="322"/>
    <x v="322"/>
    <x v="322"/>
    <n v="1.4607905721959752E-4"/>
    <n v="4.7860534144492979E-5"/>
    <n v="4.4825216966871456E-5"/>
    <n v="3.587554425073544E-5"/>
    <n v="4.808210964999204E-5"/>
    <n v="3.8293648348013597E-5"/>
    <n v="1.4113022720553948E-4"/>
    <n v="3.6651933470434567E-4"/>
    <n v="1.0370570957864047E-3"/>
    <n v="3.6448542128599591E-3"/>
  </r>
  <r>
    <s v="Ohio, 2017"/>
    <n v="56"/>
    <n v="47"/>
    <n v="54"/>
    <n v="57"/>
    <n v="55"/>
    <n v="40"/>
    <n v="76"/>
    <n v="209"/>
    <x v="174"/>
    <x v="231"/>
    <x v="267"/>
    <n v="53"/>
    <x v="283"/>
    <n v="669127"/>
    <n v="691271"/>
    <n v="716372"/>
    <n v="744849"/>
    <n v="756443"/>
    <n v="735860"/>
    <n v="694890"/>
    <n v="663993"/>
    <n v="676033"/>
    <n v="722240"/>
    <n v="786924"/>
    <n v="804591"/>
    <n v="718515"/>
    <x v="323"/>
    <x v="323"/>
    <x v="323"/>
    <x v="323"/>
    <x v="323"/>
    <n v="1.5393191427038515E-4"/>
    <n v="3.8361999455827935E-5"/>
    <n v="3.5969018685239114E-5"/>
    <n v="3.8441376900227154E-5"/>
    <n v="2.9850167086310266E-5"/>
    <n v="5.0359006708349788E-5"/>
    <n v="1.3721960257526397E-4"/>
    <n v="3.8094019238979482E-4"/>
    <n v="1.036490564887358E-3"/>
    <n v="3.952569169960474E-3"/>
  </r>
  <r>
    <s v="Oklahoma, 2009"/>
    <n v="54"/>
    <n v="58"/>
    <n v="60"/>
    <n v="56"/>
    <n v="39"/>
    <n v="66"/>
    <n v="61"/>
    <n v="71"/>
    <x v="145"/>
    <x v="232"/>
    <x v="90"/>
    <n v="56"/>
    <x v="284"/>
    <n v="258213.86299999998"/>
    <n v="244550.26299999992"/>
    <n v="239715.93700000001"/>
    <n v="257683.32500000001"/>
    <n v="277509.77299999999"/>
    <n v="254614.86199999996"/>
    <n v="222439.201"/>
    <n v="223437.92999999993"/>
    <n v="237439.62399999998"/>
    <n v="258327.06400000001"/>
    <n v="242510.35699999993"/>
    <n v="215936.01699999999"/>
    <n v="176022.24099999998"/>
    <x v="324"/>
    <x v="324"/>
    <x v="324"/>
    <x v="324"/>
    <x v="324"/>
    <n v="4.3374898116914818E-4"/>
    <n v="1.2389879780996487E-4"/>
    <n v="1.1210906908967649E-4"/>
    <n v="8.1751740577880796E-5"/>
    <n v="1.4320506483160171E-4"/>
    <n v="1.2179601092546957E-4"/>
    <n v="1.8114173780209015E-4"/>
    <n v="4.001402852222139E-4"/>
    <n v="1.422606175117567E-3"/>
    <n v="5.3712775316692831E-3"/>
  </r>
  <r>
    <s v="Oklahoma, 2010"/>
    <n v="52"/>
    <n v="55"/>
    <n v="70"/>
    <n v="69"/>
    <n v="56"/>
    <n v="66"/>
    <n v="58"/>
    <n v="58"/>
    <x v="175"/>
    <x v="233"/>
    <x v="268"/>
    <n v="52"/>
    <x v="285"/>
    <n v="253015.45399999997"/>
    <n v="249023.82199999999"/>
    <n v="244355.74000000002"/>
    <n v="262234.85399999999"/>
    <n v="267801.16700000002"/>
    <n v="250451.71999999997"/>
    <n v="226277.98399999997"/>
    <n v="228936.22800000003"/>
    <n v="231515.03600000002"/>
    <n v="260290.54700000002"/>
    <n v="251010.97999999995"/>
    <n v="223691.90400000007"/>
    <n v="186150.38099999996"/>
    <x v="325"/>
    <x v="325"/>
    <x v="325"/>
    <x v="325"/>
    <x v="325"/>
    <n v="4.2289906924025287E-4"/>
    <n v="1.4187859690872236E-4"/>
    <n v="1.3206649591085057E-4"/>
    <n v="1.1746698292582166E-4"/>
    <n v="1.4333764539302033E-4"/>
    <n v="1.1343599996719744E-4"/>
    <n v="1.4151785240998252E-4"/>
    <n v="3.6254975103269717E-4"/>
    <n v="1.4179744597843441E-3"/>
    <n v="5.0739058658336028E-3"/>
  </r>
  <r>
    <s v="Oklahoma, 2011"/>
    <n v="66"/>
    <n v="63"/>
    <n v="48"/>
    <n v="60"/>
    <n v="48"/>
    <n v="39"/>
    <n v="44"/>
    <n v="65"/>
    <x v="2"/>
    <x v="134"/>
    <x v="90"/>
    <n v="47"/>
    <x v="286"/>
    <n v="246470.08900000004"/>
    <n v="242197.78700000001"/>
    <n v="236578.01699999999"/>
    <n v="250976.62499999997"/>
    <n v="257212.45600000006"/>
    <n v="248158.32200000004"/>
    <n v="223663.81400000007"/>
    <n v="222124.28099999993"/>
    <n v="220534.06900000002"/>
    <n v="247947.383"/>
    <n v="245977.82100000003"/>
    <n v="218171.62599999999"/>
    <n v="187225.67900000006"/>
    <x v="326"/>
    <x v="326"/>
    <x v="326"/>
    <x v="326"/>
    <x v="326"/>
    <n v="5.2339008162568558E-4"/>
    <n v="1.0025569295477597E-4"/>
    <n v="9.4453032925357168E-5"/>
    <n v="1.0173325144710884E-4"/>
    <n v="8.8104064906942351E-5"/>
    <n v="8.908231376668116E-5"/>
    <n v="1.6033653701767947E-4"/>
    <n v="5.2562185796393849E-4"/>
    <n v="1.4252228150397114E-3"/>
    <n v="5.7772511697161454E-3"/>
  </r>
  <r>
    <s v="Oklahoma, 2012"/>
    <n v="56"/>
    <n v="58"/>
    <n v="77"/>
    <n v="46"/>
    <n v="74"/>
    <n v="37"/>
    <n v="50"/>
    <n v="66"/>
    <x v="26"/>
    <x v="115"/>
    <x v="269"/>
    <n v="44"/>
    <x v="287"/>
    <n v="257608.98900000003"/>
    <n v="255360.26900000006"/>
    <n v="250826.66099999999"/>
    <n v="260342.98300000004"/>
    <n v="270489.36900000001"/>
    <n v="258660.68100000001"/>
    <n v="238306.08900000007"/>
    <n v="231858.921"/>
    <n v="225852.82000000007"/>
    <n v="252787.856"/>
    <n v="259910.12100000001"/>
    <n v="234962.62300000002"/>
    <n v="200983.351"/>
    <x v="327"/>
    <x v="327"/>
    <x v="327"/>
    <x v="327"/>
    <x v="327"/>
    <n v="4.425311416442847E-4"/>
    <n v="1.5211771667040077E-4"/>
    <n v="1.4505521321353071E-4"/>
    <n v="1.4890331601044471E-4"/>
    <n v="8.0836903853860284E-5"/>
    <n v="9.7523302690932982E-5"/>
    <n v="1.5139490656243564E-4"/>
    <n v="2.4466467391367504E-4"/>
    <n v="7.9078250566936984E-4"/>
    <n v="3.7187593562726883E-3"/>
  </r>
  <r>
    <s v="Oklahoma, 2013"/>
    <n v="53"/>
    <n v="61"/>
    <n v="39"/>
    <n v="41"/>
    <n v="41"/>
    <n v="60"/>
    <n v="51"/>
    <n v="83"/>
    <x v="20"/>
    <x v="234"/>
    <x v="270"/>
    <n v="59"/>
    <x v="288"/>
    <n v="254534.60899999994"/>
    <n v="252587.97499999998"/>
    <n v="248504.68300000002"/>
    <n v="252108.15900000004"/>
    <n v="268641.65699999995"/>
    <n v="254839.63999999993"/>
    <n v="239468.43000000002"/>
    <n v="225990.16199999998"/>
    <n v="222608.84699999995"/>
    <n v="240620.56600000005"/>
    <n v="254770.04300000003"/>
    <n v="235501.62000000005"/>
    <n v="200484.07999999996"/>
    <x v="328"/>
    <x v="328"/>
    <x v="328"/>
    <x v="328"/>
    <x v="328"/>
    <n v="4.4787622574343132E-4"/>
    <n v="7.7829917037020325E-5"/>
    <n v="7.4892009179317693E-5"/>
    <n v="8.2944225450335061E-5"/>
    <n v="1.3374973817652816E-4"/>
    <n v="1.0294906498722101E-4"/>
    <n v="1.9037321636925249E-4"/>
    <n v="2.8152985604523175E-4"/>
    <n v="9.8038876523432058E-4"/>
    <n v="4.994862906325343E-3"/>
  </r>
  <r>
    <s v="Oklahoma, 2014"/>
    <n v="51"/>
    <n v="47"/>
    <n v="62"/>
    <n v="37"/>
    <n v="54"/>
    <n v="58"/>
    <n v="65"/>
    <n v="104"/>
    <x v="121"/>
    <x v="235"/>
    <x v="271"/>
    <n v="40"/>
    <x v="289"/>
    <n v="249171.59599999996"/>
    <n v="247598.367"/>
    <n v="241034.71299999999"/>
    <n v="243875.44399999999"/>
    <n v="270802.43600000005"/>
    <n v="251713.24400000006"/>
    <n v="241635.51300000001"/>
    <n v="219678.15100000001"/>
    <n v="218521.22299999997"/>
    <n v="225713.80900000001"/>
    <n v="247494.10899999994"/>
    <n v="233183.95499999996"/>
    <n v="199396.42600000004"/>
    <x v="329"/>
    <x v="329"/>
    <x v="329"/>
    <x v="329"/>
    <x v="329"/>
    <n v="3.9330325596180721E-4"/>
    <n v="1.2688457359456712E-4"/>
    <n v="1.2046369663293087E-4"/>
    <n v="1.094560374051981E-4"/>
    <n v="1.3235984221191517E-4"/>
    <n v="1.3736033892822565E-4"/>
    <n v="2.4041774562124675E-4"/>
    <n v="4.0595623587721361E-4"/>
    <n v="1.0143248020164776E-3"/>
    <n v="4.1978107061454266E-3"/>
  </r>
  <r>
    <s v="Oklahoma, 2015"/>
    <n v="55"/>
    <n v="55"/>
    <n v="60"/>
    <n v="51"/>
    <n v="40"/>
    <n v="40"/>
    <n v="49"/>
    <n v="73"/>
    <x v="0"/>
    <x v="236"/>
    <x v="272"/>
    <n v="52"/>
    <x v="290"/>
    <n v="250608.39600000001"/>
    <n v="251626.67200000005"/>
    <n v="247894.86100000006"/>
    <n v="243922.217"/>
    <n v="267756.00799999991"/>
    <n v="252092.93499999997"/>
    <n v="247257.81099999999"/>
    <n v="221086.56000000006"/>
    <n v="224545.01199999999"/>
    <n v="225088.57400000008"/>
    <n v="250392.12100000001"/>
    <n v="239915.01499999998"/>
    <n v="208624.23099999997"/>
    <x v="330"/>
    <x v="330"/>
    <x v="330"/>
    <x v="330"/>
    <x v="330"/>
    <n v="4.3893182253957686E-4"/>
    <n v="1.2011494207197668E-4"/>
    <n v="1.1726119476747327E-4"/>
    <n v="8.0104015705225373E-5"/>
    <n v="8.9760247058976326E-5"/>
    <n v="1.0305360557277723E-4"/>
    <n v="1.6275052997257684E-4"/>
    <n v="3.9640895902272132E-4"/>
    <n v="1.3038410341192088E-3"/>
    <n v="3.9944393659239437E-3"/>
  </r>
  <r>
    <s v="Oklahoma, 2016"/>
    <n v="37"/>
    <n v="57"/>
    <n v="69"/>
    <n v="32"/>
    <n v="55"/>
    <n v="52"/>
    <n v="51"/>
    <n v="59"/>
    <x v="12"/>
    <x v="237"/>
    <x v="204"/>
    <n v="56"/>
    <x v="291"/>
    <n v="244520.52700000003"/>
    <n v="245984.1129999999"/>
    <n v="242083.82100000003"/>
    <n v="238373.99300000005"/>
    <n v="264545.4960000001"/>
    <n v="247716.16400000002"/>
    <n v="244572.40400000001"/>
    <n v="216833.16200000004"/>
    <n v="218732.04500000001"/>
    <n v="212996.57799999995"/>
    <n v="235927.12899999999"/>
    <n v="232146.79499999993"/>
    <n v="203627.28500000003"/>
    <x v="331"/>
    <x v="331"/>
    <x v="331"/>
    <x v="331"/>
    <x v="331"/>
    <n v="3.8442580323736988E-4"/>
    <n v="1.413737621205822E-4"/>
    <n v="1.3719889864916325E-4"/>
    <n v="1.117230900230858E-4"/>
    <n v="1.1938510965592344E-4"/>
    <n v="1.1360504959921844E-4"/>
    <n v="1.3539125594620038E-4"/>
    <n v="2.6624717126460899E-4"/>
    <n v="7.7604753028164702E-4"/>
    <n v="3.260071835518246E-3"/>
  </r>
  <r>
    <s v="Oklahoma, 2017"/>
    <n v="56"/>
    <n v="62"/>
    <n v="62"/>
    <n v="52"/>
    <n v="48"/>
    <n v="44"/>
    <n v="57"/>
    <n v="56"/>
    <x v="148"/>
    <x v="193"/>
    <x v="273"/>
    <n v="29"/>
    <x v="292"/>
    <n v="242749"/>
    <n v="247445"/>
    <n v="242828"/>
    <n v="237274"/>
    <n v="250214"/>
    <n v="249834"/>
    <n v="246025"/>
    <n v="224170"/>
    <n v="217520"/>
    <n v="212310"/>
    <n v="232059"/>
    <n v="235205"/>
    <n v="206769"/>
    <x v="332"/>
    <x v="332"/>
    <x v="332"/>
    <x v="332"/>
    <x v="332"/>
    <n v="4.8609880988181208E-4"/>
    <n v="1.2646015587234051E-4"/>
    <n v="1.2718261782854141E-4"/>
    <n v="9.6801711776936595E-5"/>
    <n v="9.9617378704521266E-5"/>
    <n v="1.282717741336592E-4"/>
    <n v="1.2670428577246626E-4"/>
    <n v="4.1401507816204015E-4"/>
    <n v="9.6897981185107228E-4"/>
    <n v="3.4204496396904992E-3"/>
  </r>
  <r>
    <s v="Oregon, 2009"/>
    <n v="51"/>
    <n v="56"/>
    <n v="36"/>
    <n v="55"/>
    <n v="55"/>
    <n v="36"/>
    <n v="43"/>
    <n v="55"/>
    <x v="25"/>
    <x v="238"/>
    <x v="274"/>
    <n v="62"/>
    <x v="293"/>
    <n v="236504.04600000006"/>
    <n v="232408.34299999999"/>
    <n v="236000.41800000001"/>
    <n v="249026.47800000003"/>
    <n v="255963.802"/>
    <n v="256599.18299999999"/>
    <n v="243259.02599999998"/>
    <n v="251259.08899999998"/>
    <n v="249582.38900000002"/>
    <n v="271883.39900000003"/>
    <n v="275384.90700000006"/>
    <n v="254058.43"/>
    <n v="196134.88000000003"/>
    <x v="333"/>
    <x v="333"/>
    <x v="333"/>
    <x v="333"/>
    <x v="333"/>
    <n v="4.5242354965885009E-4"/>
    <n v="7.6855949327557518E-5"/>
    <n v="7.1288500840055774E-5"/>
    <n v="1.1003120286857188E-4"/>
    <n v="7.1879030753918503E-5"/>
    <n v="7.8572063334506333E-5"/>
    <n v="1.221697408164506E-4"/>
    <n v="1.9549009302487837E-4"/>
    <n v="6.6224667439466003E-4"/>
    <n v="2.8330643518934173E-3"/>
  </r>
  <r>
    <s v="Oregon, 2010"/>
    <n v="54"/>
    <n v="57"/>
    <n v="54"/>
    <n v="45"/>
    <n v="57"/>
    <n v="57"/>
    <n v="63"/>
    <n v="51"/>
    <x v="10"/>
    <x v="239"/>
    <x v="275"/>
    <n v="43"/>
    <x v="294"/>
    <n v="233858.70399999997"/>
    <n v="236639.62299999999"/>
    <n v="240121.53700000001"/>
    <n v="256147.43200000003"/>
    <n v="251742.99100000001"/>
    <n v="258356.81700000001"/>
    <n v="249825.84199999995"/>
    <n v="252653.10100000002"/>
    <n v="249907.209"/>
    <n v="267697.67999999993"/>
    <n v="277482.06500000006"/>
    <n v="263356.74199999991"/>
    <n v="212028.54599999997"/>
    <x v="334"/>
    <x v="334"/>
    <x v="334"/>
    <x v="334"/>
    <x v="334"/>
    <n v="4.7464557915278627E-4"/>
    <n v="1.1326426003326276E-4"/>
    <n v="1.0632214657845595E-4"/>
    <n v="1.1216439402352768E-4"/>
    <n v="1.134192232570057E-4"/>
    <n v="1.155582183266915E-4"/>
    <n v="1.0728140160702662E-4"/>
    <n v="1.9122346105195789E-4"/>
    <n v="5.4124050591987209E-4"/>
    <n v="3.0578151207799253E-3"/>
  </r>
  <r>
    <s v="Oregon, 2011"/>
    <n v="46"/>
    <n v="56"/>
    <n v="54"/>
    <n v="67"/>
    <n v="53"/>
    <n v="64"/>
    <n v="49"/>
    <n v="74"/>
    <x v="9"/>
    <x v="87"/>
    <x v="273"/>
    <n v="58"/>
    <x v="295"/>
    <n v="232896.51800000004"/>
    <n v="235467.85399999999"/>
    <n v="236730.10800000001"/>
    <n v="251673.83300000004"/>
    <n v="251025.63200000001"/>
    <n v="259690.26699999999"/>
    <n v="252480.32599999997"/>
    <n v="247692.22300000006"/>
    <n v="248349.05299999999"/>
    <n v="260898.31999999998"/>
    <n v="273344.15299999999"/>
    <n v="262051.34400000001"/>
    <n v="223818.74800000002"/>
    <x v="335"/>
    <x v="335"/>
    <x v="335"/>
    <x v="335"/>
    <x v="335"/>
    <n v="4.3796275219537626E-4"/>
    <n v="1.1435881631356978E-4"/>
    <n v="1.0742004668733831E-4"/>
    <n v="1.0348114617349771E-4"/>
    <n v="1.2902152118486203E-4"/>
    <n v="9.1718653001967513E-5"/>
    <n v="1.5230408543030879E-4"/>
    <n v="1.6475271786792322E-4"/>
    <n v="5.0018979762869785E-4"/>
    <n v="2.8383101770394596E-3"/>
  </r>
  <r>
    <s v="Oregon, 2012"/>
    <n v="74"/>
    <n v="34"/>
    <n v="50"/>
    <n v="65"/>
    <n v="35"/>
    <n v="60"/>
    <n v="53"/>
    <n v="56"/>
    <x v="146"/>
    <x v="65"/>
    <x v="276"/>
    <n v="58"/>
    <x v="296"/>
    <n v="227127.12000000005"/>
    <n v="230267.49500000002"/>
    <n v="232356.99400000001"/>
    <n v="242855.96300000005"/>
    <n v="250020.41800000006"/>
    <n v="257071.20200000005"/>
    <n v="253959.41600000003"/>
    <n v="242719.666"/>
    <n v="245109.54599999997"/>
    <n v="250725.92900000003"/>
    <n v="264270.81100000005"/>
    <n v="258035.90700000001"/>
    <n v="225323.21999999997"/>
    <x v="336"/>
    <x v="336"/>
    <x v="336"/>
    <x v="336"/>
    <x v="336"/>
    <n v="4.7550464251032627E-4"/>
    <n v="1.0807901697568802E-4"/>
    <n v="1.0144531555469278E-4"/>
    <n v="6.8489046971349947E-5"/>
    <n v="1.2299386450026695E-4"/>
    <n v="1.0291327281023174E-4"/>
    <n v="1.1585588617632538E-4"/>
    <n v="1.9230583763092738E-4"/>
    <n v="4.6568992182003961E-4"/>
    <n v="2.6259928332393496E-3"/>
  </r>
  <r>
    <s v="Oregon, 2013"/>
    <n v="67"/>
    <n v="37"/>
    <n v="38"/>
    <n v="51"/>
    <n v="64"/>
    <n v="56"/>
    <n v="58"/>
    <n v="58"/>
    <x v="46"/>
    <x v="86"/>
    <x v="184"/>
    <n v="44"/>
    <x v="297"/>
    <n v="229177.13499999995"/>
    <n v="234047.68500000008"/>
    <n v="235789.82800000001"/>
    <n v="245306.83500000002"/>
    <n v="254326.58600000001"/>
    <n v="258111.99299999999"/>
    <n v="260551.08199999997"/>
    <n v="241967.215"/>
    <n v="250359.25200000004"/>
    <n v="249939.11300000001"/>
    <n v="265236.04300000001"/>
    <n v="264019.39900000003"/>
    <n v="239057.08399999997"/>
    <x v="337"/>
    <x v="337"/>
    <x v="337"/>
    <x v="337"/>
    <x v="337"/>
    <n v="4.5379745235055852E-4"/>
    <n v="8.0879025085423508E-5"/>
    <n v="7.6055760889542253E-5"/>
    <n v="1.2339417067621405E-4"/>
    <n v="1.1374566218476326E-4"/>
    <n v="1.1258306873788766E-4"/>
    <n v="1.1529062073052617E-4"/>
    <n v="1.9606584771136255E-4"/>
    <n v="5.6897941191908343E-4"/>
    <n v="3.1079352063962725E-3"/>
  </r>
  <r>
    <s v="Oregon, 2014"/>
    <n v="35"/>
    <n v="69"/>
    <n v="50"/>
    <n v="51"/>
    <n v="47"/>
    <n v="52"/>
    <n v="64"/>
    <n v="88"/>
    <x v="176"/>
    <x v="87"/>
    <x v="87"/>
    <n v="46"/>
    <x v="295"/>
    <n v="226112.80500000002"/>
    <n v="234560.27100000001"/>
    <n v="235454.283"/>
    <n v="241151.44699999996"/>
    <n v="257293.32199999999"/>
    <n v="257998.59599999996"/>
    <n v="264455.38399999996"/>
    <n v="243148.00799999997"/>
    <n v="256231.64299999998"/>
    <n v="247171.77899999998"/>
    <n v="263714.33899999998"/>
    <n v="263047.79499999998"/>
    <n v="246988.435"/>
    <x v="338"/>
    <x v="338"/>
    <x v="338"/>
    <x v="338"/>
    <x v="338"/>
    <n v="4.5994741430057442E-4"/>
    <n v="1.0637968457461852E-4"/>
    <n v="1.0031201671613891E-4"/>
    <n v="8.9960076483674225E-5"/>
    <n v="1.0412919288134952E-4"/>
    <n v="1.2527253676522878E-4"/>
    <n v="1.7253676273154165E-4"/>
    <n v="2.6793663926398802E-4"/>
    <n v="5.0319286303643785E-4"/>
    <n v="2.4127214638661903E-3"/>
  </r>
  <r>
    <s v="Oregon, 2015"/>
    <n v="42"/>
    <n v="52"/>
    <n v="63"/>
    <n v="55"/>
    <n v="34"/>
    <n v="61"/>
    <n v="60"/>
    <n v="36"/>
    <x v="113"/>
    <x v="240"/>
    <x v="277"/>
    <n v="53"/>
    <x v="298"/>
    <n v="223552.65700000004"/>
    <n v="233129.94599999997"/>
    <n v="230924.52100000001"/>
    <n v="237329.36300000001"/>
    <n v="257955.42800000001"/>
    <n v="257878.81000000003"/>
    <n v="263693.23599999998"/>
    <n v="246413.19799999997"/>
    <n v="247444.44899999999"/>
    <n v="240273"/>
    <n v="256907.56000000003"/>
    <n v="258727.89999999991"/>
    <n v="250325.97999999998"/>
    <x v="339"/>
    <x v="339"/>
    <x v="339"/>
    <x v="339"/>
    <x v="339"/>
    <n v="4.2048258903046716E-4"/>
    <n v="1.3575992578474631E-4"/>
    <n v="1.2719954487760559E-4"/>
    <n v="6.518754266213109E-5"/>
    <n v="1.2351737463326147E-4"/>
    <n v="1.2068050287404639E-4"/>
    <n v="7.0719429542507383E-5"/>
    <n v="1.3899392414650736E-4"/>
    <n v="5.7211364192245027E-4"/>
    <n v="2.8729615842771725E-3"/>
  </r>
  <r>
    <s v="Oregon, 2016"/>
    <n v="56"/>
    <n v="52"/>
    <n v="53"/>
    <n v="58"/>
    <n v="65"/>
    <n v="62"/>
    <n v="53"/>
    <n v="62"/>
    <x v="54"/>
    <x v="241"/>
    <x v="278"/>
    <n v="52"/>
    <x v="299"/>
    <n v="230554.40300000002"/>
    <n v="240672.30000000002"/>
    <n v="238497.48"/>
    <n v="244783.663"/>
    <n v="264509.06200000003"/>
    <n v="270783.90100000001"/>
    <n v="275935.43900000001"/>
    <n v="260463.38700000005"/>
    <n v="256513.69000000006"/>
    <n v="250694.68799999997"/>
    <n v="263662.63300000009"/>
    <n v="269064.31800000003"/>
    <n v="267640.31299999997"/>
    <x v="340"/>
    <x v="340"/>
    <x v="340"/>
    <x v="340"/>
    <x v="340"/>
    <n v="4.6843607666863766E-4"/>
    <n v="1.1060797698886602E-4"/>
    <n v="1.0406588863015861E-4"/>
    <n v="1.1889098344316846E-4"/>
    <n v="1.1992794798520629E-4"/>
    <n v="1.0304120858425576E-4"/>
    <n v="1.155197783266379E-4"/>
    <n v="2.1680536486534858E-4"/>
    <n v="5.028033141709086E-4"/>
    <n v="2.0229703192752315E-3"/>
  </r>
  <r>
    <s v="Oregon, 2017"/>
    <n v="62"/>
    <n v="56"/>
    <n v="60"/>
    <n v="50"/>
    <n v="40"/>
    <n v="61"/>
    <n v="49"/>
    <n v="73"/>
    <x v="44"/>
    <x v="242"/>
    <x v="29"/>
    <n v="53"/>
    <x v="300"/>
    <n v="226322"/>
    <n v="236560"/>
    <n v="236505"/>
    <n v="239689"/>
    <n v="258674"/>
    <n v="271974"/>
    <n v="275077"/>
    <n v="265754"/>
    <n v="250511"/>
    <n v="248275"/>
    <n v="253186"/>
    <n v="260452"/>
    <n v="263283"/>
    <x v="341"/>
    <x v="341"/>
    <x v="341"/>
    <x v="341"/>
    <x v="341"/>
    <n v="5.2138104117142837E-4"/>
    <n v="1.2683246488326129E-4"/>
    <n v="1.2039417051426371E-4"/>
    <n v="7.3119325254866554E-5"/>
    <n v="1.1815637318044028E-4"/>
    <n v="9.77144782944237E-5"/>
    <n v="1.3938346682959893E-4"/>
    <n v="1.8558827506303372E-4"/>
    <n v="7.1833254162273637E-4"/>
    <n v="3.3313858813877458E-3"/>
  </r>
  <r>
    <s v="Pennsylvania, 2009"/>
    <n v="51"/>
    <n v="52"/>
    <n v="65"/>
    <n v="52"/>
    <n v="71"/>
    <n v="66"/>
    <n v="97"/>
    <n v="171"/>
    <x v="131"/>
    <x v="243"/>
    <x v="279"/>
    <n v="60"/>
    <x v="301"/>
    <n v="739141.19899999979"/>
    <n v="744534.31499999983"/>
    <n v="801174.50000000012"/>
    <n v="905669.37100000028"/>
    <n v="812233.60299999977"/>
    <n v="771818.14399999985"/>
    <n v="729110.36600000015"/>
    <n v="823442.57100000011"/>
    <n v="904517.11200000008"/>
    <n v="982452.81200000015"/>
    <n v="933079.97200000007"/>
    <n v="811080.75400000031"/>
    <n v="642263.48800000001"/>
    <x v="342"/>
    <x v="342"/>
    <x v="342"/>
    <x v="342"/>
    <x v="342"/>
    <n v="1.3935091175995998E-4"/>
    <n v="4.205190484082217E-5"/>
    <n v="3.7836828379575298E-5"/>
    <n v="4.7304051809902661E-5"/>
    <n v="3.8195335602630487E-5"/>
    <n v="5.0638653021351781E-5"/>
    <n v="1.1765966730957054E-4"/>
    <n v="2.9449428568141767E-4"/>
    <n v="9.6063899891356199E-4"/>
    <n v="4.3275641341755499E-3"/>
  </r>
  <r>
    <s v="Pennsylvania, 2010"/>
    <n v="49"/>
    <n v="56"/>
    <n v="67"/>
    <n v="71"/>
    <n v="68"/>
    <n v="63"/>
    <n v="60"/>
    <n v="129"/>
    <x v="82"/>
    <x v="244"/>
    <x v="280"/>
    <n v="71"/>
    <x v="302"/>
    <n v="725472.36099999992"/>
    <n v="755347.30700000026"/>
    <n v="798972.06500000018"/>
    <n v="914603.8870000001"/>
    <n v="838748.44199999969"/>
    <n v="768126.51500000013"/>
    <n v="710572.62400000007"/>
    <n v="805178.83299999987"/>
    <n v="878310.30400000024"/>
    <n v="969711.27099999995"/>
    <n v="953914.0830000001"/>
    <n v="837522.64900000021"/>
    <n v="679644.14199999999"/>
    <x v="343"/>
    <x v="343"/>
    <x v="343"/>
    <x v="343"/>
    <x v="343"/>
    <n v="1.44733287778554E-4"/>
    <n v="4.3105684202976002E-5"/>
    <n v="3.8212513761117551E-5"/>
    <n v="4.5986366128532646E-5"/>
    <n v="3.7422278894098972E-5"/>
    <n v="3.1191104793475289E-5"/>
    <n v="8.5026907236068004E-5"/>
    <n v="2.7319784067927075E-4"/>
    <n v="8.833036420269482E-4"/>
    <n v="4.1049165140089753E-3"/>
  </r>
  <r>
    <s v="Pennsylvania, 2011"/>
    <n v="60"/>
    <n v="58"/>
    <n v="53"/>
    <n v="55"/>
    <n v="65"/>
    <n v="72"/>
    <n v="91"/>
    <n v="171"/>
    <x v="177"/>
    <x v="245"/>
    <x v="281"/>
    <n v="43"/>
    <x v="303"/>
    <n v="720027.64300000016"/>
    <n v="748472.10999999987"/>
    <n v="782556.02399999986"/>
    <n v="904750.4790000004"/>
    <n v="847809.77399999986"/>
    <n v="768745.82900000014"/>
    <n v="714023.40799999982"/>
    <n v="778964.69300000009"/>
    <n v="853986.68499999982"/>
    <n v="948613.5469999999"/>
    <n v="958642.64899999986"/>
    <n v="847051.11199999962"/>
    <n v="710060.72600000026"/>
    <x v="344"/>
    <x v="344"/>
    <x v="344"/>
    <x v="344"/>
    <x v="344"/>
    <n v="1.6388259693524013E-4"/>
    <n v="3.4617260664917356E-5"/>
    <n v="3.0241470961854565E-5"/>
    <n v="4.383689543729049E-5"/>
    <n v="4.4091943563061799E-5"/>
    <n v="4.771252031627953E-5"/>
    <n v="1.0981870141045065E-4"/>
    <n v="3.293866196890403E-4"/>
    <n v="1.0203794420205203E-3"/>
    <n v="4.8655007372310662E-3"/>
  </r>
  <r>
    <s v="Pennsylvania, 2012"/>
    <n v="52"/>
    <n v="58"/>
    <n v="62"/>
    <n v="46"/>
    <n v="62"/>
    <n v="70"/>
    <n v="63"/>
    <n v="97"/>
    <x v="178"/>
    <x v="246"/>
    <x v="282"/>
    <n v="56"/>
    <x v="304"/>
    <n v="722424.2620000001"/>
    <n v="751778.03299999994"/>
    <n v="781966.82399999991"/>
    <n v="898350.69199999992"/>
    <n v="863093.3620000002"/>
    <n v="783137.16200000013"/>
    <n v="729939.48100000015"/>
    <n v="760035.53"/>
    <n v="846389.70900000026"/>
    <n v="937904.80299999972"/>
    <n v="973578.42000000027"/>
    <n v="876248.56599999999"/>
    <n v="738426.10100000014"/>
    <x v="345"/>
    <x v="345"/>
    <x v="345"/>
    <x v="345"/>
    <x v="345"/>
    <n v="1.5226509654516556E-4"/>
    <n v="4.0423933431321694E-5"/>
    <n v="3.5198392965820532E-5"/>
    <n v="4.0976113329640494E-5"/>
    <n v="4.3575012581086565E-5"/>
    <n v="3.2958698900387893E-5"/>
    <n v="6.0074021090714239E-5"/>
    <n v="2.617757420486189E-4"/>
    <n v="9.631542810092877E-4"/>
    <n v="3.9823079901769223E-3"/>
  </r>
  <r>
    <s v="Pennsylvania, 2013"/>
    <n v="62"/>
    <n v="68"/>
    <n v="40"/>
    <n v="55"/>
    <n v="61"/>
    <n v="37"/>
    <n v="64"/>
    <n v="187"/>
    <x v="179"/>
    <x v="247"/>
    <x v="283"/>
    <n v="52"/>
    <x v="305"/>
    <n v="714393.63199999975"/>
    <n v="749011.27399999963"/>
    <n v="769351.46500000008"/>
    <n v="877144.60200000007"/>
    <n v="865092.85300000012"/>
    <n v="792242.40699999989"/>
    <n v="744155.96500000008"/>
    <n v="740465.7209999999"/>
    <n v="825642.59299999999"/>
    <n v="914872.57299999974"/>
    <n v="965403.84799999988"/>
    <n v="889099.91499999992"/>
    <n v="760945.25500000012"/>
    <x v="346"/>
    <x v="346"/>
    <x v="346"/>
    <x v="346"/>
    <x v="346"/>
    <n v="1.8197250672021673E-4"/>
    <n v="2.6344165970737781E-5"/>
    <n v="2.2958982936111884E-5"/>
    <n v="3.9703244361417483E-5"/>
    <n v="2.3625441273278373E-5"/>
    <n v="3.4037548567440136E-5"/>
    <n v="1.1333023083240807E-4"/>
    <n v="2.9941562190517827E-4"/>
    <n v="1.0748623663030621E-3"/>
    <n v="4.9511518418370844E-3"/>
  </r>
  <r>
    <s v="Pennsylvania, 2014"/>
    <n v="60"/>
    <n v="27"/>
    <n v="61"/>
    <n v="44"/>
    <n v="50"/>
    <n v="52"/>
    <n v="88"/>
    <n v="214"/>
    <x v="180"/>
    <x v="248"/>
    <x v="279"/>
    <n v="60"/>
    <x v="306"/>
    <n v="707552.38400000019"/>
    <n v="738844.49699999997"/>
    <n v="761027.94500000007"/>
    <n v="852194.53599999996"/>
    <n v="852559.3180000002"/>
    <n v="800637.95299999975"/>
    <n v="753897.55000000028"/>
    <n v="720478.97600000002"/>
    <n v="807273.6129999999"/>
    <n v="886790.37700000021"/>
    <n v="953900.51699999999"/>
    <n v="898793.41300000006"/>
    <n v="777226.61999999988"/>
    <x v="347"/>
    <x v="347"/>
    <x v="347"/>
    <x v="347"/>
    <x v="347"/>
    <n v="1.2295909386689309E-4"/>
    <n v="4.067012519988683E-5"/>
    <n v="3.5782291887401121E-5"/>
    <n v="3.2163948590114637E-5"/>
    <n v="3.4036924809950365E-5"/>
    <n v="4.7808135677124714E-5"/>
    <n v="1.2768343801771253E-4"/>
    <n v="3.0748131224191659E-4"/>
    <n v="9.4306394802723067E-4"/>
    <n v="3.9268260820999566E-3"/>
  </r>
  <r>
    <s v="Pennsylvania, 2015"/>
    <n v="65"/>
    <n v="54"/>
    <n v="45"/>
    <n v="65"/>
    <n v="44"/>
    <n v="48"/>
    <n v="80"/>
    <n v="201"/>
    <x v="173"/>
    <x v="249"/>
    <x v="284"/>
    <n v="52"/>
    <x v="307"/>
    <n v="701119.5920000003"/>
    <n v="731195.22299999988"/>
    <n v="750048.58400000003"/>
    <n v="840616.527"/>
    <n v="861139.96799999999"/>
    <n v="810974.31200000015"/>
    <n v="758241.94900000014"/>
    <n v="709967.25300000003"/>
    <n v="780659.22599999991"/>
    <n v="856440.73999999987"/>
    <n v="932056.71600000001"/>
    <n v="899596.35199999984"/>
    <n v="783541.04500000004"/>
    <x v="348"/>
    <x v="348"/>
    <x v="348"/>
    <x v="348"/>
    <x v="348"/>
    <n v="1.697285332742491E-4"/>
    <n v="3.0379873851516462E-5"/>
    <n v="2.6443266197141794E-5"/>
    <n v="2.8039474923590526E-5"/>
    <n v="3.220122591153837E-5"/>
    <n v="4.4730284480762501E-5"/>
    <n v="1.194198408034065E-4"/>
    <n v="3.3301565016147233E-4"/>
    <n v="1.1004488737271279E-3"/>
    <n v="4.8843608143408455E-3"/>
  </r>
  <r>
    <s v="Pennsylvania, 2016"/>
    <n v="67"/>
    <n v="49"/>
    <n v="55"/>
    <n v="58"/>
    <n v="49"/>
    <n v="53"/>
    <n v="71"/>
    <n v="142"/>
    <x v="181"/>
    <x v="250"/>
    <x v="285"/>
    <n v="72"/>
    <x v="308"/>
    <n v="710555.89799999993"/>
    <n v="740599.91900000011"/>
    <n v="759931.81299999973"/>
    <n v="840177.60199999996"/>
    <n v="865166.4850000001"/>
    <n v="841832.9389999999"/>
    <n v="784908.41600000032"/>
    <n v="727250.71700000006"/>
    <n v="779063.81700000016"/>
    <n v="855152.64900000009"/>
    <n v="934697.75300000014"/>
    <n v="929504.75399999996"/>
    <n v="816300.95499999996"/>
    <x v="349"/>
    <x v="349"/>
    <x v="349"/>
    <x v="349"/>
    <x v="349"/>
    <n v="1.6325246236996264E-4"/>
    <n v="3.6653673379297787E-5"/>
    <n v="3.2251555811680602E-5"/>
    <n v="3.0121567789121579E-5"/>
    <n v="3.518521451111484E-5"/>
    <n v="3.9668119704676856E-5"/>
    <n v="8.1337802521758178E-5"/>
    <n v="3.1212457649363673E-4"/>
    <n v="9.5706167195444038E-4"/>
    <n v="3.7072582192412685E-3"/>
  </r>
  <r>
    <s v="Pennsylvania, 2017"/>
    <n v="47"/>
    <n v="58"/>
    <n v="43"/>
    <n v="43"/>
    <n v="58"/>
    <n v="73"/>
    <n v="94"/>
    <n v="195"/>
    <x v="171"/>
    <x v="248"/>
    <x v="286"/>
    <n v="57"/>
    <x v="309"/>
    <n v="709882"/>
    <n v="734490"/>
    <n v="761867"/>
    <n v="834161"/>
    <n v="855883"/>
    <n v="848293"/>
    <n v="794936"/>
    <n v="735844"/>
    <n v="759848"/>
    <n v="841848"/>
    <n v="921208"/>
    <n v="933665"/>
    <n v="843137"/>
    <x v="350"/>
    <x v="350"/>
    <x v="350"/>
    <x v="350"/>
    <x v="350"/>
    <n v="1.4791190648586668E-4"/>
    <n v="2.87364579441938E-5"/>
    <n v="2.5443124557703822E-5"/>
    <n v="3.5296358572055385E-5"/>
    <n v="4.8806839910890743E-5"/>
    <n v="5.3316514052871832E-5"/>
    <n v="1.0974773778957926E-4"/>
    <n v="3.0223528177143456E-4"/>
    <n v="9.3020848240520549E-4"/>
    <n v="4.3945176692368314E-3"/>
  </r>
  <r>
    <s v="Rhode Island, 2009"/>
    <n v="54"/>
    <n v="44"/>
    <n v="52"/>
    <n v="67"/>
    <n v="44"/>
    <n v="47"/>
    <n v="59"/>
    <n v="54"/>
    <x v="27"/>
    <x v="8"/>
    <x v="97"/>
    <n v="57"/>
    <x v="71"/>
    <n v="61090.154999999999"/>
    <n v="61993.463000000003"/>
    <n v="67224.633999999991"/>
    <n v="78749.202999999994"/>
    <n v="73817.019"/>
    <n v="68191.502000000008"/>
    <n v="64400.572"/>
    <n v="73235.578000000009"/>
    <n v="80377.28899999999"/>
    <n v="83192.724999999991"/>
    <n v="77497.166000000012"/>
    <n v="65992.310000000012"/>
    <n v="52198.751999999993"/>
    <x v="351"/>
    <x v="351"/>
    <x v="351"/>
    <x v="351"/>
    <x v="351"/>
    <n v="1.6041864683433854E-3"/>
    <n v="4.0242041329551545E-4"/>
    <n v="3.4083560121191174E-4"/>
    <n v="3.3184487332176427E-4"/>
    <n v="3.0596395287642146E-4"/>
    <n v="3.6716684312145063E-4"/>
    <n v="4.5688734060110229E-4"/>
    <n v="9.1060484137861259E-4"/>
    <n v="1.2781862342907085E-3"/>
    <n v="4.2033347474653461E-3"/>
  </r>
  <r>
    <s v="Rhode Island, 2010"/>
    <n v="67"/>
    <n v="31"/>
    <n v="56"/>
    <n v="48"/>
    <n v="60"/>
    <n v="44"/>
    <n v="57"/>
    <n v="55"/>
    <x v="53"/>
    <x v="64"/>
    <x v="287"/>
    <n v="54"/>
    <x v="310"/>
    <n v="59283.511000000006"/>
    <n v="61750.947"/>
    <n v="65782.843999999997"/>
    <n v="80764.366999999998"/>
    <n v="79933.733000000007"/>
    <n v="66724.803"/>
    <n v="61063.253000000004"/>
    <n v="69347.370999999999"/>
    <n v="77567.23599999999"/>
    <n v="82076.52900000001"/>
    <n v="78750.659"/>
    <n v="67588.481999999989"/>
    <n v="55172.993999999999"/>
    <x v="352"/>
    <x v="352"/>
    <x v="352"/>
    <x v="352"/>
    <x v="352"/>
    <n v="1.6530734827766862E-3"/>
    <n v="4.3909931290288392E-4"/>
    <n v="3.4847954020613808E-4"/>
    <n v="4.6952744941984245E-4"/>
    <n v="2.9949370521067389E-4"/>
    <n v="3.5441768713881876E-4"/>
    <n v="4.4802328704487065E-4"/>
    <n v="9.2022067571351186E-4"/>
    <n v="1.1524183159952607E-3"/>
    <n v="4.6009342991060872E-3"/>
  </r>
  <r>
    <s v="Rhode Island, 2011"/>
    <n v="45"/>
    <n v="52"/>
    <n v="34"/>
    <n v="51"/>
    <n v="62"/>
    <n v="44"/>
    <n v="48"/>
    <n v="27"/>
    <x v="132"/>
    <x v="202"/>
    <x v="144"/>
    <n v="60"/>
    <x v="73"/>
    <n v="58002.8"/>
    <n v="61450.879999999997"/>
    <n v="64828.903000000006"/>
    <n v="80301.05799999999"/>
    <n v="81151.246000000014"/>
    <n v="66374.539999999994"/>
    <n v="61005.206999999995"/>
    <n v="66667.255999999994"/>
    <n v="75470.713999999993"/>
    <n v="80830.846000000005"/>
    <n v="79837.189000000013"/>
    <n v="69854.255000000005"/>
    <n v="57758.043000000005"/>
    <x v="353"/>
    <x v="353"/>
    <x v="353"/>
    <x v="353"/>
    <x v="353"/>
    <n v="1.6723330597833207E-3"/>
    <n v="2.6924341483862071E-4"/>
    <n v="2.1058850916119476E-4"/>
    <n v="4.8673357782693668E-4"/>
    <n v="3.0955838190175369E-4"/>
    <n v="2.9875264236598143E-4"/>
    <n v="2.1157835430563282E-4"/>
    <n v="8.7219434461434104E-4"/>
    <n v="1.2108183602758736E-3"/>
    <n v="5.2217824542449285E-3"/>
  </r>
  <r>
    <s v="Rhode Island, 2012"/>
    <n v="50"/>
    <n v="62"/>
    <n v="48"/>
    <n v="33"/>
    <n v="60"/>
    <n v="51"/>
    <n v="50"/>
    <n v="61"/>
    <x v="14"/>
    <x v="59"/>
    <x v="145"/>
    <n v="62"/>
    <x v="311"/>
    <n v="56621.284999999996"/>
    <n v="59535.614000000001"/>
    <n v="65229.275000000009"/>
    <n v="79413.722999999984"/>
    <n v="81995.207999999999"/>
    <n v="66018.78"/>
    <n v="62110.783000000003"/>
    <n v="64080.915999999997"/>
    <n v="73030.967999999993"/>
    <n v="79406.771999999997"/>
    <n v="80721.316999999995"/>
    <n v="71741.087"/>
    <n v="59001.786"/>
    <x v="354"/>
    <x v="354"/>
    <x v="354"/>
    <x v="354"/>
    <x v="354"/>
    <n v="1.9780547191749535E-3"/>
    <n v="3.8472362204401911E-4"/>
    <n v="2.9738131404884904E-4"/>
    <n v="4.6827600590505412E-4"/>
    <n v="3.719590053915385E-4"/>
    <n v="3.1225002628989103E-4"/>
    <n v="4.6656462872741067E-4"/>
    <n v="8.259537364395216E-4"/>
    <n v="1.088372187216264E-3"/>
    <n v="2.5271643362892986E-3"/>
  </r>
  <r>
    <s v="Rhode Island, 2013"/>
    <n v="67"/>
    <n v="53"/>
    <n v="70"/>
    <n v="72"/>
    <n v="56"/>
    <n v="57"/>
    <n v="55"/>
    <n v="61"/>
    <x v="9"/>
    <x v="188"/>
    <x v="288"/>
    <n v="53"/>
    <x v="312"/>
    <n v="56278.313000000002"/>
    <n v="58463.802000000003"/>
    <n v="64748.203000000001"/>
    <n v="78147.903000000006"/>
    <n v="82566.986000000004"/>
    <n v="67004.52399999999"/>
    <n v="62833.109000000004"/>
    <n v="62288.163999999997"/>
    <n v="71419.053"/>
    <n v="78742.123999999996"/>
    <n v="80786.052999999985"/>
    <n v="72771.92"/>
    <n v="61327.673000000003"/>
    <x v="355"/>
    <x v="355"/>
    <x v="355"/>
    <x v="355"/>
    <x v="355"/>
    <n v="2.1322600768079172E-3"/>
    <n v="5.6812645813206263E-4"/>
    <n v="4.3555392058292736E-4"/>
    <n v="4.3130792441356351E-4"/>
    <n v="4.2630458758258352E-4"/>
    <n v="3.4476668030877084E-4"/>
    <n v="4.5488579521639564E-4"/>
    <n v="5.7204495622495887E-4"/>
    <n v="1.0792126280508266E-3"/>
    <n v="3.6027104440590606E-3"/>
  </r>
  <r>
    <s v="Rhode Island, 2014"/>
    <n v="79"/>
    <n v="54"/>
    <n v="44"/>
    <n v="62"/>
    <n v="58"/>
    <n v="46"/>
    <n v="58"/>
    <n v="51"/>
    <x v="95"/>
    <x v="91"/>
    <x v="98"/>
    <n v="57"/>
    <x v="252"/>
    <n v="55335.516999999993"/>
    <n v="58335.104000000007"/>
    <n v="63512.561000000002"/>
    <n v="76662.906000000003"/>
    <n v="82513.092000000004"/>
    <n v="68272.620999999999"/>
    <n v="63864.033000000003"/>
    <n v="61348.51400000001"/>
    <n v="68979.895999999993"/>
    <n v="76353.661999999997"/>
    <n v="80585.236000000004"/>
    <n v="73981.255000000005"/>
    <n v="63195.124000000003"/>
    <x v="356"/>
    <x v="356"/>
    <x v="356"/>
    <x v="356"/>
    <x v="356"/>
    <n v="2.403519605681104E-3"/>
    <n v="3.6110663261376403E-4"/>
    <n v="2.764235849176205E-4"/>
    <n v="4.3893952392649502E-4"/>
    <n v="3.5295450930460977E-4"/>
    <n v="3.6957058281370122E-4"/>
    <n v="3.7178412472893741E-4"/>
    <n v="7.4632529307307226E-4"/>
    <n v="9.7256568480690096E-4"/>
    <n v="3.0209213910940215E-3"/>
  </r>
  <r>
    <s v="Rhode Island, 2015"/>
    <n v="50"/>
    <n v="49"/>
    <n v="43"/>
    <n v="33"/>
    <n v="47"/>
    <n v="43"/>
    <n v="59"/>
    <n v="50"/>
    <x v="53"/>
    <x v="90"/>
    <x v="203"/>
    <n v="68"/>
    <x v="220"/>
    <n v="56512.298999999999"/>
    <n v="58917.661999999997"/>
    <n v="63204.807000000008"/>
    <n v="75331.001999999993"/>
    <n v="81058.48"/>
    <n v="70260.669000000009"/>
    <n v="65371.732000000004"/>
    <n v="61680.074000000001"/>
    <n v="66943.462"/>
    <n v="74235.616999999998"/>
    <n v="79691.47099999999"/>
    <n v="75617.139999999985"/>
    <n v="63521.932000000001"/>
    <x v="357"/>
    <x v="357"/>
    <x v="357"/>
    <x v="357"/>
    <x v="357"/>
    <n v="1.7518310483174645E-3"/>
    <n v="3.5210555725007488E-4"/>
    <n v="2.7495455225051517E-4"/>
    <n v="3.465248690834574E-4"/>
    <n v="3.3430895571087395E-4"/>
    <n v="3.8329835746649094E-4"/>
    <n v="3.5935269138491884E-4"/>
    <n v="7.6275047728231022E-4"/>
    <n v="8.037569164570733E-4"/>
    <n v="5.4901631961705184E-3"/>
  </r>
  <r>
    <s v="Rhode Island, 2016"/>
    <n v="66"/>
    <n v="58"/>
    <n v="60"/>
    <n v="42"/>
    <n v="44"/>
    <n v="61"/>
    <n v="46"/>
    <n v="65"/>
    <x v="28"/>
    <x v="145"/>
    <x v="220"/>
    <n v="45"/>
    <x v="220"/>
    <n v="55056.796000000002"/>
    <n v="56352.227999999996"/>
    <n v="62306.13"/>
    <n v="74670.346999999994"/>
    <n v="81613.511999999988"/>
    <n v="72092.698999999993"/>
    <n v="65981.372999999992"/>
    <n v="60590.353999999999"/>
    <n v="65273.322"/>
    <n v="73128.512000000002"/>
    <n v="79478.78899999999"/>
    <n v="76512.146000000008"/>
    <n v="65730.471000000005"/>
    <x v="358"/>
    <x v="358"/>
    <x v="358"/>
    <x v="358"/>
    <x v="358"/>
    <n v="2.2522196896455795E-3"/>
    <n v="5.0565338178706302E-4"/>
    <n v="3.8391680614950776E-4"/>
    <n v="3.1866953268387715E-4"/>
    <n v="4.8465134611196321E-4"/>
    <n v="3.014272560917646E-4"/>
    <n v="4.5696572075863863E-4"/>
    <n v="7.9875262290392539E-4"/>
    <n v="1.2773394618824313E-3"/>
    <n v="2.7989976547509654E-3"/>
  </r>
  <r>
    <s v="Rhode Island, 2017"/>
    <n v="60"/>
    <n v="51"/>
    <n v="51"/>
    <n v="58"/>
    <n v="52"/>
    <n v="54"/>
    <n v="64"/>
    <n v="51"/>
    <x v="46"/>
    <x v="66"/>
    <x v="93"/>
    <n v="73"/>
    <x v="250"/>
    <n v="54571"/>
    <n v="56675"/>
    <n v="61119"/>
    <n v="73590"/>
    <n v="80922"/>
    <n v="73684"/>
    <n v="66863"/>
    <n v="62234"/>
    <n v="62277"/>
    <n v="71424"/>
    <n v="78000"/>
    <n v="77086"/>
    <n v="67549"/>
    <x v="359"/>
    <x v="359"/>
    <x v="359"/>
    <x v="359"/>
    <x v="359"/>
    <n v="2.0340473878067106E-3"/>
    <n v="4.3295923391683784E-4"/>
    <n v="3.3007145076110594E-4"/>
    <n v="3.6998299501234464E-4"/>
    <n v="4.3369662118206424E-4"/>
    <n v="4.2831138237498661E-4"/>
    <n v="3.5261174681093787E-4"/>
    <n v="6.3210447937089539E-4"/>
    <n v="1.200333652065998E-3"/>
    <n v="3.6887024446694634E-3"/>
  </r>
  <r>
    <s v="South Carolina, 2009"/>
    <n v="59"/>
    <n v="57"/>
    <n v="55"/>
    <n v="44"/>
    <n v="57"/>
    <n v="67"/>
    <n v="56"/>
    <n v="60"/>
    <x v="175"/>
    <x v="143"/>
    <x v="289"/>
    <n v="51"/>
    <x v="313"/>
    <n v="295751.25200000009"/>
    <n v="280831.54100000003"/>
    <n v="290939.71399999998"/>
    <n v="318629.30100000004"/>
    <n v="303689.46499999997"/>
    <n v="298807.42499999999"/>
    <n v="277902.20099999994"/>
    <n v="294157.56900000002"/>
    <n v="312649.95499999996"/>
    <n v="318677.94200000004"/>
    <n v="303364.14299999992"/>
    <n v="275974.71899999992"/>
    <n v="238658.61500000005"/>
    <x v="360"/>
    <x v="360"/>
    <x v="360"/>
    <x v="360"/>
    <x v="360"/>
    <n v="3.9222150106062767E-4"/>
    <n v="9.6192313830117252E-5"/>
    <n v="8.8379144266396737E-5"/>
    <n v="9.8836567711460402E-5"/>
    <n v="1.1041392426768921E-4"/>
    <n v="9.0026063107932652E-5"/>
    <n v="1.1658786175712435E-4"/>
    <n v="3.0218021850740654E-4"/>
    <n v="1.0081523033391286E-3"/>
    <n v="4.4845769640977492E-3"/>
  </r>
  <r>
    <s v="South Carolina, 2010"/>
    <n v="44"/>
    <n v="56"/>
    <n v="48"/>
    <n v="67"/>
    <n v="63"/>
    <n v="37"/>
    <n v="59"/>
    <n v="53"/>
    <x v="182"/>
    <x v="17"/>
    <x v="123"/>
    <n v="52"/>
    <x v="314"/>
    <n v="292395.26299999998"/>
    <n v="285484.12900000002"/>
    <n v="292178.01400000008"/>
    <n v="324024.82199999993"/>
    <n v="317428.25799999991"/>
    <n v="294262.95299999998"/>
    <n v="274592.72300000006"/>
    <n v="297959.87799999991"/>
    <n v="312426.86699999997"/>
    <n v="328168.4549999999"/>
    <n v="317192.50999999995"/>
    <n v="290207.38500000001"/>
    <n v="253566.99700000003"/>
    <x v="361"/>
    <x v="361"/>
    <x v="361"/>
    <x v="361"/>
    <x v="361"/>
    <n v="3.4200280460767931E-4"/>
    <n v="8.3093553180963749E-5"/>
    <n v="7.4830102928183012E-5"/>
    <n v="1.1074865323133386E-4"/>
    <n v="6.0617305836154761E-5"/>
    <n v="9.1421705370730024E-5"/>
    <n v="9.7466893907480919E-5"/>
    <n v="2.5860208953916328E-4"/>
    <n v="1.1168868180351512E-3"/>
    <n v="4.9264908804326196E-3"/>
  </r>
  <r>
    <s v="South Carolina, 2011"/>
    <n v="58"/>
    <n v="54"/>
    <n v="64"/>
    <n v="54"/>
    <n v="55"/>
    <n v="53"/>
    <n v="63"/>
    <n v="43"/>
    <x v="183"/>
    <x v="180"/>
    <x v="138"/>
    <n v="51"/>
    <x v="315"/>
    <n v="285160.06400000001"/>
    <n v="280152.027"/>
    <n v="282895.09000000003"/>
    <n v="314126.57399999996"/>
    <n v="312798.81200000003"/>
    <n v="288906.299"/>
    <n v="270520.87099999998"/>
    <n v="284506.53700000007"/>
    <n v="296581.1590000001"/>
    <n v="313835.82100000005"/>
    <n v="306535.31300000002"/>
    <n v="283515.65599999996"/>
    <n v="257060.1"/>
    <x v="362"/>
    <x v="362"/>
    <x v="362"/>
    <x v="362"/>
    <x v="362"/>
    <n v="3.9276187004923658E-4"/>
    <n v="1.136672190792871E-4"/>
    <n v="1.0208551357019064E-4"/>
    <n v="9.8314853030824384E-5"/>
    <n v="9.1208264027672648E-5"/>
    <n v="1.0155211380289656E-4"/>
    <n v="7.9544817766485262E-5"/>
    <n v="3.081397419481677E-4"/>
    <n v="1.1592859179341279E-3"/>
    <n v="4.8792445432937464E-3"/>
  </r>
  <r>
    <s v="South Carolina, 2012"/>
    <n v="49"/>
    <n v="66"/>
    <n v="50"/>
    <n v="63"/>
    <n v="61"/>
    <n v="48"/>
    <n v="69"/>
    <n v="62"/>
    <x v="176"/>
    <x v="179"/>
    <x v="290"/>
    <n v="63"/>
    <x v="199"/>
    <n v="293177.50400000002"/>
    <n v="290180.18599999993"/>
    <n v="290459.81200000003"/>
    <n v="319442.98200000008"/>
    <n v="331504.995"/>
    <n v="297995.50999999995"/>
    <n v="282146.23699999991"/>
    <n v="286775.70800000004"/>
    <n v="301297.90200000006"/>
    <n v="320084.538"/>
    <n v="318698.31899999996"/>
    <n v="298873.5180000001"/>
    <n v="272246.24900000001"/>
    <x v="363"/>
    <x v="363"/>
    <x v="363"/>
    <x v="363"/>
    <x v="363"/>
    <n v="3.9225383404587545E-4"/>
    <n v="8.6111876846623999E-5"/>
    <n v="7.6811053673495004E-5"/>
    <n v="1.0514671684194451E-4"/>
    <n v="8.1622434987347912E-5"/>
    <n v="1.0801792697451805E-4"/>
    <n v="1.08558665944406E-4"/>
    <n v="2.3181591824111109E-4"/>
    <n v="1.0810524194341485E-3"/>
    <n v="4.1832383150347515E-3"/>
  </r>
  <r>
    <s v="South Carolina, 2013"/>
    <n v="66"/>
    <n v="55"/>
    <n v="61"/>
    <n v="63"/>
    <n v="55"/>
    <n v="57"/>
    <n v="47"/>
    <n v="63"/>
    <x v="148"/>
    <x v="48"/>
    <x v="185"/>
    <n v="41"/>
    <x v="316"/>
    <n v="290292.89599999995"/>
    <n v="294023.05499999999"/>
    <n v="289400.52599999995"/>
    <n v="312967.41399999999"/>
    <n v="333657.05799999996"/>
    <n v="298202.95200000005"/>
    <n v="286260.72500000009"/>
    <n v="282869.88899999991"/>
    <n v="298663.29300000006"/>
    <n v="316711.98599999992"/>
    <n v="320559.27999999991"/>
    <n v="300879.18199999997"/>
    <n v="280233.15200000006"/>
    <x v="364"/>
    <x v="364"/>
    <x v="364"/>
    <x v="364"/>
    <x v="364"/>
    <n v="4.16820396459168E-4"/>
    <n v="1.045552527983952E-4"/>
    <n v="9.4336052286001334E-5"/>
    <n v="9.4103367179822168E-5"/>
    <n v="9.8016762868055908E-5"/>
    <n v="7.3751952280867489E-5"/>
    <n v="1.0841277376845352E-4"/>
    <n v="3.2441541349745285E-4"/>
    <n v="9.1428917603985672E-4"/>
    <n v="3.9437201486955918E-3"/>
  </r>
  <r>
    <s v="South Carolina, 2014"/>
    <n v="61"/>
    <n v="56"/>
    <n v="42"/>
    <n v="40"/>
    <n v="70"/>
    <n v="37"/>
    <n v="55"/>
    <n v="87"/>
    <x v="184"/>
    <x v="27"/>
    <x v="291"/>
    <n v="52"/>
    <x v="317"/>
    <n v="289257.61399999994"/>
    <n v="296454.53500000003"/>
    <n v="294905.67599999992"/>
    <n v="310941.37199999997"/>
    <n v="339489.35100000002"/>
    <n v="302461.74700000009"/>
    <n v="292902.66599999997"/>
    <n v="283466.32"/>
    <n v="300153.54199999996"/>
    <n v="315028.50699999998"/>
    <n v="326009.32900000003"/>
    <n v="308012.79599999997"/>
    <n v="290412.32900000003"/>
    <x v="365"/>
    <x v="365"/>
    <x v="365"/>
    <x v="365"/>
    <x v="365"/>
    <n v="4.0448373469609007E-4"/>
    <n v="7.1022701931496718E-5"/>
    <n v="6.4572595535281928E-5"/>
    <n v="1.1757504894737468E-4"/>
    <n v="6.3397431117585929E-5"/>
    <n v="8.5798367758124024E-5"/>
    <n v="1.4538159640272458E-4"/>
    <n v="2.7978895107100157E-4"/>
    <n v="8.7426442888011743E-4"/>
    <n v="3.4470900537677102E-3"/>
  </r>
  <r>
    <s v="South Carolina, 2015"/>
    <n v="75"/>
    <n v="44"/>
    <n v="63"/>
    <n v="74"/>
    <n v="70"/>
    <n v="35"/>
    <n v="62"/>
    <n v="80"/>
    <x v="185"/>
    <x v="251"/>
    <x v="135"/>
    <n v="51"/>
    <x v="318"/>
    <n v="282159.53300000005"/>
    <n v="295789.18800000008"/>
    <n v="288595.93700000003"/>
    <n v="298804.55099999998"/>
    <n v="329078.87799999997"/>
    <n v="300493.13000000006"/>
    <n v="289412.06700000004"/>
    <n v="274216.19100000005"/>
    <n v="295611.35399999993"/>
    <n v="302371.98200000008"/>
    <n v="319232.16900000005"/>
    <n v="304997.87599999993"/>
    <n v="287985.44000000006"/>
    <x v="366"/>
    <x v="366"/>
    <x v="366"/>
    <x v="366"/>
    <x v="366"/>
    <n v="4.2174722482263245E-4"/>
    <n v="1.0780561876895821E-4"/>
    <n v="1.0033709617139776E-4"/>
    <n v="1.1866313495115721E-4"/>
    <n v="6.1422092187558269E-5"/>
    <n v="9.9741933673155276E-5"/>
    <n v="1.3491104697454929E-4"/>
    <n v="3.2660899840451503E-4"/>
    <n v="1.106936302792979E-3"/>
    <n v="4.378040135095641E-3"/>
  </r>
  <r>
    <s v="South Carolina, 2016"/>
    <n v="43"/>
    <n v="84"/>
    <n v="49"/>
    <n v="62"/>
    <n v="48"/>
    <n v="62"/>
    <n v="68"/>
    <n v="83"/>
    <x v="183"/>
    <x v="252"/>
    <x v="48"/>
    <n v="66"/>
    <x v="319"/>
    <n v="285449.94899999991"/>
    <n v="301351.56"/>
    <n v="295806.364"/>
    <n v="303968.39299999998"/>
    <n v="329379.43799999991"/>
    <n v="313765.43000000005"/>
    <n v="299385.538"/>
    <n v="287289.42200000002"/>
    <n v="297792.79199999996"/>
    <n v="306957.02600000001"/>
    <n v="328804.43100000004"/>
    <n v="320491.79100000003"/>
    <n v="303017.06200000003"/>
    <x v="367"/>
    <x v="367"/>
    <x v="367"/>
    <x v="367"/>
    <x v="367"/>
    <n v="4.449116226676924E-4"/>
    <n v="8.2055345882004908E-5"/>
    <n v="7.7366650048573405E-5"/>
    <n v="7.8284146164798999E-5"/>
    <n v="1.0596801358244673E-4"/>
    <n v="1.0695835560852502E-4"/>
    <n v="1.3311759664782176E-4"/>
    <n v="2.2616774607556962E-4"/>
    <n v="7.6449426157074304E-4"/>
    <n v="3.0795854231812319E-3"/>
  </r>
  <r>
    <s v="South Carolina, 2017"/>
    <n v="57"/>
    <n v="74"/>
    <n v="56"/>
    <n v="58"/>
    <n v="77"/>
    <n v="60"/>
    <n v="49"/>
    <n v="72"/>
    <x v="135"/>
    <x v="19"/>
    <x v="292"/>
    <n v="52"/>
    <x v="320"/>
    <n v="282472"/>
    <n v="300525"/>
    <n v="297250"/>
    <n v="312626"/>
    <n v="329393"/>
    <n v="321534"/>
    <n v="298685"/>
    <n v="286289"/>
    <n v="292730"/>
    <n v="303454"/>
    <n v="324770"/>
    <n v="318147"/>
    <n v="302007"/>
    <x v="368"/>
    <x v="368"/>
    <x v="368"/>
    <x v="368"/>
    <x v="368"/>
    <n v="4.6376278002775495E-4"/>
    <n v="9.3680732717159472E-5"/>
    <n v="8.7224832909929453E-5"/>
    <n v="1.2414969551077925E-4"/>
    <n v="1.0362354257805011E-4"/>
    <n v="7.799765688671556E-5"/>
    <n v="1.1610019446782573E-4"/>
    <n v="2.4460538769953953E-4"/>
    <n v="9.6173949404139663E-4"/>
    <n v="3.0580288609149526E-3"/>
  </r>
  <r>
    <s v="South Dakota, 2009"/>
    <n v="33"/>
    <n v="55"/>
    <n v="55"/>
    <n v="72"/>
    <n v="36"/>
    <n v="60"/>
    <n v="57"/>
    <n v="49"/>
    <x v="46"/>
    <x v="144"/>
    <x v="94"/>
    <n v="75"/>
    <x v="321"/>
    <n v="55525.162000000011"/>
    <n v="50472.307000000001"/>
    <n v="53730.640000000007"/>
    <n v="59359.240000000013"/>
    <n v="60137.967000000011"/>
    <n v="53113.475999999995"/>
    <n v="43838.277999999998"/>
    <n v="45381.714000000022"/>
    <n v="51409.83"/>
    <n v="58590.431000000004"/>
    <n v="56146.053999999989"/>
    <n v="49784.670999999995"/>
    <n v="36766.043000000005"/>
    <x v="369"/>
    <x v="369"/>
    <x v="369"/>
    <x v="369"/>
    <x v="369"/>
    <n v="1.5848670554081405E-3"/>
    <n v="5.2781616627406891E-4"/>
    <n v="4.6026180344114646E-4"/>
    <n v="3.7131870765329326E-4"/>
    <n v="6.1988886136582326E-4"/>
    <n v="4.9679053702926328E-4"/>
    <n v="5.6614206556401131E-4"/>
    <n v="1.1043856107240263E-3"/>
    <n v="1.611700083029416E-3"/>
    <n v="4.4244695829856479E-3"/>
  </r>
  <r>
    <s v="South Dakota, 2010"/>
    <n v="61"/>
    <n v="66"/>
    <n v="53"/>
    <n v="65"/>
    <n v="54"/>
    <n v="66"/>
    <n v="46"/>
    <n v="53"/>
    <x v="53"/>
    <x v="90"/>
    <x v="255"/>
    <n v="52"/>
    <x v="322"/>
    <n v="50286.19"/>
    <n v="46129.069000000003"/>
    <n v="49307.48799999999"/>
    <n v="50806.048000000003"/>
    <n v="50589.498999999996"/>
    <n v="46931.630000000005"/>
    <n v="41302.83600000001"/>
    <n v="40544.348999999995"/>
    <n v="45079.983"/>
    <n v="51387.106999999989"/>
    <n v="50054.890999999989"/>
    <n v="44489.030999999988"/>
    <n v="33325.084999999992"/>
    <x v="370"/>
    <x v="370"/>
    <x v="370"/>
    <x v="370"/>
    <x v="370"/>
    <n v="2.5255442895952148E-3"/>
    <n v="5.553427498437522E-4"/>
    <n v="5.2270540046497308E-4"/>
    <n v="6.1200574387790816E-4"/>
    <n v="7.708089331429763E-4"/>
    <n v="4.5346110000711945E-4"/>
    <n v="6.8111035277969377E-4"/>
    <n v="1.3826582114635341E-3"/>
    <n v="1.1584069872258003E-3"/>
    <n v="4.7832941347693766E-3"/>
  </r>
  <r>
    <s v="South Dakota, 2011"/>
    <n v="48"/>
    <n v="68"/>
    <n v="45"/>
    <n v="77"/>
    <n v="56"/>
    <n v="61"/>
    <n v="63"/>
    <n v="54"/>
    <x v="186"/>
    <x v="91"/>
    <x v="56"/>
    <n v="51"/>
    <x v="323"/>
    <n v="55489.496999999988"/>
    <n v="51432.160000000011"/>
    <n v="53479.780999999988"/>
    <n v="54728.545000000006"/>
    <n v="53218.510000000017"/>
    <n v="51949.242000000006"/>
    <n v="45388.251000000004"/>
    <n v="44112.642"/>
    <n v="47896.654999999992"/>
    <n v="55550.173999999985"/>
    <n v="56071.714999999997"/>
    <n v="49712.701000000008"/>
    <n v="39901.817999999999"/>
    <x v="371"/>
    <x v="371"/>
    <x v="371"/>
    <x v="371"/>
    <x v="371"/>
    <n v="2.0904857003839847E-3"/>
    <n v="4.2893115474815208E-4"/>
    <n v="4.1687102996927514E-4"/>
    <n v="5.7531787879517291E-4"/>
    <n v="6.6297648160489704E-4"/>
    <n v="5.6440542768452888E-4"/>
    <n v="6.0258092776238636E-4"/>
    <n v="6.0315450939327382E-4"/>
    <n v="1.3054497959908331E-3"/>
    <n v="3.7392368404570468E-3"/>
  </r>
  <r>
    <s v="South Dakota, 2012"/>
    <n v="41"/>
    <n v="52"/>
    <n v="38"/>
    <n v="60"/>
    <n v="45"/>
    <n v="60"/>
    <n v="47"/>
    <n v="58"/>
    <x v="10"/>
    <x v="94"/>
    <x v="146"/>
    <n v="48"/>
    <x v="324"/>
    <n v="51202.618000000017"/>
    <n v="47703.187000000013"/>
    <n v="48487.79"/>
    <n v="52090.444999999992"/>
    <n v="52357.212000000007"/>
    <n v="50085.534"/>
    <n v="44471.621999999988"/>
    <n v="40958.610000000008"/>
    <n v="43539.915999999997"/>
    <n v="50958.311000000009"/>
    <n v="53881.498000000007"/>
    <n v="49661.837"/>
    <n v="39853.402000000016"/>
    <x v="372"/>
    <x v="372"/>
    <x v="372"/>
    <x v="372"/>
    <x v="372"/>
    <n v="1.8163133767886627E-3"/>
    <n v="3.9504744816138001E-4"/>
    <n v="3.6381859671586505E-4"/>
    <n v="4.7590263818848367E-4"/>
    <n v="7.1007155793463182E-4"/>
    <n v="4.4830299147149337E-4"/>
    <n v="6.4793437014674102E-4"/>
    <n v="9.8084634038152858E-4"/>
    <n v="1.4753290603164348E-3"/>
    <n v="5.992319707826127E-3"/>
  </r>
  <r>
    <s v="South Dakota, 2013"/>
    <n v="64"/>
    <n v="59"/>
    <n v="68"/>
    <n v="55"/>
    <n v="52"/>
    <n v="70"/>
    <n v="56"/>
    <n v="50"/>
    <x v="46"/>
    <x v="187"/>
    <x v="293"/>
    <n v="60"/>
    <x v="325"/>
    <n v="46870.54"/>
    <n v="46313.572"/>
    <n v="44233.068000000007"/>
    <n v="45607.734000000011"/>
    <n v="45881.920999999988"/>
    <n v="45706.951000000008"/>
    <n v="42701.697999999989"/>
    <n v="39611.872999999992"/>
    <n v="40114.572"/>
    <n v="45684.175999999992"/>
    <n v="48534.284"/>
    <n v="46294.732999999993"/>
    <n v="39847.679000000011"/>
    <x v="373"/>
    <x v="373"/>
    <x v="373"/>
    <x v="373"/>
    <x v="373"/>
    <n v="2.6242496886103722E-3"/>
    <n v="7.5099418377092724E-4"/>
    <n v="7.432534312212676E-4"/>
    <n v="5.881777471794643E-4"/>
    <n v="8.7800227390046059E-4"/>
    <n v="5.9436335512170341E-4"/>
    <n v="5.8043417683730511E-4"/>
    <n v="1.1325202656823439E-3"/>
    <n v="1.392472656074995E-3"/>
    <n v="7.255547643553603E-3"/>
  </r>
  <r>
    <s v="South Dakota, 2014"/>
    <n v="62"/>
    <n v="49"/>
    <n v="29"/>
    <n v="58"/>
    <n v="42"/>
    <n v="65"/>
    <n v="59"/>
    <n v="46"/>
    <x v="75"/>
    <x v="62"/>
    <x v="199"/>
    <n v="64"/>
    <x v="326"/>
    <n v="41355.415000000008"/>
    <n v="40446.721999999994"/>
    <n v="39710.047000000006"/>
    <n v="40936.659999999996"/>
    <n v="40718.648999999998"/>
    <n v="39978.485000000008"/>
    <n v="38243.384000000005"/>
    <n v="33470.115999999995"/>
    <n v="36127.346999999987"/>
    <n v="39067.889999999992"/>
    <n v="42975.206000000006"/>
    <n v="39886.48799999999"/>
    <n v="34969.078000000001"/>
    <x v="374"/>
    <x v="374"/>
    <x v="374"/>
    <x v="374"/>
    <x v="374"/>
    <n v="2.6840499605674368E-3"/>
    <n v="3.6179102977566374E-4"/>
    <n v="3.5515143295826608E-4"/>
    <n v="5.3693424277550823E-4"/>
    <n v="9.3394208923966112E-4"/>
    <n v="7.1913424622591039E-4"/>
    <n v="6.145167615191101E-4"/>
    <n v="1.0556475826110211E-3"/>
    <n v="2.1269825604445904E-3"/>
    <n v="6.3440112070878435E-3"/>
  </r>
  <r>
    <s v="South Dakota, 2015"/>
    <n v="66"/>
    <n v="46"/>
    <n v="49"/>
    <n v="41"/>
    <n v="58"/>
    <n v="57"/>
    <n v="42"/>
    <n v="44"/>
    <x v="53"/>
    <x v="62"/>
    <x v="287"/>
    <n v="49"/>
    <x v="241"/>
    <n v="39710.264000000003"/>
    <n v="40271.695999999996"/>
    <n v="37216.138999999996"/>
    <n v="39807.475000000006"/>
    <n v="42433.80000000001"/>
    <n v="36573.672000000013"/>
    <n v="35668.025999999998"/>
    <n v="32832.493999999999"/>
    <n v="31282.168999999994"/>
    <n v="33169.929999999993"/>
    <n v="39044.724000000002"/>
    <n v="38314.887999999992"/>
    <n v="34496.131999999998"/>
    <x v="375"/>
    <x v="375"/>
    <x v="375"/>
    <x v="375"/>
    <x v="375"/>
    <n v="2.8204294990332975E-3"/>
    <n v="6.3235732421740786E-4"/>
    <n v="5.9580788357184379E-4"/>
    <n v="8.0286042003054796E-4"/>
    <n v="8.8903220157298508E-4"/>
    <n v="5.8159940778778783E-4"/>
    <n v="6.0430412868821238E-4"/>
    <n v="1.4488396120952607E-3"/>
    <n v="2.1595897988752428E-3"/>
    <n v="8.6191023410854915E-3"/>
  </r>
  <r>
    <s v="South Dakota, 2016"/>
    <n v="61"/>
    <n v="65"/>
    <n v="49"/>
    <n v="52"/>
    <n v="48"/>
    <n v="49"/>
    <n v="42"/>
    <n v="58"/>
    <x v="99"/>
    <x v="188"/>
    <x v="97"/>
    <n v="55"/>
    <x v="218"/>
    <n v="49911.003000000004"/>
    <n v="50433.145999999986"/>
    <n v="46598.082000000002"/>
    <n v="48057.666000000012"/>
    <n v="51329.015000000007"/>
    <n v="48385.637000000002"/>
    <n v="48067.059000000001"/>
    <n v="42921.914000000004"/>
    <n v="40784.254000000001"/>
    <n v="42060.56"/>
    <n v="49174.389999999985"/>
    <n v="49683.848000000013"/>
    <n v="44140.19000000001"/>
    <x v="376"/>
    <x v="376"/>
    <x v="376"/>
    <x v="376"/>
    <x v="376"/>
    <n v="2.5244934468658139E-3"/>
    <n v="5.0499206296760466E-4"/>
    <n v="4.930238086932392E-4"/>
    <n v="4.9765327451292815E-4"/>
    <n v="5.8538099605754258E-4"/>
    <n v="4.6034989880522771E-4"/>
    <n v="6.1817846722819563E-4"/>
    <n v="1.2073456589676858E-3"/>
    <n v="1.6673253631064129E-3"/>
    <n v="6.2476965563201458E-3"/>
  </r>
  <r>
    <s v="South Dakota, 2017"/>
    <n v="62"/>
    <n v="55"/>
    <n v="56"/>
    <n v="53"/>
    <n v="53"/>
    <n v="60"/>
    <n v="48"/>
    <n v="45"/>
    <x v="16"/>
    <x v="253"/>
    <x v="199"/>
    <n v="58"/>
    <x v="12"/>
    <n v="48968"/>
    <n v="51310"/>
    <n v="47483"/>
    <n v="45402"/>
    <n v="46053"/>
    <n v="48793"/>
    <n v="47905"/>
    <n v="44473"/>
    <n v="42226"/>
    <n v="41179"/>
    <n v="48143"/>
    <n v="50067"/>
    <n v="45048"/>
    <x v="377"/>
    <x v="377"/>
    <x v="377"/>
    <x v="377"/>
    <x v="377"/>
    <n v="2.3893154713282142E-3"/>
    <n v="5.668417802880771E-4"/>
    <n v="6.1232300038270191E-4"/>
    <n v="5.4809820265155429E-4"/>
    <n v="6.9204950460789629E-4"/>
    <n v="5.3738160811446229E-4"/>
    <n v="4.7311149660936763E-4"/>
    <n v="6.980692040424553E-4"/>
    <n v="1.5251652262328419E-3"/>
    <n v="5.807125146809344E-3"/>
  </r>
  <r>
    <s v="Tennessee, 2009"/>
    <n v="43"/>
    <n v="71"/>
    <n v="68"/>
    <n v="48"/>
    <n v="65"/>
    <n v="57"/>
    <n v="69"/>
    <n v="131"/>
    <x v="137"/>
    <x v="254"/>
    <x v="294"/>
    <n v="56"/>
    <x v="327"/>
    <n v="405972.66799999995"/>
    <n v="393319.1650000001"/>
    <n v="401855.2730000001"/>
    <n v="411421.33600000007"/>
    <n v="404086.98300000012"/>
    <n v="421316.17199999979"/>
    <n v="398775.93300000002"/>
    <n v="421444.03700000007"/>
    <n v="439562.32300000015"/>
    <n v="453175.26500000001"/>
    <n v="425955.88599999994"/>
    <n v="378465.79699999996"/>
    <n v="317699.70999999979"/>
    <x v="378"/>
    <x v="378"/>
    <x v="378"/>
    <x v="378"/>
    <x v="378"/>
    <n v="2.8080708132794795E-4"/>
    <n v="8.5515827408928831E-5"/>
    <n v="8.338357612756613E-5"/>
    <n v="7.9259390016929893E-5"/>
    <n v="6.6201601577019697E-5"/>
    <n v="7.8486582942162173E-5"/>
    <n v="1.8817364359880595E-4"/>
    <n v="3.6772160976444499E-4"/>
    <n v="1.4423694200832407E-3"/>
    <n v="5.8611163206984092E-3"/>
  </r>
  <r>
    <s v="Tennessee, 2010"/>
    <n v="44"/>
    <n v="51"/>
    <n v="74"/>
    <n v="59"/>
    <n v="63"/>
    <n v="51"/>
    <n v="55"/>
    <n v="120"/>
    <x v="187"/>
    <x v="255"/>
    <x v="295"/>
    <n v="50"/>
    <x v="328"/>
    <n v="397262.01199999987"/>
    <n v="401207.71500000003"/>
    <n v="410946.2680000001"/>
    <n v="427439.59600000008"/>
    <n v="410437.60800000018"/>
    <n v="413501.63500000001"/>
    <n v="393798.78999999992"/>
    <n v="423006.51900000003"/>
    <n v="435362.66800000001"/>
    <n v="457040.772"/>
    <n v="437840.50700000004"/>
    <n v="392519.87700000004"/>
    <n v="337197.15399999998"/>
    <x v="379"/>
    <x v="379"/>
    <x v="379"/>
    <x v="379"/>
    <x v="379"/>
    <n v="2.3913688480236572E-4"/>
    <n v="9.1115726264929229E-5"/>
    <n v="8.8318430966645539E-5"/>
    <n v="7.8037863042125868E-5"/>
    <n v="5.9414993888870798E-5"/>
    <n v="6.1460666672411189E-5"/>
    <n v="1.6444730615037544E-4"/>
    <n v="4.6521040303503273E-4"/>
    <n v="1.4446036968330358E-3"/>
    <n v="5.7667236954320935E-3"/>
  </r>
  <r>
    <s v="Tennessee, 2011"/>
    <n v="62"/>
    <n v="57"/>
    <n v="46"/>
    <n v="74"/>
    <n v="67"/>
    <n v="60"/>
    <n v="67"/>
    <n v="116"/>
    <x v="188"/>
    <x v="256"/>
    <x v="296"/>
    <n v="68"/>
    <x v="329"/>
    <n v="400808.31600000022"/>
    <n v="403512.18000000011"/>
    <n v="414704.23999999982"/>
    <n v="429871.89799999999"/>
    <n v="419968.17400000012"/>
    <n v="415318.83900000015"/>
    <n v="398482.78899999999"/>
    <n v="420058.13900000002"/>
    <n v="434505.17599999998"/>
    <n v="457782.93500000011"/>
    <n v="445962.17200000014"/>
    <n v="399355.37999999995"/>
    <n v="355639.80299999996"/>
    <x v="380"/>
    <x v="380"/>
    <x v="380"/>
    <x v="380"/>
    <x v="380"/>
    <n v="2.9690002739364302E-4"/>
    <n v="5.6219844622526648E-5"/>
    <n v="5.412783124211162E-5"/>
    <n v="8.2329646064556648E-5"/>
    <n v="7.0211298503961643E-5"/>
    <n v="7.4135947714735432E-5"/>
    <n v="1.5364336437097506E-4"/>
    <n v="5.0627440674368162E-4"/>
    <n v="1.543516258841411E-3"/>
    <n v="5.6620021103002491E-3"/>
  </r>
  <r>
    <s v="Tennessee, 2012"/>
    <n v="73"/>
    <n v="60"/>
    <n v="44"/>
    <n v="40"/>
    <n v="62"/>
    <n v="49"/>
    <n v="62"/>
    <n v="106"/>
    <x v="189"/>
    <x v="184"/>
    <x v="297"/>
    <n v="61"/>
    <x v="330"/>
    <n v="394986.79999999993"/>
    <n v="398804.16499999998"/>
    <n v="408891.48199999996"/>
    <n v="420576.31899999984"/>
    <n v="422000.04099999997"/>
    <n v="407697.35399999993"/>
    <n v="396056.78299999994"/>
    <n v="407568.15499999985"/>
    <n v="422838.86900000012"/>
    <n v="445493.14000000019"/>
    <n v="441329.3109999997"/>
    <n v="399095.1810000001"/>
    <n v="358495.56800000009"/>
    <x v="381"/>
    <x v="381"/>
    <x v="381"/>
    <x v="381"/>
    <x v="381"/>
    <n v="3.3672011317846577E-4"/>
    <n v="5.4475965251797385E-5"/>
    <n v="5.2220786256096727E-5"/>
    <n v="7.7138016646998618E-5"/>
    <n v="5.900720801224822E-5"/>
    <n v="6.9912528635340124E-5"/>
    <n v="1.3991723122268481E-4"/>
    <n v="4.6020540774079815E-4"/>
    <n v="1.3755916429343525E-3"/>
    <n v="6.5930011462612733E-3"/>
  </r>
  <r>
    <s v="Tennessee, 2013"/>
    <n v="62"/>
    <n v="53"/>
    <n v="63"/>
    <n v="52"/>
    <n v="48"/>
    <n v="61"/>
    <n v="79"/>
    <n v="147"/>
    <x v="81"/>
    <x v="257"/>
    <x v="298"/>
    <n v="51"/>
    <x v="331"/>
    <n v="379900.58300000004"/>
    <n v="386101.81"/>
    <n v="396982.85099999991"/>
    <n v="401914.23700000002"/>
    <n v="418912.11599999992"/>
    <n v="396361.98500000004"/>
    <n v="389998.11900000001"/>
    <n v="391606.84000000008"/>
    <n v="406950.44199999992"/>
    <n v="426153.625"/>
    <n v="431597.04899999994"/>
    <n v="396471.87800000008"/>
    <n v="357984.55800000002"/>
    <x v="382"/>
    <x v="382"/>
    <x v="382"/>
    <x v="382"/>
    <x v="382"/>
    <n v="3.0271077525564097E-4"/>
    <n v="8.045107143274769E-5"/>
    <n v="7.675192173075857E-5"/>
    <n v="6.1040736624145929E-5"/>
    <n v="7.6387757490889674E-5"/>
    <n v="9.2101355783953613E-5"/>
    <n v="1.9484226389447884E-4"/>
    <n v="5.1767700671576089E-4"/>
    <n v="1.6037532414691772E-3"/>
    <n v="6.248586545126879E-3"/>
  </r>
  <r>
    <s v="Tennessee, 2014"/>
    <n v="54"/>
    <n v="39"/>
    <n v="51"/>
    <n v="67"/>
    <n v="42"/>
    <n v="74"/>
    <n v="98"/>
    <n v="165"/>
    <x v="71"/>
    <x v="258"/>
    <x v="299"/>
    <n v="61"/>
    <x v="332"/>
    <n v="385435.72300000011"/>
    <n v="395795.44199999998"/>
    <n v="404816.44199999986"/>
    <n v="405683.86400000023"/>
    <n v="431423.41999999987"/>
    <n v="403149.59199999989"/>
    <n v="401741.14300000004"/>
    <n v="391014.42699999991"/>
    <n v="412408.63000000006"/>
    <n v="423444.18100000022"/>
    <n v="437812.97799999983"/>
    <n v="408831.01500000007"/>
    <n v="369471.44999999995"/>
    <x v="383"/>
    <x v="383"/>
    <x v="383"/>
    <x v="383"/>
    <x v="383"/>
    <n v="2.4128536731402028E-4"/>
    <n v="6.3701277759199503E-5"/>
    <n v="6.0924090585263616E-5"/>
    <n v="5.218099572235728E-5"/>
    <n v="9.2105895337778431E-5"/>
    <n v="1.1378715285663013E-4"/>
    <n v="2.1199984250338971E-4"/>
    <n v="5.041791656262086E-4"/>
    <n v="1.5023021899514483E-3"/>
    <n v="5.6921196447166688E-3"/>
  </r>
  <r>
    <s v="Tennessee, 2015"/>
    <n v="58"/>
    <n v="52"/>
    <n v="42"/>
    <n v="66"/>
    <n v="44"/>
    <n v="41"/>
    <n v="68"/>
    <n v="114"/>
    <x v="190"/>
    <x v="259"/>
    <x v="300"/>
    <n v="50"/>
    <x v="333"/>
    <n v="386950.95600000006"/>
    <n v="399998.70600000006"/>
    <n v="407017.67500000005"/>
    <n v="405741.14600000001"/>
    <n v="437529.06800000014"/>
    <n v="410487.39500000008"/>
    <n v="407544.50600000005"/>
    <n v="391554.87199999992"/>
    <n v="415554.19199999992"/>
    <n v="422063.30600000004"/>
    <n v="442995.83100000001"/>
    <n v="420319.36900000012"/>
    <n v="377242.43999999989"/>
    <x v="384"/>
    <x v="384"/>
    <x v="384"/>
    <x v="384"/>
    <x v="384"/>
    <n v="2.8427375173612434E-4"/>
    <n v="5.2043553252235653E-5"/>
    <n v="4.9806099281955653E-5"/>
    <n v="5.3787633399397214E-5"/>
    <n v="5.0798586992451381E-5"/>
    <n v="7.8607342656158765E-5"/>
    <n v="1.4293563045970773E-4"/>
    <n v="5.8101283738620812E-4"/>
    <n v="1.7854868399348747E-3"/>
    <n v="6.2885628445090436E-3"/>
  </r>
  <r>
    <s v="Tennessee, 2016"/>
    <n v="61"/>
    <n v="84"/>
    <n v="48"/>
    <n v="49"/>
    <n v="59"/>
    <n v="55"/>
    <n v="78"/>
    <n v="182"/>
    <x v="191"/>
    <x v="216"/>
    <x v="301"/>
    <n v="41"/>
    <x v="176"/>
    <n v="380493.74899999995"/>
    <n v="392959.29100000003"/>
    <n v="396811.19999999995"/>
    <n v="395577.37900000002"/>
    <n v="435822.01"/>
    <n v="413734.80100000009"/>
    <n v="402297.32799999986"/>
    <n v="387268.37099999993"/>
    <n v="401467.67099999991"/>
    <n v="410294.78200000001"/>
    <n v="430747.10700000002"/>
    <n v="415326.63700000005"/>
    <n v="373272.821"/>
    <x v="385"/>
    <x v="385"/>
    <x v="385"/>
    <x v="385"/>
    <x v="385"/>
    <n v="3.8108379015708879E-4"/>
    <n v="6.0777150510172716E-5"/>
    <n v="5.7733985176166643E-5"/>
    <n v="7.2301074802411374E-5"/>
    <n v="6.973182036988746E-5"/>
    <n v="9.2742110732132638E-5"/>
    <n v="2.3078889815823331E-4"/>
    <n v="5.1956542017295279E-4"/>
    <n v="1.5205950856249126E-3"/>
    <n v="5.1348765863577896E-3"/>
  </r>
  <r>
    <s v="Tennessee, 2017"/>
    <n v="46"/>
    <n v="68"/>
    <n v="78"/>
    <n v="57"/>
    <n v="70"/>
    <n v="48"/>
    <n v="103"/>
    <n v="162"/>
    <x v="192"/>
    <x v="163"/>
    <x v="302"/>
    <n v="46"/>
    <x v="334"/>
    <n v="388020"/>
    <n v="398061"/>
    <n v="406097"/>
    <n v="407678"/>
    <n v="444257"/>
    <n v="435112"/>
    <n v="412668"/>
    <n v="399554"/>
    <n v="401707"/>
    <n v="414464"/>
    <n v="434986"/>
    <n v="424319"/>
    <n v="385504"/>
    <x v="386"/>
    <x v="386"/>
    <x v="386"/>
    <x v="386"/>
    <x v="386"/>
    <n v="2.9379928869645896E-4"/>
    <n v="9.699586399687623E-5"/>
    <n v="9.1556280702166239E-5"/>
    <n v="8.2568590908018588E-5"/>
    <n v="5.9905573839235905E-5"/>
    <n v="1.2125492966036848E-4"/>
    <n v="2.000437132558596E-4"/>
    <n v="6.0046255216184333E-4"/>
    <n v="1.5847345659848818E-3"/>
    <n v="5.1467046924725899E-3"/>
  </r>
  <r>
    <s v="Texas, 2009"/>
    <n v="66"/>
    <n v="61"/>
    <n v="58"/>
    <n v="78"/>
    <n v="74"/>
    <n v="119"/>
    <n v="225"/>
    <n v="317"/>
    <x v="193"/>
    <x v="260"/>
    <x v="303"/>
    <n v="56"/>
    <x v="335"/>
    <n v="1985624.6640000003"/>
    <n v="1795027.419999999"/>
    <n v="1771746.4899999998"/>
    <n v="1748540.4110000001"/>
    <n v="1759847.1359999999"/>
    <n v="1795434.1329999992"/>
    <n v="1687493.0219999999"/>
    <n v="1691737.8410000002"/>
    <n v="1688099.4080000005"/>
    <n v="1688234.2919999997"/>
    <n v="1501483.1150000005"/>
    <n v="1248872.7680000009"/>
    <n v="983618.13500000047"/>
    <x v="387"/>
    <x v="387"/>
    <x v="387"/>
    <x v="387"/>
    <x v="387"/>
    <n v="6.3959721241657573E-5"/>
    <n v="1.6261193297783212E-5"/>
    <n v="1.653181104510402E-5"/>
    <n v="2.1246496612416235E-5"/>
    <n v="3.5208795936907548E-5"/>
    <n v="7.0539164223835577E-5"/>
    <n v="1.4199385967217972E-4"/>
    <n v="3.229336906300736E-4"/>
    <n v="1.0528736176035091E-3"/>
    <n v="4.2468345374524876E-3"/>
  </r>
  <r>
    <s v="Texas, 2010"/>
    <n v="52"/>
    <n v="37"/>
    <n v="48"/>
    <n v="48"/>
    <n v="49"/>
    <n v="66"/>
    <n v="153"/>
    <n v="266"/>
    <x v="194"/>
    <x v="261"/>
    <x v="304"/>
    <n v="34"/>
    <x v="336"/>
    <n v="1885795.4240000001"/>
    <n v="1827652.8940000003"/>
    <n v="1792703.8709999993"/>
    <n v="1826072.2569999993"/>
    <n v="1763473.7879999997"/>
    <n v="1767134.2670000023"/>
    <n v="1680775.8169999986"/>
    <n v="1725143.6570000001"/>
    <n v="1668558.635999999"/>
    <n v="1715666.7450000015"/>
    <n v="1567520.7500000007"/>
    <n v="1312425.8959999999"/>
    <n v="1057330.7920000006"/>
    <x v="388"/>
    <x v="388"/>
    <x v="388"/>
    <x v="388"/>
    <x v="388"/>
    <n v="4.7194938998855053E-5"/>
    <n v="1.3258361845451992E-5"/>
    <n v="1.3372164445936232E-5"/>
    <n v="1.4211507494752868E-5"/>
    <n v="1.9447787195752121E-5"/>
    <n v="4.6601054686339167E-5"/>
    <n v="1.1224781064949565E-4"/>
    <n v="2.8830764657834644E-4"/>
    <n v="1.0485492095416581E-3"/>
    <n v="4.2579386734157678E-3"/>
  </r>
  <r>
    <s v="Texas, 2011"/>
    <n v="37"/>
    <n v="66"/>
    <n v="58"/>
    <n v="57"/>
    <n v="63"/>
    <n v="66"/>
    <n v="131"/>
    <n v="280"/>
    <x v="195"/>
    <x v="262"/>
    <x v="305"/>
    <n v="85"/>
    <x v="337"/>
    <n v="1907826.3269999989"/>
    <n v="1870766.9790000005"/>
    <n v="1826809.4989999996"/>
    <n v="1850831.3830000008"/>
    <n v="1793436.9129999995"/>
    <n v="1809026.2149999987"/>
    <n v="1716509.2100000009"/>
    <n v="1743075.6000000003"/>
    <n v="1683261.0889999999"/>
    <n v="1730490.5620000002"/>
    <n v="1620490.558"/>
    <n v="1355773.1440000003"/>
    <n v="1130531.3209999998"/>
    <x v="389"/>
    <x v="389"/>
    <x v="389"/>
    <x v="389"/>
    <x v="389"/>
    <n v="5.398814270582191E-5"/>
    <n v="1.568595006623687E-5"/>
    <n v="1.5915403392132685E-5"/>
    <n v="1.786962614338218E-5"/>
    <n v="1.9262555315094428E-5"/>
    <n v="3.9093028372538246E-5"/>
    <n v="1.1261693969567802E-4"/>
    <n v="2.8649539646463819E-4"/>
    <n v="1.0009000709184444E-3"/>
    <n v="4.2493261232200898E-3"/>
  </r>
  <r>
    <s v="Texas, 2012"/>
    <n v="52"/>
    <n v="48"/>
    <n v="52"/>
    <n v="54"/>
    <n v="68"/>
    <n v="75"/>
    <n v="140"/>
    <n v="257"/>
    <x v="196"/>
    <x v="263"/>
    <x v="306"/>
    <n v="40"/>
    <x v="338"/>
    <n v="1896402.9770000009"/>
    <n v="1885626.1489999981"/>
    <n v="1839770.8130000001"/>
    <n v="1845763.2870000005"/>
    <n v="1810444.1190000002"/>
    <n v="1821044.2320000012"/>
    <n v="1743354.8149999999"/>
    <n v="1734498.483"/>
    <n v="1683691.1099999987"/>
    <n v="1711901.7130000002"/>
    <n v="1638545.4859999996"/>
    <n v="1391807.4349999998"/>
    <n v="1168708.9530000004"/>
    <x v="390"/>
    <x v="390"/>
    <x v="390"/>
    <x v="390"/>
    <x v="390"/>
    <n v="5.2731408467937643E-5"/>
    <n v="1.3958244055710921E-5"/>
    <n v="1.4222387907935876E-5"/>
    <n v="1.9077549708479647E-5"/>
    <n v="2.194143945484771E-5"/>
    <n v="4.1785466740614644E-5"/>
    <n v="1.0037037888312082E-4"/>
    <n v="3.0138167944621677E-4"/>
    <n v="9.7164016710827813E-4"/>
    <n v="3.9621989079734856E-3"/>
  </r>
  <r>
    <s v="Texas, 2013"/>
    <n v="53"/>
    <n v="61"/>
    <n v="46"/>
    <n v="40"/>
    <n v="64"/>
    <n v="88"/>
    <n v="191"/>
    <n v="365"/>
    <x v="197"/>
    <x v="264"/>
    <x v="307"/>
    <n v="47"/>
    <x v="339"/>
    <n v="1907482.9279999994"/>
    <n v="1925922.2869999995"/>
    <n v="1876920.4549999996"/>
    <n v="1854992.8579999998"/>
    <n v="1854931.9779999999"/>
    <n v="1845847.7109999997"/>
    <n v="1792440.5460000003"/>
    <n v="1744368.486999999"/>
    <n v="1717100.8809999994"/>
    <n v="1710288.0270000009"/>
    <n v="1669344.2789999999"/>
    <n v="1443314.8410000007"/>
    <n v="1211329.2889999994"/>
    <x v="391"/>
    <x v="391"/>
    <x v="391"/>
    <x v="391"/>
    <x v="391"/>
    <n v="5.9764624011355784E-5"/>
    <n v="1.2096214101087857E-5"/>
    <n v="1.2399173038124593E-5"/>
    <n v="1.759068976375502E-5"/>
    <n v="2.5422729668945618E-5"/>
    <n v="5.6515023738206615E-5"/>
    <n v="1.374948890041996E-4"/>
    <n v="3.2050754161440462E-4"/>
    <n v="1.0185269704712527E-3"/>
    <n v="4.0564778873766584E-3"/>
  </r>
  <r>
    <s v="Texas, 2014"/>
    <n v="63"/>
    <n v="46"/>
    <n v="37"/>
    <n v="49"/>
    <n v="83"/>
    <n v="125"/>
    <n v="207"/>
    <n v="458"/>
    <x v="198"/>
    <x v="265"/>
    <x v="308"/>
    <n v="65"/>
    <x v="340"/>
    <n v="1905859.2329999998"/>
    <n v="1941930.6149999995"/>
    <n v="1902091.0410000004"/>
    <n v="1853300.1849999994"/>
    <n v="1889925.1070000001"/>
    <n v="1874679.1700000006"/>
    <n v="1836379.6509999998"/>
    <n v="1753627.7400000002"/>
    <n v="1745064.2259999996"/>
    <n v="1700482.7580000004"/>
    <n v="1694096.2430000007"/>
    <n v="1492506.4240000001"/>
    <n v="1251555.8129999998"/>
    <x v="392"/>
    <x v="392"/>
    <x v="392"/>
    <x v="392"/>
    <x v="392"/>
    <n v="5.7192051811939888E-5"/>
    <n v="9.6253359921237652E-6"/>
    <n v="9.8845239369044114E-6"/>
    <n v="2.2365584595512935E-5"/>
    <n v="3.5727637990065913E-5"/>
    <n v="6.0979579482174478E-5"/>
    <n v="1.6690583537956396E-4"/>
    <n v="3.3257833911324648E-4"/>
    <n v="9.8021962554988408E-4"/>
    <n v="3.6692387372424034E-3"/>
  </r>
  <r>
    <s v="Texas, 2015"/>
    <n v="48"/>
    <n v="39"/>
    <n v="50"/>
    <n v="62"/>
    <n v="48"/>
    <n v="75"/>
    <n v="163"/>
    <n v="318"/>
    <x v="199"/>
    <x v="261"/>
    <x v="309"/>
    <n v="58"/>
    <x v="341"/>
    <n v="1871664.6900000002"/>
    <n v="1918691.2110000011"/>
    <n v="1874047.7870000002"/>
    <n v="1832349.6489999997"/>
    <n v="1886429.753999999"/>
    <n v="1857443.4889999991"/>
    <n v="1833167.5150000004"/>
    <n v="1723124.2789999996"/>
    <n v="1737598.9160000002"/>
    <n v="1650586.6579999991"/>
    <n v="1662536.1189999997"/>
    <n v="1489871.4609999999"/>
    <n v="1264377.2579999992"/>
    <x v="393"/>
    <x v="393"/>
    <x v="393"/>
    <x v="393"/>
    <x v="393"/>
    <n v="4.6482684887323483E-5"/>
    <n v="1.318308484353027E-5"/>
    <n v="1.3445271843676502E-5"/>
    <n v="1.3005976503071199E-5"/>
    <n v="2.1671770833437028E-5"/>
    <n v="4.9198297488870891E-5"/>
    <n v="1.1545798235515132E-4"/>
    <n v="3.0262588517171457E-4"/>
    <n v="9.8307986491549533E-4"/>
    <n v="3.9014202337274528E-3"/>
  </r>
  <r>
    <s v="Texas, 2016"/>
    <n v="51"/>
    <n v="59"/>
    <n v="45"/>
    <n v="53"/>
    <n v="58"/>
    <n v="73"/>
    <n v="117"/>
    <n v="320"/>
    <x v="200"/>
    <x v="266"/>
    <x v="310"/>
    <n v="40"/>
    <x v="342"/>
    <n v="1903789.1780000012"/>
    <n v="1949456.7760000008"/>
    <n v="1917974.0510000009"/>
    <n v="1862077.932000001"/>
    <n v="1911631.6700000004"/>
    <n v="1905926.5469999996"/>
    <n v="1886139.6620000002"/>
    <n v="1766883.0000000002"/>
    <n v="1764677.3769999999"/>
    <n v="1667701.6520000002"/>
    <n v="1683801.8930000006"/>
    <n v="1543712.0890000006"/>
    <n v="1305513.6250000005"/>
    <x v="394"/>
    <x v="394"/>
    <x v="394"/>
    <x v="394"/>
    <x v="394"/>
    <n v="5.7779506928156268E-5"/>
    <n v="1.1635631511710031E-5"/>
    <n v="1.1924605957000712E-5"/>
    <n v="1.5295091594746997E-5"/>
    <n v="2.0670749529139367E-5"/>
    <n v="3.4909704981380219E-5"/>
    <n v="1.123112143862955E-4"/>
    <n v="2.9631997324946845E-4"/>
    <n v="8.1843309116930694E-4"/>
    <n v="3.0411472288644058E-3"/>
  </r>
  <r>
    <s v="Texas, 2017"/>
    <n v="47"/>
    <n v="50"/>
    <n v="54"/>
    <n v="53"/>
    <n v="59"/>
    <n v="64"/>
    <n v="152"/>
    <n v="326"/>
    <x v="200"/>
    <x v="267"/>
    <x v="311"/>
    <n v="63"/>
    <x v="343"/>
    <n v="1909516"/>
    <n v="1954535"/>
    <n v="1940441"/>
    <n v="1885009"/>
    <n v="1914172"/>
    <n v="1948511"/>
    <n v="1923734"/>
    <n v="1806589"/>
    <n v="1779909"/>
    <n v="1695611"/>
    <n v="1685959"/>
    <n v="1578488"/>
    <n v="1350700"/>
    <x v="395"/>
    <x v="395"/>
    <x v="395"/>
    <x v="395"/>
    <x v="395"/>
    <n v="5.079821274082019E-5"/>
    <n v="1.3864013539492926E-5"/>
    <n v="1.4213589718415626E-5"/>
    <n v="1.523663921058714E-5"/>
    <n v="1.7844705336514896E-5"/>
    <n v="4.4949535275034969E-5"/>
    <n v="1.1129364178741685E-4"/>
    <n v="2.8180752872206268E-4"/>
    <n v="8.2155967727450625E-4"/>
    <n v="2.9855846359671729E-3"/>
  </r>
  <r>
    <s v="Utah, 2009"/>
    <n v="57"/>
    <n v="43"/>
    <n v="53"/>
    <n v="45"/>
    <n v="65"/>
    <n v="31"/>
    <n v="57"/>
    <n v="49"/>
    <x v="26"/>
    <x v="62"/>
    <x v="312"/>
    <n v="56"/>
    <x v="218"/>
    <n v="258158.67400000003"/>
    <n v="228511.63999999998"/>
    <n v="210104.443"/>
    <n v="213461.07399999999"/>
    <n v="249718.31200000006"/>
    <n v="224045.94700000001"/>
    <n v="189076.82199999999"/>
    <n v="166156.27799999999"/>
    <n v="151885.58900000001"/>
    <n v="156521.55600000004"/>
    <n v="143467.72900000005"/>
    <n v="119480.577"/>
    <n v="91736.053"/>
    <x v="396"/>
    <x v="396"/>
    <x v="396"/>
    <x v="396"/>
    <x v="396"/>
    <n v="3.8735866763864763E-4"/>
    <n v="1.2083460241014464E-4"/>
    <n v="1.1442650860977651E-4"/>
    <n v="1.5733821729879043E-4"/>
    <n v="9.7471443908987005E-5"/>
    <n v="1.9000678640905452E-4"/>
    <n v="2.3198930879637648E-4"/>
    <n v="5.511737021085271E-4"/>
    <n v="7.5723841359915387E-4"/>
    <n v="3.9971508855107E-3"/>
  </r>
  <r>
    <s v="Utah, 2010"/>
    <n v="43"/>
    <n v="40"/>
    <n v="46"/>
    <n v="56"/>
    <n v="56"/>
    <n v="58"/>
    <n v="52"/>
    <n v="28"/>
    <x v="201"/>
    <x v="202"/>
    <x v="313"/>
    <n v="59"/>
    <x v="154"/>
    <n v="255182.77700000006"/>
    <n v="234449.71099999998"/>
    <n v="216469.07899999997"/>
    <n v="217380.522"/>
    <n v="230369.25499999998"/>
    <n v="225247.17599999995"/>
    <n v="199717.27600000001"/>
    <n v="169317.63399999999"/>
    <n v="149810.353"/>
    <n v="154615.32999999999"/>
    <n v="145904.45299999998"/>
    <n v="124663.85199999998"/>
    <n v="97918.165000000008"/>
    <x v="397"/>
    <x v="397"/>
    <x v="397"/>
    <x v="397"/>
    <x v="397"/>
    <n v="3.252570607459138E-4"/>
    <n v="1.0201393470429567E-4"/>
    <n v="1.0273595289808486E-4"/>
    <n v="1.3177572791429624E-4"/>
    <n v="1.8174526322569135E-4"/>
    <n v="1.7303353370250508E-4"/>
    <n v="1.2579632612458536E-4"/>
    <n v="3.2929698339971564E-4"/>
    <n v="8.2217341491637864E-4"/>
    <n v="5.5406250905173336E-3"/>
  </r>
  <r>
    <s v="Utah, 2011"/>
    <n v="42"/>
    <n v="64"/>
    <n v="35"/>
    <n v="57"/>
    <n v="49"/>
    <n v="52"/>
    <n v="60"/>
    <n v="50"/>
    <x v="201"/>
    <x v="11"/>
    <x v="314"/>
    <n v="51"/>
    <x v="104"/>
    <n v="249335.91699999999"/>
    <n v="232601.19700000004"/>
    <n v="214196.67499999999"/>
    <n v="212683.128"/>
    <n v="226226.40900000001"/>
    <n v="220545.63499999998"/>
    <n v="202107.96799999996"/>
    <n v="168108.52799999999"/>
    <n v="149066.95699999997"/>
    <n v="150335.68900000001"/>
    <n v="144979.12299999999"/>
    <n v="125001.35200000001"/>
    <n v="101045.56900000002"/>
    <x v="398"/>
    <x v="398"/>
    <x v="398"/>
    <x v="398"/>
    <x v="398"/>
    <n v="4.2512928452261456E-4"/>
    <n v="7.8335198516791494E-5"/>
    <n v="7.9743083823671839E-5"/>
    <n v="1.1593418263134979E-4"/>
    <n v="1.6394709698323628E-4"/>
    <n v="2.0317301253416301E-4"/>
    <n v="2.2119301505548928E-4"/>
    <n v="3.1992257508057251E-4"/>
    <n v="9.7936494593644759E-4"/>
    <n v="5.4472068888423344E-3"/>
  </r>
  <r>
    <s v="Utah, 2012"/>
    <n v="36"/>
    <n v="36"/>
    <n v="51"/>
    <n v="59"/>
    <n v="39"/>
    <n v="66"/>
    <n v="67"/>
    <n v="37"/>
    <x v="51"/>
    <x v="96"/>
    <x v="144"/>
    <n v="56"/>
    <x v="344"/>
    <n v="258676.18899999998"/>
    <n v="245729.36699999997"/>
    <n v="227184.37800000003"/>
    <n v="217878.08199999999"/>
    <n v="230439.40400000004"/>
    <n v="224577.75499999998"/>
    <n v="214600.04600000003"/>
    <n v="178579.61900000001"/>
    <n v="154814.09399999998"/>
    <n v="152733.65799999997"/>
    <n v="150589.98500000002"/>
    <n v="132805.23700000002"/>
    <n v="106000.311"/>
    <x v="399"/>
    <x v="399"/>
    <x v="399"/>
    <x v="399"/>
    <x v="399"/>
    <n v="2.7834026888342629E-4"/>
    <n v="1.0784207593712465E-4"/>
    <n v="1.1375866789188766E-4"/>
    <n v="8.8802302646440008E-5"/>
    <n v="1.9796414097346821E-4"/>
    <n v="2.2088617734292477E-4"/>
    <n v="1.5493777389124979E-4"/>
    <n v="3.9297253903530858E-4"/>
    <n v="6.9942247827029316E-4"/>
    <n v="4.3335532639181907E-3"/>
  </r>
  <r>
    <s v="Utah, 2013"/>
    <n v="55"/>
    <n v="67"/>
    <n v="47"/>
    <n v="62"/>
    <n v="42"/>
    <n v="51"/>
    <n v="55"/>
    <n v="75"/>
    <x v="55"/>
    <x v="46"/>
    <x v="87"/>
    <n v="70"/>
    <x v="345"/>
    <n v="247692.30000000002"/>
    <n v="239426.95399999997"/>
    <n v="228638.40400000004"/>
    <n v="210433.68100000001"/>
    <n v="221869.76500000004"/>
    <n v="214531.91500000001"/>
    <n v="215207.05499999999"/>
    <n v="184809.92599999998"/>
    <n v="157813.37300000002"/>
    <n v="151729.93900000004"/>
    <n v="153398.42800000001"/>
    <n v="138825.291"/>
    <n v="114525.73199999999"/>
    <x v="400"/>
    <x v="400"/>
    <x v="400"/>
    <x v="400"/>
    <x v="400"/>
    <n v="4.9254659914740992E-4"/>
    <n v="1.0041332731998508E-4"/>
    <n v="1.0871992910276268E-4"/>
    <n v="9.7733747535160706E-5"/>
    <n v="1.4885152337523901E-4"/>
    <n v="1.8025200521588994E-4"/>
    <n v="2.960319603682832E-4"/>
    <n v="3.7909625222585201E-4"/>
    <n v="1.2278252586428386E-3"/>
    <n v="5.5987830364137292E-3"/>
  </r>
  <r>
    <s v="Utah, 2014"/>
    <n v="73"/>
    <n v="55"/>
    <n v="72"/>
    <n v="41"/>
    <n v="50"/>
    <n v="65"/>
    <n v="70"/>
    <n v="66"/>
    <x v="95"/>
    <x v="268"/>
    <x v="234"/>
    <n v="61"/>
    <x v="346"/>
    <n v="248174.64800000002"/>
    <n v="245150.93800000002"/>
    <n v="233834.16"/>
    <n v="212689.31099999996"/>
    <n v="230297.15400000001"/>
    <n v="212909.128"/>
    <n v="217495.72399999993"/>
    <n v="189820.76899999997"/>
    <n v="160939.894"/>
    <n v="148231.63"/>
    <n v="151322.59300000002"/>
    <n v="137876.84299999999"/>
    <n v="116021.58699999997"/>
    <x v="401"/>
    <x v="401"/>
    <x v="401"/>
    <x v="401"/>
    <x v="401"/>
    <n v="5.1576581665988702E-4"/>
    <n v="1.5031782888577465E-4"/>
    <n v="1.625331825883213E-4"/>
    <n v="1.1616969410930341E-4"/>
    <n v="1.8531154390023492E-4"/>
    <n v="2.3368056473702258E-4"/>
    <n v="2.5994646756972859E-4"/>
    <n v="4.0229727041895576E-4"/>
    <n v="1.0103598206457358E-3"/>
    <n v="4.2663576121364606E-3"/>
  </r>
  <r>
    <s v="Utah, 2015"/>
    <n v="47"/>
    <n v="54"/>
    <n v="43"/>
    <n v="76"/>
    <n v="63"/>
    <n v="46"/>
    <n v="58"/>
    <n v="41"/>
    <x v="46"/>
    <x v="241"/>
    <x v="203"/>
    <n v="63"/>
    <x v="347"/>
    <n v="248849.96399999998"/>
    <n v="247503.20299999998"/>
    <n v="240334.95400000003"/>
    <n v="217357.57699999999"/>
    <n v="239532.807"/>
    <n v="212472.40399999998"/>
    <n v="220219.71799999999"/>
    <n v="196973.23300000001"/>
    <n v="166899.54100000003"/>
    <n v="148101.804"/>
    <n v="152102.587"/>
    <n v="141392.90900000001"/>
    <n v="122958.62600000002"/>
    <x v="402"/>
    <x v="402"/>
    <x v="402"/>
    <x v="402"/>
    <x v="402"/>
    <n v="4.0586704686041271E-4"/>
    <n v="8.8143986654164077E-5"/>
    <n v="9.4114478014490241E-5"/>
    <n v="1.4560006248507572E-4"/>
    <n v="1.2641781217739582E-4"/>
    <n v="1.9320170436814164E-4"/>
    <n v="1.5509650814019292E-4"/>
    <n v="3.7037985423368129E-4"/>
    <n v="1.0184029109288149E-3"/>
    <n v="4.672793548607718E-3"/>
  </r>
  <r>
    <s v="Utah, 2016"/>
    <n v="44"/>
    <n v="66"/>
    <n v="48"/>
    <n v="46"/>
    <n v="58"/>
    <n v="54"/>
    <n v="68"/>
    <n v="62"/>
    <x v="46"/>
    <x v="93"/>
    <x v="218"/>
    <n v="44"/>
    <x v="225"/>
    <n v="247109.09100000001"/>
    <n v="251884.89900000003"/>
    <n v="242288.84699999995"/>
    <n v="220945.28999999995"/>
    <n v="243260.35800000001"/>
    <n v="212279.75699999998"/>
    <n v="219937.37399999998"/>
    <n v="205704.15699999998"/>
    <n v="170540.32100000003"/>
    <n v="150135.37900000002"/>
    <n v="150686.99300000002"/>
    <n v="144376.28599999999"/>
    <n v="126953.769"/>
    <x v="403"/>
    <x v="403"/>
    <x v="403"/>
    <x v="403"/>
    <x v="403"/>
    <n v="4.4514752393306318E-4"/>
    <n v="9.7131829419363773E-5"/>
    <n v="1.0340244718435654E-4"/>
    <n v="1.3419181203162448E-4"/>
    <n v="1.4352370109734872E-4"/>
    <n v="2.2604701754030447E-4"/>
    <n v="2.2850398935716872E-4"/>
    <n v="3.4895945790200996E-4"/>
    <n v="8.860372423944693E-4"/>
    <n v="4.6623138702784851E-3"/>
  </r>
  <r>
    <s v="Utah, 2017"/>
    <n v="65"/>
    <n v="51"/>
    <n v="56"/>
    <n v="52"/>
    <n v="53"/>
    <n v="49"/>
    <n v="36"/>
    <n v="42"/>
    <x v="48"/>
    <x v="222"/>
    <x v="93"/>
    <n v="50"/>
    <x v="322"/>
    <n v="242911"/>
    <n v="248150"/>
    <n v="240347"/>
    <n v="221543"/>
    <n v="244235"/>
    <n v="216364"/>
    <n v="213774"/>
    <n v="208292"/>
    <n v="173796"/>
    <n v="150740"/>
    <n v="147338"/>
    <n v="142394"/>
    <n v="131837"/>
    <x v="404"/>
    <x v="404"/>
    <x v="404"/>
    <x v="404"/>
    <x v="404"/>
    <n v="4.7754115704928964E-4"/>
    <n v="1.1463734680049213E-4"/>
    <n v="1.2022895027244739E-4"/>
    <n v="1.2321627012726148E-4"/>
    <n v="1.2824270848600322E-4"/>
    <n v="1.207737572044901E-4"/>
    <n v="1.5315555134175202E-4"/>
    <n v="3.1502264225241188E-4"/>
    <n v="9.2273485269594221E-4"/>
    <n v="2.9738476340418086E-3"/>
  </r>
  <r>
    <s v="Vermont, 2009"/>
    <n v="46"/>
    <n v="50"/>
    <n v="51"/>
    <n v="44"/>
    <n v="60"/>
    <n v="47"/>
    <n v="40"/>
    <n v="57"/>
    <x v="97"/>
    <x v="269"/>
    <x v="315"/>
    <n v="64"/>
    <x v="348"/>
    <n v="32510.932000000001"/>
    <n v="33753.938999999998"/>
    <n v="38504.412999999993"/>
    <n v="47928.611000000004"/>
    <n v="46804.47800000001"/>
    <n v="34287.575000000004"/>
    <n v="33219.034000000007"/>
    <n v="38345.617000000006"/>
    <n v="47111.807000000001"/>
    <n v="51613.123"/>
    <n v="50814.942000000003"/>
    <n v="45152.255999999994"/>
    <n v="35282.773000000001"/>
    <x v="405"/>
    <x v="405"/>
    <x v="405"/>
    <x v="405"/>
    <x v="405"/>
    <n v="2.9528529049859288E-3"/>
    <n v="7.0580076334982023E-4"/>
    <n v="5.3835466085139477E-4"/>
    <n v="8.8880186531069857E-4"/>
    <n v="5.4998147381554589E-4"/>
    <n v="3.9051796985523448E-4"/>
    <n v="7.0864647789211342E-4"/>
    <n v="1.1219840591646429E-3"/>
    <n v="8.939437397500658E-4"/>
    <n v="4.6604390152194088E-3"/>
  </r>
  <r>
    <s v="Vermont, 2010"/>
    <n v="61"/>
    <n v="46"/>
    <n v="51"/>
    <n v="51"/>
    <n v="43"/>
    <n v="59"/>
    <n v="61"/>
    <n v="57"/>
    <x v="46"/>
    <x v="12"/>
    <x v="315"/>
    <n v="40"/>
    <x v="349"/>
    <n v="29364.756000000001"/>
    <n v="32231.414999999997"/>
    <n v="35435.29"/>
    <n v="43869.734000000011"/>
    <n v="41086.714999999997"/>
    <n v="31372.320000000003"/>
    <n v="31093.436999999998"/>
    <n v="34166.896999999997"/>
    <n v="42741.192999999999"/>
    <n v="47178.672999999995"/>
    <n v="47637.896000000001"/>
    <n v="42978.618999999999"/>
    <n v="34070.798000000003"/>
    <x v="406"/>
    <x v="406"/>
    <x v="406"/>
    <x v="406"/>
    <x v="406"/>
    <n v="3.6438239091787445E-3"/>
    <n v="7.5369415431119334E-4"/>
    <n v="6.0030757641482864E-4"/>
    <n v="6.883771535819217E-4"/>
    <n v="7.6714946373001853E-4"/>
    <n v="6.4334747231783941E-4"/>
    <n v="7.3978496164351249E-4"/>
    <n v="1.4039279381397938E-3"/>
    <n v="1.4927435370121209E-3"/>
    <n v="4.7577578095739786E-3"/>
  </r>
  <r>
    <s v="Vermont, 2011"/>
    <n v="57"/>
    <n v="44"/>
    <n v="28"/>
    <n v="62"/>
    <n v="54"/>
    <n v="50"/>
    <n v="47"/>
    <n v="46"/>
    <x v="95"/>
    <x v="84"/>
    <x v="12"/>
    <n v="37"/>
    <x v="350"/>
    <n v="32222.307000000001"/>
    <n v="34992.89"/>
    <n v="38018.910000000011"/>
    <n v="46400.856"/>
    <n v="43994.712000000007"/>
    <n v="35867.648000000001"/>
    <n v="35481.621999999996"/>
    <n v="36661.300999999999"/>
    <n v="45011.584999999992"/>
    <n v="49869.222000000002"/>
    <n v="51471.520999999993"/>
    <n v="47457.639999999992"/>
    <n v="38621.438000000002"/>
    <x v="407"/>
    <x v="407"/>
    <x v="407"/>
    <x v="407"/>
    <x v="407"/>
    <n v="3.1344745117101638E-3"/>
    <n v="3.8349965348067017E-4"/>
    <n v="3.0974969923304202E-4"/>
    <n v="7.5684025919256091E-4"/>
    <n v="6.1219827593701054E-4"/>
    <n v="4.6378187694953059E-4"/>
    <n v="5.3439234095885649E-4"/>
    <n v="1.2832525445215005E-3"/>
    <n v="1.7090851342476119E-3"/>
    <n v="4.9172740701201589E-3"/>
  </r>
  <r>
    <s v="Vermont, 2012"/>
    <n v="50"/>
    <n v="67"/>
    <n v="55"/>
    <n v="67"/>
    <n v="40"/>
    <n v="66"/>
    <n v="58"/>
    <n v="50"/>
    <x v="146"/>
    <x v="270"/>
    <x v="7"/>
    <n v="49"/>
    <x v="157"/>
    <n v="29518.719999999994"/>
    <n v="31456.266"/>
    <n v="34106.438999999991"/>
    <n v="41031.67"/>
    <n v="39977.784"/>
    <n v="32134.056999999993"/>
    <n v="30934.587999999992"/>
    <n v="31000.633000000002"/>
    <n v="37844.001000000004"/>
    <n v="42403.381999999998"/>
    <n v="45433.876000000004"/>
    <n v="42187.294999999998"/>
    <n v="36077.815000000002"/>
    <x v="408"/>
    <x v="408"/>
    <x v="408"/>
    <x v="408"/>
    <x v="408"/>
    <n v="3.9635864969754797E-3"/>
    <n v="8.3889156190245678E-4"/>
    <n v="6.7893310328940128E-4"/>
    <n v="6.3422957636080505E-4"/>
    <n v="9.5868038168377796E-4"/>
    <n v="6.6031205117992188E-4"/>
    <n v="6.388542736348291E-4"/>
    <n v="1.197026252524794E-3"/>
    <n v="2.5165476888562638E-3"/>
    <n v="5.3057102402034196E-3"/>
  </r>
  <r>
    <s v="Vermont, 2013"/>
    <n v="47"/>
    <n v="48"/>
    <n v="41"/>
    <n v="60"/>
    <n v="52"/>
    <n v="62"/>
    <n v="52"/>
    <n v="56"/>
    <x v="52"/>
    <x v="57"/>
    <x v="258"/>
    <n v="66"/>
    <x v="311"/>
    <n v="27006.161"/>
    <n v="29412.050000000003"/>
    <n v="31633.313999999998"/>
    <n v="39156.031999999999"/>
    <n v="39027.542999999998"/>
    <n v="30682.75"/>
    <n v="30172.624"/>
    <n v="30093.486000000001"/>
    <n v="35641.379000000001"/>
    <n v="40202.992999999995"/>
    <n v="43777.454000000005"/>
    <n v="41626.574999999997"/>
    <n v="35410.766999999993"/>
    <x v="409"/>
    <x v="409"/>
    <x v="409"/>
    <x v="409"/>
    <x v="409"/>
    <n v="3.5177158278809047E-3"/>
    <n v="6.716316737827953E-4"/>
    <n v="5.2440682074208047E-4"/>
    <n v="8.5448493012301602E-4"/>
    <n v="9.4318289084491149E-4"/>
    <n v="6.1919175067024824E-4"/>
    <n v="7.2692019929763421E-4"/>
    <n v="1.5181868244904201E-3"/>
    <n v="2.2087213571508457E-3"/>
    <n v="5.1934400619889007E-3"/>
  </r>
  <r>
    <s v="Vermont, 2014"/>
    <n v="31"/>
    <n v="73"/>
    <n v="48"/>
    <n v="78"/>
    <n v="66"/>
    <n v="48"/>
    <n v="49"/>
    <n v="54"/>
    <x v="77"/>
    <x v="145"/>
    <x v="58"/>
    <n v="55"/>
    <x v="72"/>
    <n v="25182.066999999999"/>
    <n v="27875.349000000002"/>
    <n v="29495.067999999999"/>
    <n v="35647.987999999998"/>
    <n v="35848.832999999999"/>
    <n v="29387.338"/>
    <n v="29461.378000000001"/>
    <n v="28546.473999999998"/>
    <n v="32153.427"/>
    <n v="36049.035000000003"/>
    <n v="40947.526000000005"/>
    <n v="39623.929999999993"/>
    <n v="34711.314000000006"/>
    <x v="410"/>
    <x v="410"/>
    <x v="410"/>
    <x v="410"/>
    <x v="410"/>
    <n v="4.1299230916985487E-3"/>
    <n v="8.3666813856346901E-4"/>
    <n v="6.7135852096137261E-4"/>
    <n v="1.1215197966256392E-3"/>
    <n v="7.9077558956809505E-4"/>
    <n v="6.3639205912066632E-4"/>
    <n v="7.2643872669604734E-4"/>
    <n v="9.9075932601177543E-4"/>
    <n v="2.5747814675334199E-3"/>
    <n v="4.8696741045141387E-3"/>
  </r>
  <r>
    <s v="Vermont, 2015"/>
    <n v="44"/>
    <n v="56"/>
    <n v="60"/>
    <n v="46"/>
    <n v="67"/>
    <n v="68"/>
    <n v="54"/>
    <n v="50"/>
    <x v="48"/>
    <x v="64"/>
    <x v="59"/>
    <n v="41"/>
    <x v="61"/>
    <n v="30541.286"/>
    <n v="33686.876999999993"/>
    <n v="35972.993000000002"/>
    <n v="44704.106999999989"/>
    <n v="44818.94200000001"/>
    <n v="35071.763999999996"/>
    <n v="35436.218000000001"/>
    <n v="33846.906999999999"/>
    <n v="38699.044000000002"/>
    <n v="43275.263999999996"/>
    <n v="50033.205000000002"/>
    <n v="49497.407000000007"/>
    <n v="44122.332999999999"/>
    <x v="411"/>
    <x v="411"/>
    <x v="411"/>
    <x v="411"/>
    <x v="411"/>
    <n v="3.2742563623548793E-3"/>
    <n v="8.6132805013848003E-4"/>
    <n v="6.7021845960586084E-4"/>
    <n v="9.5024702309591004E-4"/>
    <n v="9.3733694386334532E-4"/>
    <n v="5.78725603138982E-4"/>
    <n v="5.3407539905579737E-4"/>
    <n v="9.6690374801245164E-4"/>
    <n v="2.1334721873792727E-3"/>
    <n v="5.1861848086893828E-3"/>
  </r>
  <r>
    <s v="Vermont, 2016"/>
    <n v="53"/>
    <n v="40"/>
    <n v="52"/>
    <n v="65"/>
    <n v="61"/>
    <n v="45"/>
    <n v="30"/>
    <n v="52"/>
    <x v="76"/>
    <x v="84"/>
    <x v="62"/>
    <n v="40"/>
    <x v="348"/>
    <n v="24254.453999999998"/>
    <n v="26723.494000000002"/>
    <n v="27692.165000000001"/>
    <n v="36171.322"/>
    <n v="38436.116999999998"/>
    <n v="29425.981"/>
    <n v="28947.630999999998"/>
    <n v="27448.573"/>
    <n v="29588.532000000003"/>
    <n v="33546.331999999995"/>
    <n v="39596.062999999995"/>
    <n v="40416.021999999997"/>
    <n v="35279.947"/>
    <x v="412"/>
    <x v="412"/>
    <x v="412"/>
    <x v="412"/>
    <x v="412"/>
    <n v="3.8343472914294423E-3"/>
    <n v="9.5560728208767996E-4"/>
    <n v="6.9698143639537074E-4"/>
    <n v="1.0449927271932394E-3"/>
    <n v="7.8896009886897302E-4"/>
    <n v="4.1015884153096171E-4"/>
    <n v="6.8695864108695142E-4"/>
    <n v="9.5759225285863177E-4"/>
    <n v="2.0461608150627885E-3"/>
    <n v="4.4853709626054613E-3"/>
  </r>
  <r>
    <s v="Vermont, 2017"/>
    <n v="53"/>
    <n v="59"/>
    <n v="63"/>
    <n v="50"/>
    <n v="53"/>
    <n v="49"/>
    <n v="64"/>
    <n v="40"/>
    <x v="78"/>
    <x v="202"/>
    <x v="61"/>
    <n v="50"/>
    <x v="351"/>
    <n v="28365"/>
    <n v="31233"/>
    <n v="32717"/>
    <n v="41353"/>
    <n v="43237"/>
    <n v="33781"/>
    <n v="34189"/>
    <n v="33027"/>
    <n v="33977"/>
    <n v="38766"/>
    <n v="45011"/>
    <n v="46511"/>
    <n v="43898"/>
    <x v="413"/>
    <x v="413"/>
    <x v="413"/>
    <x v="413"/>
    <x v="413"/>
    <n v="3.9485281156354662E-3"/>
    <n v="9.8514464425332286E-4"/>
    <n v="7.447688852110178E-4"/>
    <n v="7.7975577460644401E-4"/>
    <n v="7.3129962390305057E-4"/>
    <n v="7.6393282165749545E-4"/>
    <n v="4.424338284905264E-4"/>
    <n v="9.843004084846695E-4"/>
    <n v="2.2652819404753608E-3"/>
    <n v="4.8811210832939694E-3"/>
  </r>
  <r>
    <s v="Virginia, 2009"/>
    <n v="39"/>
    <n v="65"/>
    <n v="51"/>
    <n v="67"/>
    <n v="56"/>
    <n v="46"/>
    <n v="58"/>
    <n v="79"/>
    <x v="29"/>
    <x v="82"/>
    <x v="296"/>
    <n v="47"/>
    <x v="352"/>
    <n v="519928.79699999973"/>
    <n v="487074.58499999985"/>
    <n v="504277.70499999996"/>
    <n v="547144.54800000018"/>
    <n v="560385.45599999977"/>
    <n v="534972.50899999985"/>
    <n v="504738.87899999996"/>
    <n v="544441.52400000009"/>
    <n v="596513.22700000019"/>
    <n v="592834.60300000024"/>
    <n v="541321.44200000027"/>
    <n v="471159.7620000001"/>
    <n v="375958.51199999999"/>
    <x v="414"/>
    <x v="414"/>
    <x v="414"/>
    <x v="414"/>
    <x v="414"/>
    <n v="2.0002738951964619E-4"/>
    <n v="5.1444880406742197E-5"/>
    <n v="4.6048413872135602E-5"/>
    <n v="5.3861100923134268E-5"/>
    <n v="4.03171115766711E-5"/>
    <n v="5.1139347407878059E-5"/>
    <n v="9.3257343661081246E-5"/>
    <n v="2.5584930039011734E-4"/>
    <n v="1.1745609808118261E-3"/>
    <n v="4.950962293786232E-3"/>
  </r>
  <r>
    <s v="Virginia, 2010"/>
    <n v="52"/>
    <n v="60"/>
    <n v="49"/>
    <n v="54"/>
    <n v="59"/>
    <n v="61"/>
    <n v="53"/>
    <n v="67"/>
    <x v="103"/>
    <x v="156"/>
    <x v="231"/>
    <n v="56"/>
    <x v="353"/>
    <n v="487537.63100000005"/>
    <n v="479868.66499999957"/>
    <n v="493112.59699999989"/>
    <n v="531566.25799999991"/>
    <n v="526193.69599999976"/>
    <n v="520066.60599999991"/>
    <n v="492925.70299999986"/>
    <n v="530770.02799999982"/>
    <n v="570057.93200000038"/>
    <n v="590412.81599999988"/>
    <n v="547708.43299999996"/>
    <n v="470939.66500000015"/>
    <n v="390815.1999999999"/>
    <x v="415"/>
    <x v="415"/>
    <x v="415"/>
    <x v="415"/>
    <x v="415"/>
    <n v="2.2972585679237545E-4"/>
    <n v="5.0360682074471473E-5"/>
    <n v="4.6324309986119983E-5"/>
    <n v="5.8243285240974135E-5"/>
    <n v="5.5412836716102298E-5"/>
    <n v="4.6567973356589187E-5"/>
    <n v="7.7748328116488205E-5"/>
    <n v="2.7907923494720633E-4"/>
    <n v="1.151145877022862E-3"/>
    <n v="5.4526618247968143E-3"/>
  </r>
  <r>
    <s v="Virginia, 2011"/>
    <n v="55"/>
    <n v="49"/>
    <n v="37"/>
    <n v="60"/>
    <n v="53"/>
    <n v="49"/>
    <n v="80"/>
    <n v="102"/>
    <x v="202"/>
    <x v="181"/>
    <x v="316"/>
    <n v="72"/>
    <x v="354"/>
    <n v="499876.48900000018"/>
    <n v="495446.16899999976"/>
    <n v="502975.07099999994"/>
    <n v="542673.10399999993"/>
    <n v="554766.53300000005"/>
    <n v="542243.15599999984"/>
    <n v="511305.70199999982"/>
    <n v="531966.53600000008"/>
    <n v="572853.96700000018"/>
    <n v="600791.08500000043"/>
    <n v="569110.47700000007"/>
    <n v="485488.70700000011"/>
    <n v="420660.3280000001"/>
    <x v="416"/>
    <x v="416"/>
    <x v="416"/>
    <x v="416"/>
    <x v="416"/>
    <n v="2.0805139327126858E-4"/>
    <n v="3.7058506487702537E-5"/>
    <n v="3.3714838386140774E-5"/>
    <n v="5.0306162450417677E-5"/>
    <n v="4.4351095826830421E-5"/>
    <n v="6.8381821683557995E-5"/>
    <n v="1.1256426488386647E-4"/>
    <n v="3.8063729681392708E-4"/>
    <n v="1.1761422801751414E-3"/>
    <n v="5.7945250714766944E-3"/>
  </r>
  <r>
    <s v="Virginia, 2012"/>
    <n v="62"/>
    <n v="53"/>
    <n v="43"/>
    <n v="89"/>
    <n v="50"/>
    <n v="63"/>
    <n v="54"/>
    <n v="61"/>
    <x v="103"/>
    <x v="271"/>
    <x v="167"/>
    <n v="58"/>
    <x v="355"/>
    <n v="473883.53799999988"/>
    <n v="475458.4690000001"/>
    <n v="481985.435"/>
    <n v="511853.50499999983"/>
    <n v="528273.08499999996"/>
    <n v="524262.6669999999"/>
    <n v="496881.98999999987"/>
    <n v="500139.44800000003"/>
    <n v="541529.97899999982"/>
    <n v="569427.71600000001"/>
    <n v="549711.77300000039"/>
    <n v="471412.82899999979"/>
    <n v="412675.45200000005"/>
    <x v="417"/>
    <x v="417"/>
    <x v="417"/>
    <x v="417"/>
    <x v="417"/>
    <n v="2.4267565926715105E-4"/>
    <n v="4.491124735387108E-5"/>
    <n v="4.1341121757112282E-5"/>
    <n v="4.8964659078659813E-5"/>
    <n v="6.0479839733263097E-5"/>
    <n v="4.825135787876749E-5"/>
    <n v="6.8997634411579778E-5"/>
    <n v="2.6691771795808039E-4"/>
    <n v="1.1825999976993054E-3"/>
    <n v="5.822132300812426E-3"/>
  </r>
  <r>
    <s v="Virginia, 2013"/>
    <n v="53"/>
    <n v="58"/>
    <n v="47"/>
    <n v="49"/>
    <n v="27"/>
    <n v="33"/>
    <n v="48"/>
    <n v="83"/>
    <x v="203"/>
    <x v="272"/>
    <x v="317"/>
    <n v="55"/>
    <x v="356"/>
    <n v="488255.38800000009"/>
    <n v="495162.50500000006"/>
    <n v="492221.13600000012"/>
    <n v="513684.03999999986"/>
    <n v="526952.78099999984"/>
    <n v="538892.93900000001"/>
    <n v="518872.14199999982"/>
    <n v="504272.80100000009"/>
    <n v="545625.81999999972"/>
    <n v="573511.67200000025"/>
    <n v="565167.83100000012"/>
    <n v="494080.14299999981"/>
    <n v="429060.80500000017"/>
    <x v="418"/>
    <x v="418"/>
    <x v="418"/>
    <x v="418"/>
    <x v="418"/>
    <n v="2.2734004115075937E-4"/>
    <n v="4.7600545571526227E-5"/>
    <n v="4.5164652116417869E-5"/>
    <n v="2.5525516473350104E-5"/>
    <n v="3.1431606195051863E-5"/>
    <n v="4.2154091536325811E-5"/>
    <n v="8.9910430449240567E-5"/>
    <n v="3.5743106310486488E-4"/>
    <n v="1.3203370963009709E-3"/>
    <n v="5.5494777800320551E-3"/>
  </r>
  <r>
    <s v="Virginia, 2014"/>
    <n v="57"/>
    <n v="56"/>
    <n v="42"/>
    <n v="33"/>
    <n v="47"/>
    <n v="55"/>
    <n v="90"/>
    <n v="124"/>
    <x v="204"/>
    <x v="273"/>
    <x v="188"/>
    <n v="44"/>
    <x v="357"/>
    <n v="478216.86999999988"/>
    <n v="483968.21000000008"/>
    <n v="486891.97699999996"/>
    <n v="511935.54300000018"/>
    <n v="543971.25600000017"/>
    <n v="541116.679"/>
    <n v="524846.21799999999"/>
    <n v="493008.25900000014"/>
    <n v="533435.56999999983"/>
    <n v="553903.66500000004"/>
    <n v="560391.49600000028"/>
    <n v="498189.27300000004"/>
    <n v="431614.60099999997"/>
    <x v="419"/>
    <x v="419"/>
    <x v="419"/>
    <x v="419"/>
    <x v="419"/>
    <n v="2.3629446614879988E-4"/>
    <n v="4.3260605968179432E-5"/>
    <n v="3.9776237864720847E-5"/>
    <n v="4.4091590928985217E-5"/>
    <n v="5.3583058756934673E-5"/>
    <n v="8.0768546027994436E-5"/>
    <n v="1.3336145768736601E-4"/>
    <n v="4.2370472468972973E-4"/>
    <n v="1.317135269877193E-3"/>
    <n v="5.2538101266580064E-3"/>
  </r>
  <r>
    <s v="Virginia, 2015"/>
    <n v="76"/>
    <n v="57"/>
    <n v="58"/>
    <n v="49"/>
    <n v="58"/>
    <n v="32"/>
    <n v="35"/>
    <n v="117"/>
    <x v="205"/>
    <x v="274"/>
    <x v="318"/>
    <n v="41"/>
    <x v="85"/>
    <n v="494128.92500000022"/>
    <n v="502148.50799999986"/>
    <n v="495993.63599999994"/>
    <n v="517877.61300000001"/>
    <n v="555324.11199999996"/>
    <n v="559452.94699999993"/>
    <n v="547366.05500000005"/>
    <n v="507432.04499999993"/>
    <n v="536495.70699999982"/>
    <n v="553137.272"/>
    <n v="574126.64599999983"/>
    <n v="514995.69"/>
    <n v="451213.62200000015"/>
    <x v="420"/>
    <x v="420"/>
    <x v="420"/>
    <x v="420"/>
    <x v="420"/>
    <n v="2.6916052323793822E-4"/>
    <n v="5.810795621510197E-5"/>
    <n v="5.4043893751661639E-5"/>
    <n v="5.2402425234112493E-5"/>
    <n v="3.0653462309717397E-5"/>
    <n v="3.1048629731799867E-5"/>
    <n v="1.2109177436700174E-4"/>
    <n v="3.7413146361980632E-4"/>
    <n v="1.1696781199543012E-3"/>
    <n v="4.9263305461475044E-3"/>
  </r>
  <r>
    <s v="Virginia, 2016"/>
    <n v="52"/>
    <n v="40"/>
    <n v="41"/>
    <n v="33"/>
    <n v="53"/>
    <n v="48"/>
    <n v="42"/>
    <n v="116"/>
    <x v="206"/>
    <x v="275"/>
    <x v="319"/>
    <n v="65"/>
    <x v="358"/>
    <n v="488937.08900000004"/>
    <n v="499169.62100000022"/>
    <n v="493670.826"/>
    <n v="519005.87100000004"/>
    <n v="567530.62700000009"/>
    <n v="557478.61"/>
    <n v="551066.9310000001"/>
    <n v="513084.36500000017"/>
    <n v="529819.16499999992"/>
    <n v="544574.22799999977"/>
    <n v="568885.38900000008"/>
    <n v="522482.76700000011"/>
    <n v="452495.7930000003"/>
    <x v="421"/>
    <x v="421"/>
    <x v="421"/>
    <x v="421"/>
    <x v="421"/>
    <n v="1.8816326695150754E-4"/>
    <n v="4.1295658455381193E-5"/>
    <n v="3.7734581466401871E-5"/>
    <n v="4.7810394827973956E-5"/>
    <n v="4.6025350014876255E-5"/>
    <n v="3.7720272346437514E-5"/>
    <n v="1.189769752475377E-4"/>
    <n v="3.1078852042793137E-4"/>
    <n v="9.790575410237722E-4"/>
    <n v="3.9449793254334505E-3"/>
  </r>
  <r>
    <s v="Virginia, 2017"/>
    <n v="50"/>
    <n v="54"/>
    <n v="53"/>
    <n v="39"/>
    <n v="48"/>
    <n v="66"/>
    <n v="55"/>
    <n v="92"/>
    <x v="207"/>
    <x v="276"/>
    <x v="320"/>
    <n v="46"/>
    <x v="359"/>
    <n v="489294"/>
    <n v="499311"/>
    <n v="495226"/>
    <n v="522695"/>
    <n v="559577"/>
    <n v="562691"/>
    <n v="554490"/>
    <n v="525303"/>
    <n v="520182"/>
    <n v="540232"/>
    <n v="569058"/>
    <n v="532039"/>
    <n v="467878"/>
    <x v="422"/>
    <x v="422"/>
    <x v="422"/>
    <x v="422"/>
    <x v="422"/>
    <n v="2.1255114511929433E-4"/>
    <n v="5.329112944013144E-5"/>
    <n v="4.8971053487478196E-5"/>
    <n v="4.2965284944874648E-5"/>
    <n v="6.3128595819165269E-5"/>
    <n v="4.958126369118986E-5"/>
    <n v="9.2007636633840604E-5"/>
    <n v="3.1362136766320108E-4"/>
    <n v="9.9717625011079732E-4"/>
    <n v="3.8972825796807433E-3"/>
  </r>
  <r>
    <s v="Washington, 2009"/>
    <n v="60"/>
    <n v="64"/>
    <n v="63"/>
    <n v="55"/>
    <n v="60"/>
    <n v="62"/>
    <n v="78"/>
    <n v="66"/>
    <x v="28"/>
    <x v="123"/>
    <x v="321"/>
    <n v="40"/>
    <x v="360"/>
    <n v="431513.32899999997"/>
    <n v="410060.16700000002"/>
    <n v="434057.64100000006"/>
    <n v="445778.5830000001"/>
    <n v="454698.61099999992"/>
    <n v="469187.29900000017"/>
    <n v="426244.73499999993"/>
    <n v="451514.44500000007"/>
    <n v="470659.95399999985"/>
    <n v="496598.04200000019"/>
    <n v="476248.55800000025"/>
    <n v="413817.69700000004"/>
    <n v="324514.804"/>
    <x v="423"/>
    <x v="423"/>
    <x v="423"/>
    <x v="423"/>
    <x v="423"/>
    <n v="2.8736076423725027E-4"/>
    <n v="7.4634132111568949E-5"/>
    <n v="6.9962904579680006E-5"/>
    <n v="6.7006760671687113E-5"/>
    <n v="6.7232402100115123E-5"/>
    <n v="8.0177080333117235E-5"/>
    <n v="8.939061995863568E-5"/>
    <n v="1.7737340948451797E-4"/>
    <n v="5.8390708114972501E-4"/>
    <n v="3.1044335822684841E-3"/>
  </r>
  <r>
    <s v="Washington, 2010"/>
    <n v="65"/>
    <n v="60"/>
    <n v="43"/>
    <n v="76"/>
    <n v="61"/>
    <n v="55"/>
    <n v="63"/>
    <n v="45"/>
    <x v="13"/>
    <x v="277"/>
    <x v="268"/>
    <n v="60"/>
    <x v="58"/>
    <n v="425379.18200000009"/>
    <n v="418513.97599999991"/>
    <n v="434960.234"/>
    <n v="461585.34799999994"/>
    <n v="454407.70000000007"/>
    <n v="464143.87100000016"/>
    <n v="431039.196"/>
    <n v="453244.46100000001"/>
    <n v="468544.44400000002"/>
    <n v="495418.52599999995"/>
    <n v="482114.76700000005"/>
    <n v="429097.79800000001"/>
    <n v="344920.51099999994"/>
    <x v="424"/>
    <x v="424"/>
    <x v="424"/>
    <x v="424"/>
    <x v="424"/>
    <n v="2.9385547128161994E-4"/>
    <n v="5.0382307392744769E-5"/>
    <n v="4.694358772032951E-5"/>
    <n v="6.8142486435123761E-5"/>
    <n v="5.9666589282716523E-5"/>
    <n v="6.4447932823501279E-5"/>
    <n v="5.8138159623301635E-5"/>
    <n v="1.3958021135919069E-4"/>
    <n v="4.5373164827604837E-4"/>
    <n v="2.7864423199099649E-3"/>
  </r>
  <r>
    <s v="Washington, 2011"/>
    <n v="46"/>
    <n v="55"/>
    <n v="56"/>
    <n v="51"/>
    <n v="39"/>
    <n v="51"/>
    <n v="57"/>
    <n v="85"/>
    <x v="176"/>
    <x v="29"/>
    <x v="322"/>
    <n v="35"/>
    <x v="316"/>
    <n v="431446.04999999993"/>
    <n v="423135.12399999995"/>
    <n v="435537.07700000005"/>
    <n v="459846.24000000005"/>
    <n v="461739.88300000003"/>
    <n v="475182.25999999995"/>
    <n v="440081.13800000004"/>
    <n v="449088.01699999999"/>
    <n v="463809.64700000011"/>
    <n v="490708.033"/>
    <n v="487589.65399999998"/>
    <n v="438645.85199999996"/>
    <n v="367178.82900000003"/>
    <x v="425"/>
    <x v="425"/>
    <x v="425"/>
    <x v="425"/>
    <x v="425"/>
    <n v="2.3409647625699672E-4"/>
    <n v="6.5216970963754298E-5"/>
    <n v="6.0764803855450408E-5"/>
    <n v="4.2610684623925056E-5"/>
    <n v="5.586606474217026E-5"/>
    <n v="5.8264473848234708E-5"/>
    <n v="1.0548200123942344E-4"/>
    <n v="1.944960643355272E-4"/>
    <n v="6.4708498117162E-4"/>
    <n v="3.2794323437384185E-3"/>
  </r>
  <r>
    <s v="Washington, 2012"/>
    <n v="66"/>
    <n v="35"/>
    <n v="52"/>
    <n v="52"/>
    <n v="67"/>
    <n v="57"/>
    <n v="55"/>
    <n v="43"/>
    <x v="132"/>
    <x v="278"/>
    <x v="0"/>
    <n v="61"/>
    <x v="361"/>
    <n v="436138.85900000005"/>
    <n v="425797.52399999998"/>
    <n v="435075.0959999999"/>
    <n v="454854.43699999998"/>
    <n v="470736.73"/>
    <n v="482372.28499999997"/>
    <n v="456402.50999999989"/>
    <n v="446834.82899999997"/>
    <n v="462929.43599999999"/>
    <n v="485684.17000000004"/>
    <n v="491174.89000000013"/>
    <n v="446324.6"/>
    <n v="383936.21100000001"/>
    <x v="426"/>
    <x v="426"/>
    <x v="426"/>
    <x v="426"/>
    <x v="426"/>
    <n v="2.3157762239204644E-4"/>
    <n v="6.0403826061978841E-5"/>
    <n v="5.6180311409562105E-5"/>
    <n v="7.1369619590180838E-5"/>
    <n v="6.2653593016208443E-5"/>
    <n v="5.6302902078832121E-5"/>
    <n v="5.1790954637746956E-5"/>
    <n v="1.3682174042726691E-4"/>
    <n v="6.3641661557741749E-4"/>
    <n v="3.1327685896090133E-3"/>
  </r>
  <r>
    <s v="Washington, 2013"/>
    <n v="53"/>
    <n v="52"/>
    <n v="56"/>
    <n v="64"/>
    <n v="51"/>
    <n v="72"/>
    <n v="70"/>
    <n v="57"/>
    <x v="53"/>
    <x v="279"/>
    <x v="323"/>
    <n v="43"/>
    <x v="362"/>
    <n v="438952.03499999997"/>
    <n v="432087.26999999996"/>
    <n v="435580.04800000001"/>
    <n v="450549.76999999996"/>
    <n v="476260.70000000007"/>
    <n v="486242.13799999992"/>
    <n v="466845.09500000009"/>
    <n v="445355.69899999996"/>
    <n v="462171.45500000007"/>
    <n v="474509.8600000001"/>
    <n v="491504.36100000003"/>
    <n v="454704.66900000005"/>
    <n v="399025.34899999999"/>
    <x v="427"/>
    <x v="427"/>
    <x v="427"/>
    <x v="427"/>
    <x v="427"/>
    <n v="2.3920609002302498E-4"/>
    <n v="6.4540865880579357E-5"/>
    <n v="6.0422278138484993E-5"/>
    <n v="5.3510317035166919E-5"/>
    <n v="7.9336469088174514E-5"/>
    <n v="7.2462701353958632E-5"/>
    <n v="6.6765837909192499E-5"/>
    <n v="1.3358666653971138E-4"/>
    <n v="6.5596869701851945E-4"/>
    <n v="3.5447764961753876E-3"/>
  </r>
  <r>
    <s v="Washington, 2014"/>
    <n v="54"/>
    <n v="63"/>
    <n v="56"/>
    <n v="63"/>
    <n v="71"/>
    <n v="54"/>
    <n v="67"/>
    <n v="77"/>
    <x v="28"/>
    <x v="171"/>
    <x v="324"/>
    <n v="72"/>
    <x v="363"/>
    <n v="444668.22199999989"/>
    <n v="438114.98900000006"/>
    <n v="441700.12399999995"/>
    <n v="447159.41499999992"/>
    <n v="477764.57900000003"/>
    <n v="495993.212"/>
    <n v="482485.859"/>
    <n v="451821.96799999999"/>
    <n v="460913.62"/>
    <n v="468618.16300000018"/>
    <n v="495028.84399999987"/>
    <n v="466376.43199999991"/>
    <n v="413571.66100000008"/>
    <x v="428"/>
    <x v="428"/>
    <x v="428"/>
    <x v="428"/>
    <x v="428"/>
    <n v="2.6311752046000723E-4"/>
    <n v="6.3649736373646494E-5"/>
    <n v="6.0545515483729579E-5"/>
    <n v="7.2561592888684286E-5"/>
    <n v="5.9162807619154652E-5"/>
    <n v="6.9527533955179917E-5"/>
    <n v="8.7505161511839313E-5"/>
    <n v="1.3607178659902339E-4"/>
    <n v="5.3687961433035859E-4"/>
    <n v="2.6699000860900758E-3"/>
  </r>
  <r>
    <s v="Washington, 2015"/>
    <n v="46"/>
    <n v="61"/>
    <n v="63"/>
    <n v="68"/>
    <n v="55"/>
    <n v="55"/>
    <n v="66"/>
    <n v="42"/>
    <x v="33"/>
    <x v="117"/>
    <x v="325"/>
    <n v="56"/>
    <x v="364"/>
    <n v="425124.89299999992"/>
    <n v="422504.96799999994"/>
    <n v="421041.41100000002"/>
    <n v="419813.51600000006"/>
    <n v="465330.90900000004"/>
    <n v="485065.24900000001"/>
    <n v="478557.52200000006"/>
    <n v="440535.31"/>
    <n v="444754.39499999996"/>
    <n v="444619.34700000001"/>
    <n v="469302.15299999993"/>
    <n v="446635.25699999998"/>
    <n v="402860.36099999998"/>
    <x v="429"/>
    <x v="429"/>
    <x v="429"/>
    <x v="429"/>
    <x v="429"/>
    <n v="2.5169074256021048E-4"/>
    <n v="7.468469021784515E-5"/>
    <n v="7.1174825509407678E-5"/>
    <n v="5.7076276791304673E-5"/>
    <n v="6.2126555509871197E-5"/>
    <n v="7.2216268027396231E-5"/>
    <n v="4.9441102590831727E-5"/>
    <n v="2.0750358198735411E-4"/>
    <n v="6.3230074445943597E-4"/>
    <n v="3.6353469823213994E-3"/>
  </r>
  <r>
    <s v="Washington, 2016"/>
    <n v="50"/>
    <n v="71"/>
    <n v="54"/>
    <n v="67"/>
    <n v="35"/>
    <n v="52"/>
    <n v="56"/>
    <n v="69"/>
    <x v="109"/>
    <x v="21"/>
    <x v="322"/>
    <n v="51"/>
    <x v="22"/>
    <n v="440558.06500000006"/>
    <n v="441134.32199999999"/>
    <n v="435480.71399999998"/>
    <n v="434450.67400000006"/>
    <n v="484543.18400000007"/>
    <n v="509627.1970000001"/>
    <n v="500607.14100000006"/>
    <n v="459115.22399999993"/>
    <n v="451813.05299999996"/>
    <n v="458510.4819999999"/>
    <n v="482310.05200000008"/>
    <n v="471650.78899999999"/>
    <n v="425410.66100000002"/>
    <x v="430"/>
    <x v="430"/>
    <x v="430"/>
    <x v="430"/>
    <x v="430"/>
    <n v="2.7465165119608007E-4"/>
    <n v="6.1600586098091981E-5"/>
    <n v="5.8759913931873084E-5"/>
    <n v="3.4645426990029703E-5"/>
    <n v="5.7084625994105576E-5"/>
    <n v="5.9522510379221806E-5"/>
    <n v="7.6917807581632232E-5"/>
    <n v="1.6725024837053876E-4"/>
    <n v="6.5978842668308504E-4"/>
    <n v="2.947470971791758E-3"/>
  </r>
  <r>
    <s v="Washington, 2017"/>
    <n v="78"/>
    <n v="37"/>
    <n v="63"/>
    <n v="43"/>
    <n v="49"/>
    <n v="59"/>
    <n v="68"/>
    <n v="84"/>
    <x v="1"/>
    <x v="135"/>
    <x v="326"/>
    <n v="52"/>
    <x v="365"/>
    <n v="434211"/>
    <n v="441701"/>
    <n v="428321"/>
    <n v="428658"/>
    <n v="473330"/>
    <n v="519413"/>
    <n v="509169"/>
    <n v="471487"/>
    <n v="445111"/>
    <n v="454933"/>
    <n v="472776"/>
    <n v="470654"/>
    <n v="430793"/>
    <x v="431"/>
    <x v="431"/>
    <x v="431"/>
    <x v="431"/>
    <x v="431"/>
    <n v="2.6484819592318022E-4"/>
    <n v="7.2411961996363315E-5"/>
    <n v="6.9845718568317986E-5"/>
    <n v="4.7638399272007485E-5"/>
    <n v="6.4368458146319321E-5"/>
    <n v="7.3298846944462115E-5"/>
    <n v="9.3183514948743523E-5"/>
    <n v="2.5235306700893098E-4"/>
    <n v="8.897578979744277E-4"/>
    <n v="3.9518969915374336E-3"/>
  </r>
  <r>
    <s v="West Virginia, 2009"/>
    <n v="54"/>
    <n v="61"/>
    <n v="54"/>
    <n v="56"/>
    <n v="52"/>
    <n v="47"/>
    <n v="53"/>
    <n v="56"/>
    <x v="78"/>
    <x v="238"/>
    <x v="327"/>
    <n v="46"/>
    <x v="366"/>
    <n v="103052.72900000001"/>
    <n v="98840.656000000003"/>
    <n v="108271.73500000004"/>
    <n v="116906.66600000003"/>
    <n v="118872.59699999998"/>
    <n v="110696.02900000002"/>
    <n v="106552.162"/>
    <n v="113496.48800000001"/>
    <n v="123084.04200000002"/>
    <n v="133320.12300000002"/>
    <n v="135255.49199999997"/>
    <n v="126908.118"/>
    <n v="101364.463"/>
    <x v="432"/>
    <x v="432"/>
    <x v="432"/>
    <x v="432"/>
    <x v="432"/>
    <n v="1.1159335722201009E-3"/>
    <n v="2.6072800250758529E-4"/>
    <n v="2.2902777501683852E-4"/>
    <n v="2.3935757421335671E-4"/>
    <n v="1.9866385454458146E-4"/>
    <n v="1.9733734948349649E-4"/>
    <n v="2.4532074660337763E-4"/>
    <n v="4.1721783750612706E-4"/>
    <n v="1.1263217359738585E-3"/>
    <n v="4.9638193200577403E-3"/>
  </r>
  <r>
    <s v="West Virginia, 2010"/>
    <n v="55"/>
    <n v="38"/>
    <n v="48"/>
    <n v="38"/>
    <n v="63"/>
    <n v="39"/>
    <n v="55"/>
    <n v="50"/>
    <x v="51"/>
    <x v="41"/>
    <x v="328"/>
    <n v="50"/>
    <x v="367"/>
    <n v="100640.66599999998"/>
    <n v="99662.90800000001"/>
    <n v="108041.151"/>
    <n v="118570.709"/>
    <n v="114964.18999999999"/>
    <n v="106602.40299999998"/>
    <n v="105857.44000000005"/>
    <n v="111924.65800000001"/>
    <n v="121003.742"/>
    <n v="131355.00599999999"/>
    <n v="136921.67600000001"/>
    <n v="131002.45699999999"/>
    <n v="106710.09799999998"/>
    <x v="433"/>
    <x v="433"/>
    <x v="433"/>
    <x v="433"/>
    <x v="433"/>
    <n v="9.2407973532289639E-4"/>
    <n v="2.3109803549867071E-4"/>
    <n v="2.0553673222090888E-4"/>
    <n v="2.9652662409244084E-4"/>
    <n v="1.6743342589396569E-4"/>
    <n v="2.0501222689193687E-4"/>
    <n v="2.1033806985920454E-4"/>
    <n v="3.6162910294586085E-4"/>
    <n v="1.4094008869275638E-3"/>
    <n v="5.4397619045460409E-3"/>
  </r>
  <r>
    <s v="West Virginia, 2011"/>
    <n v="64"/>
    <n v="54"/>
    <n v="48"/>
    <n v="54"/>
    <n v="50"/>
    <n v="54"/>
    <n v="58"/>
    <n v="64"/>
    <x v="11"/>
    <x v="49"/>
    <x v="215"/>
    <n v="61"/>
    <x v="368"/>
    <n v="96984.424000000014"/>
    <n v="95631.361000000019"/>
    <n v="103285.86499999996"/>
    <n v="113652.68400000002"/>
    <n v="111011.67499999997"/>
    <n v="101739.50900000001"/>
    <n v="102497.75699999998"/>
    <n v="106316.28700000001"/>
    <n v="113848.82800000004"/>
    <n v="122914.18299999998"/>
    <n v="131956.198"/>
    <n v="127743.23099999997"/>
    <n v="109521.60200000001"/>
    <x v="434"/>
    <x v="434"/>
    <x v="434"/>
    <x v="434"/>
    <x v="434"/>
    <n v="1.2166902182148341E-3"/>
    <n v="2.4130640148782291E-4"/>
    <n v="2.1365204616189255E-4"/>
    <n v="2.4481330454159136E-4"/>
    <n v="2.4527046439668697E-4"/>
    <n v="2.2756665475381387E-4"/>
    <n v="2.6974077527957971E-4"/>
    <n v="3.7003778987381228E-4"/>
    <n v="1.2544464449020195E-3"/>
    <n v="4.9071654313482616E-3"/>
  </r>
  <r>
    <s v="West Virginia, 2012"/>
    <n v="47"/>
    <n v="55"/>
    <n v="45"/>
    <n v="45"/>
    <n v="65"/>
    <n v="66"/>
    <n v="50"/>
    <n v="34"/>
    <x v="208"/>
    <x v="121"/>
    <x v="329"/>
    <n v="48"/>
    <x v="272"/>
    <n v="95141.877000000008"/>
    <n v="95056.768000000011"/>
    <n v="100763.08699999998"/>
    <n v="108785.626"/>
    <n v="110088.98899999996"/>
    <n v="98977.186999999976"/>
    <n v="101479.579"/>
    <n v="102957.965"/>
    <n v="110931.37599999996"/>
    <n v="118032.91700000002"/>
    <n v="125721.18500000001"/>
    <n v="121836.935"/>
    <n v="110105.368"/>
    <x v="435"/>
    <x v="435"/>
    <x v="435"/>
    <x v="435"/>
    <x v="435"/>
    <n v="1.0720831164598528E-3"/>
    <n v="2.2980305035972989E-4"/>
    <n v="2.0559716347188096E-4"/>
    <n v="3.2425944654818989E-4"/>
    <n v="3.0857077632494089E-4"/>
    <n v="2.0512475314159019E-4"/>
    <n v="1.4658817973364695E-4"/>
    <n v="2.4553414315950064E-4"/>
    <n v="1.3102231459591715E-3"/>
    <n v="5.3187683933694696E-3"/>
  </r>
  <r>
    <s v="West Virginia, 2013"/>
    <n v="72"/>
    <n v="45"/>
    <n v="59"/>
    <n v="62"/>
    <n v="59"/>
    <n v="67"/>
    <n v="53"/>
    <n v="66"/>
    <x v="12"/>
    <x v="280"/>
    <x v="330"/>
    <n v="59"/>
    <x v="292"/>
    <n v="95425.62"/>
    <n v="96859.071999999956"/>
    <n v="102156.72899999998"/>
    <n v="108122.18"/>
    <n v="111769.33899999999"/>
    <n v="99682.504999999976"/>
    <n v="104213.97799999999"/>
    <n v="103906.993"/>
    <n v="113890.07800000004"/>
    <n v="120481.60100000001"/>
    <n v="130271.30300000004"/>
    <n v="130117.14199999999"/>
    <n v="116203.10999999997"/>
    <x v="436"/>
    <x v="436"/>
    <x v="436"/>
    <x v="436"/>
    <x v="436"/>
    <n v="1.2260858247502087E-3"/>
    <n v="2.9645887262991758E-4"/>
    <n v="2.6831412265609027E-4"/>
    <n v="2.8936251931329298E-4"/>
    <n v="3.0762580824606216E-4"/>
    <n v="2.1136345443879682E-4"/>
    <n v="2.6794386358455009E-4"/>
    <n v="5.0855303400327732E-4"/>
    <n v="1.4205779716182727E-3"/>
    <n v="5.9781631085591598E-3"/>
  </r>
  <r>
    <s v="West Virginia, 2014"/>
    <n v="58"/>
    <n v="66"/>
    <n v="29"/>
    <n v="66"/>
    <n v="48"/>
    <n v="54"/>
    <n v="55"/>
    <n v="70"/>
    <x v="28"/>
    <x v="281"/>
    <x v="87"/>
    <n v="53"/>
    <x v="369"/>
    <n v="93094.790999999997"/>
    <n v="92884.618000000046"/>
    <n v="97474.056999999986"/>
    <n v="103065.32399999998"/>
    <n v="111940.97800000005"/>
    <n v="96331.292000000045"/>
    <n v="100658.41600000001"/>
    <n v="97773.357000000018"/>
    <n v="106170.84300000002"/>
    <n v="109869.65999999996"/>
    <n v="121123.61899999999"/>
    <n v="124009.08099999998"/>
    <n v="116077.03700000001"/>
    <x v="437"/>
    <x v="437"/>
    <x v="437"/>
    <x v="437"/>
    <x v="437"/>
    <n v="1.3319757063528937E-3"/>
    <n v="1.5234398957651913E-4"/>
    <n v="1.3487976738467877E-4"/>
    <n v="2.4366755241852529E-4"/>
    <n v="2.6477830700750494E-4"/>
    <n v="2.3810216573444119E-4"/>
    <n v="2.9156204691518234E-4"/>
    <n v="4.5567147067620596E-4"/>
    <n v="1.0201229101392411E-3"/>
    <n v="5.3996707893688234E-3"/>
  </r>
  <r>
    <s v="West Virginia, 2015"/>
    <n v="55"/>
    <n v="47"/>
    <n v="54"/>
    <n v="39"/>
    <n v="44"/>
    <n v="60"/>
    <n v="45"/>
    <n v="50"/>
    <x v="54"/>
    <x v="238"/>
    <x v="274"/>
    <n v="68"/>
    <x v="370"/>
    <n v="87532.506999999998"/>
    <n v="88595.192999999985"/>
    <n v="90520.47099999999"/>
    <n v="96018.206999999995"/>
    <n v="107512.152"/>
    <n v="91629.760999999984"/>
    <n v="94112.031000000017"/>
    <n v="92208.740999999995"/>
    <n v="98544.900999999998"/>
    <n v="100878.14599999999"/>
    <n v="110228.79600000002"/>
    <n v="113118.389"/>
    <n v="105886.25399999996"/>
    <x v="438"/>
    <x v="438"/>
    <x v="438"/>
    <x v="438"/>
    <x v="438"/>
    <n v="1.1652813736958317E-3"/>
    <n v="3.0148117029005347E-4"/>
    <n v="2.6531668427902692E-4"/>
    <n v="2.3688799126046978E-4"/>
    <n v="3.1454183191951851E-4"/>
    <n v="2.131621043518313E-4"/>
    <n v="2.2830566199457246E-4"/>
    <n v="5.5432934710309323E-4"/>
    <n v="1.3807541043010755E-3"/>
    <n v="6.3425967418356301E-3"/>
  </r>
  <r>
    <s v="West Virginia, 2016"/>
    <n v="42"/>
    <n v="55"/>
    <n v="64"/>
    <n v="53"/>
    <n v="59"/>
    <n v="69"/>
    <n v="64"/>
    <n v="48"/>
    <x v="78"/>
    <x v="86"/>
    <x v="331"/>
    <n v="59"/>
    <x v="371"/>
    <n v="95271.116000000009"/>
    <n v="97426.673999999999"/>
    <n v="99952.987999999998"/>
    <n v="102616.30699999997"/>
    <n v="114692.099"/>
    <n v="101780.26699999999"/>
    <n v="101904.171"/>
    <n v="101454.61899999999"/>
    <n v="107360.503"/>
    <n v="109821.73400000001"/>
    <n v="119700.37100000001"/>
    <n v="124454.06199999999"/>
    <n v="116943.117"/>
    <x v="439"/>
    <x v="439"/>
    <x v="439"/>
    <x v="439"/>
    <x v="439"/>
    <n v="1.0181469901118824E-3"/>
    <n v="3.2424819939148544E-4"/>
    <n v="2.9451230708489026E-4"/>
    <n v="2.8966375919204984E-4"/>
    <n v="3.3043583883738081E-4"/>
    <n v="2.7884024503870767E-4"/>
    <n v="1.9884242309227648E-4"/>
    <n v="3.5293513712756524E-4"/>
    <n v="1.0423715893374996E-3"/>
    <n v="4.6121708329154801E-3"/>
  </r>
  <r>
    <s v="West Virginia, 2017"/>
    <n v="50"/>
    <n v="63"/>
    <n v="64"/>
    <n v="45"/>
    <n v="43"/>
    <n v="42"/>
    <n v="55"/>
    <n v="66"/>
    <x v="49"/>
    <x v="49"/>
    <x v="215"/>
    <n v="44"/>
    <x v="372"/>
    <n v="85713"/>
    <n v="90581"/>
    <n v="91482"/>
    <n v="95242"/>
    <n v="103202"/>
    <n v="93583"/>
    <n v="93234"/>
    <n v="91484"/>
    <n v="95765"/>
    <n v="98727"/>
    <n v="108647"/>
    <n v="113861"/>
    <n v="111299"/>
    <x v="440"/>
    <x v="440"/>
    <x v="440"/>
    <x v="440"/>
    <x v="440"/>
    <n v="1.3183531086299629E-3"/>
    <n v="3.5152666933973404E-4"/>
    <n v="3.2250912096107716E-4"/>
    <n v="2.3017177237617562E-4"/>
    <n v="2.2430026328578524E-4"/>
    <n v="2.652212910008005E-4"/>
    <n v="2.931248889678451E-4"/>
    <n v="4.021496727964026E-4"/>
    <n v="1.353116834639791E-3"/>
    <n v="5.1117631045642905E-3"/>
  </r>
  <r>
    <s v="Wisconsin, 2009"/>
    <n v="46"/>
    <n v="64"/>
    <n v="26"/>
    <n v="69"/>
    <n v="53"/>
    <n v="42"/>
    <n v="75"/>
    <n v="38"/>
    <x v="26"/>
    <x v="232"/>
    <x v="332"/>
    <n v="42"/>
    <x v="373"/>
    <n v="356612.68"/>
    <n v="351287.25899999996"/>
    <n v="371816.07399999996"/>
    <n v="409600.42499999993"/>
    <n v="417090.61500000011"/>
    <n v="354279.82500000013"/>
    <n v="333135.908"/>
    <n v="370464.27099999995"/>
    <n v="415788.69100000005"/>
    <n v="447634.7319999999"/>
    <n v="413275.98399999994"/>
    <n v="351742.58500000002"/>
    <n v="268884.78200000001"/>
    <x v="441"/>
    <x v="441"/>
    <x v="441"/>
    <x v="441"/>
    <x v="441"/>
    <n v="3.0845790452543642E-4"/>
    <n v="3.5956133533684048E-5"/>
    <n v="3.1450685615269275E-5"/>
    <n v="7.7100359295966233E-5"/>
    <n v="5.3417922767710984E-5"/>
    <n v="8.7117047803131326E-5"/>
    <n v="6.1228366682708656E-5"/>
    <n v="1.8419349483292553E-4"/>
    <n v="8.9486328854220031E-4"/>
    <n v="4.7200839609269621E-3"/>
  </r>
  <r>
    <s v="Wisconsin, 2010"/>
    <n v="41"/>
    <n v="59"/>
    <n v="46"/>
    <n v="76"/>
    <n v="47"/>
    <n v="62"/>
    <n v="61"/>
    <n v="64"/>
    <x v="10"/>
    <x v="233"/>
    <x v="333"/>
    <n v="50"/>
    <x v="374"/>
    <n v="348413.71600000001"/>
    <n v="356973.00699999987"/>
    <n v="374751.79100000008"/>
    <n v="398210.06099999999"/>
    <n v="383823.81500000012"/>
    <n v="352900.38099999999"/>
    <n v="336556.67199999996"/>
    <n v="355533.50899999996"/>
    <n v="394426.66700000002"/>
    <n v="436814.73899999988"/>
    <n v="414548.37300000002"/>
    <n v="361066.57299999992"/>
    <n v="277694.451"/>
    <x v="442"/>
    <x v="442"/>
    <x v="442"/>
    <x v="442"/>
    <x v="442"/>
    <n v="2.8701510706312145E-4"/>
    <n v="6.2865164780160967E-5"/>
    <n v="5.8820981304907039E-5"/>
    <n v="6.816958329092617E-5"/>
    <n v="8.2671056389532876E-5"/>
    <n v="7.1649803873579158E-5"/>
    <n v="1.0019396549780721E-4"/>
    <n v="1.3787540963223512E-4"/>
    <n v="8.7770119711304631E-4"/>
    <n v="4.5869318202574226E-3"/>
  </r>
  <r>
    <s v="Wisconsin, 2011"/>
    <n v="61"/>
    <n v="52"/>
    <n v="39"/>
    <n v="57"/>
    <n v="41"/>
    <n v="50"/>
    <n v="55"/>
    <n v="59"/>
    <x v="43"/>
    <x v="282"/>
    <x v="112"/>
    <n v="65"/>
    <x v="375"/>
    <n v="341973.43700000003"/>
    <n v="351183.24900000001"/>
    <n v="362830.78000000009"/>
    <n v="388920.09400000004"/>
    <n v="378745.57300000009"/>
    <n v="351837.51599999995"/>
    <n v="333220.41300000012"/>
    <n v="337954.0230000001"/>
    <n v="376887.59599999996"/>
    <n v="420039.23199999996"/>
    <n v="408815.76299999992"/>
    <n v="360131.69799999997"/>
    <n v="287989.14299999998"/>
    <x v="443"/>
    <x v="443"/>
    <x v="443"/>
    <x v="443"/>
    <x v="443"/>
    <n v="3.3043502147799854E-4"/>
    <n v="5.4620775525406374E-5"/>
    <n v="5.0803366200301875E-5"/>
    <n v="5.9848953299247193E-5"/>
    <n v="6.9945563703951039E-5"/>
    <n v="6.6356600770681249E-5"/>
    <n v="9.1032406717499772E-5"/>
    <n v="2.077170011350547E-4"/>
    <n v="9.6319278280367245E-4"/>
    <n v="4.8809845767951963E-3"/>
  </r>
  <r>
    <s v="Wisconsin, 2012"/>
    <n v="57"/>
    <n v="46"/>
    <n v="71"/>
    <n v="55"/>
    <n v="48"/>
    <n v="69"/>
    <n v="48"/>
    <n v="57"/>
    <x v="101"/>
    <x v="132"/>
    <x v="225"/>
    <n v="69"/>
    <x v="376"/>
    <n v="346030.41799999995"/>
    <n v="356582.82099999994"/>
    <n v="365667.57499999995"/>
    <n v="392029.69699999999"/>
    <n v="385697.32399999991"/>
    <n v="361865.06299999991"/>
    <n v="343920.03399999987"/>
    <n v="335977.99999999994"/>
    <n v="372948.52200000006"/>
    <n v="419453.71499999997"/>
    <n v="422024.08599999995"/>
    <n v="378014.42100000009"/>
    <n v="308797.36100000003"/>
    <x v="444"/>
    <x v="444"/>
    <x v="444"/>
    <x v="444"/>
    <x v="444"/>
    <n v="2.9766169285152269E-4"/>
    <n v="9.8303857489335326E-5"/>
    <n v="9.1291671862845053E-5"/>
    <n v="6.8009370280030167E-5"/>
    <n v="9.7330256181331023E-5"/>
    <n v="5.7042503014289266E-5"/>
    <n v="8.2992169752847935E-5"/>
    <n v="2.2850912204098913E-4"/>
    <n v="1.0179310172627474E-3"/>
    <n v="4.843320274523652E-3"/>
  </r>
  <r>
    <s v="Wisconsin, 2013"/>
    <n v="66"/>
    <n v="45"/>
    <n v="32"/>
    <n v="72"/>
    <n v="62"/>
    <n v="72"/>
    <n v="55"/>
    <n v="70"/>
    <x v="209"/>
    <x v="232"/>
    <x v="334"/>
    <n v="45"/>
    <x v="377"/>
    <n v="339459.902"/>
    <n v="353721.86000000004"/>
    <n v="361290.88800000009"/>
    <n v="382615.83199999999"/>
    <n v="383364.91299999988"/>
    <n v="356475.755"/>
    <n v="346884.96299999999"/>
    <n v="330989.32700000005"/>
    <n v="359279.90199999994"/>
    <n v="404527.06599999999"/>
    <n v="421069.64600000007"/>
    <n v="380717.28300000017"/>
    <n v="314271.00299999997"/>
    <x v="445"/>
    <x v="445"/>
    <x v="445"/>
    <x v="445"/>
    <x v="445"/>
    <n v="3.2699001957527227E-4"/>
    <n v="4.4754446811625227E-5"/>
    <n v="4.1776507058281215E-5"/>
    <n v="8.8148226668524306E-5"/>
    <n v="1.0430712680660432E-4"/>
    <n v="6.6618482366242752E-5"/>
    <n v="1.0072112208233678E-4"/>
    <n v="2.6039754698199577E-4"/>
    <n v="9.4847740617986782E-4"/>
    <n v="5.5946156651974941E-3"/>
  </r>
  <r>
    <s v="Wisconsin, 2014"/>
    <n v="46"/>
    <n v="52"/>
    <n v="49"/>
    <n v="59"/>
    <n v="44"/>
    <n v="49"/>
    <n v="61"/>
    <n v="64"/>
    <x v="210"/>
    <x v="20"/>
    <x v="335"/>
    <n v="71"/>
    <x v="378"/>
    <n v="336435.57700000011"/>
    <n v="354238.57600000012"/>
    <n v="363839.54"/>
    <n v="381225.978"/>
    <n v="387132.9709999999"/>
    <n v="356189.1579999997"/>
    <n v="355465.57499999984"/>
    <n v="331895.64800000004"/>
    <n v="353083.27599999995"/>
    <n v="395373.728"/>
    <n v="425003.6719999999"/>
    <n v="390865.06999999995"/>
    <n v="330879.83400000003"/>
    <x v="446"/>
    <x v="446"/>
    <x v="446"/>
    <x v="446"/>
    <x v="446"/>
    <n v="2.9128905115763062E-4"/>
    <n v="6.8237701314378997E-5"/>
    <n v="6.3772277350022775E-5"/>
    <n v="6.182773465795249E-5"/>
    <n v="7.1535047697321555E-5"/>
    <n v="7.4356021996705433E-5"/>
    <n v="8.8673989445999616E-5"/>
    <n v="2.0876558683014822E-4"/>
    <n v="7.7976822169378379E-4"/>
    <n v="4.7769847196457186E-3"/>
  </r>
  <r>
    <s v="Wisconsin, 2015"/>
    <n v="69"/>
    <n v="52"/>
    <n v="35"/>
    <n v="63"/>
    <n v="60"/>
    <n v="45"/>
    <n v="51"/>
    <n v="65"/>
    <x v="54"/>
    <x v="283"/>
    <x v="336"/>
    <n v="34"/>
    <x v="379"/>
    <n v="327592.27600000001"/>
    <n v="346228.34700000013"/>
    <n v="352176.51200000005"/>
    <n v="368059.80399999995"/>
    <n v="384240.61099999992"/>
    <n v="347946.28399999999"/>
    <n v="352836.99800000002"/>
    <n v="325882.91900000005"/>
    <n v="338928.01099999994"/>
    <n v="371576.30400000012"/>
    <n v="409390.56299999991"/>
    <n v="384185.82400000002"/>
    <n v="331147.50599999999"/>
    <x v="447"/>
    <x v="447"/>
    <x v="447"/>
    <x v="447"/>
    <x v="447"/>
    <n v="3.693615779878766E-4"/>
    <n v="5.011419887615643E-5"/>
    <n v="4.6523967423306565E-5"/>
    <n v="8.5618480835848479E-5"/>
    <n v="6.7688417818281065E-5"/>
    <n v="6.5303666717527969E-5"/>
    <n v="9.0866729221186982E-5"/>
    <n v="1.8931681519034375E-4"/>
    <n v="9.7658115711112925E-4"/>
    <n v="5.1786359144005787E-3"/>
  </r>
  <r>
    <s v="Wisconsin, 2016"/>
    <n v="62"/>
    <n v="77"/>
    <n v="57"/>
    <n v="65"/>
    <n v="70"/>
    <n v="55"/>
    <n v="57"/>
    <n v="96"/>
    <x v="99"/>
    <x v="235"/>
    <x v="337"/>
    <n v="65"/>
    <x v="380"/>
    <n v="326180.72100000008"/>
    <n v="347897.82199999999"/>
    <n v="353529.505"/>
    <n v="366539.87300000002"/>
    <n v="389096.82699999993"/>
    <n v="345117.24500000005"/>
    <n v="353910.30500000017"/>
    <n v="327992.03399999999"/>
    <n v="331127.62800000003"/>
    <n v="362161.02899999998"/>
    <n v="403301.61700000003"/>
    <n v="388536.58200000011"/>
    <n v="336711.74199999997"/>
    <x v="448"/>
    <x v="448"/>
    <x v="448"/>
    <x v="448"/>
    <x v="448"/>
    <n v="4.2614413130811606E-4"/>
    <n v="8.1262873295496799E-5"/>
    <n v="7.5433075180175881E-5"/>
    <n v="1.0013911468868426E-4"/>
    <n v="8.3444635581209525E-5"/>
    <n v="7.4464770159405011E-5"/>
    <n v="1.3236845480803897E-4"/>
    <n v="1.5458407029795283E-4"/>
    <n v="6.5291212506536709E-4"/>
    <n v="4.021572328733976E-3"/>
  </r>
  <r>
    <s v="Wisconsin, 2017"/>
    <n v="40"/>
    <n v="50"/>
    <n v="62"/>
    <n v="39"/>
    <n v="34"/>
    <n v="50"/>
    <n v="54"/>
    <n v="75"/>
    <x v="147"/>
    <x v="25"/>
    <x v="338"/>
    <n v="67"/>
    <x v="381"/>
    <n v="320921"/>
    <n v="343255"/>
    <n v="349859"/>
    <n v="362938"/>
    <n v="385446"/>
    <n v="344378"/>
    <n v="352188"/>
    <n v="334119"/>
    <n v="325796"/>
    <n v="354115"/>
    <n v="397457"/>
    <n v="397646"/>
    <n v="345052"/>
    <x v="449"/>
    <x v="449"/>
    <x v="449"/>
    <x v="449"/>
    <x v="449"/>
    <n v="2.8044285042113168E-4"/>
    <n v="8.9451374521363014E-5"/>
    <n v="8.284517039380853E-5"/>
    <n v="4.8810880806700297E-5"/>
    <n v="7.5767333671760762E-5"/>
    <n v="7.1849403649949711E-5"/>
    <n v="1.0098317216419056E-4"/>
    <n v="2.5273602677727586E-4"/>
    <n v="7.6351998960313202E-4"/>
    <n v="4.4903728474652233E-3"/>
  </r>
  <r>
    <s v="Wyoming, 2009"/>
    <n v="45"/>
    <n v="67"/>
    <n v="48"/>
    <n v="53"/>
    <n v="45"/>
    <n v="45"/>
    <n v="64"/>
    <n v="18"/>
    <x v="211"/>
    <x v="57"/>
    <x v="258"/>
    <n v="49"/>
    <x v="382"/>
    <n v="35722.439000000006"/>
    <n v="33877.241999999998"/>
    <n v="33152.642"/>
    <n v="38217.332000000002"/>
    <n v="42197.875"/>
    <n v="36757.957000000009"/>
    <n v="30302.076999999997"/>
    <n v="30219.923999999995"/>
    <n v="33906.504000000001"/>
    <n v="40402.512999999992"/>
    <n v="40837.631000000001"/>
    <n v="34988.741000000009"/>
    <n v="26519.136999999995"/>
    <x v="450"/>
    <x v="450"/>
    <x v="450"/>
    <x v="450"/>
    <x v="450"/>
    <n v="3.1352842396903521E-3"/>
    <n v="7.1609850913661142E-4"/>
    <n v="5.9690202625481024E-4"/>
    <n v="6.7104051870895244E-4"/>
    <n v="7.0173875894038572E-4"/>
    <n v="7.8778786999688234E-4"/>
    <n v="2.9264543966221691E-4"/>
    <n v="7.5022998300128914E-4"/>
    <n v="2.5845165093275678E-3"/>
    <n v="6.9777924776605969E-3"/>
  </r>
  <r>
    <s v="Wyoming, 2010"/>
    <n v="54"/>
    <n v="59"/>
    <n v="49"/>
    <n v="55"/>
    <n v="52"/>
    <n v="67"/>
    <n v="61"/>
    <n v="43"/>
    <x v="56"/>
    <x v="59"/>
    <x v="57"/>
    <n v="62"/>
    <x v="215"/>
    <n v="35656.452000000005"/>
    <n v="35057.826000000001"/>
    <n v="33476.434999999998"/>
    <n v="39075.24"/>
    <n v="41336.178999999996"/>
    <n v="36511.436000000002"/>
    <n v="31895.46"/>
    <n v="31589.19"/>
    <n v="33606.495999999999"/>
    <n v="40307.700000000004"/>
    <n v="42316.17"/>
    <n v="38122.214999999997"/>
    <n v="29429.692999999999"/>
    <x v="451"/>
    <x v="451"/>
    <x v="451"/>
    <x v="451"/>
    <x v="451"/>
    <n v="3.1691319147513605E-3"/>
    <n v="7.1497086690699128E-4"/>
    <n v="6.0936618964527916E-4"/>
    <n v="7.6015728004966046E-4"/>
    <n v="1.0276753587653024E-3"/>
    <n v="7.3828543736816012E-4"/>
    <n v="6.3654752727339693E-4"/>
    <n v="1.9374069464107135E-3"/>
    <n v="2.4693488763558647E-3"/>
    <n v="6.3603116552711069E-3"/>
  </r>
  <r>
    <s v="Wyoming, 2011"/>
    <n v="55"/>
    <n v="30"/>
    <n v="31"/>
    <n v="56"/>
    <n v="62"/>
    <n v="47"/>
    <n v="62"/>
    <n v="62"/>
    <x v="16"/>
    <x v="188"/>
    <x v="12"/>
    <n v="60"/>
    <x v="383"/>
    <n v="38826.058999999994"/>
    <n v="36436.5"/>
    <n v="35789.152999999998"/>
    <n v="38226.806000000004"/>
    <n v="39558.945999999989"/>
    <n v="37598.070999999996"/>
    <n v="33394.180999999997"/>
    <n v="31321.608"/>
    <n v="31985.653999999999"/>
    <n v="38027.847999999998"/>
    <n v="40106.863000000005"/>
    <n v="36956.379999999997"/>
    <n v="28944.436000000002"/>
    <x v="452"/>
    <x v="452"/>
    <x v="452"/>
    <x v="452"/>
    <x v="452"/>
    <n v="2.1892512964037892E-3"/>
    <n v="4.2921038041705215E-4"/>
    <n v="3.9853056894018334E-4"/>
    <n v="8.7333474081087057E-4"/>
    <n v="7.4241087854976255E-4"/>
    <n v="7.935013671452626E-4"/>
    <n v="9.4080777391284515E-4"/>
    <n v="1.2298928590016728E-3"/>
    <n v="2.6478744727052189E-3"/>
    <n v="7.4438566364548771E-3"/>
  </r>
  <r>
    <s v="Wyoming, 2012"/>
    <n v="39"/>
    <n v="50"/>
    <n v="59"/>
    <n v="45"/>
    <n v="61"/>
    <n v="44"/>
    <n v="42"/>
    <n v="53"/>
    <x v="201"/>
    <x v="202"/>
    <x v="11"/>
    <n v="35"/>
    <x v="384"/>
    <n v="38454.360000000008"/>
    <n v="36531.166000000005"/>
    <n v="37362.882999999994"/>
    <n v="38924.854999999996"/>
    <n v="40343.853000000003"/>
    <n v="40248.706999999995"/>
    <n v="36712.625999999997"/>
    <n v="33713.481000000007"/>
    <n v="35133.129999999997"/>
    <n v="39232.017999999996"/>
    <n v="42943.228000000003"/>
    <n v="40002.199999999997"/>
    <n v="31090.206999999999"/>
    <x v="453"/>
    <x v="453"/>
    <x v="453"/>
    <x v="453"/>
    <x v="453"/>
    <n v="2.3144319655820558E-3"/>
    <n v="7.9844048064005801E-4"/>
    <n v="7.4430379261385213E-4"/>
    <n v="7.9260581414305825E-4"/>
    <n v="6.391019014719548E-4"/>
    <n v="5.1110282042842923E-4"/>
    <n v="7.4550858856136358E-4"/>
    <n v="1.0898373985954956E-3"/>
    <n v="2.9861942268504258E-3"/>
    <n v="6.6447645899795548E-3"/>
  </r>
  <r>
    <s v="Wyoming, 2013"/>
    <n v="59"/>
    <n v="50"/>
    <n v="47"/>
    <n v="53"/>
    <n v="38"/>
    <n v="52"/>
    <n v="60"/>
    <n v="63"/>
    <x v="146"/>
    <x v="10"/>
    <x v="59"/>
    <n v="43"/>
    <x v="60"/>
    <n v="34096.671999999999"/>
    <n v="33209.939999999995"/>
    <n v="32672.308000000001"/>
    <n v="33193.08"/>
    <n v="37585.861999999994"/>
    <n v="35488.904000000002"/>
    <n v="33139.466999999997"/>
    <n v="29493.446000000004"/>
    <n v="30134.974000000002"/>
    <n v="32717.229999999996"/>
    <n v="37273.986000000004"/>
    <n v="36828.241000000002"/>
    <n v="29671.902000000002"/>
    <x v="454"/>
    <x v="454"/>
    <x v="454"/>
    <x v="454"/>
    <x v="454"/>
    <n v="3.1967929304068153E-3"/>
    <n v="7.1339399347757537E-4"/>
    <n v="6.64039312709704E-4"/>
    <n v="5.5370686272008412E-4"/>
    <n v="8.7206737995070124E-4"/>
    <n v="8.5725042982536556E-4"/>
    <n v="9.4736638385875332E-4"/>
    <n v="1.4630372338283249E-3"/>
    <n v="2.6252644953979115E-3"/>
    <n v="8.7908581373299984E-3"/>
  </r>
  <r>
    <s v="Wyoming, 2014"/>
    <n v="44"/>
    <n v="80"/>
    <n v="55"/>
    <n v="48"/>
    <n v="54"/>
    <n v="59"/>
    <n v="61"/>
    <n v="70"/>
    <x v="51"/>
    <x v="92"/>
    <x v="57"/>
    <n v="45"/>
    <x v="385"/>
    <n v="35911.311000000002"/>
    <n v="34728.603999999999"/>
    <n v="36034.438000000002"/>
    <n v="35662.432000000001"/>
    <n v="41394.228999999999"/>
    <n v="39966.440999999999"/>
    <n v="38059.872000000003"/>
    <n v="33084.379999999997"/>
    <n v="32543.866999999998"/>
    <n v="33600.012999999999"/>
    <n v="39173.599999999999"/>
    <n v="38842.851999999999"/>
    <n v="32723.963000000003"/>
    <x v="455"/>
    <x v="455"/>
    <x v="455"/>
    <x v="455"/>
    <x v="455"/>
    <n v="3.4529510771689731E-3"/>
    <n v="7.7724188284613313E-4"/>
    <n v="7.1376048853193888E-4"/>
    <n v="6.9207422373014096E-4"/>
    <n v="8.9900313808473353E-4"/>
    <n v="8.3821590663637937E-4"/>
    <n v="9.7810696200466654E-4"/>
    <n v="1.3390928875668352E-3"/>
    <n v="2.3027369767770387E-3"/>
    <n v="6.781640500635234E-3"/>
  </r>
  <r>
    <s v="Wyoming, 2015"/>
    <n v="56"/>
    <n v="50"/>
    <n v="56"/>
    <n v="65"/>
    <n v="47"/>
    <n v="51"/>
    <n v="61"/>
    <n v="67"/>
    <x v="144"/>
    <x v="253"/>
    <x v="58"/>
    <n v="79"/>
    <x v="386"/>
    <n v="32801.687000000005"/>
    <n v="33102.862999999998"/>
    <n v="33891.161"/>
    <n v="33717.626000000004"/>
    <n v="38853.731"/>
    <n v="34479.284"/>
    <n v="33933.703000000001"/>
    <n v="30845.329000000002"/>
    <n v="29142.278999999999"/>
    <n v="30534.028999999999"/>
    <n v="36398.803"/>
    <n v="37257.425999999999"/>
    <n v="33523.349000000002"/>
    <x v="456"/>
    <x v="456"/>
    <x v="456"/>
    <x v="456"/>
    <x v="456"/>
    <n v="3.2315411094557419E-3"/>
    <n v="8.3589545240632206E-4"/>
    <n v="7.7165430432835915E-4"/>
    <n v="6.8700406254736405E-4"/>
    <n v="8.5017558959843843E-4"/>
    <n v="9.1136140780656051E-4"/>
    <n v="9.4658471880252801E-4"/>
    <n v="7.8913092198517785E-4"/>
    <n v="2.3752461348807269E-3"/>
    <n v="5.5982757310748289E-3"/>
  </r>
  <r>
    <s v="Wyoming, 2016"/>
    <n v="52"/>
    <n v="51"/>
    <n v="61"/>
    <n v="50"/>
    <n v="54"/>
    <n v="69"/>
    <n v="65"/>
    <n v="61"/>
    <x v="26"/>
    <x v="145"/>
    <x v="339"/>
    <n v="55"/>
    <x v="321"/>
    <n v="32210.192999999999"/>
    <n v="33985.286"/>
    <n v="33041.656000000003"/>
    <n v="32460.900999999998"/>
    <n v="32554.094999999998"/>
    <n v="32525.638000000003"/>
    <n v="33348.593999999997"/>
    <n v="29667.261999999999"/>
    <n v="29473.733"/>
    <n v="28876.901999999998"/>
    <n v="33693.576999999997"/>
    <n v="35007.97600000001"/>
    <n v="32310.651000000002"/>
    <x v="457"/>
    <x v="457"/>
    <x v="457"/>
    <x v="457"/>
    <x v="457"/>
    <n v="3.1977455086965793E-3"/>
    <n v="9.100817996440892E-4"/>
    <n v="9.3824507810474987E-4"/>
    <n v="8.1974390228944146E-4"/>
    <n v="1.1667034009150506E-3"/>
    <n v="1.038828550441495E-3"/>
    <n v="9.0613850457764075E-4"/>
    <n v="1.639224837573309E-3"/>
    <n v="2.8704990809697204E-3"/>
    <n v="6.1394688981589634E-3"/>
  </r>
  <r>
    <s v="Wyoming, 2017"/>
    <n v="49"/>
    <n v="47"/>
    <n v="65"/>
    <n v="49"/>
    <n v="50"/>
    <n v="50"/>
    <n v="43"/>
    <n v="57"/>
    <x v="94"/>
    <x v="187"/>
    <x v="63"/>
    <n v="62"/>
    <x v="387"/>
    <n v="34227"/>
    <n v="37280"/>
    <n v="34967"/>
    <n v="34914"/>
    <n v="40629"/>
    <n v="38772"/>
    <n v="37814"/>
    <n v="33419"/>
    <n v="32298"/>
    <n v="30781"/>
    <n v="35596"/>
    <n v="39175"/>
    <n v="35425"/>
    <x v="458"/>
    <x v="458"/>
    <x v="458"/>
    <x v="458"/>
    <x v="458"/>
    <n v="2.8048032255237093E-3"/>
    <n v="8.9969133666449813E-4"/>
    <n v="8.6043710204784026E-4"/>
    <n v="6.5286083618415903E-4"/>
    <n v="7.608381392942465E-4"/>
    <n v="6.4781475511095708E-4"/>
    <n v="7.6407506702412867E-4"/>
    <n v="8.3422976443985866E-4"/>
    <n v="2.0988273942601633E-3"/>
    <n v="8.176523297491040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288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3">
        <item x="211"/>
        <item x="186"/>
        <item x="144"/>
        <item x="79"/>
        <item x="50"/>
        <item x="208"/>
        <item x="96"/>
        <item x="94"/>
        <item x="93"/>
        <item x="201"/>
        <item x="77"/>
        <item x="16"/>
        <item x="9"/>
        <item x="113"/>
        <item x="76"/>
        <item x="75"/>
        <item x="25"/>
        <item x="97"/>
        <item x="10"/>
        <item x="15"/>
        <item x="146"/>
        <item x="51"/>
        <item x="11"/>
        <item x="48"/>
        <item x="55"/>
        <item x="13"/>
        <item x="46"/>
        <item x="78"/>
        <item x="95"/>
        <item x="14"/>
        <item x="132"/>
        <item x="27"/>
        <item x="53"/>
        <item x="49"/>
        <item x="52"/>
        <item x="26"/>
        <item x="99"/>
        <item x="44"/>
        <item x="28"/>
        <item x="56"/>
        <item x="45"/>
        <item x="47"/>
        <item x="133"/>
        <item x="43"/>
        <item x="12"/>
        <item x="20"/>
        <item x="18"/>
        <item x="54"/>
        <item x="98"/>
        <item x="176"/>
        <item x="182"/>
        <item x="116"/>
        <item x="210"/>
        <item x="134"/>
        <item x="101"/>
        <item x="108"/>
        <item x="19"/>
        <item x="175"/>
        <item x="109"/>
        <item x="114"/>
        <item x="30"/>
        <item x="120"/>
        <item x="111"/>
        <item x="145"/>
        <item x="22"/>
        <item x="209"/>
        <item x="183"/>
        <item x="32"/>
        <item x="33"/>
        <item x="89"/>
        <item x="31"/>
        <item x="110"/>
        <item x="88"/>
        <item x="121"/>
        <item x="184"/>
        <item x="135"/>
        <item x="0"/>
        <item x="147"/>
        <item x="3"/>
        <item x="102"/>
        <item x="115"/>
        <item x="87"/>
        <item x="148"/>
        <item x="29"/>
        <item x="90"/>
        <item x="4"/>
        <item x="100"/>
        <item x="21"/>
        <item x="2"/>
        <item x="103"/>
        <item x="185"/>
        <item x="112"/>
        <item x="138"/>
        <item x="91"/>
        <item x="24"/>
        <item x="119"/>
        <item x="117"/>
        <item x="136"/>
        <item x="1"/>
        <item x="17"/>
        <item x="140"/>
        <item x="107"/>
        <item x="137"/>
        <item x="23"/>
        <item x="149"/>
        <item x="92"/>
        <item x="122"/>
        <item x="104"/>
        <item x="124"/>
        <item x="105"/>
        <item x="141"/>
        <item x="125"/>
        <item x="106"/>
        <item x="5"/>
        <item x="123"/>
        <item x="142"/>
        <item x="139"/>
        <item x="69"/>
        <item x="118"/>
        <item x="143"/>
        <item x="127"/>
        <item x="66"/>
        <item x="7"/>
        <item x="206"/>
        <item x="6"/>
        <item x="203"/>
        <item x="202"/>
        <item x="126"/>
        <item x="207"/>
        <item x="187"/>
        <item x="159"/>
        <item x="189"/>
        <item x="67"/>
        <item x="205"/>
        <item x="8"/>
        <item x="70"/>
        <item x="188"/>
        <item x="204"/>
        <item x="72"/>
        <item x="167"/>
        <item x="166"/>
        <item x="81"/>
        <item x="68"/>
        <item x="169"/>
        <item x="82"/>
        <item x="71"/>
        <item x="178"/>
        <item x="158"/>
        <item x="80"/>
        <item x="73"/>
        <item x="128"/>
        <item x="129"/>
        <item x="131"/>
        <item x="130"/>
        <item x="74"/>
        <item x="168"/>
        <item x="191"/>
        <item x="57"/>
        <item x="161"/>
        <item x="83"/>
        <item x="160"/>
        <item x="58"/>
        <item x="179"/>
        <item x="162"/>
        <item x="190"/>
        <item x="170"/>
        <item x="177"/>
        <item x="84"/>
        <item x="180"/>
        <item x="164"/>
        <item x="60"/>
        <item x="59"/>
        <item x="85"/>
        <item x="192"/>
        <item x="173"/>
        <item x="181"/>
        <item x="171"/>
        <item x="172"/>
        <item x="165"/>
        <item x="163"/>
        <item x="86"/>
        <item x="61"/>
        <item x="174"/>
        <item x="62"/>
        <item x="194"/>
        <item x="195"/>
        <item x="193"/>
        <item x="196"/>
        <item x="63"/>
        <item x="64"/>
        <item x="197"/>
        <item x="199"/>
        <item x="153"/>
        <item x="65"/>
        <item x="200"/>
        <item x="151"/>
        <item x="152"/>
        <item x="198"/>
        <item x="150"/>
        <item x="155"/>
        <item x="156"/>
        <item x="154"/>
        <item x="157"/>
        <item x="36"/>
        <item x="35"/>
        <item x="34"/>
        <item x="37"/>
        <item x="39"/>
        <item x="38"/>
        <item x="40"/>
        <item x="41"/>
        <item x="42"/>
        <item t="default"/>
      </items>
    </pivotField>
    <pivotField axis="axisRow" dataField="1" showAll="0">
      <items count="285">
        <item x="195"/>
        <item x="269"/>
        <item x="13"/>
        <item x="63"/>
        <item x="90"/>
        <item x="12"/>
        <item x="61"/>
        <item x="194"/>
        <item x="187"/>
        <item x="91"/>
        <item x="92"/>
        <item x="84"/>
        <item x="253"/>
        <item x="10"/>
        <item x="94"/>
        <item x="188"/>
        <item x="57"/>
        <item x="59"/>
        <item x="96"/>
        <item x="95"/>
        <item x="66"/>
        <item x="62"/>
        <item x="145"/>
        <item x="60"/>
        <item x="64"/>
        <item x="9"/>
        <item x="202"/>
        <item x="144"/>
        <item x="15"/>
        <item x="270"/>
        <item x="89"/>
        <item x="8"/>
        <item x="58"/>
        <item x="65"/>
        <item x="85"/>
        <item x="203"/>
        <item x="11"/>
        <item x="93"/>
        <item x="14"/>
        <item x="189"/>
        <item x="87"/>
        <item x="222"/>
        <item x="268"/>
        <item x="173"/>
        <item x="120"/>
        <item x="241"/>
        <item x="281"/>
        <item x="239"/>
        <item x="86"/>
        <item x="240"/>
        <item x="119"/>
        <item x="88"/>
        <item x="204"/>
        <item x="52"/>
        <item x="170"/>
        <item x="47"/>
        <item x="118"/>
        <item x="46"/>
        <item x="238"/>
        <item x="126"/>
        <item x="55"/>
        <item x="121"/>
        <item x="277"/>
        <item x="49"/>
        <item x="122"/>
        <item x="44"/>
        <item x="56"/>
        <item x="237"/>
        <item x="127"/>
        <item x="242"/>
        <item x="43"/>
        <item x="280"/>
        <item x="116"/>
        <item x="115"/>
        <item x="124"/>
        <item x="176"/>
        <item x="172"/>
        <item x="51"/>
        <item x="42"/>
        <item x="41"/>
        <item x="50"/>
        <item x="45"/>
        <item x="125"/>
        <item x="171"/>
        <item x="53"/>
        <item x="174"/>
        <item x="123"/>
        <item x="193"/>
        <item x="40"/>
        <item x="54"/>
        <item x="190"/>
        <item x="234"/>
        <item x="235"/>
        <item x="114"/>
        <item x="117"/>
        <item x="252"/>
        <item x="192"/>
        <item x="278"/>
        <item x="26"/>
        <item x="29"/>
        <item x="279"/>
        <item x="140"/>
        <item x="191"/>
        <item x="27"/>
        <item x="24"/>
        <item x="48"/>
        <item x="21"/>
        <item x="28"/>
        <item x="142"/>
        <item x="25"/>
        <item x="139"/>
        <item x="18"/>
        <item x="20"/>
        <item x="143"/>
        <item x="23"/>
        <item x="141"/>
        <item x="175"/>
        <item x="177"/>
        <item x="179"/>
        <item x="19"/>
        <item x="17"/>
        <item x="178"/>
        <item x="236"/>
        <item x="180"/>
        <item x="22"/>
        <item x="138"/>
        <item x="134"/>
        <item x="30"/>
        <item x="251"/>
        <item x="233"/>
        <item x="131"/>
        <item x="112"/>
        <item x="232"/>
        <item x="152"/>
        <item x="283"/>
        <item x="282"/>
        <item x="137"/>
        <item x="135"/>
        <item x="109"/>
        <item x="133"/>
        <item x="136"/>
        <item x="108"/>
        <item x="147"/>
        <item x="151"/>
        <item x="130"/>
        <item x="132"/>
        <item x="0"/>
        <item x="1"/>
        <item x="110"/>
        <item x="129"/>
        <item x="128"/>
        <item x="3"/>
        <item x="111"/>
        <item x="198"/>
        <item x="149"/>
        <item x="113"/>
        <item x="6"/>
        <item x="16"/>
        <item x="148"/>
        <item x="200"/>
        <item x="4"/>
        <item x="146"/>
        <item x="196"/>
        <item x="2"/>
        <item x="275"/>
        <item x="106"/>
        <item x="150"/>
        <item x="5"/>
        <item x="158"/>
        <item x="107"/>
        <item x="182"/>
        <item x="276"/>
        <item x="183"/>
        <item x="155"/>
        <item x="185"/>
        <item x="156"/>
        <item x="271"/>
        <item x="199"/>
        <item x="197"/>
        <item x="159"/>
        <item x="7"/>
        <item x="154"/>
        <item x="160"/>
        <item x="201"/>
        <item x="181"/>
        <item x="81"/>
        <item x="274"/>
        <item x="82"/>
        <item x="184"/>
        <item x="153"/>
        <item x="157"/>
        <item x="186"/>
        <item x="273"/>
        <item x="255"/>
        <item x="78"/>
        <item x="254"/>
        <item x="272"/>
        <item x="83"/>
        <item x="77"/>
        <item x="80"/>
        <item x="256"/>
        <item x="258"/>
        <item x="76"/>
        <item x="257"/>
        <item x="216"/>
        <item x="161"/>
        <item x="79"/>
        <item x="162"/>
        <item x="164"/>
        <item x="167"/>
        <item x="163"/>
        <item x="215"/>
        <item x="169"/>
        <item x="168"/>
        <item x="166"/>
        <item x="165"/>
        <item x="214"/>
        <item x="219"/>
        <item x="259"/>
        <item x="220"/>
        <item x="218"/>
        <item x="217"/>
        <item x="221"/>
        <item x="104"/>
        <item x="224"/>
        <item x="230"/>
        <item x="103"/>
        <item x="231"/>
        <item x="100"/>
        <item x="223"/>
        <item x="226"/>
        <item x="102"/>
        <item x="105"/>
        <item x="97"/>
        <item x="228"/>
        <item x="225"/>
        <item x="229"/>
        <item x="98"/>
        <item x="101"/>
        <item x="67"/>
        <item x="70"/>
        <item x="71"/>
        <item x="248"/>
        <item x="244"/>
        <item x="250"/>
        <item x="99"/>
        <item x="69"/>
        <item x="227"/>
        <item x="246"/>
        <item x="68"/>
        <item x="72"/>
        <item x="243"/>
        <item x="245"/>
        <item x="249"/>
        <item x="74"/>
        <item x="247"/>
        <item x="266"/>
        <item x="73"/>
        <item x="267"/>
        <item x="75"/>
        <item x="263"/>
        <item x="262"/>
        <item x="261"/>
        <item x="265"/>
        <item x="264"/>
        <item x="260"/>
        <item x="212"/>
        <item x="213"/>
        <item x="208"/>
        <item x="210"/>
        <item x="211"/>
        <item x="209"/>
        <item x="205"/>
        <item x="207"/>
        <item x="206"/>
        <item x="38"/>
        <item x="34"/>
        <item x="36"/>
        <item x="37"/>
        <item x="32"/>
        <item x="39"/>
        <item x="35"/>
        <item x="33"/>
        <item x="31"/>
        <item t="default"/>
      </items>
    </pivotField>
    <pivotField showAll="0">
      <items count="341">
        <item x="9"/>
        <item x="66"/>
        <item x="14"/>
        <item x="55"/>
        <item x="8"/>
        <item x="64"/>
        <item x="58"/>
        <item x="315"/>
        <item x="62"/>
        <item x="339"/>
        <item x="65"/>
        <item x="10"/>
        <item x="258"/>
        <item x="57"/>
        <item x="11"/>
        <item x="12"/>
        <item x="7"/>
        <item x="61"/>
        <item x="197"/>
        <item x="56"/>
        <item x="60"/>
        <item x="145"/>
        <item x="59"/>
        <item x="13"/>
        <item x="63"/>
        <item x="255"/>
        <item x="222"/>
        <item x="219"/>
        <item x="200"/>
        <item x="196"/>
        <item x="220"/>
        <item x="94"/>
        <item x="98"/>
        <item x="256"/>
        <item x="201"/>
        <item x="199"/>
        <item x="236"/>
        <item x="96"/>
        <item x="288"/>
        <item x="97"/>
        <item x="257"/>
        <item x="93"/>
        <item x="146"/>
        <item x="235"/>
        <item x="198"/>
        <item x="212"/>
        <item x="223"/>
        <item x="293"/>
        <item x="287"/>
        <item x="213"/>
        <item x="312"/>
        <item x="95"/>
        <item x="214"/>
        <item x="143"/>
        <item x="85"/>
        <item x="86"/>
        <item x="144"/>
        <item x="217"/>
        <item x="202"/>
        <item x="234"/>
        <item x="148"/>
        <item x="211"/>
        <item x="221"/>
        <item x="203"/>
        <item x="218"/>
        <item x="331"/>
        <item x="313"/>
        <item x="233"/>
        <item x="205"/>
        <item x="314"/>
        <item x="147"/>
        <item x="207"/>
        <item x="215"/>
        <item x="216"/>
        <item x="278"/>
        <item x="329"/>
        <item x="327"/>
        <item x="209"/>
        <item x="87"/>
        <item x="328"/>
        <item x="276"/>
        <item x="204"/>
        <item x="206"/>
        <item x="330"/>
        <item x="208"/>
        <item x="273"/>
        <item x="274"/>
        <item x="210"/>
        <item x="183"/>
        <item x="182"/>
        <item x="181"/>
        <item x="47"/>
        <item x="89"/>
        <item x="277"/>
        <item x="275"/>
        <item x="269"/>
        <item x="184"/>
        <item x="30"/>
        <item x="31"/>
        <item x="186"/>
        <item x="48"/>
        <item x="292"/>
        <item x="88"/>
        <item x="142"/>
        <item x="43"/>
        <item x="291"/>
        <item x="272"/>
        <item x="271"/>
        <item x="28"/>
        <item x="24"/>
        <item x="41"/>
        <item x="29"/>
        <item x="17"/>
        <item x="19"/>
        <item x="42"/>
        <item x="18"/>
        <item x="180"/>
        <item x="44"/>
        <item x="128"/>
        <item x="185"/>
        <item x="45"/>
        <item x="290"/>
        <item x="23"/>
        <item x="5"/>
        <item x="187"/>
        <item x="141"/>
        <item x="140"/>
        <item x="122"/>
        <item x="16"/>
        <item x="289"/>
        <item x="268"/>
        <item x="21"/>
        <item x="91"/>
        <item x="270"/>
        <item x="46"/>
        <item x="138"/>
        <item x="51"/>
        <item x="134"/>
        <item x="118"/>
        <item x="321"/>
        <item x="20"/>
        <item x="124"/>
        <item x="90"/>
        <item x="123"/>
        <item x="135"/>
        <item x="324"/>
        <item x="121"/>
        <item x="27"/>
        <item x="179"/>
        <item x="136"/>
        <item x="22"/>
        <item x="137"/>
        <item x="117"/>
        <item x="25"/>
        <item x="139"/>
        <item x="4"/>
        <item x="1"/>
        <item x="15"/>
        <item x="26"/>
        <item x="175"/>
        <item x="0"/>
        <item x="132"/>
        <item x="2"/>
        <item x="127"/>
        <item x="49"/>
        <item x="322"/>
        <item x="177"/>
        <item x="125"/>
        <item x="6"/>
        <item x="52"/>
        <item x="3"/>
        <item x="92"/>
        <item x="131"/>
        <item x="115"/>
        <item x="119"/>
        <item x="54"/>
        <item x="133"/>
        <item x="176"/>
        <item x="53"/>
        <item x="129"/>
        <item x="126"/>
        <item x="130"/>
        <item x="120"/>
        <item x="149"/>
        <item x="50"/>
        <item x="323"/>
        <item x="153"/>
        <item x="178"/>
        <item x="325"/>
        <item x="155"/>
        <item x="156"/>
        <item x="151"/>
        <item x="83"/>
        <item x="84"/>
        <item x="113"/>
        <item x="116"/>
        <item x="150"/>
        <item x="110"/>
        <item x="337"/>
        <item x="111"/>
        <item x="114"/>
        <item x="326"/>
        <item x="194"/>
        <item x="319"/>
        <item x="82"/>
        <item x="333"/>
        <item x="320"/>
        <item x="152"/>
        <item x="332"/>
        <item x="154"/>
        <item x="301"/>
        <item x="338"/>
        <item x="81"/>
        <item x="80"/>
        <item x="112"/>
        <item x="79"/>
        <item x="295"/>
        <item x="108"/>
        <item x="78"/>
        <item x="302"/>
        <item x="225"/>
        <item x="109"/>
        <item x="296"/>
        <item x="294"/>
        <item x="77"/>
        <item x="335"/>
        <item x="76"/>
        <item x="195"/>
        <item x="189"/>
        <item x="227"/>
        <item x="190"/>
        <item x="231"/>
        <item x="299"/>
        <item x="192"/>
        <item x="336"/>
        <item x="298"/>
        <item x="226"/>
        <item x="224"/>
        <item x="188"/>
        <item x="297"/>
        <item x="318"/>
        <item x="229"/>
        <item x="173"/>
        <item x="334"/>
        <item x="167"/>
        <item x="300"/>
        <item x="191"/>
        <item x="317"/>
        <item x="232"/>
        <item x="164"/>
        <item x="316"/>
        <item x="193"/>
        <item x="166"/>
        <item x="228"/>
        <item x="246"/>
        <item x="158"/>
        <item x="157"/>
        <item x="248"/>
        <item x="169"/>
        <item x="162"/>
        <item x="253"/>
        <item x="251"/>
        <item x="230"/>
        <item x="160"/>
        <item x="247"/>
        <item x="174"/>
        <item x="165"/>
        <item x="249"/>
        <item x="250"/>
        <item x="168"/>
        <item x="254"/>
        <item x="259"/>
        <item x="171"/>
        <item x="159"/>
        <item x="170"/>
        <item x="163"/>
        <item x="266"/>
        <item x="161"/>
        <item x="260"/>
        <item x="172"/>
        <item x="252"/>
        <item x="106"/>
        <item x="68"/>
        <item x="267"/>
        <item x="67"/>
        <item x="261"/>
        <item x="310"/>
        <item x="311"/>
        <item x="262"/>
        <item x="263"/>
        <item x="70"/>
        <item x="100"/>
        <item x="107"/>
        <item x="264"/>
        <item x="69"/>
        <item x="72"/>
        <item x="74"/>
        <item x="73"/>
        <item x="102"/>
        <item x="265"/>
        <item x="105"/>
        <item x="71"/>
        <item x="99"/>
        <item x="101"/>
        <item x="280"/>
        <item x="308"/>
        <item x="285"/>
        <item x="103"/>
        <item x="282"/>
        <item x="306"/>
        <item x="104"/>
        <item x="304"/>
        <item x="279"/>
        <item x="303"/>
        <item x="309"/>
        <item x="305"/>
        <item x="307"/>
        <item x="75"/>
        <item x="286"/>
        <item x="281"/>
        <item x="284"/>
        <item x="283"/>
        <item x="244"/>
        <item x="237"/>
        <item x="245"/>
        <item x="240"/>
        <item x="242"/>
        <item x="238"/>
        <item x="241"/>
        <item x="243"/>
        <item x="239"/>
        <item x="37"/>
        <item x="39"/>
        <item x="32"/>
        <item x="35"/>
        <item x="33"/>
        <item x="40"/>
        <item x="38"/>
        <item x="34"/>
        <item x="36"/>
        <item t="default"/>
      </items>
    </pivotField>
    <pivotField showAll="0"/>
    <pivotField showAll="0">
      <items count="389">
        <item x="382"/>
        <item x="348"/>
        <item x="384"/>
        <item x="350"/>
        <item x="15"/>
        <item x="349"/>
        <item x="65"/>
        <item x="383"/>
        <item x="238"/>
        <item x="67"/>
        <item x="11"/>
        <item x="13"/>
        <item x="387"/>
        <item x="70"/>
        <item x="59"/>
        <item x="212"/>
        <item x="60"/>
        <item x="66"/>
        <item x="62"/>
        <item x="156"/>
        <item x="63"/>
        <item x="68"/>
        <item x="72"/>
        <item x="324"/>
        <item x="214"/>
        <item x="69"/>
        <item x="311"/>
        <item x="386"/>
        <item x="323"/>
        <item x="351"/>
        <item x="274"/>
        <item x="326"/>
        <item x="61"/>
        <item x="102"/>
        <item x="12"/>
        <item x="385"/>
        <item x="106"/>
        <item x="73"/>
        <item x="157"/>
        <item x="215"/>
        <item x="240"/>
        <item x="344"/>
        <item x="241"/>
        <item x="64"/>
        <item x="219"/>
        <item x="217"/>
        <item x="223"/>
        <item x="322"/>
        <item x="92"/>
        <item x="9"/>
        <item x="321"/>
        <item x="220"/>
        <item x="218"/>
        <item x="252"/>
        <item x="154"/>
        <item x="103"/>
        <item x="216"/>
        <item x="271"/>
        <item x="273"/>
        <item x="71"/>
        <item x="310"/>
        <item x="213"/>
        <item x="10"/>
        <item x="236"/>
        <item x="101"/>
        <item x="155"/>
        <item x="237"/>
        <item x="93"/>
        <item x="105"/>
        <item x="239"/>
        <item x="221"/>
        <item x="250"/>
        <item x="249"/>
        <item x="104"/>
        <item x="312"/>
        <item x="14"/>
        <item x="325"/>
        <item x="227"/>
        <item x="251"/>
        <item x="222"/>
        <item x="272"/>
        <item x="225"/>
        <item x="158"/>
        <item x="160"/>
        <item x="347"/>
        <item x="224"/>
        <item x="296"/>
        <item x="94"/>
        <item x="159"/>
        <item x="232"/>
        <item x="367"/>
        <item x="230"/>
        <item x="293"/>
        <item x="298"/>
        <item x="371"/>
        <item x="366"/>
        <item x="372"/>
        <item x="226"/>
        <item x="346"/>
        <item x="231"/>
        <item x="228"/>
        <item x="97"/>
        <item x="369"/>
        <item x="368"/>
        <item x="294"/>
        <item x="229"/>
        <item x="299"/>
        <item x="295"/>
        <item x="370"/>
        <item x="297"/>
        <item x="291"/>
        <item x="49"/>
        <item x="345"/>
        <item x="95"/>
        <item x="99"/>
        <item x="45"/>
        <item x="96"/>
        <item x="129"/>
        <item x="234"/>
        <item x="50"/>
        <item x="193"/>
        <item x="138"/>
        <item x="235"/>
        <item x="137"/>
        <item x="287"/>
        <item x="233"/>
        <item x="196"/>
        <item x="198"/>
        <item x="292"/>
        <item x="44"/>
        <item x="131"/>
        <item x="57"/>
        <item x="191"/>
        <item x="31"/>
        <item x="300"/>
        <item x="52"/>
        <item x="195"/>
        <item x="197"/>
        <item x="46"/>
        <item x="98"/>
        <item x="26"/>
        <item x="25"/>
        <item x="132"/>
        <item x="58"/>
        <item x="43"/>
        <item x="128"/>
        <item x="42"/>
        <item x="126"/>
        <item x="130"/>
        <item x="133"/>
        <item x="48"/>
        <item x="19"/>
        <item x="100"/>
        <item x="288"/>
        <item x="54"/>
        <item x="47"/>
        <item x="152"/>
        <item x="125"/>
        <item x="134"/>
        <item x="317"/>
        <item x="289"/>
        <item x="56"/>
        <item x="32"/>
        <item x="194"/>
        <item x="290"/>
        <item x="30"/>
        <item x="27"/>
        <item x="135"/>
        <item x="361"/>
        <item x="55"/>
        <item x="319"/>
        <item x="188"/>
        <item x="189"/>
        <item x="18"/>
        <item x="360"/>
        <item x="200"/>
        <item x="316"/>
        <item x="28"/>
        <item x="313"/>
        <item x="17"/>
        <item x="202"/>
        <item x="190"/>
        <item x="314"/>
        <item x="21"/>
        <item x="201"/>
        <item x="199"/>
        <item x="136"/>
        <item x="29"/>
        <item x="51"/>
        <item x="363"/>
        <item x="315"/>
        <item x="320"/>
        <item x="20"/>
        <item x="124"/>
        <item x="148"/>
        <item x="22"/>
        <item x="149"/>
        <item x="153"/>
        <item x="24"/>
        <item x="285"/>
        <item x="53"/>
        <item x="127"/>
        <item x="286"/>
        <item x="362"/>
        <item x="151"/>
        <item x="192"/>
        <item x="145"/>
        <item x="284"/>
        <item x="147"/>
        <item x="143"/>
        <item x="142"/>
        <item x="150"/>
        <item x="364"/>
        <item x="3"/>
        <item x="146"/>
        <item x="164"/>
        <item x="0"/>
        <item x="318"/>
        <item x="23"/>
        <item x="140"/>
        <item x="2"/>
        <item x="373"/>
        <item x="118"/>
        <item x="162"/>
        <item x="374"/>
        <item x="381"/>
        <item x="5"/>
        <item x="380"/>
        <item x="141"/>
        <item x="161"/>
        <item x="16"/>
        <item x="169"/>
        <item x="144"/>
        <item x="375"/>
        <item x="1"/>
        <item x="7"/>
        <item x="378"/>
        <item x="168"/>
        <item x="139"/>
        <item x="166"/>
        <item x="163"/>
        <item x="4"/>
        <item x="122"/>
        <item x="120"/>
        <item x="121"/>
        <item x="379"/>
        <item x="376"/>
        <item x="365"/>
        <item x="123"/>
        <item x="6"/>
        <item x="243"/>
        <item x="116"/>
        <item x="358"/>
        <item x="165"/>
        <item x="119"/>
        <item x="204"/>
        <item x="377"/>
        <item x="205"/>
        <item x="167"/>
        <item x="8"/>
        <item x="210"/>
        <item x="352"/>
        <item x="359"/>
        <item x="245"/>
        <item x="244"/>
        <item x="117"/>
        <item x="353"/>
        <item x="247"/>
        <item x="206"/>
        <item x="208"/>
        <item x="177"/>
        <item x="211"/>
        <item x="242"/>
        <item x="355"/>
        <item x="207"/>
        <item x="170"/>
        <item x="248"/>
        <item x="203"/>
        <item x="89"/>
        <item x="356"/>
        <item x="171"/>
        <item x="328"/>
        <item x="209"/>
        <item x="86"/>
        <item x="327"/>
        <item x="90"/>
        <item x="173"/>
        <item x="175"/>
        <item x="85"/>
        <item x="246"/>
        <item x="83"/>
        <item x="91"/>
        <item x="87"/>
        <item x="330"/>
        <item x="354"/>
        <item x="180"/>
        <item x="84"/>
        <item x="357"/>
        <item x="178"/>
        <item x="88"/>
        <item x="329"/>
        <item x="172"/>
        <item x="182"/>
        <item x="179"/>
        <item x="176"/>
        <item x="331"/>
        <item x="264"/>
        <item x="332"/>
        <item x="186"/>
        <item x="174"/>
        <item x="333"/>
        <item x="262"/>
        <item x="334"/>
        <item x="181"/>
        <item x="263"/>
        <item x="187"/>
        <item x="185"/>
        <item x="267"/>
        <item x="184"/>
        <item x="265"/>
        <item x="266"/>
        <item x="269"/>
        <item x="183"/>
        <item x="276"/>
        <item x="275"/>
        <item x="270"/>
        <item x="282"/>
        <item x="268"/>
        <item x="114"/>
        <item x="278"/>
        <item x="75"/>
        <item x="108"/>
        <item x="283"/>
        <item x="277"/>
        <item x="110"/>
        <item x="113"/>
        <item x="77"/>
        <item x="74"/>
        <item x="115"/>
        <item x="279"/>
        <item x="304"/>
        <item x="302"/>
        <item x="109"/>
        <item x="107"/>
        <item x="111"/>
        <item x="76"/>
        <item x="280"/>
        <item x="112"/>
        <item x="281"/>
        <item x="308"/>
        <item x="306"/>
        <item x="301"/>
        <item x="78"/>
        <item x="79"/>
        <item x="80"/>
        <item x="309"/>
        <item x="342"/>
        <item x="303"/>
        <item x="81"/>
        <item x="343"/>
        <item x="305"/>
        <item x="336"/>
        <item x="307"/>
        <item x="338"/>
        <item x="337"/>
        <item x="82"/>
        <item x="341"/>
        <item x="339"/>
        <item x="335"/>
        <item x="340"/>
        <item x="256"/>
        <item x="253"/>
        <item x="261"/>
        <item x="260"/>
        <item x="254"/>
        <item x="258"/>
        <item x="255"/>
        <item x="257"/>
        <item x="259"/>
        <item x="36"/>
        <item x="34"/>
        <item x="40"/>
        <item x="38"/>
        <item x="39"/>
        <item x="35"/>
        <item x="33"/>
        <item x="41"/>
        <item x="37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>
      <items count="460">
        <item x="9"/>
        <item x="10"/>
        <item x="450"/>
        <item x="12"/>
        <item x="11"/>
        <item x="73"/>
        <item x="72"/>
        <item x="452"/>
        <item x="74"/>
        <item x="14"/>
        <item x="307"/>
        <item x="451"/>
        <item x="75"/>
        <item x="13"/>
        <item x="454"/>
        <item x="306"/>
        <item x="453"/>
        <item x="76"/>
        <item x="77"/>
        <item x="78"/>
        <item x="313"/>
        <item x="308"/>
        <item x="455"/>
        <item x="406"/>
        <item x="457"/>
        <item x="79"/>
        <item x="456"/>
        <item x="309"/>
        <item x="310"/>
        <item x="311"/>
        <item x="405"/>
        <item x="370"/>
        <item x="15"/>
        <item x="375"/>
        <item x="408"/>
        <item x="410"/>
        <item x="409"/>
        <item x="80"/>
        <item x="374"/>
        <item x="312"/>
        <item x="458"/>
        <item x="407"/>
        <item x="16"/>
        <item x="369"/>
        <item x="373"/>
        <item x="412"/>
        <item x="371"/>
        <item x="372"/>
        <item x="17"/>
        <item x="314"/>
        <item x="376"/>
        <item x="411"/>
        <item x="63"/>
        <item x="413"/>
        <item x="377"/>
        <item x="64"/>
        <item x="234"/>
        <item x="351"/>
        <item x="352"/>
        <item x="65"/>
        <item x="353"/>
        <item x="235"/>
        <item x="236"/>
        <item x="66"/>
        <item x="354"/>
        <item x="237"/>
        <item x="238"/>
        <item x="67"/>
        <item x="239"/>
        <item x="355"/>
        <item x="242"/>
        <item x="68"/>
        <item x="356"/>
        <item x="99"/>
        <item x="69"/>
        <item x="357"/>
        <item x="261"/>
        <item x="263"/>
        <item x="240"/>
        <item x="358"/>
        <item x="262"/>
        <item x="70"/>
        <item x="241"/>
        <item x="100"/>
        <item x="108"/>
        <item x="359"/>
        <item x="71"/>
        <item x="101"/>
        <item x="109"/>
        <item x="171"/>
        <item x="264"/>
        <item x="102"/>
        <item x="172"/>
        <item x="110"/>
        <item x="243"/>
        <item x="265"/>
        <item x="266"/>
        <item x="173"/>
        <item x="267"/>
        <item x="244"/>
        <item x="113"/>
        <item x="103"/>
        <item x="111"/>
        <item x="245"/>
        <item x="246"/>
        <item x="174"/>
        <item x="112"/>
        <item x="114"/>
        <item x="104"/>
        <item x="247"/>
        <item x="248"/>
        <item x="396"/>
        <item x="175"/>
        <item x="105"/>
        <item x="249"/>
        <item x="397"/>
        <item x="176"/>
        <item x="115"/>
        <item x="268"/>
        <item x="279"/>
        <item x="398"/>
        <item x="116"/>
        <item x="177"/>
        <item x="106"/>
        <item x="269"/>
        <item x="399"/>
        <item x="178"/>
        <item x="251"/>
        <item x="432"/>
        <item x="179"/>
        <item x="280"/>
        <item x="107"/>
        <item x="250"/>
        <item x="281"/>
        <item x="433"/>
        <item x="435"/>
        <item x="434"/>
        <item x="282"/>
        <item x="438"/>
        <item x="400"/>
        <item x="436"/>
        <item x="401"/>
        <item x="283"/>
        <item x="437"/>
        <item x="284"/>
        <item x="402"/>
        <item x="285"/>
        <item x="440"/>
        <item x="144"/>
        <item x="252"/>
        <item x="145"/>
        <item x="403"/>
        <item x="439"/>
        <item x="146"/>
        <item x="286"/>
        <item x="404"/>
        <item x="148"/>
        <item x="253"/>
        <item x="287"/>
        <item x="147"/>
        <item x="216"/>
        <item x="217"/>
        <item x="135"/>
        <item x="218"/>
        <item x="254"/>
        <item x="149"/>
        <item x="137"/>
        <item x="136"/>
        <item x="255"/>
        <item x="219"/>
        <item x="27"/>
        <item x="140"/>
        <item x="224"/>
        <item x="220"/>
        <item x="221"/>
        <item x="139"/>
        <item x="150"/>
        <item x="138"/>
        <item x="28"/>
        <item x="32"/>
        <item x="151"/>
        <item x="29"/>
        <item x="256"/>
        <item x="30"/>
        <item x="152"/>
        <item x="222"/>
        <item x="257"/>
        <item x="31"/>
        <item x="54"/>
        <item x="34"/>
        <item x="141"/>
        <item x="142"/>
        <item x="223"/>
        <item x="143"/>
        <item x="33"/>
        <item x="55"/>
        <item x="258"/>
        <item x="324"/>
        <item x="56"/>
        <item x="326"/>
        <item x="333"/>
        <item x="259"/>
        <item x="35"/>
        <item x="325"/>
        <item x="260"/>
        <item x="57"/>
        <item x="45"/>
        <item x="334"/>
        <item x="327"/>
        <item x="58"/>
        <item x="328"/>
        <item x="329"/>
        <item x="335"/>
        <item x="162"/>
        <item x="46"/>
        <item x="336"/>
        <item x="154"/>
        <item x="153"/>
        <item x="59"/>
        <item x="163"/>
        <item x="330"/>
        <item x="331"/>
        <item x="155"/>
        <item x="47"/>
        <item x="164"/>
        <item x="60"/>
        <item x="332"/>
        <item x="165"/>
        <item x="337"/>
        <item x="166"/>
        <item x="61"/>
        <item x="207"/>
        <item x="360"/>
        <item x="156"/>
        <item x="48"/>
        <item x="157"/>
        <item x="62"/>
        <item x="338"/>
        <item x="209"/>
        <item x="158"/>
        <item x="0"/>
        <item x="208"/>
        <item x="210"/>
        <item x="361"/>
        <item x="167"/>
        <item x="339"/>
        <item x="168"/>
        <item x="362"/>
        <item x="1"/>
        <item x="49"/>
        <item x="180"/>
        <item x="159"/>
        <item x="161"/>
        <item x="2"/>
        <item x="441"/>
        <item x="160"/>
        <item x="50"/>
        <item x="181"/>
        <item x="170"/>
        <item x="442"/>
        <item x="443"/>
        <item x="363"/>
        <item x="3"/>
        <item x="5"/>
        <item x="212"/>
        <item x="4"/>
        <item x="6"/>
        <item x="182"/>
        <item x="211"/>
        <item x="169"/>
        <item x="225"/>
        <item x="340"/>
        <item x="364"/>
        <item x="51"/>
        <item x="341"/>
        <item x="444"/>
        <item x="213"/>
        <item x="423"/>
        <item x="445"/>
        <item x="183"/>
        <item x="226"/>
        <item x="126"/>
        <item x="215"/>
        <item x="18"/>
        <item x="189"/>
        <item x="7"/>
        <item x="128"/>
        <item x="227"/>
        <item x="365"/>
        <item x="214"/>
        <item x="378"/>
        <item x="424"/>
        <item x="184"/>
        <item x="190"/>
        <item x="446"/>
        <item x="52"/>
        <item x="127"/>
        <item x="8"/>
        <item x="229"/>
        <item x="366"/>
        <item x="228"/>
        <item x="129"/>
        <item x="447"/>
        <item x="53"/>
        <item x="191"/>
        <item x="185"/>
        <item x="379"/>
        <item x="425"/>
        <item x="19"/>
        <item x="231"/>
        <item x="130"/>
        <item x="230"/>
        <item x="448"/>
        <item x="380"/>
        <item x="186"/>
        <item x="192"/>
        <item x="381"/>
        <item x="20"/>
        <item x="131"/>
        <item x="426"/>
        <item x="132"/>
        <item x="367"/>
        <item x="368"/>
        <item x="382"/>
        <item x="187"/>
        <item x="414"/>
        <item x="449"/>
        <item x="233"/>
        <item x="415"/>
        <item x="193"/>
        <item x="21"/>
        <item x="232"/>
        <item x="188"/>
        <item x="427"/>
        <item x="133"/>
        <item x="383"/>
        <item x="417"/>
        <item x="194"/>
        <item x="22"/>
        <item x="416"/>
        <item x="90"/>
        <item x="195"/>
        <item x="384"/>
        <item x="429"/>
        <item x="428"/>
        <item x="23"/>
        <item x="385"/>
        <item x="418"/>
        <item x="134"/>
        <item x="270"/>
        <item x="91"/>
        <item x="196"/>
        <item x="419"/>
        <item x="24"/>
        <item x="386"/>
        <item x="271"/>
        <item x="25"/>
        <item x="92"/>
        <item x="297"/>
        <item x="197"/>
        <item x="430"/>
        <item x="272"/>
        <item x="93"/>
        <item x="420"/>
        <item x="431"/>
        <item x="273"/>
        <item x="26"/>
        <item x="421"/>
        <item x="298"/>
        <item x="274"/>
        <item x="198"/>
        <item x="94"/>
        <item x="299"/>
        <item x="95"/>
        <item x="422"/>
        <item x="199"/>
        <item x="275"/>
        <item x="300"/>
        <item x="200"/>
        <item x="96"/>
        <item x="276"/>
        <item x="201"/>
        <item x="97"/>
        <item x="277"/>
        <item x="301"/>
        <item x="202"/>
        <item x="303"/>
        <item x="278"/>
        <item x="98"/>
        <item x="315"/>
        <item x="117"/>
        <item x="302"/>
        <item x="203"/>
        <item x="316"/>
        <item x="118"/>
        <item x="317"/>
        <item x="204"/>
        <item x="119"/>
        <item x="304"/>
        <item x="318"/>
        <item x="319"/>
        <item x="120"/>
        <item x="205"/>
        <item x="121"/>
        <item x="342"/>
        <item x="206"/>
        <item x="305"/>
        <item x="122"/>
        <item x="320"/>
        <item x="343"/>
        <item x="321"/>
        <item x="123"/>
        <item x="344"/>
        <item x="345"/>
        <item x="322"/>
        <item x="124"/>
        <item x="346"/>
        <item x="125"/>
        <item x="323"/>
        <item x="347"/>
        <item x="348"/>
        <item x="349"/>
        <item x="350"/>
        <item x="387"/>
        <item x="288"/>
        <item x="289"/>
        <item x="290"/>
        <item x="388"/>
        <item x="291"/>
        <item x="81"/>
        <item x="389"/>
        <item x="292"/>
        <item x="293"/>
        <item x="390"/>
        <item x="294"/>
        <item x="391"/>
        <item x="82"/>
        <item x="295"/>
        <item x="83"/>
        <item x="392"/>
        <item x="84"/>
        <item x="393"/>
        <item x="296"/>
        <item x="85"/>
        <item x="394"/>
        <item x="86"/>
        <item x="395"/>
        <item x="87"/>
        <item x="36"/>
        <item x="88"/>
        <item x="37"/>
        <item x="89"/>
        <item x="38"/>
        <item x="39"/>
        <item x="40"/>
        <item x="41"/>
        <item x="42"/>
        <item x="43"/>
        <item x="44"/>
        <item t="default"/>
      </items>
    </pivotField>
    <pivotField numFmtId="1" showAll="0">
      <items count="460">
        <item x="10"/>
        <item x="9"/>
        <item x="11"/>
        <item x="12"/>
        <item x="454"/>
        <item x="450"/>
        <item x="14"/>
        <item x="74"/>
        <item x="13"/>
        <item x="452"/>
        <item x="73"/>
        <item x="75"/>
        <item x="72"/>
        <item x="451"/>
        <item x="76"/>
        <item x="455"/>
        <item x="15"/>
        <item x="453"/>
        <item x="77"/>
        <item x="456"/>
        <item x="457"/>
        <item x="410"/>
        <item x="406"/>
        <item x="307"/>
        <item x="78"/>
        <item x="313"/>
        <item x="409"/>
        <item x="458"/>
        <item x="79"/>
        <item x="16"/>
        <item x="17"/>
        <item x="408"/>
        <item x="374"/>
        <item x="306"/>
        <item x="311"/>
        <item x="375"/>
        <item x="405"/>
        <item x="80"/>
        <item x="310"/>
        <item x="407"/>
        <item x="309"/>
        <item x="312"/>
        <item x="412"/>
        <item x="308"/>
        <item x="370"/>
        <item x="314"/>
        <item x="372"/>
        <item x="373"/>
        <item x="411"/>
        <item x="376"/>
        <item x="371"/>
        <item x="413"/>
        <item x="377"/>
        <item x="369"/>
        <item x="63"/>
        <item x="64"/>
        <item x="234"/>
        <item x="65"/>
        <item x="235"/>
        <item x="352"/>
        <item x="353"/>
        <item x="236"/>
        <item x="238"/>
        <item x="66"/>
        <item x="237"/>
        <item x="351"/>
        <item x="239"/>
        <item x="242"/>
        <item x="354"/>
        <item x="67"/>
        <item x="355"/>
        <item x="68"/>
        <item x="356"/>
        <item x="357"/>
        <item x="69"/>
        <item x="240"/>
        <item x="358"/>
        <item x="261"/>
        <item x="241"/>
        <item x="263"/>
        <item x="262"/>
        <item x="70"/>
        <item x="359"/>
        <item x="99"/>
        <item x="108"/>
        <item x="71"/>
        <item x="264"/>
        <item x="100"/>
        <item x="109"/>
        <item x="101"/>
        <item x="265"/>
        <item x="102"/>
        <item x="266"/>
        <item x="267"/>
        <item x="110"/>
        <item x="103"/>
        <item x="111"/>
        <item x="171"/>
        <item x="104"/>
        <item x="172"/>
        <item x="113"/>
        <item x="112"/>
        <item x="173"/>
        <item x="174"/>
        <item x="114"/>
        <item x="105"/>
        <item x="106"/>
        <item x="268"/>
        <item x="247"/>
        <item x="246"/>
        <item x="248"/>
        <item x="175"/>
        <item x="249"/>
        <item x="244"/>
        <item x="115"/>
        <item x="269"/>
        <item x="245"/>
        <item x="243"/>
        <item x="177"/>
        <item x="176"/>
        <item x="107"/>
        <item x="178"/>
        <item x="116"/>
        <item x="396"/>
        <item x="179"/>
        <item x="397"/>
        <item x="251"/>
        <item x="398"/>
        <item x="250"/>
        <item x="279"/>
        <item x="399"/>
        <item x="438"/>
        <item x="280"/>
        <item x="282"/>
        <item x="435"/>
        <item x="401"/>
        <item x="281"/>
        <item x="400"/>
        <item x="434"/>
        <item x="432"/>
        <item x="402"/>
        <item x="283"/>
        <item x="437"/>
        <item x="436"/>
        <item x="433"/>
        <item x="284"/>
        <item x="252"/>
        <item x="440"/>
        <item x="285"/>
        <item x="403"/>
        <item x="439"/>
        <item x="286"/>
        <item x="404"/>
        <item x="253"/>
        <item x="287"/>
        <item x="146"/>
        <item x="145"/>
        <item x="144"/>
        <item x="148"/>
        <item x="147"/>
        <item x="254"/>
        <item x="149"/>
        <item x="255"/>
        <item x="218"/>
        <item x="217"/>
        <item x="224"/>
        <item x="216"/>
        <item x="150"/>
        <item x="256"/>
        <item x="151"/>
        <item x="219"/>
        <item x="220"/>
        <item x="221"/>
        <item x="140"/>
        <item x="257"/>
        <item x="152"/>
        <item x="222"/>
        <item x="137"/>
        <item x="142"/>
        <item x="136"/>
        <item x="223"/>
        <item x="32"/>
        <item x="139"/>
        <item x="27"/>
        <item x="143"/>
        <item x="135"/>
        <item x="258"/>
        <item x="141"/>
        <item x="138"/>
        <item x="34"/>
        <item x="29"/>
        <item x="28"/>
        <item x="31"/>
        <item x="30"/>
        <item x="33"/>
        <item x="54"/>
        <item x="55"/>
        <item x="259"/>
        <item x="56"/>
        <item x="333"/>
        <item x="57"/>
        <item x="260"/>
        <item x="35"/>
        <item x="58"/>
        <item x="334"/>
        <item x="324"/>
        <item x="326"/>
        <item x="336"/>
        <item x="335"/>
        <item x="59"/>
        <item x="325"/>
        <item x="45"/>
        <item x="46"/>
        <item x="329"/>
        <item x="60"/>
        <item x="327"/>
        <item x="328"/>
        <item x="331"/>
        <item x="47"/>
        <item x="337"/>
        <item x="61"/>
        <item x="162"/>
        <item x="48"/>
        <item x="154"/>
        <item x="332"/>
        <item x="330"/>
        <item x="163"/>
        <item x="165"/>
        <item x="153"/>
        <item x="155"/>
        <item x="164"/>
        <item x="166"/>
        <item x="338"/>
        <item x="49"/>
        <item x="157"/>
        <item x="62"/>
        <item x="360"/>
        <item x="156"/>
        <item x="158"/>
        <item x="339"/>
        <item x="50"/>
        <item x="209"/>
        <item x="167"/>
        <item x="361"/>
        <item x="210"/>
        <item x="168"/>
        <item x="207"/>
        <item x="208"/>
        <item x="161"/>
        <item x="362"/>
        <item x="159"/>
        <item x="160"/>
        <item x="51"/>
        <item x="170"/>
        <item x="0"/>
        <item x="340"/>
        <item x="341"/>
        <item x="180"/>
        <item x="363"/>
        <item x="181"/>
        <item x="1"/>
        <item x="52"/>
        <item x="5"/>
        <item x="2"/>
        <item x="182"/>
        <item x="6"/>
        <item x="212"/>
        <item x="3"/>
        <item x="4"/>
        <item x="364"/>
        <item x="443"/>
        <item x="442"/>
        <item x="169"/>
        <item x="213"/>
        <item x="183"/>
        <item x="211"/>
        <item x="441"/>
        <item x="215"/>
        <item x="184"/>
        <item x="7"/>
        <item x="444"/>
        <item x="214"/>
        <item x="445"/>
        <item x="365"/>
        <item x="53"/>
        <item x="423"/>
        <item x="366"/>
        <item x="424"/>
        <item x="185"/>
        <item x="225"/>
        <item x="447"/>
        <item x="128"/>
        <item x="8"/>
        <item x="446"/>
        <item x="126"/>
        <item x="425"/>
        <item x="229"/>
        <item x="227"/>
        <item x="226"/>
        <item x="186"/>
        <item x="448"/>
        <item x="129"/>
        <item x="127"/>
        <item x="228"/>
        <item x="18"/>
        <item x="378"/>
        <item x="426"/>
        <item x="190"/>
        <item x="187"/>
        <item x="189"/>
        <item x="367"/>
        <item x="130"/>
        <item x="449"/>
        <item x="191"/>
        <item x="231"/>
        <item x="192"/>
        <item x="379"/>
        <item x="131"/>
        <item x="368"/>
        <item x="132"/>
        <item x="230"/>
        <item x="427"/>
        <item x="381"/>
        <item x="19"/>
        <item x="188"/>
        <item x="382"/>
        <item x="380"/>
        <item x="193"/>
        <item x="415"/>
        <item x="20"/>
        <item x="233"/>
        <item x="133"/>
        <item x="429"/>
        <item x="232"/>
        <item x="428"/>
        <item x="414"/>
        <item x="194"/>
        <item x="417"/>
        <item x="383"/>
        <item x="416"/>
        <item x="21"/>
        <item x="384"/>
        <item x="134"/>
        <item x="385"/>
        <item x="195"/>
        <item x="90"/>
        <item x="418"/>
        <item x="22"/>
        <item x="91"/>
        <item x="430"/>
        <item x="386"/>
        <item x="419"/>
        <item x="196"/>
        <item x="92"/>
        <item x="23"/>
        <item x="93"/>
        <item x="431"/>
        <item x="197"/>
        <item x="420"/>
        <item x="25"/>
        <item x="24"/>
        <item x="271"/>
        <item x="421"/>
        <item x="272"/>
        <item x="270"/>
        <item x="94"/>
        <item x="95"/>
        <item x="297"/>
        <item x="273"/>
        <item x="422"/>
        <item x="274"/>
        <item x="26"/>
        <item x="298"/>
        <item x="299"/>
        <item x="275"/>
        <item x="96"/>
        <item x="300"/>
        <item x="97"/>
        <item x="276"/>
        <item x="198"/>
        <item x="199"/>
        <item x="200"/>
        <item x="277"/>
        <item x="301"/>
        <item x="201"/>
        <item x="98"/>
        <item x="303"/>
        <item x="202"/>
        <item x="302"/>
        <item x="278"/>
        <item x="203"/>
        <item x="304"/>
        <item x="204"/>
        <item x="205"/>
        <item x="119"/>
        <item x="118"/>
        <item x="117"/>
        <item x="315"/>
        <item x="316"/>
        <item x="206"/>
        <item x="120"/>
        <item x="305"/>
        <item x="317"/>
        <item x="121"/>
        <item x="319"/>
        <item x="318"/>
        <item x="122"/>
        <item x="321"/>
        <item x="123"/>
        <item x="320"/>
        <item x="322"/>
        <item x="344"/>
        <item x="124"/>
        <item x="323"/>
        <item x="342"/>
        <item x="343"/>
        <item x="345"/>
        <item x="125"/>
        <item x="346"/>
        <item x="347"/>
        <item x="348"/>
        <item x="349"/>
        <item x="350"/>
        <item x="387"/>
        <item x="289"/>
        <item x="290"/>
        <item x="288"/>
        <item x="388"/>
        <item x="291"/>
        <item x="389"/>
        <item x="292"/>
        <item x="390"/>
        <item x="293"/>
        <item x="391"/>
        <item x="294"/>
        <item x="392"/>
        <item x="295"/>
        <item x="81"/>
        <item x="393"/>
        <item x="296"/>
        <item x="394"/>
        <item x="82"/>
        <item x="83"/>
        <item x="395"/>
        <item x="84"/>
        <item x="85"/>
        <item x="86"/>
        <item x="87"/>
        <item x="36"/>
        <item x="88"/>
        <item x="37"/>
        <item x="38"/>
        <item x="89"/>
        <item x="39"/>
        <item x="40"/>
        <item x="41"/>
        <item x="42"/>
        <item x="43"/>
        <item x="44"/>
        <item t="default"/>
      </items>
    </pivotField>
    <pivotField numFmtId="1" showAll="0">
      <items count="460">
        <item x="10"/>
        <item x="12"/>
        <item x="11"/>
        <item x="9"/>
        <item x="14"/>
        <item x="13"/>
        <item x="15"/>
        <item x="16"/>
        <item x="17"/>
        <item x="454"/>
        <item x="452"/>
        <item x="73"/>
        <item x="455"/>
        <item x="74"/>
        <item x="450"/>
        <item x="75"/>
        <item x="453"/>
        <item x="451"/>
        <item x="457"/>
        <item x="76"/>
        <item x="79"/>
        <item x="456"/>
        <item x="77"/>
        <item x="458"/>
        <item x="72"/>
        <item x="78"/>
        <item x="410"/>
        <item x="80"/>
        <item x="409"/>
        <item x="412"/>
        <item x="313"/>
        <item x="408"/>
        <item x="374"/>
        <item x="311"/>
        <item x="406"/>
        <item x="375"/>
        <item x="312"/>
        <item x="407"/>
        <item x="307"/>
        <item x="309"/>
        <item x="310"/>
        <item x="413"/>
        <item x="411"/>
        <item x="405"/>
        <item x="308"/>
        <item x="376"/>
        <item x="314"/>
        <item x="306"/>
        <item x="373"/>
        <item x="370"/>
        <item x="377"/>
        <item x="372"/>
        <item x="371"/>
        <item x="369"/>
        <item x="242"/>
        <item x="64"/>
        <item x="65"/>
        <item x="239"/>
        <item x="66"/>
        <item x="238"/>
        <item x="63"/>
        <item x="67"/>
        <item x="237"/>
        <item x="68"/>
        <item x="236"/>
        <item x="235"/>
        <item x="357"/>
        <item x="358"/>
        <item x="69"/>
        <item x="356"/>
        <item x="234"/>
        <item x="240"/>
        <item x="355"/>
        <item x="359"/>
        <item x="70"/>
        <item x="241"/>
        <item x="354"/>
        <item x="353"/>
        <item x="71"/>
        <item x="352"/>
        <item x="263"/>
        <item x="351"/>
        <item x="267"/>
        <item x="262"/>
        <item x="261"/>
        <item x="266"/>
        <item x="264"/>
        <item x="109"/>
        <item x="265"/>
        <item x="113"/>
        <item x="108"/>
        <item x="111"/>
        <item x="110"/>
        <item x="105"/>
        <item x="103"/>
        <item x="114"/>
        <item x="112"/>
        <item x="102"/>
        <item x="268"/>
        <item x="104"/>
        <item x="269"/>
        <item x="101"/>
        <item x="106"/>
        <item x="100"/>
        <item x="115"/>
        <item x="116"/>
        <item x="107"/>
        <item x="99"/>
        <item x="178"/>
        <item x="179"/>
        <item x="177"/>
        <item x="174"/>
        <item x="249"/>
        <item x="175"/>
        <item x="176"/>
        <item x="173"/>
        <item x="171"/>
        <item x="172"/>
        <item x="251"/>
        <item x="248"/>
        <item x="247"/>
        <item x="246"/>
        <item x="250"/>
        <item x="244"/>
        <item x="245"/>
        <item x="243"/>
        <item x="397"/>
        <item x="398"/>
        <item x="438"/>
        <item x="396"/>
        <item x="399"/>
        <item x="280"/>
        <item x="281"/>
        <item x="282"/>
        <item x="401"/>
        <item x="283"/>
        <item x="435"/>
        <item x="279"/>
        <item x="400"/>
        <item x="284"/>
        <item x="402"/>
        <item x="285"/>
        <item x="437"/>
        <item x="436"/>
        <item x="440"/>
        <item x="403"/>
        <item x="434"/>
        <item x="439"/>
        <item x="404"/>
        <item x="286"/>
        <item x="287"/>
        <item x="433"/>
        <item x="253"/>
        <item x="432"/>
        <item x="254"/>
        <item x="255"/>
        <item x="252"/>
        <item x="256"/>
        <item x="257"/>
        <item x="148"/>
        <item x="224"/>
        <item x="218"/>
        <item x="219"/>
        <item x="149"/>
        <item x="258"/>
        <item x="217"/>
        <item x="151"/>
        <item x="147"/>
        <item x="146"/>
        <item x="150"/>
        <item x="220"/>
        <item x="221"/>
        <item x="152"/>
        <item x="145"/>
        <item x="222"/>
        <item x="144"/>
        <item x="259"/>
        <item x="32"/>
        <item x="223"/>
        <item x="34"/>
        <item x="260"/>
        <item x="216"/>
        <item x="143"/>
        <item x="140"/>
        <item x="142"/>
        <item x="31"/>
        <item x="33"/>
        <item x="29"/>
        <item x="30"/>
        <item x="28"/>
        <item x="139"/>
        <item x="35"/>
        <item x="27"/>
        <item x="141"/>
        <item x="137"/>
        <item x="138"/>
        <item x="136"/>
        <item x="135"/>
        <item x="336"/>
        <item x="326"/>
        <item x="58"/>
        <item x="329"/>
        <item x="333"/>
        <item x="54"/>
        <item x="57"/>
        <item x="335"/>
        <item x="337"/>
        <item x="59"/>
        <item x="334"/>
        <item x="60"/>
        <item x="56"/>
        <item x="331"/>
        <item x="328"/>
        <item x="61"/>
        <item x="325"/>
        <item x="338"/>
        <item x="332"/>
        <item x="327"/>
        <item x="45"/>
        <item x="55"/>
        <item x="339"/>
        <item x="46"/>
        <item x="330"/>
        <item x="62"/>
        <item x="47"/>
        <item x="48"/>
        <item x="324"/>
        <item x="165"/>
        <item x="166"/>
        <item x="154"/>
        <item x="49"/>
        <item x="158"/>
        <item x="155"/>
        <item x="157"/>
        <item x="50"/>
        <item x="163"/>
        <item x="164"/>
        <item x="340"/>
        <item x="168"/>
        <item x="156"/>
        <item x="161"/>
        <item x="167"/>
        <item x="341"/>
        <item x="170"/>
        <item x="159"/>
        <item x="160"/>
        <item x="162"/>
        <item x="153"/>
        <item x="51"/>
        <item x="362"/>
        <item x="361"/>
        <item x="52"/>
        <item x="363"/>
        <item x="360"/>
        <item x="169"/>
        <item x="364"/>
        <item x="210"/>
        <item x="209"/>
        <item x="6"/>
        <item x="215"/>
        <item x="53"/>
        <item x="365"/>
        <item x="366"/>
        <item x="5"/>
        <item x="1"/>
        <item x="2"/>
        <item x="212"/>
        <item x="3"/>
        <item x="213"/>
        <item x="4"/>
        <item x="207"/>
        <item x="0"/>
        <item x="7"/>
        <item x="214"/>
        <item x="208"/>
        <item x="181"/>
        <item x="180"/>
        <item x="184"/>
        <item x="367"/>
        <item x="182"/>
        <item x="183"/>
        <item x="8"/>
        <item x="368"/>
        <item x="185"/>
        <item x="211"/>
        <item x="186"/>
        <item x="187"/>
        <item x="445"/>
        <item x="448"/>
        <item x="447"/>
        <item x="443"/>
        <item x="446"/>
        <item x="444"/>
        <item x="229"/>
        <item x="424"/>
        <item x="188"/>
        <item x="442"/>
        <item x="449"/>
        <item x="423"/>
        <item x="425"/>
        <item x="132"/>
        <item x="426"/>
        <item x="231"/>
        <item x="429"/>
        <item x="441"/>
        <item x="427"/>
        <item x="228"/>
        <item x="227"/>
        <item x="131"/>
        <item x="128"/>
        <item x="130"/>
        <item x="129"/>
        <item x="428"/>
        <item x="230"/>
        <item x="233"/>
        <item x="226"/>
        <item x="382"/>
        <item x="133"/>
        <item x="381"/>
        <item x="225"/>
        <item x="379"/>
        <item x="232"/>
        <item x="378"/>
        <item x="380"/>
        <item x="126"/>
        <item x="430"/>
        <item x="127"/>
        <item x="383"/>
        <item x="384"/>
        <item x="431"/>
        <item x="385"/>
        <item x="134"/>
        <item x="195"/>
        <item x="417"/>
        <item x="19"/>
        <item x="419"/>
        <item x="20"/>
        <item x="193"/>
        <item x="386"/>
        <item x="192"/>
        <item x="194"/>
        <item x="21"/>
        <item x="196"/>
        <item x="415"/>
        <item x="191"/>
        <item x="190"/>
        <item x="189"/>
        <item x="418"/>
        <item x="22"/>
        <item x="416"/>
        <item x="197"/>
        <item x="18"/>
        <item x="420"/>
        <item x="414"/>
        <item x="23"/>
        <item x="91"/>
        <item x="421"/>
        <item x="93"/>
        <item x="92"/>
        <item x="90"/>
        <item x="25"/>
        <item x="24"/>
        <item x="95"/>
        <item x="94"/>
        <item x="422"/>
        <item x="96"/>
        <item x="97"/>
        <item x="26"/>
        <item x="98"/>
        <item x="275"/>
        <item x="276"/>
        <item x="274"/>
        <item x="273"/>
        <item x="277"/>
        <item x="298"/>
        <item x="299"/>
        <item x="297"/>
        <item x="300"/>
        <item x="272"/>
        <item x="271"/>
        <item x="303"/>
        <item x="270"/>
        <item x="301"/>
        <item x="278"/>
        <item x="304"/>
        <item x="302"/>
        <item x="202"/>
        <item x="201"/>
        <item x="204"/>
        <item x="203"/>
        <item x="200"/>
        <item x="205"/>
        <item x="198"/>
        <item x="199"/>
        <item x="206"/>
        <item x="305"/>
        <item x="121"/>
        <item x="122"/>
        <item x="119"/>
        <item x="321"/>
        <item x="120"/>
        <item x="319"/>
        <item x="123"/>
        <item x="118"/>
        <item x="322"/>
        <item x="320"/>
        <item x="124"/>
        <item x="318"/>
        <item x="317"/>
        <item x="117"/>
        <item x="125"/>
        <item x="316"/>
        <item x="323"/>
        <item x="315"/>
        <item x="348"/>
        <item x="347"/>
        <item x="346"/>
        <item x="345"/>
        <item x="349"/>
        <item x="344"/>
        <item x="350"/>
        <item x="343"/>
        <item x="342"/>
        <item x="388"/>
        <item x="389"/>
        <item x="387"/>
        <item x="390"/>
        <item x="293"/>
        <item x="291"/>
        <item x="292"/>
        <item x="391"/>
        <item x="294"/>
        <item x="290"/>
        <item x="289"/>
        <item x="393"/>
        <item x="392"/>
        <item x="295"/>
        <item x="288"/>
        <item x="296"/>
        <item x="394"/>
        <item x="395"/>
        <item x="85"/>
        <item x="83"/>
        <item x="84"/>
        <item x="82"/>
        <item x="86"/>
        <item x="87"/>
        <item x="81"/>
        <item x="88"/>
        <item x="89"/>
        <item x="37"/>
        <item x="36"/>
        <item x="38"/>
        <item x="39"/>
        <item x="40"/>
        <item x="41"/>
        <item x="42"/>
        <item x="43"/>
        <item x="44"/>
        <item t="default"/>
      </items>
    </pivotField>
    <pivotField numFmtId="1" showAll="0">
      <items count="460">
        <item x="9"/>
        <item x="10"/>
        <item x="14"/>
        <item x="12"/>
        <item x="11"/>
        <item x="13"/>
        <item x="15"/>
        <item x="16"/>
        <item x="17"/>
        <item x="454"/>
        <item x="456"/>
        <item x="77"/>
        <item x="457"/>
        <item x="78"/>
        <item x="452"/>
        <item x="450"/>
        <item x="458"/>
        <item x="79"/>
        <item x="80"/>
        <item x="76"/>
        <item x="455"/>
        <item x="74"/>
        <item x="453"/>
        <item x="75"/>
        <item x="451"/>
        <item x="410"/>
        <item x="73"/>
        <item x="412"/>
        <item x="72"/>
        <item x="409"/>
        <item x="313"/>
        <item x="406"/>
        <item x="413"/>
        <item x="375"/>
        <item x="408"/>
        <item x="311"/>
        <item x="411"/>
        <item x="374"/>
        <item x="312"/>
        <item x="407"/>
        <item x="314"/>
        <item x="405"/>
        <item x="307"/>
        <item x="310"/>
        <item x="377"/>
        <item x="373"/>
        <item x="376"/>
        <item x="306"/>
        <item x="309"/>
        <item x="370"/>
        <item x="308"/>
        <item x="64"/>
        <item x="242"/>
        <item x="63"/>
        <item x="372"/>
        <item x="371"/>
        <item x="65"/>
        <item x="67"/>
        <item x="66"/>
        <item x="68"/>
        <item x="69"/>
        <item x="239"/>
        <item x="70"/>
        <item x="71"/>
        <item x="238"/>
        <item x="369"/>
        <item x="237"/>
        <item x="236"/>
        <item x="241"/>
        <item x="235"/>
        <item x="240"/>
        <item x="234"/>
        <item x="358"/>
        <item x="359"/>
        <item x="357"/>
        <item x="356"/>
        <item x="267"/>
        <item x="355"/>
        <item x="114"/>
        <item x="354"/>
        <item x="113"/>
        <item x="266"/>
        <item x="263"/>
        <item x="109"/>
        <item x="108"/>
        <item x="115"/>
        <item x="112"/>
        <item x="268"/>
        <item x="269"/>
        <item x="110"/>
        <item x="116"/>
        <item x="262"/>
        <item x="353"/>
        <item x="111"/>
        <item x="265"/>
        <item x="351"/>
        <item x="352"/>
        <item x="264"/>
        <item x="261"/>
        <item x="106"/>
        <item x="179"/>
        <item x="102"/>
        <item x="103"/>
        <item x="100"/>
        <item x="171"/>
        <item x="104"/>
        <item x="173"/>
        <item x="178"/>
        <item x="105"/>
        <item x="107"/>
        <item x="101"/>
        <item x="172"/>
        <item x="99"/>
        <item x="174"/>
        <item x="177"/>
        <item x="249"/>
        <item x="175"/>
        <item x="176"/>
        <item x="251"/>
        <item x="398"/>
        <item x="438"/>
        <item x="396"/>
        <item x="248"/>
        <item x="397"/>
        <item x="247"/>
        <item x="282"/>
        <item x="246"/>
        <item x="280"/>
        <item x="440"/>
        <item x="399"/>
        <item x="401"/>
        <item x="250"/>
        <item x="281"/>
        <item x="285"/>
        <item x="286"/>
        <item x="439"/>
        <item x="283"/>
        <item x="279"/>
        <item x="245"/>
        <item x="437"/>
        <item x="284"/>
        <item x="402"/>
        <item x="400"/>
        <item x="403"/>
        <item x="435"/>
        <item x="404"/>
        <item x="253"/>
        <item x="287"/>
        <item x="436"/>
        <item x="244"/>
        <item x="243"/>
        <item x="254"/>
        <item x="252"/>
        <item x="434"/>
        <item x="255"/>
        <item x="257"/>
        <item x="433"/>
        <item x="256"/>
        <item x="432"/>
        <item x="258"/>
        <item x="224"/>
        <item x="260"/>
        <item x="259"/>
        <item x="223"/>
        <item x="218"/>
        <item x="222"/>
        <item x="217"/>
        <item x="221"/>
        <item x="220"/>
        <item x="219"/>
        <item x="32"/>
        <item x="34"/>
        <item x="152"/>
        <item x="151"/>
        <item x="148"/>
        <item x="33"/>
        <item x="143"/>
        <item x="149"/>
        <item x="216"/>
        <item x="150"/>
        <item x="35"/>
        <item x="142"/>
        <item x="31"/>
        <item x="30"/>
        <item x="146"/>
        <item x="29"/>
        <item x="147"/>
        <item x="145"/>
        <item x="28"/>
        <item x="144"/>
        <item x="140"/>
        <item x="27"/>
        <item x="141"/>
        <item x="139"/>
        <item x="332"/>
        <item x="331"/>
        <item x="326"/>
        <item x="138"/>
        <item x="137"/>
        <item x="329"/>
        <item x="325"/>
        <item x="136"/>
        <item x="330"/>
        <item x="328"/>
        <item x="324"/>
        <item x="339"/>
        <item x="327"/>
        <item x="341"/>
        <item x="135"/>
        <item x="336"/>
        <item x="161"/>
        <item x="45"/>
        <item x="338"/>
        <item x="46"/>
        <item x="158"/>
        <item x="61"/>
        <item x="337"/>
        <item x="48"/>
        <item x="60"/>
        <item x="50"/>
        <item x="154"/>
        <item x="47"/>
        <item x="170"/>
        <item x="340"/>
        <item x="62"/>
        <item x="49"/>
        <item x="155"/>
        <item x="160"/>
        <item x="159"/>
        <item x="156"/>
        <item x="59"/>
        <item x="157"/>
        <item x="165"/>
        <item x="51"/>
        <item x="335"/>
        <item x="166"/>
        <item x="52"/>
        <item x="58"/>
        <item x="168"/>
        <item x="333"/>
        <item x="54"/>
        <item x="163"/>
        <item x="334"/>
        <item x="56"/>
        <item x="362"/>
        <item x="167"/>
        <item x="164"/>
        <item x="57"/>
        <item x="55"/>
        <item x="153"/>
        <item x="162"/>
        <item x="363"/>
        <item x="361"/>
        <item x="364"/>
        <item x="6"/>
        <item x="169"/>
        <item x="53"/>
        <item x="366"/>
        <item x="365"/>
        <item x="5"/>
        <item x="360"/>
        <item x="367"/>
        <item x="4"/>
        <item x="368"/>
        <item x="7"/>
        <item x="1"/>
        <item x="215"/>
        <item x="3"/>
        <item x="2"/>
        <item x="8"/>
        <item x="0"/>
        <item x="210"/>
        <item x="209"/>
        <item x="212"/>
        <item x="213"/>
        <item x="214"/>
        <item x="207"/>
        <item x="182"/>
        <item x="187"/>
        <item x="184"/>
        <item x="183"/>
        <item x="186"/>
        <item x="180"/>
        <item x="181"/>
        <item x="185"/>
        <item x="208"/>
        <item x="188"/>
        <item x="211"/>
        <item x="449"/>
        <item x="379"/>
        <item x="382"/>
        <item x="448"/>
        <item x="381"/>
        <item x="233"/>
        <item x="447"/>
        <item x="380"/>
        <item x="378"/>
        <item x="429"/>
        <item x="231"/>
        <item x="132"/>
        <item x="229"/>
        <item x="446"/>
        <item x="385"/>
        <item x="445"/>
        <item x="133"/>
        <item x="427"/>
        <item x="384"/>
        <item x="424"/>
        <item x="386"/>
        <item x="443"/>
        <item x="232"/>
        <item x="430"/>
        <item x="383"/>
        <item x="444"/>
        <item x="230"/>
        <item x="423"/>
        <item x="431"/>
        <item x="134"/>
        <item x="426"/>
        <item x="425"/>
        <item x="228"/>
        <item x="428"/>
        <item x="442"/>
        <item x="226"/>
        <item x="19"/>
        <item x="227"/>
        <item x="131"/>
        <item x="128"/>
        <item x="441"/>
        <item x="20"/>
        <item x="417"/>
        <item x="129"/>
        <item x="225"/>
        <item x="130"/>
        <item x="415"/>
        <item x="21"/>
        <item x="419"/>
        <item x="418"/>
        <item x="127"/>
        <item x="22"/>
        <item x="18"/>
        <item x="126"/>
        <item x="91"/>
        <item x="92"/>
        <item x="416"/>
        <item x="23"/>
        <item x="25"/>
        <item x="421"/>
        <item x="90"/>
        <item x="414"/>
        <item x="93"/>
        <item x="420"/>
        <item x="24"/>
        <item x="95"/>
        <item x="422"/>
        <item x="94"/>
        <item x="26"/>
        <item x="195"/>
        <item x="96"/>
        <item x="197"/>
        <item x="97"/>
        <item x="98"/>
        <item x="194"/>
        <item x="196"/>
        <item x="193"/>
        <item x="192"/>
        <item x="189"/>
        <item x="190"/>
        <item x="191"/>
        <item x="303"/>
        <item x="297"/>
        <item x="300"/>
        <item x="298"/>
        <item x="299"/>
        <item x="301"/>
        <item x="304"/>
        <item x="302"/>
        <item x="277"/>
        <item x="278"/>
        <item x="276"/>
        <item x="305"/>
        <item x="275"/>
        <item x="270"/>
        <item x="272"/>
        <item x="274"/>
        <item x="273"/>
        <item x="271"/>
        <item x="206"/>
        <item x="205"/>
        <item x="204"/>
        <item x="202"/>
        <item x="203"/>
        <item x="198"/>
        <item x="201"/>
        <item x="199"/>
        <item x="200"/>
        <item x="123"/>
        <item x="321"/>
        <item x="323"/>
        <item x="122"/>
        <item x="322"/>
        <item x="124"/>
        <item x="125"/>
        <item x="121"/>
        <item x="319"/>
        <item x="119"/>
        <item x="118"/>
        <item x="320"/>
        <item x="120"/>
        <item x="117"/>
        <item x="318"/>
        <item x="317"/>
        <item x="316"/>
        <item x="315"/>
        <item x="350"/>
        <item x="348"/>
        <item x="349"/>
        <item x="347"/>
        <item x="346"/>
        <item x="344"/>
        <item x="345"/>
        <item x="343"/>
        <item x="342"/>
        <item x="388"/>
        <item x="389"/>
        <item x="390"/>
        <item x="387"/>
        <item x="391"/>
        <item x="393"/>
        <item x="392"/>
        <item x="394"/>
        <item x="395"/>
        <item x="295"/>
        <item x="294"/>
        <item x="296"/>
        <item x="291"/>
        <item x="293"/>
        <item x="288"/>
        <item x="292"/>
        <item x="290"/>
        <item x="289"/>
        <item x="82"/>
        <item x="85"/>
        <item x="83"/>
        <item x="84"/>
        <item x="86"/>
        <item x="87"/>
        <item x="88"/>
        <item x="81"/>
        <item x="89"/>
        <item x="37"/>
        <item x="36"/>
        <item x="38"/>
        <item x="40"/>
        <item x="39"/>
        <item x="41"/>
        <item x="42"/>
        <item x="44"/>
        <item x="43"/>
        <item t="default"/>
      </items>
    </pivotField>
    <pivotField numFmtId="1" showAll="0">
      <items count="460">
        <item x="10"/>
        <item x="11"/>
        <item x="12"/>
        <item x="9"/>
        <item x="14"/>
        <item x="13"/>
        <item x="15"/>
        <item x="17"/>
        <item x="16"/>
        <item x="454"/>
        <item x="452"/>
        <item x="450"/>
        <item x="455"/>
        <item x="457"/>
        <item x="453"/>
        <item x="456"/>
        <item x="451"/>
        <item x="458"/>
        <item x="73"/>
        <item x="76"/>
        <item x="72"/>
        <item x="410"/>
        <item x="74"/>
        <item x="77"/>
        <item x="75"/>
        <item x="78"/>
        <item x="406"/>
        <item x="79"/>
        <item x="409"/>
        <item x="405"/>
        <item x="80"/>
        <item x="412"/>
        <item x="408"/>
        <item x="407"/>
        <item x="413"/>
        <item x="411"/>
        <item x="375"/>
        <item x="311"/>
        <item x="313"/>
        <item x="307"/>
        <item x="374"/>
        <item x="310"/>
        <item x="312"/>
        <item x="309"/>
        <item x="306"/>
        <item x="377"/>
        <item x="373"/>
        <item x="63"/>
        <item x="64"/>
        <item x="370"/>
        <item x="308"/>
        <item x="376"/>
        <item x="65"/>
        <item x="66"/>
        <item x="314"/>
        <item x="242"/>
        <item x="67"/>
        <item x="371"/>
        <item x="372"/>
        <item x="235"/>
        <item x="68"/>
        <item x="234"/>
        <item x="239"/>
        <item x="69"/>
        <item x="70"/>
        <item x="236"/>
        <item x="238"/>
        <item x="71"/>
        <item x="237"/>
        <item x="369"/>
        <item x="241"/>
        <item x="240"/>
        <item x="263"/>
        <item x="114"/>
        <item x="113"/>
        <item x="262"/>
        <item x="109"/>
        <item x="108"/>
        <item x="351"/>
        <item x="261"/>
        <item x="116"/>
        <item x="110"/>
        <item x="111"/>
        <item x="267"/>
        <item x="115"/>
        <item x="112"/>
        <item x="264"/>
        <item x="266"/>
        <item x="352"/>
        <item x="265"/>
        <item x="353"/>
        <item x="99"/>
        <item x="354"/>
        <item x="173"/>
        <item x="171"/>
        <item x="100"/>
        <item x="268"/>
        <item x="355"/>
        <item x="172"/>
        <item x="359"/>
        <item x="356"/>
        <item x="357"/>
        <item x="269"/>
        <item x="174"/>
        <item x="252"/>
        <item x="397"/>
        <item x="253"/>
        <item x="101"/>
        <item x="358"/>
        <item x="396"/>
        <item x="177"/>
        <item x="398"/>
        <item x="179"/>
        <item x="178"/>
        <item x="254"/>
        <item x="175"/>
        <item x="280"/>
        <item x="176"/>
        <item x="399"/>
        <item x="281"/>
        <item x="279"/>
        <item x="282"/>
        <item x="284"/>
        <item x="102"/>
        <item x="285"/>
        <item x="401"/>
        <item x="255"/>
        <item x="283"/>
        <item x="435"/>
        <item x="103"/>
        <item x="438"/>
        <item x="249"/>
        <item x="402"/>
        <item x="400"/>
        <item x="440"/>
        <item x="403"/>
        <item x="256"/>
        <item x="286"/>
        <item x="436"/>
        <item x="251"/>
        <item x="439"/>
        <item x="433"/>
        <item x="246"/>
        <item x="248"/>
        <item x="437"/>
        <item x="404"/>
        <item x="434"/>
        <item x="247"/>
        <item x="432"/>
        <item x="287"/>
        <item x="257"/>
        <item x="104"/>
        <item x="245"/>
        <item x="244"/>
        <item x="243"/>
        <item x="258"/>
        <item x="105"/>
        <item x="250"/>
        <item x="259"/>
        <item x="107"/>
        <item x="106"/>
        <item x="260"/>
        <item x="224"/>
        <item x="218"/>
        <item x="217"/>
        <item x="219"/>
        <item x="222"/>
        <item x="220"/>
        <item x="221"/>
        <item x="32"/>
        <item x="223"/>
        <item x="216"/>
        <item x="34"/>
        <item x="30"/>
        <item x="29"/>
        <item x="31"/>
        <item x="33"/>
        <item x="28"/>
        <item x="27"/>
        <item x="35"/>
        <item x="146"/>
        <item x="148"/>
        <item x="151"/>
        <item x="145"/>
        <item x="149"/>
        <item x="326"/>
        <item x="150"/>
        <item x="152"/>
        <item x="147"/>
        <item x="144"/>
        <item x="325"/>
        <item x="332"/>
        <item x="143"/>
        <item x="324"/>
        <item x="331"/>
        <item x="328"/>
        <item x="329"/>
        <item x="327"/>
        <item x="140"/>
        <item x="142"/>
        <item x="45"/>
        <item x="163"/>
        <item x="330"/>
        <item x="362"/>
        <item x="154"/>
        <item x="165"/>
        <item x="166"/>
        <item x="162"/>
        <item x="46"/>
        <item x="164"/>
        <item x="360"/>
        <item x="361"/>
        <item x="137"/>
        <item x="153"/>
        <item x="141"/>
        <item x="155"/>
        <item x="47"/>
        <item x="136"/>
        <item x="139"/>
        <item x="157"/>
        <item x="167"/>
        <item x="363"/>
        <item x="158"/>
        <item x="156"/>
        <item x="168"/>
        <item x="161"/>
        <item x="170"/>
        <item x="48"/>
        <item x="135"/>
        <item x="138"/>
        <item x="160"/>
        <item x="364"/>
        <item x="159"/>
        <item x="49"/>
        <item x="335"/>
        <item x="336"/>
        <item x="333"/>
        <item x="6"/>
        <item x="50"/>
        <item x="1"/>
        <item x="365"/>
        <item x="334"/>
        <item x="51"/>
        <item x="2"/>
        <item x="366"/>
        <item x="5"/>
        <item x="169"/>
        <item x="52"/>
        <item x="337"/>
        <item x="7"/>
        <item x="0"/>
        <item x="4"/>
        <item x="338"/>
        <item x="3"/>
        <item x="54"/>
        <item x="339"/>
        <item x="8"/>
        <item x="367"/>
        <item x="341"/>
        <item x="55"/>
        <item x="368"/>
        <item x="180"/>
        <item x="56"/>
        <item x="340"/>
        <item x="57"/>
        <item x="53"/>
        <item x="59"/>
        <item x="58"/>
        <item x="61"/>
        <item x="60"/>
        <item x="181"/>
        <item x="62"/>
        <item x="182"/>
        <item x="379"/>
        <item x="19"/>
        <item x="378"/>
        <item x="210"/>
        <item x="209"/>
        <item x="382"/>
        <item x="381"/>
        <item x="20"/>
        <item x="18"/>
        <item x="380"/>
        <item x="183"/>
        <item x="215"/>
        <item x="208"/>
        <item x="207"/>
        <item x="212"/>
        <item x="184"/>
        <item x="385"/>
        <item x="383"/>
        <item x="384"/>
        <item x="213"/>
        <item x="423"/>
        <item x="185"/>
        <item x="128"/>
        <item x="21"/>
        <item x="186"/>
        <item x="386"/>
        <item x="187"/>
        <item x="415"/>
        <item x="22"/>
        <item x="424"/>
        <item x="188"/>
        <item x="214"/>
        <item x="211"/>
        <item x="129"/>
        <item x="229"/>
        <item x="226"/>
        <item x="127"/>
        <item x="227"/>
        <item x="126"/>
        <item x="91"/>
        <item x="225"/>
        <item x="441"/>
        <item x="443"/>
        <item x="442"/>
        <item x="92"/>
        <item x="231"/>
        <item x="233"/>
        <item x="417"/>
        <item x="228"/>
        <item x="414"/>
        <item x="425"/>
        <item x="90"/>
        <item x="132"/>
        <item x="93"/>
        <item x="444"/>
        <item x="230"/>
        <item x="23"/>
        <item x="130"/>
        <item x="426"/>
        <item x="232"/>
        <item x="95"/>
        <item x="416"/>
        <item x="445"/>
        <item x="447"/>
        <item x="25"/>
        <item x="131"/>
        <item x="449"/>
        <item x="133"/>
        <item x="94"/>
        <item x="418"/>
        <item x="448"/>
        <item x="446"/>
        <item x="427"/>
        <item x="96"/>
        <item x="419"/>
        <item x="97"/>
        <item x="24"/>
        <item x="98"/>
        <item x="429"/>
        <item x="428"/>
        <item x="26"/>
        <item x="431"/>
        <item x="134"/>
        <item x="430"/>
        <item x="421"/>
        <item x="420"/>
        <item x="422"/>
        <item x="297"/>
        <item x="298"/>
        <item x="189"/>
        <item x="299"/>
        <item x="190"/>
        <item x="300"/>
        <item x="191"/>
        <item x="303"/>
        <item x="192"/>
        <item x="301"/>
        <item x="193"/>
        <item x="194"/>
        <item x="304"/>
        <item x="195"/>
        <item x="197"/>
        <item x="196"/>
        <item x="302"/>
        <item x="270"/>
        <item x="305"/>
        <item x="271"/>
        <item x="272"/>
        <item x="198"/>
        <item x="273"/>
        <item x="199"/>
        <item x="200"/>
        <item x="274"/>
        <item x="201"/>
        <item x="275"/>
        <item x="202"/>
        <item x="276"/>
        <item x="277"/>
        <item x="204"/>
        <item x="203"/>
        <item x="206"/>
        <item x="205"/>
        <item x="278"/>
        <item x="315"/>
        <item x="316"/>
        <item x="117"/>
        <item x="317"/>
        <item x="118"/>
        <item x="119"/>
        <item x="319"/>
        <item x="318"/>
        <item x="120"/>
        <item x="123"/>
        <item x="122"/>
        <item x="121"/>
        <item x="321"/>
        <item x="320"/>
        <item x="124"/>
        <item x="125"/>
        <item x="322"/>
        <item x="323"/>
        <item x="342"/>
        <item x="388"/>
        <item x="343"/>
        <item x="344"/>
        <item x="387"/>
        <item x="389"/>
        <item x="345"/>
        <item x="390"/>
        <item x="346"/>
        <item x="348"/>
        <item x="347"/>
        <item x="391"/>
        <item x="393"/>
        <item x="349"/>
        <item x="350"/>
        <item x="392"/>
        <item x="394"/>
        <item x="395"/>
        <item x="288"/>
        <item x="289"/>
        <item x="290"/>
        <item x="291"/>
        <item x="292"/>
        <item x="293"/>
        <item x="82"/>
        <item x="294"/>
        <item x="295"/>
        <item x="81"/>
        <item x="83"/>
        <item x="296"/>
        <item x="84"/>
        <item x="85"/>
        <item x="86"/>
        <item x="87"/>
        <item x="88"/>
        <item x="89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0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dataFields count="1">
    <dataField name="Sum of 75-84 years" fld="10" baseField="0" baseItem="0"/>
  </dataFields>
  <chartFormats count="1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1"/>
  <sheetViews>
    <sheetView topLeftCell="P1" workbookViewId="0">
      <selection activeCell="AB2" sqref="AB1:AB1048576"/>
    </sheetView>
  </sheetViews>
  <sheetFormatPr defaultRowHeight="14.5" x14ac:dyDescent="0.35"/>
  <cols>
    <col min="1" max="1" width="16.54296875" customWidth="1"/>
    <col min="14" max="14" width="16.81640625" customWidth="1"/>
    <col min="15" max="15" width="16.453125" customWidth="1"/>
    <col min="16" max="16" width="11.453125" customWidth="1"/>
    <col min="17" max="17" width="12.81640625" customWidth="1"/>
    <col min="18" max="18" width="15.08984375" customWidth="1"/>
    <col min="19" max="19" width="15.1796875" customWidth="1"/>
    <col min="27" max="27" width="15.81640625" customWidth="1"/>
    <col min="28" max="28" width="11" customWidth="1"/>
  </cols>
  <sheetData>
    <row r="1" spans="1:42" ht="23.5" x14ac:dyDescent="0.5500000000000000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 t="s">
        <v>1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 t="s">
        <v>2</v>
      </c>
      <c r="AH1" s="16"/>
      <c r="AI1" s="16"/>
      <c r="AJ1" s="16"/>
      <c r="AK1" s="16"/>
      <c r="AL1" s="16"/>
      <c r="AM1" s="16"/>
      <c r="AN1" s="16"/>
      <c r="AO1" s="16"/>
      <c r="AP1" s="16"/>
    </row>
    <row r="2" spans="1:42" ht="15.5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</row>
    <row r="3" spans="1:42" x14ac:dyDescent="0.35">
      <c r="A3" s="3" t="s">
        <v>495</v>
      </c>
      <c r="B3" s="4">
        <v>45</v>
      </c>
      <c r="C3" s="4">
        <v>67</v>
      </c>
      <c r="D3" s="4">
        <v>48</v>
      </c>
      <c r="E3" s="4">
        <v>53</v>
      </c>
      <c r="F3" s="4">
        <v>45</v>
      </c>
      <c r="G3" s="4">
        <v>45</v>
      </c>
      <c r="H3" s="4">
        <v>64</v>
      </c>
      <c r="I3" s="4">
        <v>18</v>
      </c>
      <c r="J3" s="4">
        <v>25</v>
      </c>
      <c r="K3" s="4">
        <v>55</v>
      </c>
      <c r="L3" s="4">
        <v>55</v>
      </c>
      <c r="M3" s="4">
        <v>49</v>
      </c>
      <c r="N3" s="4">
        <v>569</v>
      </c>
      <c r="O3" s="5">
        <f>VLOOKUP(A3,'[1]census pivot'!$A$4:$S$462,2,FALSE)</f>
        <v>35722.439000000006</v>
      </c>
      <c r="P3" s="5">
        <f>VLOOKUP(A3,'[1]census pivot'!$A$4:$S$462,3,FALSE)</f>
        <v>33877.241999999998</v>
      </c>
      <c r="Q3" s="5">
        <f>VLOOKUP(A3,'[1]census pivot'!$A$4:$S$462,4,FALSE)</f>
        <v>33152.642</v>
      </c>
      <c r="R3" s="5">
        <f>VLOOKUP(A3,'[1]census pivot'!$A$4:$S$462,5,FALSE)</f>
        <v>38217.332000000002</v>
      </c>
      <c r="S3" s="5">
        <f>VLOOKUP(A3,'[1]census pivot'!$A$4:$S$462,6,FALSE)</f>
        <v>42197.875</v>
      </c>
      <c r="T3" s="5">
        <f>VLOOKUP(A3,'[1]census pivot'!$A$4:$S$462,7,FALSE)</f>
        <v>36757.957000000009</v>
      </c>
      <c r="U3" s="5">
        <f>VLOOKUP(A3,'[1]census pivot'!$A$4:$S$462,8,FALSE)</f>
        <v>30302.076999999997</v>
      </c>
      <c r="V3" s="5">
        <f>VLOOKUP(A3,'[1]census pivot'!$A$4:$S$462,9,FALSE)</f>
        <v>30219.923999999995</v>
      </c>
      <c r="W3" s="5">
        <f>VLOOKUP(A3,'[1]census pivot'!$A$4:$S$462,10,FALSE)</f>
        <v>33906.504000000001</v>
      </c>
      <c r="X3" s="5">
        <f>VLOOKUP(A3,'[1]census pivot'!$A$4:$S$462,11,FALSE)</f>
        <v>40402.512999999992</v>
      </c>
      <c r="Y3" s="5">
        <f>VLOOKUP(A3,'[1]census pivot'!$A$4:$S$462,12,FALSE)</f>
        <v>40837.631000000001</v>
      </c>
      <c r="Z3" s="5">
        <f>VLOOKUP(A3,'[1]census pivot'!$A$4:$S$462,13,FALSE)</f>
        <v>34988.741000000009</v>
      </c>
      <c r="AA3" s="5">
        <f>VLOOKUP(A3,'[1]census pivot'!$A$4:$S$462,14,FALSE)</f>
        <v>26519.136999999995</v>
      </c>
      <c r="AB3" s="5">
        <f>VLOOKUP(A3,'[1]census pivot'!$A$4:$S$462,15,FALSE)</f>
        <v>19037.458999999999</v>
      </c>
      <c r="AC3" s="5">
        <f>VLOOKUP(A3,'[1]census pivot'!$A$4:$S$462,16,FALSE)</f>
        <v>14285.656000000001</v>
      </c>
      <c r="AD3" s="5">
        <f>VLOOKUP(A3,'[1]census pivot'!$A$4:$S$462,17,FALSE)</f>
        <v>12061.756999999996</v>
      </c>
      <c r="AE3" s="5">
        <f>VLOOKUP(A3,'[1]census pivot'!$A$4:$S$462,18,FALSE)</f>
        <v>9218.8189999999995</v>
      </c>
      <c r="AF3" s="5">
        <f>VLOOKUP(A3,'[1]census pivot'!$A$4:$S$462,19,FALSE)</f>
        <v>7882.1490000000003</v>
      </c>
      <c r="AG3" s="6">
        <f t="shared" ref="AG3:AG66" si="0">(B3+C3)/O3</f>
        <v>3.1352842396903521E-3</v>
      </c>
      <c r="AH3" s="6">
        <f t="shared" ref="AH3:AH66" si="1">D3/(P3+Q3)</f>
        <v>7.1609850913661142E-4</v>
      </c>
      <c r="AI3" s="6">
        <f t="shared" ref="AI3:AI66" si="2">D3/(R3+S3)</f>
        <v>5.9690202625481024E-4</v>
      </c>
      <c r="AJ3" s="6">
        <f t="shared" ref="AJ3:AJ66" si="3">F3/(T3+U3)</f>
        <v>6.7104051870895244E-4</v>
      </c>
      <c r="AK3" s="6">
        <f t="shared" ref="AK3:AK66" si="4">G3/(V3+W3)</f>
        <v>7.0173875894038572E-4</v>
      </c>
      <c r="AL3" s="6">
        <f t="shared" ref="AL3:AL66" si="5">H3/(X3+Y3)</f>
        <v>7.8778786999688234E-4</v>
      </c>
      <c r="AM3" s="6">
        <f t="shared" ref="AM3:AM66" si="6">I3/(Z3+AA3)</f>
        <v>2.9264543966221691E-4</v>
      </c>
      <c r="AN3" s="6">
        <f t="shared" ref="AN3:AN66" si="7">J3/(AB3+AC3)</f>
        <v>7.5022998300128914E-4</v>
      </c>
      <c r="AO3" s="6">
        <f t="shared" ref="AO3:AO66" si="8">K3/(AD3+AE3)</f>
        <v>2.5845165093275678E-3</v>
      </c>
      <c r="AP3" s="6">
        <f t="shared" ref="AP3:AP66" si="9">L3/AF3</f>
        <v>6.9777924776605969E-3</v>
      </c>
    </row>
    <row r="4" spans="1:42" x14ac:dyDescent="0.35">
      <c r="A4" s="3" t="s">
        <v>416</v>
      </c>
      <c r="B4" s="4">
        <v>48</v>
      </c>
      <c r="C4" s="4">
        <v>68</v>
      </c>
      <c r="D4" s="4">
        <v>45</v>
      </c>
      <c r="E4" s="4">
        <v>77</v>
      </c>
      <c r="F4" s="4">
        <v>56</v>
      </c>
      <c r="G4" s="4">
        <v>61</v>
      </c>
      <c r="H4" s="4">
        <v>63</v>
      </c>
      <c r="I4" s="4">
        <v>54</v>
      </c>
      <c r="J4" s="4">
        <v>32</v>
      </c>
      <c r="K4" s="4">
        <v>48</v>
      </c>
      <c r="L4" s="4">
        <v>64</v>
      </c>
      <c r="M4" s="4">
        <v>51</v>
      </c>
      <c r="N4" s="4">
        <v>667</v>
      </c>
      <c r="O4" s="5">
        <f>VLOOKUP(A4,'[1]census pivot'!$A$4:$S$462,2,FALSE)</f>
        <v>55489.496999999988</v>
      </c>
      <c r="P4" s="5">
        <f>VLOOKUP(A4,'[1]census pivot'!$A$4:$S$462,3,FALSE)</f>
        <v>51432.160000000011</v>
      </c>
      <c r="Q4" s="5">
        <f>VLOOKUP(A4,'[1]census pivot'!$A$4:$S$462,4,FALSE)</f>
        <v>53479.780999999988</v>
      </c>
      <c r="R4" s="5">
        <f>VLOOKUP(A4,'[1]census pivot'!$A$4:$S$462,5,FALSE)</f>
        <v>54728.545000000006</v>
      </c>
      <c r="S4" s="5">
        <f>VLOOKUP(A4,'[1]census pivot'!$A$4:$S$462,6,FALSE)</f>
        <v>53218.510000000017</v>
      </c>
      <c r="T4" s="5">
        <f>VLOOKUP(A4,'[1]census pivot'!$A$4:$S$462,7,FALSE)</f>
        <v>51949.242000000006</v>
      </c>
      <c r="U4" s="5">
        <f>VLOOKUP(A4,'[1]census pivot'!$A$4:$S$462,8,FALSE)</f>
        <v>45388.251000000004</v>
      </c>
      <c r="V4" s="5">
        <f>VLOOKUP(A4,'[1]census pivot'!$A$4:$S$462,9,FALSE)</f>
        <v>44112.642</v>
      </c>
      <c r="W4" s="5">
        <f>VLOOKUP(A4,'[1]census pivot'!$A$4:$S$462,10,FALSE)</f>
        <v>47896.654999999992</v>
      </c>
      <c r="X4" s="5">
        <f>VLOOKUP(A4,'[1]census pivot'!$A$4:$S$462,11,FALSE)</f>
        <v>55550.173999999985</v>
      </c>
      <c r="Y4" s="5">
        <f>VLOOKUP(A4,'[1]census pivot'!$A$4:$S$462,12,FALSE)</f>
        <v>56071.714999999997</v>
      </c>
      <c r="Z4" s="5">
        <f>VLOOKUP(A4,'[1]census pivot'!$A$4:$S$462,13,FALSE)</f>
        <v>49712.701000000008</v>
      </c>
      <c r="AA4" s="5">
        <f>VLOOKUP(A4,'[1]census pivot'!$A$4:$S$462,14,FALSE)</f>
        <v>39901.817999999999</v>
      </c>
      <c r="AB4" s="5">
        <f>VLOOKUP(A4,'[1]census pivot'!$A$4:$S$462,15,FALSE)</f>
        <v>28876.643</v>
      </c>
      <c r="AC4" s="5">
        <f>VLOOKUP(A4,'[1]census pivot'!$A$4:$S$462,16,FALSE)</f>
        <v>24177.756000000001</v>
      </c>
      <c r="AD4" s="5">
        <f>VLOOKUP(A4,'[1]census pivot'!$A$4:$S$462,17,FALSE)</f>
        <v>19957.650999999994</v>
      </c>
      <c r="AE4" s="5">
        <f>VLOOKUP(A4,'[1]census pivot'!$A$4:$S$462,18,FALSE)</f>
        <v>16811.285000000003</v>
      </c>
      <c r="AF4" s="5">
        <f>VLOOKUP(A4,'[1]census pivot'!$A$4:$S$462,19,FALSE)</f>
        <v>17115.792000000001</v>
      </c>
      <c r="AG4" s="6">
        <f t="shared" si="0"/>
        <v>2.0904857003839847E-3</v>
      </c>
      <c r="AH4" s="6">
        <f t="shared" si="1"/>
        <v>4.2893115474815208E-4</v>
      </c>
      <c r="AI4" s="6">
        <f t="shared" si="2"/>
        <v>4.1687102996927514E-4</v>
      </c>
      <c r="AJ4" s="6">
        <f t="shared" si="3"/>
        <v>5.7531787879517291E-4</v>
      </c>
      <c r="AK4" s="6">
        <f t="shared" si="4"/>
        <v>6.6297648160489704E-4</v>
      </c>
      <c r="AL4" s="6">
        <f t="shared" si="5"/>
        <v>5.6440542768452888E-4</v>
      </c>
      <c r="AM4" s="6">
        <f t="shared" si="6"/>
        <v>6.0258092776238636E-4</v>
      </c>
      <c r="AN4" s="6">
        <f t="shared" si="7"/>
        <v>6.0315450939327382E-4</v>
      </c>
      <c r="AO4" s="6">
        <f t="shared" si="8"/>
        <v>1.3054497959908331E-3</v>
      </c>
      <c r="AP4" s="6">
        <f t="shared" si="9"/>
        <v>3.7392368404570468E-3</v>
      </c>
    </row>
    <row r="5" spans="1:42" x14ac:dyDescent="0.35">
      <c r="A5" s="3" t="s">
        <v>501</v>
      </c>
      <c r="B5" s="4">
        <v>56</v>
      </c>
      <c r="C5" s="4">
        <v>50</v>
      </c>
      <c r="D5" s="4">
        <v>56</v>
      </c>
      <c r="E5" s="4">
        <v>65</v>
      </c>
      <c r="F5" s="4">
        <v>47</v>
      </c>
      <c r="G5" s="4">
        <v>51</v>
      </c>
      <c r="H5" s="4">
        <v>61</v>
      </c>
      <c r="I5" s="4">
        <v>67</v>
      </c>
      <c r="J5" s="4">
        <v>33</v>
      </c>
      <c r="K5" s="4">
        <v>51</v>
      </c>
      <c r="L5" s="4">
        <v>49</v>
      </c>
      <c r="M5" s="4">
        <v>79</v>
      </c>
      <c r="N5" s="4">
        <v>665</v>
      </c>
      <c r="O5" s="5">
        <f>VLOOKUP(A5,'[1]census pivot'!$A$4:$S$462,2,FALSE)</f>
        <v>32801.687000000005</v>
      </c>
      <c r="P5" s="5">
        <f>VLOOKUP(A5,'[1]census pivot'!$A$4:$S$462,3,FALSE)</f>
        <v>33102.862999999998</v>
      </c>
      <c r="Q5" s="5">
        <f>VLOOKUP(A5,'[1]census pivot'!$A$4:$S$462,4,FALSE)</f>
        <v>33891.161</v>
      </c>
      <c r="R5" s="5">
        <f>VLOOKUP(A5,'[1]census pivot'!$A$4:$S$462,5,FALSE)</f>
        <v>33717.626000000004</v>
      </c>
      <c r="S5" s="5">
        <f>VLOOKUP(A5,'[1]census pivot'!$A$4:$S$462,6,FALSE)</f>
        <v>38853.731</v>
      </c>
      <c r="T5" s="5">
        <f>VLOOKUP(A5,'[1]census pivot'!$A$4:$S$462,7,FALSE)</f>
        <v>34479.284</v>
      </c>
      <c r="U5" s="5">
        <f>VLOOKUP(A5,'[1]census pivot'!$A$4:$S$462,8,FALSE)</f>
        <v>33933.703000000001</v>
      </c>
      <c r="V5" s="5">
        <f>VLOOKUP(A5,'[1]census pivot'!$A$4:$S$462,9,FALSE)</f>
        <v>30845.329000000002</v>
      </c>
      <c r="W5" s="5">
        <f>VLOOKUP(A5,'[1]census pivot'!$A$4:$S$462,10,FALSE)</f>
        <v>29142.278999999999</v>
      </c>
      <c r="X5" s="5">
        <f>VLOOKUP(A5,'[1]census pivot'!$A$4:$S$462,11,FALSE)</f>
        <v>30534.028999999999</v>
      </c>
      <c r="Y5" s="5">
        <f>VLOOKUP(A5,'[1]census pivot'!$A$4:$S$462,12,FALSE)</f>
        <v>36398.803</v>
      </c>
      <c r="Z5" s="5">
        <f>VLOOKUP(A5,'[1]census pivot'!$A$4:$S$462,13,FALSE)</f>
        <v>37257.425999999999</v>
      </c>
      <c r="AA5" s="5">
        <f>VLOOKUP(A5,'[1]census pivot'!$A$4:$S$462,14,FALSE)</f>
        <v>33523.349000000002</v>
      </c>
      <c r="AB5" s="5">
        <f>VLOOKUP(A5,'[1]census pivot'!$A$4:$S$462,15,FALSE)</f>
        <v>24627.115000000005</v>
      </c>
      <c r="AC5" s="5">
        <f>VLOOKUP(A5,'[1]census pivot'!$A$4:$S$462,16,FALSE)</f>
        <v>17191.041000000001</v>
      </c>
      <c r="AD5" s="5">
        <f>VLOOKUP(A5,'[1]census pivot'!$A$4:$S$462,17,FALSE)</f>
        <v>12602.235000000001</v>
      </c>
      <c r="AE5" s="5">
        <f>VLOOKUP(A5,'[1]census pivot'!$A$4:$S$462,18,FALSE)</f>
        <v>8869.224000000002</v>
      </c>
      <c r="AF5" s="5">
        <f>VLOOKUP(A5,'[1]census pivot'!$A$4:$S$462,19,FALSE)</f>
        <v>8752.6949999999997</v>
      </c>
      <c r="AG5" s="6">
        <f t="shared" si="0"/>
        <v>3.2315411094557419E-3</v>
      </c>
      <c r="AH5" s="6">
        <f t="shared" si="1"/>
        <v>8.3589545240632206E-4</v>
      </c>
      <c r="AI5" s="6">
        <f t="shared" si="2"/>
        <v>7.7165430432835915E-4</v>
      </c>
      <c r="AJ5" s="6">
        <f t="shared" si="3"/>
        <v>6.8700406254736405E-4</v>
      </c>
      <c r="AK5" s="6">
        <f t="shared" si="4"/>
        <v>8.5017558959843843E-4</v>
      </c>
      <c r="AL5" s="6">
        <f t="shared" si="5"/>
        <v>9.1136140780656051E-4</v>
      </c>
      <c r="AM5" s="6">
        <f t="shared" si="6"/>
        <v>9.4658471880252801E-4</v>
      </c>
      <c r="AN5" s="6">
        <f t="shared" si="7"/>
        <v>7.8913092198517785E-4</v>
      </c>
      <c r="AO5" s="6">
        <f t="shared" si="8"/>
        <v>2.3752461348807269E-3</v>
      </c>
      <c r="AP5" s="6">
        <f t="shared" si="9"/>
        <v>5.5982757310748289E-3</v>
      </c>
    </row>
    <row r="6" spans="1:42" x14ac:dyDescent="0.35">
      <c r="A6" s="3" t="s">
        <v>289</v>
      </c>
      <c r="B6" s="4">
        <v>51</v>
      </c>
      <c r="C6" s="4">
        <v>44</v>
      </c>
      <c r="D6" s="4">
        <v>45</v>
      </c>
      <c r="E6" s="4">
        <v>59</v>
      </c>
      <c r="F6" s="4">
        <v>63</v>
      </c>
      <c r="G6" s="4">
        <v>55</v>
      </c>
      <c r="H6" s="4">
        <v>48</v>
      </c>
      <c r="I6" s="4">
        <v>51</v>
      </c>
      <c r="J6" s="4">
        <v>33</v>
      </c>
      <c r="K6" s="4">
        <v>66</v>
      </c>
      <c r="L6" s="4">
        <v>154</v>
      </c>
      <c r="M6" s="4">
        <v>64</v>
      </c>
      <c r="N6" s="4">
        <v>733</v>
      </c>
      <c r="O6" s="5">
        <f>VLOOKUP(A6,'[1]census pivot'!$A$4:$S$462,2,FALSE)</f>
        <v>125435.88100000001</v>
      </c>
      <c r="P6" s="5">
        <f>VLOOKUP(A6,'[1]census pivot'!$A$4:$S$462,3,FALSE)</f>
        <v>119709.27899999999</v>
      </c>
      <c r="Q6" s="5">
        <f>VLOOKUP(A6,'[1]census pivot'!$A$4:$S$462,4,FALSE)</f>
        <v>117490.91200000004</v>
      </c>
      <c r="R6" s="5">
        <f>VLOOKUP(A6,'[1]census pivot'!$A$4:$S$462,5,FALSE)</f>
        <v>125107.22000000003</v>
      </c>
      <c r="S6" s="5">
        <f>VLOOKUP(A6,'[1]census pivot'!$A$4:$S$462,6,FALSE)</f>
        <v>128245.66599999997</v>
      </c>
      <c r="T6" s="5">
        <f>VLOOKUP(A6,'[1]census pivot'!$A$4:$S$462,7,FALSE)</f>
        <v>118127.98200000002</v>
      </c>
      <c r="U6" s="5">
        <f>VLOOKUP(A6,'[1]census pivot'!$A$4:$S$462,8,FALSE)</f>
        <v>110507.21599999997</v>
      </c>
      <c r="V6" s="5">
        <f>VLOOKUP(A6,'[1]census pivot'!$A$4:$S$462,9,FALSE)</f>
        <v>105901.72899999996</v>
      </c>
      <c r="W6" s="5">
        <f>VLOOKUP(A6,'[1]census pivot'!$A$4:$S$462,10,FALSE)</f>
        <v>113322.25899999996</v>
      </c>
      <c r="X6" s="5">
        <f>VLOOKUP(A6,'[1]census pivot'!$A$4:$S$462,11,FALSE)</f>
        <v>126949.05899999998</v>
      </c>
      <c r="Y6" s="5">
        <f>VLOOKUP(A6,'[1]census pivot'!$A$4:$S$462,12,FALSE)</f>
        <v>122324.37900000004</v>
      </c>
      <c r="Z6" s="5">
        <f>VLOOKUP(A6,'[1]census pivot'!$A$4:$S$462,13,FALSE)</f>
        <v>107759.23800000006</v>
      </c>
      <c r="AA6" s="5">
        <f>VLOOKUP(A6,'[1]census pivot'!$A$4:$S$462,14,FALSE)</f>
        <v>84052.617999999988</v>
      </c>
      <c r="AB6" s="5">
        <f>VLOOKUP(A6,'[1]census pivot'!$A$4:$S$462,15,FALSE)</f>
        <v>61970.365999999973</v>
      </c>
      <c r="AC6" s="5">
        <f>VLOOKUP(A6,'[1]census pivot'!$A$4:$S$462,16,FALSE)</f>
        <v>51811.441999999988</v>
      </c>
      <c r="AD6" s="5">
        <f>VLOOKUP(A6,'[1]census pivot'!$A$4:$S$462,17,FALSE)</f>
        <v>44054.877999999982</v>
      </c>
      <c r="AE6" s="5">
        <f>VLOOKUP(A6,'[1]census pivot'!$A$4:$S$462,18,FALSE)</f>
        <v>37553.531000000017</v>
      </c>
      <c r="AF6" s="5">
        <f>VLOOKUP(A6,'[1]census pivot'!$A$4:$S$462,19,FALSE)</f>
        <v>35917.661000000007</v>
      </c>
      <c r="AG6" s="6">
        <f t="shared" si="0"/>
        <v>7.5735905263024379E-4</v>
      </c>
      <c r="AH6" s="6">
        <f t="shared" si="1"/>
        <v>1.897131693287717E-4</v>
      </c>
      <c r="AI6" s="6">
        <f t="shared" si="2"/>
        <v>1.7761787011970332E-4</v>
      </c>
      <c r="AJ6" s="6">
        <f t="shared" si="3"/>
        <v>2.7554812448431497E-4</v>
      </c>
      <c r="AK6" s="6">
        <f t="shared" si="4"/>
        <v>2.5088495333822693E-4</v>
      </c>
      <c r="AL6" s="6">
        <f t="shared" si="5"/>
        <v>1.9255962602802466E-4</v>
      </c>
      <c r="AM6" s="6">
        <f t="shared" si="6"/>
        <v>2.6588554567763523E-4</v>
      </c>
      <c r="AN6" s="6">
        <f t="shared" si="7"/>
        <v>2.900287891364849E-4</v>
      </c>
      <c r="AO6" s="6">
        <f t="shared" si="8"/>
        <v>8.0874018754611423E-4</v>
      </c>
      <c r="AP6" s="6">
        <f t="shared" si="9"/>
        <v>4.2875843168072659E-3</v>
      </c>
    </row>
    <row r="7" spans="1:42" x14ac:dyDescent="0.35">
      <c r="A7" s="3" t="s">
        <v>161</v>
      </c>
      <c r="B7" s="4">
        <v>46</v>
      </c>
      <c r="C7" s="4">
        <v>35</v>
      </c>
      <c r="D7" s="4">
        <v>42</v>
      </c>
      <c r="E7" s="4">
        <v>48</v>
      </c>
      <c r="F7" s="4">
        <v>58</v>
      </c>
      <c r="G7" s="4">
        <v>38</v>
      </c>
      <c r="H7" s="4">
        <v>59</v>
      </c>
      <c r="I7" s="4">
        <v>51</v>
      </c>
      <c r="J7" s="4">
        <v>34</v>
      </c>
      <c r="K7" s="4">
        <v>57</v>
      </c>
      <c r="L7" s="4">
        <v>99</v>
      </c>
      <c r="M7" s="4">
        <v>50</v>
      </c>
      <c r="N7" s="4">
        <v>617</v>
      </c>
      <c r="O7" s="5">
        <f>VLOOKUP(A7,'[1]census pivot'!$A$4:$S$462,2,FALSE)</f>
        <v>100125</v>
      </c>
      <c r="P7" s="5">
        <f>VLOOKUP(A7,'[1]census pivot'!$A$4:$S$462,3,FALSE)</f>
        <v>108576</v>
      </c>
      <c r="Q7" s="5">
        <f>VLOOKUP(A7,'[1]census pivot'!$A$4:$S$462,4,FALSE)</f>
        <v>111307</v>
      </c>
      <c r="R7" s="5">
        <f>VLOOKUP(A7,'[1]census pivot'!$A$4:$S$462,5,FALSE)</f>
        <v>103822</v>
      </c>
      <c r="S7" s="5">
        <f>VLOOKUP(A7,'[1]census pivot'!$A$4:$S$462,6,FALSE)</f>
        <v>98254</v>
      </c>
      <c r="T7" s="5">
        <f>VLOOKUP(A7,'[1]census pivot'!$A$4:$S$462,7,FALSE)</f>
        <v>98069</v>
      </c>
      <c r="U7" s="5">
        <f>VLOOKUP(A7,'[1]census pivot'!$A$4:$S$462,8,FALSE)</f>
        <v>99020</v>
      </c>
      <c r="V7" s="5">
        <f>VLOOKUP(A7,'[1]census pivot'!$A$4:$S$462,9,FALSE)</f>
        <v>96673</v>
      </c>
      <c r="W7" s="5">
        <f>VLOOKUP(A7,'[1]census pivot'!$A$4:$S$462,10,FALSE)</f>
        <v>88427</v>
      </c>
      <c r="X7" s="5">
        <f>VLOOKUP(A7,'[1]census pivot'!$A$4:$S$462,11,FALSE)</f>
        <v>88085</v>
      </c>
      <c r="Y7" s="5">
        <f>VLOOKUP(A7,'[1]census pivot'!$A$4:$S$462,12,FALSE)</f>
        <v>92061</v>
      </c>
      <c r="Z7" s="5">
        <f>VLOOKUP(A7,'[1]census pivot'!$A$4:$S$462,13,FALSE)</f>
        <v>91887</v>
      </c>
      <c r="AA7" s="5">
        <f>VLOOKUP(A7,'[1]census pivot'!$A$4:$S$462,14,FALSE)</f>
        <v>87396</v>
      </c>
      <c r="AB7" s="5">
        <f>VLOOKUP(A7,'[1]census pivot'!$A$4:$S$462,15,FALSE)</f>
        <v>74566</v>
      </c>
      <c r="AC7" s="5">
        <f>VLOOKUP(A7,'[1]census pivot'!$A$4:$S$462,16,FALSE)</f>
        <v>53791</v>
      </c>
      <c r="AD7" s="5">
        <f>VLOOKUP(A7,'[1]census pivot'!$A$4:$S$462,17,FALSE)</f>
        <v>35946</v>
      </c>
      <c r="AE7" s="5">
        <f>VLOOKUP(A7,'[1]census pivot'!$A$4:$S$462,18,FALSE)</f>
        <v>25508</v>
      </c>
      <c r="AF7" s="5">
        <f>VLOOKUP(A7,'[1]census pivot'!$A$4:$S$462,19,FALSE)</f>
        <v>23893</v>
      </c>
      <c r="AG7" s="6">
        <f t="shared" si="0"/>
        <v>8.0898876404494381E-4</v>
      </c>
      <c r="AH7" s="6">
        <f t="shared" si="1"/>
        <v>1.9101067385837012E-4</v>
      </c>
      <c r="AI7" s="6">
        <f t="shared" si="2"/>
        <v>2.0784259387557157E-4</v>
      </c>
      <c r="AJ7" s="6">
        <f t="shared" si="3"/>
        <v>2.9428329333448339E-4</v>
      </c>
      <c r="AK7" s="6">
        <f t="shared" si="4"/>
        <v>2.0529443544030254E-4</v>
      </c>
      <c r="AL7" s="6">
        <f t="shared" si="5"/>
        <v>3.2751212905088095E-4</v>
      </c>
      <c r="AM7" s="6">
        <f t="shared" si="6"/>
        <v>2.8446645805793076E-4</v>
      </c>
      <c r="AN7" s="6">
        <f t="shared" si="7"/>
        <v>2.6488621578877659E-4</v>
      </c>
      <c r="AO7" s="6">
        <f t="shared" si="8"/>
        <v>9.2752302535229598E-4</v>
      </c>
      <c r="AP7" s="6">
        <f t="shared" si="9"/>
        <v>4.1434729837190806E-3</v>
      </c>
    </row>
    <row r="8" spans="1:42" x14ac:dyDescent="0.35">
      <c r="A8" s="3" t="s">
        <v>102</v>
      </c>
      <c r="B8" s="4">
        <v>58</v>
      </c>
      <c r="C8" s="4">
        <v>47</v>
      </c>
      <c r="D8" s="4">
        <v>64</v>
      </c>
      <c r="E8" s="4">
        <v>58</v>
      </c>
      <c r="F8" s="4">
        <v>43</v>
      </c>
      <c r="G8" s="4">
        <v>39</v>
      </c>
      <c r="H8" s="4">
        <v>62</v>
      </c>
      <c r="I8" s="4">
        <v>75</v>
      </c>
      <c r="J8" s="4">
        <v>35</v>
      </c>
      <c r="K8" s="4">
        <v>132</v>
      </c>
      <c r="L8" s="4">
        <v>317</v>
      </c>
      <c r="M8" s="4">
        <v>56</v>
      </c>
      <c r="N8" s="4">
        <v>986</v>
      </c>
      <c r="O8" s="5">
        <f>VLOOKUP(A8,'[1]census pivot'!$A$4:$S$462,2,FALSE)</f>
        <v>199318.37699999998</v>
      </c>
      <c r="P8" s="5">
        <f>VLOOKUP(A8,'[1]census pivot'!$A$4:$S$462,3,FALSE)</f>
        <v>221116.24800000002</v>
      </c>
      <c r="Q8" s="5">
        <f>VLOOKUP(A8,'[1]census pivot'!$A$4:$S$462,4,FALSE)</f>
        <v>237801.86000000002</v>
      </c>
      <c r="R8" s="5">
        <f>VLOOKUP(A8,'[1]census pivot'!$A$4:$S$462,5,FALSE)</f>
        <v>254112.94799999997</v>
      </c>
      <c r="S8" s="5">
        <f>VLOOKUP(A8,'[1]census pivot'!$A$4:$S$462,6,FALSE)</f>
        <v>225064.03699999998</v>
      </c>
      <c r="T8" s="5">
        <f>VLOOKUP(A8,'[1]census pivot'!$A$4:$S$462,7,FALSE)</f>
        <v>213008.51200000002</v>
      </c>
      <c r="U8" s="5">
        <f>VLOOKUP(A8,'[1]census pivot'!$A$4:$S$462,8,FALSE)</f>
        <v>207876.448</v>
      </c>
      <c r="V8" s="5">
        <f>VLOOKUP(A8,'[1]census pivot'!$A$4:$S$462,9,FALSE)</f>
        <v>223413.807</v>
      </c>
      <c r="W8" s="5">
        <f>VLOOKUP(A8,'[1]census pivot'!$A$4:$S$462,10,FALSE)</f>
        <v>261700.05899999998</v>
      </c>
      <c r="X8" s="5">
        <f>VLOOKUP(A8,'[1]census pivot'!$A$4:$S$462,11,FALSE)</f>
        <v>287376.37</v>
      </c>
      <c r="Y8" s="5">
        <f>VLOOKUP(A8,'[1]census pivot'!$A$4:$S$462,12,FALSE)</f>
        <v>282010.27900000004</v>
      </c>
      <c r="Z8" s="5">
        <f>VLOOKUP(A8,'[1]census pivot'!$A$4:$S$462,13,FALSE)</f>
        <v>238280.06799999997</v>
      </c>
      <c r="AA8" s="5">
        <f>VLOOKUP(A8,'[1]census pivot'!$A$4:$S$462,14,FALSE)</f>
        <v>205874.69700000001</v>
      </c>
      <c r="AB8" s="5">
        <f>VLOOKUP(A8,'[1]census pivot'!$A$4:$S$462,15,FALSE)</f>
        <v>150498.00599999999</v>
      </c>
      <c r="AC8" s="5">
        <f>VLOOKUP(A8,'[1]census pivot'!$A$4:$S$462,16,FALSE)</f>
        <v>107920.128</v>
      </c>
      <c r="AD8" s="5">
        <f>VLOOKUP(A8,'[1]census pivot'!$A$4:$S$462,17,FALSE)</f>
        <v>89642.506999999998</v>
      </c>
      <c r="AE8" s="5">
        <f>VLOOKUP(A8,'[1]census pivot'!$A$4:$S$462,18,FALSE)</f>
        <v>77465.858999999982</v>
      </c>
      <c r="AF8" s="5">
        <f>VLOOKUP(A8,'[1]census pivot'!$A$4:$S$462,19,FALSE)</f>
        <v>84749.743999999992</v>
      </c>
      <c r="AG8" s="6">
        <f t="shared" si="0"/>
        <v>5.267953792338978E-4</v>
      </c>
      <c r="AH8" s="6">
        <f t="shared" si="1"/>
        <v>1.3945843252713836E-4</v>
      </c>
      <c r="AI8" s="6">
        <f t="shared" si="2"/>
        <v>1.3356234127146152E-4</v>
      </c>
      <c r="AJ8" s="6">
        <f t="shared" si="3"/>
        <v>1.0216568441884927E-4</v>
      </c>
      <c r="AK8" s="6">
        <f t="shared" si="4"/>
        <v>8.0393496730105833E-5</v>
      </c>
      <c r="AL8" s="6">
        <f t="shared" si="5"/>
        <v>1.0888910041865067E-4</v>
      </c>
      <c r="AM8" s="6">
        <f t="shared" si="6"/>
        <v>1.6886005939843962E-4</v>
      </c>
      <c r="AN8" s="6">
        <f t="shared" si="7"/>
        <v>1.3543941153912984E-4</v>
      </c>
      <c r="AO8" s="6">
        <f t="shared" si="8"/>
        <v>7.899065927076327E-4</v>
      </c>
      <c r="AP8" s="6">
        <f t="shared" si="9"/>
        <v>3.740424277859766E-3</v>
      </c>
    </row>
    <row r="9" spans="1:42" x14ac:dyDescent="0.35">
      <c r="A9" s="3" t="s">
        <v>480</v>
      </c>
      <c r="B9" s="4">
        <v>47</v>
      </c>
      <c r="C9" s="4">
        <v>55</v>
      </c>
      <c r="D9" s="4">
        <v>45</v>
      </c>
      <c r="E9" s="4">
        <v>45</v>
      </c>
      <c r="F9" s="4">
        <v>65</v>
      </c>
      <c r="G9" s="4">
        <v>66</v>
      </c>
      <c r="H9" s="4">
        <v>50</v>
      </c>
      <c r="I9" s="4">
        <v>34</v>
      </c>
      <c r="J9" s="4">
        <v>36</v>
      </c>
      <c r="K9" s="4">
        <v>113</v>
      </c>
      <c r="L9" s="4">
        <v>173</v>
      </c>
      <c r="M9" s="4">
        <v>48</v>
      </c>
      <c r="N9" s="4">
        <v>777</v>
      </c>
      <c r="O9" s="5">
        <f>VLOOKUP(A9,'[1]census pivot'!$A$4:$S$462,2,FALSE)</f>
        <v>95141.877000000008</v>
      </c>
      <c r="P9" s="5">
        <f>VLOOKUP(A9,'[1]census pivot'!$A$4:$S$462,3,FALSE)</f>
        <v>95056.768000000011</v>
      </c>
      <c r="Q9" s="5">
        <f>VLOOKUP(A9,'[1]census pivot'!$A$4:$S$462,4,FALSE)</f>
        <v>100763.08699999998</v>
      </c>
      <c r="R9" s="5">
        <f>VLOOKUP(A9,'[1]census pivot'!$A$4:$S$462,5,FALSE)</f>
        <v>108785.626</v>
      </c>
      <c r="S9" s="5">
        <f>VLOOKUP(A9,'[1]census pivot'!$A$4:$S$462,6,FALSE)</f>
        <v>110088.98899999996</v>
      </c>
      <c r="T9" s="5">
        <f>VLOOKUP(A9,'[1]census pivot'!$A$4:$S$462,7,FALSE)</f>
        <v>98977.186999999976</v>
      </c>
      <c r="U9" s="5">
        <f>VLOOKUP(A9,'[1]census pivot'!$A$4:$S$462,8,FALSE)</f>
        <v>101479.579</v>
      </c>
      <c r="V9" s="5">
        <f>VLOOKUP(A9,'[1]census pivot'!$A$4:$S$462,9,FALSE)</f>
        <v>102957.965</v>
      </c>
      <c r="W9" s="5">
        <f>VLOOKUP(A9,'[1]census pivot'!$A$4:$S$462,10,FALSE)</f>
        <v>110931.37599999996</v>
      </c>
      <c r="X9" s="5">
        <f>VLOOKUP(A9,'[1]census pivot'!$A$4:$S$462,11,FALSE)</f>
        <v>118032.91700000002</v>
      </c>
      <c r="Y9" s="5">
        <f>VLOOKUP(A9,'[1]census pivot'!$A$4:$S$462,12,FALSE)</f>
        <v>125721.18500000001</v>
      </c>
      <c r="Z9" s="5">
        <f>VLOOKUP(A9,'[1]census pivot'!$A$4:$S$462,13,FALSE)</f>
        <v>121836.935</v>
      </c>
      <c r="AA9" s="5">
        <f>VLOOKUP(A9,'[1]census pivot'!$A$4:$S$462,14,FALSE)</f>
        <v>110105.368</v>
      </c>
      <c r="AB9" s="5">
        <f>VLOOKUP(A9,'[1]census pivot'!$A$4:$S$462,15,FALSE)</f>
        <v>83078.233999999982</v>
      </c>
      <c r="AC9" s="5">
        <f>VLOOKUP(A9,'[1]census pivot'!$A$4:$S$462,16,FALSE)</f>
        <v>63540.886000000006</v>
      </c>
      <c r="AD9" s="5">
        <f>VLOOKUP(A9,'[1]census pivot'!$A$4:$S$462,17,FALSE)</f>
        <v>49564.67</v>
      </c>
      <c r="AE9" s="5">
        <f>VLOOKUP(A9,'[1]census pivot'!$A$4:$S$462,18,FALSE)</f>
        <v>36680.18099999999</v>
      </c>
      <c r="AF9" s="5">
        <f>VLOOKUP(A9,'[1]census pivot'!$A$4:$S$462,19,FALSE)</f>
        <v>32526.327000000001</v>
      </c>
      <c r="AG9" s="6">
        <f t="shared" si="0"/>
        <v>1.0720831164598528E-3</v>
      </c>
      <c r="AH9" s="6">
        <f t="shared" si="1"/>
        <v>2.2980305035972989E-4</v>
      </c>
      <c r="AI9" s="6">
        <f t="shared" si="2"/>
        <v>2.0559716347188096E-4</v>
      </c>
      <c r="AJ9" s="6">
        <f t="shared" si="3"/>
        <v>3.2425944654818989E-4</v>
      </c>
      <c r="AK9" s="6">
        <f t="shared" si="4"/>
        <v>3.0857077632494089E-4</v>
      </c>
      <c r="AL9" s="6">
        <f t="shared" si="5"/>
        <v>2.0512475314159019E-4</v>
      </c>
      <c r="AM9" s="6">
        <f t="shared" si="6"/>
        <v>1.4658817973364695E-4</v>
      </c>
      <c r="AN9" s="6">
        <f t="shared" si="7"/>
        <v>2.4553414315950064E-4</v>
      </c>
      <c r="AO9" s="6">
        <f t="shared" si="8"/>
        <v>1.3102231459591715E-3</v>
      </c>
      <c r="AP9" s="6">
        <f t="shared" si="9"/>
        <v>5.3187683933694696E-3</v>
      </c>
    </row>
    <row r="10" spans="1:42" x14ac:dyDescent="0.35">
      <c r="A10" s="3" t="s">
        <v>292</v>
      </c>
      <c r="B10" s="4">
        <v>51</v>
      </c>
      <c r="C10" s="4">
        <v>59</v>
      </c>
      <c r="D10" s="4">
        <v>62</v>
      </c>
      <c r="E10" s="4">
        <v>54</v>
      </c>
      <c r="F10" s="4">
        <v>70</v>
      </c>
      <c r="G10" s="4">
        <v>54</v>
      </c>
      <c r="H10" s="4">
        <v>59</v>
      </c>
      <c r="I10" s="4">
        <v>49</v>
      </c>
      <c r="J10" s="4">
        <v>37</v>
      </c>
      <c r="K10" s="4">
        <v>52</v>
      </c>
      <c r="L10" s="4">
        <v>200</v>
      </c>
      <c r="M10" s="4">
        <v>54</v>
      </c>
      <c r="N10" s="4">
        <v>801</v>
      </c>
      <c r="O10" s="5">
        <f>VLOOKUP(A10,'[1]census pivot'!$A$4:$S$462,2,FALSE)</f>
        <v>122878.87</v>
      </c>
      <c r="P10" s="5">
        <f>VLOOKUP(A10,'[1]census pivot'!$A$4:$S$462,3,FALSE)</f>
        <v>122465.99499999995</v>
      </c>
      <c r="Q10" s="5">
        <f>VLOOKUP(A10,'[1]census pivot'!$A$4:$S$462,4,FALSE)</f>
        <v>116385.71899999997</v>
      </c>
      <c r="R10" s="5">
        <f>VLOOKUP(A10,'[1]census pivot'!$A$4:$S$462,5,FALSE)</f>
        <v>120574.68599999999</v>
      </c>
      <c r="S10" s="5">
        <f>VLOOKUP(A10,'[1]census pivot'!$A$4:$S$462,6,FALSE)</f>
        <v>125276.09700000004</v>
      </c>
      <c r="T10" s="5">
        <f>VLOOKUP(A10,'[1]census pivot'!$A$4:$S$462,7,FALSE)</f>
        <v>121864.42599999998</v>
      </c>
      <c r="U10" s="5">
        <f>VLOOKUP(A10,'[1]census pivot'!$A$4:$S$462,8,FALSE)</f>
        <v>115367.09500000003</v>
      </c>
      <c r="V10" s="5">
        <f>VLOOKUP(A10,'[1]census pivot'!$A$4:$S$462,9,FALSE)</f>
        <v>104636.22199999997</v>
      </c>
      <c r="W10" s="5">
        <f>VLOOKUP(A10,'[1]census pivot'!$A$4:$S$462,10,FALSE)</f>
        <v>106112.51499999998</v>
      </c>
      <c r="X10" s="5">
        <f>VLOOKUP(A10,'[1]census pivot'!$A$4:$S$462,11,FALSE)</f>
        <v>114680.62300000002</v>
      </c>
      <c r="Y10" s="5">
        <f>VLOOKUP(A10,'[1]census pivot'!$A$4:$S$462,12,FALSE)</f>
        <v>121850.19099999999</v>
      </c>
      <c r="Z10" s="5">
        <f>VLOOKUP(A10,'[1]census pivot'!$A$4:$S$462,13,FALSE)</f>
        <v>109884.507</v>
      </c>
      <c r="AA10" s="5">
        <f>VLOOKUP(A10,'[1]census pivot'!$A$4:$S$462,14,FALSE)</f>
        <v>94804.806999999957</v>
      </c>
      <c r="AB10" s="5">
        <f>VLOOKUP(A10,'[1]census pivot'!$A$4:$S$462,15,FALSE)</f>
        <v>67892.543999999994</v>
      </c>
      <c r="AC10" s="5">
        <f>VLOOKUP(A10,'[1]census pivot'!$A$4:$S$462,16,FALSE)</f>
        <v>50488.156999999985</v>
      </c>
      <c r="AD10" s="5">
        <f>VLOOKUP(A10,'[1]census pivot'!$A$4:$S$462,17,FALSE)</f>
        <v>41540.311000000016</v>
      </c>
      <c r="AE10" s="5">
        <f>VLOOKUP(A10,'[1]census pivot'!$A$4:$S$462,18,FALSE)</f>
        <v>33655.756000000001</v>
      </c>
      <c r="AF10" s="5">
        <f>VLOOKUP(A10,'[1]census pivot'!$A$4:$S$462,19,FALSE)</f>
        <v>34816.172000000013</v>
      </c>
      <c r="AG10" s="6">
        <f t="shared" si="0"/>
        <v>8.9519052380608642E-4</v>
      </c>
      <c r="AH10" s="6">
        <f t="shared" si="1"/>
        <v>2.5957527773905789E-4</v>
      </c>
      <c r="AI10" s="6">
        <f t="shared" si="2"/>
        <v>2.5218548927704654E-4</v>
      </c>
      <c r="AJ10" s="6">
        <f t="shared" si="3"/>
        <v>2.9507040086801953E-4</v>
      </c>
      <c r="AK10" s="6">
        <f t="shared" si="4"/>
        <v>2.5622929355918278E-4</v>
      </c>
      <c r="AL10" s="6">
        <f t="shared" si="5"/>
        <v>2.4943895893412009E-4</v>
      </c>
      <c r="AM10" s="6">
        <f t="shared" si="6"/>
        <v>2.3938719145836802E-4</v>
      </c>
      <c r="AN10" s="6">
        <f t="shared" si="7"/>
        <v>3.1255094527612239E-4</v>
      </c>
      <c r="AO10" s="6">
        <f t="shared" si="8"/>
        <v>6.9152552885511944E-4</v>
      </c>
      <c r="AP10" s="6">
        <f t="shared" si="9"/>
        <v>5.7444569150221321E-3</v>
      </c>
    </row>
    <row r="11" spans="1:42" x14ac:dyDescent="0.35">
      <c r="A11" s="3" t="s">
        <v>192</v>
      </c>
      <c r="B11" s="4">
        <v>54</v>
      </c>
      <c r="C11" s="4">
        <v>67</v>
      </c>
      <c r="D11" s="4">
        <v>60</v>
      </c>
      <c r="E11" s="4">
        <v>58</v>
      </c>
      <c r="F11" s="4">
        <v>58</v>
      </c>
      <c r="G11" s="4">
        <v>51</v>
      </c>
      <c r="H11" s="4">
        <v>57</v>
      </c>
      <c r="I11" s="4">
        <v>46</v>
      </c>
      <c r="J11" s="4">
        <v>37</v>
      </c>
      <c r="K11" s="4">
        <v>149</v>
      </c>
      <c r="L11" s="4">
        <v>348</v>
      </c>
      <c r="M11" s="4">
        <v>58</v>
      </c>
      <c r="N11" s="4">
        <v>1043</v>
      </c>
      <c r="O11" s="5">
        <f>VLOOKUP(A11,'[1]census pivot'!$A$4:$S$462,2,FALSE)</f>
        <v>198921.17200000008</v>
      </c>
      <c r="P11" s="5">
        <f>VLOOKUP(A11,'[1]census pivot'!$A$4:$S$462,3,FALSE)</f>
        <v>197218.54699999996</v>
      </c>
      <c r="Q11" s="5">
        <f>VLOOKUP(A11,'[1]census pivot'!$A$4:$S$462,4,FALSE)</f>
        <v>194425.89700000003</v>
      </c>
      <c r="R11" s="5">
        <f>VLOOKUP(A11,'[1]census pivot'!$A$4:$S$462,5,FALSE)</f>
        <v>199074.90299999999</v>
      </c>
      <c r="S11" s="5">
        <f>VLOOKUP(A11,'[1]census pivot'!$A$4:$S$462,6,FALSE)</f>
        <v>203523.10699999999</v>
      </c>
      <c r="T11" s="5">
        <f>VLOOKUP(A11,'[1]census pivot'!$A$4:$S$462,7,FALSE)</f>
        <v>192426.22200000001</v>
      </c>
      <c r="U11" s="5">
        <f>VLOOKUP(A11,'[1]census pivot'!$A$4:$S$462,8,FALSE)</f>
        <v>176877.74100000004</v>
      </c>
      <c r="V11" s="5">
        <f>VLOOKUP(A11,'[1]census pivot'!$A$4:$S$462,9,FALSE)</f>
        <v>167340.49200000003</v>
      </c>
      <c r="W11" s="5">
        <f>VLOOKUP(A11,'[1]census pivot'!$A$4:$S$462,10,FALSE)</f>
        <v>174134.8790000001</v>
      </c>
      <c r="X11" s="5">
        <f>VLOOKUP(A11,'[1]census pivot'!$A$4:$S$462,11,FALSE)</f>
        <v>194352.02000000002</v>
      </c>
      <c r="Y11" s="5">
        <f>VLOOKUP(A11,'[1]census pivot'!$A$4:$S$462,12,FALSE)</f>
        <v>198134.13299999994</v>
      </c>
      <c r="Z11" s="5">
        <f>VLOOKUP(A11,'[1]census pivot'!$A$4:$S$462,13,FALSE)</f>
        <v>176938.46</v>
      </c>
      <c r="AA11" s="5">
        <f>VLOOKUP(A11,'[1]census pivot'!$A$4:$S$462,14,FALSE)</f>
        <v>145942.204</v>
      </c>
      <c r="AB11" s="5">
        <f>VLOOKUP(A11,'[1]census pivot'!$A$4:$S$462,15,FALSE)</f>
        <v>105981.71899999997</v>
      </c>
      <c r="AC11" s="5">
        <f>VLOOKUP(A11,'[1]census pivot'!$A$4:$S$462,16,FALSE)</f>
        <v>79652.760999999984</v>
      </c>
      <c r="AD11" s="5">
        <f>VLOOKUP(A11,'[1]census pivot'!$A$4:$S$462,17,FALSE)</f>
        <v>66053.473000000013</v>
      </c>
      <c r="AE11" s="5">
        <f>VLOOKUP(A11,'[1]census pivot'!$A$4:$S$462,18,FALSE)</f>
        <v>55075.108999999997</v>
      </c>
      <c r="AF11" s="5">
        <f>VLOOKUP(A11,'[1]census pivot'!$A$4:$S$462,19,FALSE)</f>
        <v>57438.913000000022</v>
      </c>
      <c r="AG11" s="6">
        <f t="shared" si="0"/>
        <v>6.082811537024322E-4</v>
      </c>
      <c r="AH11" s="6">
        <f t="shared" si="1"/>
        <v>1.532001817444396E-4</v>
      </c>
      <c r="AI11" s="6">
        <f t="shared" si="2"/>
        <v>1.4903203321844536E-4</v>
      </c>
      <c r="AJ11" s="6">
        <f t="shared" si="3"/>
        <v>1.5705220038486289E-4</v>
      </c>
      <c r="AK11" s="6">
        <f t="shared" si="4"/>
        <v>1.4935191328923096E-4</v>
      </c>
      <c r="AL11" s="6">
        <f t="shared" si="5"/>
        <v>1.452280534340278E-4</v>
      </c>
      <c r="AM11" s="6">
        <f t="shared" si="6"/>
        <v>1.4246749690777395E-4</v>
      </c>
      <c r="AN11" s="6">
        <f t="shared" si="7"/>
        <v>1.9931642009609428E-4</v>
      </c>
      <c r="AO11" s="6">
        <f t="shared" si="8"/>
        <v>1.2300977815458947E-3</v>
      </c>
      <c r="AP11" s="6">
        <f t="shared" si="9"/>
        <v>6.0586104754454502E-3</v>
      </c>
    </row>
    <row r="12" spans="1:42" x14ac:dyDescent="0.35">
      <c r="A12" s="3" t="s">
        <v>503</v>
      </c>
      <c r="B12" s="4">
        <v>49</v>
      </c>
      <c r="C12" s="4">
        <v>47</v>
      </c>
      <c r="D12" s="4">
        <v>65</v>
      </c>
      <c r="E12" s="4">
        <v>49</v>
      </c>
      <c r="F12" s="4">
        <v>50</v>
      </c>
      <c r="G12" s="4">
        <v>50</v>
      </c>
      <c r="H12" s="4">
        <v>43</v>
      </c>
      <c r="I12" s="4">
        <v>57</v>
      </c>
      <c r="J12" s="4">
        <v>38</v>
      </c>
      <c r="K12" s="4">
        <v>46</v>
      </c>
      <c r="L12" s="4">
        <v>73</v>
      </c>
      <c r="M12" s="4">
        <v>62</v>
      </c>
      <c r="N12" s="4">
        <v>629</v>
      </c>
      <c r="O12" s="5">
        <f>VLOOKUP(A12,'[1]census pivot'!$A$4:$S$462,2,FALSE)</f>
        <v>34227</v>
      </c>
      <c r="P12" s="5">
        <f>VLOOKUP(A12,'[1]census pivot'!$A$4:$S$462,3,FALSE)</f>
        <v>37280</v>
      </c>
      <c r="Q12" s="5">
        <f>VLOOKUP(A12,'[1]census pivot'!$A$4:$S$462,4,FALSE)</f>
        <v>34967</v>
      </c>
      <c r="R12" s="5">
        <f>VLOOKUP(A12,'[1]census pivot'!$A$4:$S$462,5,FALSE)</f>
        <v>34914</v>
      </c>
      <c r="S12" s="5">
        <f>VLOOKUP(A12,'[1]census pivot'!$A$4:$S$462,6,FALSE)</f>
        <v>40629</v>
      </c>
      <c r="T12" s="5">
        <f>VLOOKUP(A12,'[1]census pivot'!$A$4:$S$462,7,FALSE)</f>
        <v>38772</v>
      </c>
      <c r="U12" s="5">
        <f>VLOOKUP(A12,'[1]census pivot'!$A$4:$S$462,8,FALSE)</f>
        <v>37814</v>
      </c>
      <c r="V12" s="5">
        <f>VLOOKUP(A12,'[1]census pivot'!$A$4:$S$462,9,FALSE)</f>
        <v>33419</v>
      </c>
      <c r="W12" s="5">
        <f>VLOOKUP(A12,'[1]census pivot'!$A$4:$S$462,10,FALSE)</f>
        <v>32298</v>
      </c>
      <c r="X12" s="5">
        <f>VLOOKUP(A12,'[1]census pivot'!$A$4:$S$462,11,FALSE)</f>
        <v>30781</v>
      </c>
      <c r="Y12" s="5">
        <f>VLOOKUP(A12,'[1]census pivot'!$A$4:$S$462,12,FALSE)</f>
        <v>35596</v>
      </c>
      <c r="Z12" s="5">
        <f>VLOOKUP(A12,'[1]census pivot'!$A$4:$S$462,13,FALSE)</f>
        <v>39175</v>
      </c>
      <c r="AA12" s="5">
        <f>VLOOKUP(A12,'[1]census pivot'!$A$4:$S$462,14,FALSE)</f>
        <v>35425</v>
      </c>
      <c r="AB12" s="5">
        <f>VLOOKUP(A12,'[1]census pivot'!$A$4:$S$462,15,FALSE)</f>
        <v>27193</v>
      </c>
      <c r="AC12" s="5">
        <f>VLOOKUP(A12,'[1]census pivot'!$A$4:$S$462,16,FALSE)</f>
        <v>18358</v>
      </c>
      <c r="AD12" s="5">
        <f>VLOOKUP(A12,'[1]census pivot'!$A$4:$S$462,17,FALSE)</f>
        <v>12693</v>
      </c>
      <c r="AE12" s="5">
        <f>VLOOKUP(A12,'[1]census pivot'!$A$4:$S$462,18,FALSE)</f>
        <v>9224</v>
      </c>
      <c r="AF12" s="5">
        <f>VLOOKUP(A12,'[1]census pivot'!$A$4:$S$462,19,FALSE)</f>
        <v>8928</v>
      </c>
      <c r="AG12" s="6">
        <f t="shared" si="0"/>
        <v>2.8048032255237093E-3</v>
      </c>
      <c r="AH12" s="6">
        <f t="shared" si="1"/>
        <v>8.9969133666449813E-4</v>
      </c>
      <c r="AI12" s="6">
        <f t="shared" si="2"/>
        <v>8.6043710204784026E-4</v>
      </c>
      <c r="AJ12" s="6">
        <f t="shared" si="3"/>
        <v>6.5286083618415903E-4</v>
      </c>
      <c r="AK12" s="6">
        <f t="shared" si="4"/>
        <v>7.608381392942465E-4</v>
      </c>
      <c r="AL12" s="6">
        <f t="shared" si="5"/>
        <v>6.4781475511095708E-4</v>
      </c>
      <c r="AM12" s="6">
        <f t="shared" si="6"/>
        <v>7.6407506702412867E-4</v>
      </c>
      <c r="AN12" s="6">
        <f t="shared" si="7"/>
        <v>8.3422976443985866E-4</v>
      </c>
      <c r="AO12" s="6">
        <f t="shared" si="8"/>
        <v>2.0988273942601633E-3</v>
      </c>
      <c r="AP12" s="6">
        <f t="shared" si="9"/>
        <v>8.1765232974910403E-3</v>
      </c>
    </row>
    <row r="13" spans="1:42" x14ac:dyDescent="0.35">
      <c r="A13" s="3" t="s">
        <v>329</v>
      </c>
      <c r="B13" s="4">
        <v>62</v>
      </c>
      <c r="C13" s="4">
        <v>46</v>
      </c>
      <c r="D13" s="4">
        <v>52</v>
      </c>
      <c r="E13" s="4">
        <v>54</v>
      </c>
      <c r="F13" s="4">
        <v>52</v>
      </c>
      <c r="G13" s="4">
        <v>56</v>
      </c>
      <c r="H13" s="4">
        <v>58</v>
      </c>
      <c r="I13" s="4">
        <v>41</v>
      </c>
      <c r="J13" s="4">
        <v>38</v>
      </c>
      <c r="K13" s="4">
        <v>66</v>
      </c>
      <c r="L13" s="4">
        <v>123</v>
      </c>
      <c r="M13" s="4">
        <v>54</v>
      </c>
      <c r="N13" s="4">
        <v>702</v>
      </c>
      <c r="O13" s="5">
        <f>VLOOKUP(A13,'[1]census pivot'!$A$4:$S$462,2,FALSE)</f>
        <v>133591.897</v>
      </c>
      <c r="P13" s="5">
        <f>VLOOKUP(A13,'[1]census pivot'!$A$4:$S$462,3,FALSE)</f>
        <v>135888.02299999999</v>
      </c>
      <c r="Q13" s="5">
        <f>VLOOKUP(A13,'[1]census pivot'!$A$4:$S$462,4,FALSE)</f>
        <v>138125.13700000002</v>
      </c>
      <c r="R13" s="5">
        <f>VLOOKUP(A13,'[1]census pivot'!$A$4:$S$462,5,FALSE)</f>
        <v>138527.43099999998</v>
      </c>
      <c r="S13" s="5">
        <f>VLOOKUP(A13,'[1]census pivot'!$A$4:$S$462,6,FALSE)</f>
        <v>143450.09299999999</v>
      </c>
      <c r="T13" s="5">
        <f>VLOOKUP(A13,'[1]census pivot'!$A$4:$S$462,7,FALSE)</f>
        <v>134548.53099999999</v>
      </c>
      <c r="U13" s="5">
        <f>VLOOKUP(A13,'[1]census pivot'!$A$4:$S$462,8,FALSE)</f>
        <v>127823.34199999998</v>
      </c>
      <c r="V13" s="5">
        <f>VLOOKUP(A13,'[1]census pivot'!$A$4:$S$462,9,FALSE)</f>
        <v>118921.40600000002</v>
      </c>
      <c r="W13" s="5">
        <f>VLOOKUP(A13,'[1]census pivot'!$A$4:$S$462,10,FALSE)</f>
        <v>117484.23500000002</v>
      </c>
      <c r="X13" s="5">
        <f>VLOOKUP(A13,'[1]census pivot'!$A$4:$S$462,11,FALSE)</f>
        <v>125659.94099999999</v>
      </c>
      <c r="Y13" s="5">
        <f>VLOOKUP(A13,'[1]census pivot'!$A$4:$S$462,12,FALSE)</f>
        <v>139142.07399999999</v>
      </c>
      <c r="Z13" s="5">
        <f>VLOOKUP(A13,'[1]census pivot'!$A$4:$S$462,13,FALSE)</f>
        <v>131685.79200000002</v>
      </c>
      <c r="AA13" s="5">
        <f>VLOOKUP(A13,'[1]census pivot'!$A$4:$S$462,14,FALSE)</f>
        <v>121321.60099999998</v>
      </c>
      <c r="AB13" s="5">
        <f>VLOOKUP(A13,'[1]census pivot'!$A$4:$S$462,15,FALSE)</f>
        <v>92972.942999999985</v>
      </c>
      <c r="AC13" s="5">
        <f>VLOOKUP(A13,'[1]census pivot'!$A$4:$S$462,16,FALSE)</f>
        <v>67821.506999999983</v>
      </c>
      <c r="AD13" s="5">
        <f>VLOOKUP(A13,'[1]census pivot'!$A$4:$S$462,17,FALSE)</f>
        <v>50155.303999999989</v>
      </c>
      <c r="AE13" s="5">
        <f>VLOOKUP(A13,'[1]census pivot'!$A$4:$S$462,18,FALSE)</f>
        <v>36214.265000000007</v>
      </c>
      <c r="AF13" s="5">
        <f>VLOOKUP(A13,'[1]census pivot'!$A$4:$S$462,19,FALSE)</f>
        <v>31741.363999999998</v>
      </c>
      <c r="AG13" s="6">
        <f t="shared" si="0"/>
        <v>8.0843226591804441E-4</v>
      </c>
      <c r="AH13" s="6">
        <f t="shared" si="1"/>
        <v>1.8977190730547393E-4</v>
      </c>
      <c r="AI13" s="6">
        <f t="shared" si="2"/>
        <v>1.8441186113826578E-4</v>
      </c>
      <c r="AJ13" s="6">
        <f t="shared" si="3"/>
        <v>1.9819197616506709E-4</v>
      </c>
      <c r="AK13" s="6">
        <f t="shared" si="4"/>
        <v>2.368809803485188E-4</v>
      </c>
      <c r="AL13" s="6">
        <f t="shared" si="5"/>
        <v>2.1903156590405854E-4</v>
      </c>
      <c r="AM13" s="6">
        <f t="shared" si="6"/>
        <v>1.6205060063205349E-4</v>
      </c>
      <c r="AN13" s="6">
        <f t="shared" si="7"/>
        <v>2.3632656475394524E-4</v>
      </c>
      <c r="AO13" s="6">
        <f t="shared" si="8"/>
        <v>7.6415803348515044E-4</v>
      </c>
      <c r="AP13" s="6">
        <f t="shared" si="9"/>
        <v>3.8750697670081225E-3</v>
      </c>
    </row>
    <row r="14" spans="1:42" x14ac:dyDescent="0.35">
      <c r="A14" s="3" t="s">
        <v>187</v>
      </c>
      <c r="B14" s="4">
        <v>52</v>
      </c>
      <c r="C14" s="4">
        <v>57</v>
      </c>
      <c r="D14" s="4">
        <v>45</v>
      </c>
      <c r="E14" s="4">
        <v>66</v>
      </c>
      <c r="F14" s="4">
        <v>51</v>
      </c>
      <c r="G14" s="4">
        <v>43</v>
      </c>
      <c r="H14" s="4">
        <v>53</v>
      </c>
      <c r="I14" s="4">
        <v>50</v>
      </c>
      <c r="J14" s="4">
        <v>38</v>
      </c>
      <c r="K14" s="4">
        <v>94</v>
      </c>
      <c r="L14" s="4">
        <v>294</v>
      </c>
      <c r="M14" s="4">
        <v>66</v>
      </c>
      <c r="N14" s="4">
        <v>909</v>
      </c>
      <c r="O14" s="5">
        <f>VLOOKUP(A14,'[1]census pivot'!$A$4:$S$462,2,FALSE)</f>
        <v>173932.64600000004</v>
      </c>
      <c r="P14" s="5">
        <f>VLOOKUP(A14,'[1]census pivot'!$A$4:$S$462,3,FALSE)</f>
        <v>179216.17799999999</v>
      </c>
      <c r="Q14" s="5">
        <f>VLOOKUP(A14,'[1]census pivot'!$A$4:$S$462,4,FALSE)</f>
        <v>178531.02799999999</v>
      </c>
      <c r="R14" s="5">
        <f>VLOOKUP(A14,'[1]census pivot'!$A$4:$S$462,5,FALSE)</f>
        <v>189972.10100000005</v>
      </c>
      <c r="S14" s="5">
        <f>VLOOKUP(A14,'[1]census pivot'!$A$4:$S$462,6,FALSE)</f>
        <v>206773.86300000001</v>
      </c>
      <c r="T14" s="5">
        <f>VLOOKUP(A14,'[1]census pivot'!$A$4:$S$462,7,FALSE)</f>
        <v>174155.77200000003</v>
      </c>
      <c r="U14" s="5">
        <f>VLOOKUP(A14,'[1]census pivot'!$A$4:$S$462,8,FALSE)</f>
        <v>177956.16899999997</v>
      </c>
      <c r="V14" s="5">
        <f>VLOOKUP(A14,'[1]census pivot'!$A$4:$S$462,9,FALSE)</f>
        <v>164250.73600000006</v>
      </c>
      <c r="W14" s="5">
        <f>VLOOKUP(A14,'[1]census pivot'!$A$4:$S$462,10,FALSE)</f>
        <v>160724.98599999998</v>
      </c>
      <c r="X14" s="5">
        <f>VLOOKUP(A14,'[1]census pivot'!$A$4:$S$462,11,FALSE)</f>
        <v>168620.86899999995</v>
      </c>
      <c r="Y14" s="5">
        <f>VLOOKUP(A14,'[1]census pivot'!$A$4:$S$462,12,FALSE)</f>
        <v>187569.182</v>
      </c>
      <c r="Z14" s="5">
        <f>VLOOKUP(A14,'[1]census pivot'!$A$4:$S$462,13,FALSE)</f>
        <v>182964.29</v>
      </c>
      <c r="AA14" s="5">
        <f>VLOOKUP(A14,'[1]census pivot'!$A$4:$S$462,14,FALSE)</f>
        <v>167253.53999999998</v>
      </c>
      <c r="AB14" s="5">
        <f>VLOOKUP(A14,'[1]census pivot'!$A$4:$S$462,15,FALSE)</f>
        <v>131250.42000000001</v>
      </c>
      <c r="AC14" s="5">
        <f>VLOOKUP(A14,'[1]census pivot'!$A$4:$S$462,16,FALSE)</f>
        <v>94531.79800000001</v>
      </c>
      <c r="AD14" s="5">
        <f>VLOOKUP(A14,'[1]census pivot'!$A$4:$S$462,17,FALSE)</f>
        <v>74099.714999999982</v>
      </c>
      <c r="AE14" s="5">
        <f>VLOOKUP(A14,'[1]census pivot'!$A$4:$S$462,18,FALSE)</f>
        <v>54007.360000000001</v>
      </c>
      <c r="AF14" s="5">
        <f>VLOOKUP(A14,'[1]census pivot'!$A$4:$S$462,19,FALSE)</f>
        <v>62700.050000000025</v>
      </c>
      <c r="AG14" s="6">
        <f t="shared" si="0"/>
        <v>6.2667936414880952E-4</v>
      </c>
      <c r="AH14" s="6">
        <f t="shared" si="1"/>
        <v>1.2578714590995296E-4</v>
      </c>
      <c r="AI14" s="6">
        <f t="shared" si="2"/>
        <v>1.1342270390430487E-4</v>
      </c>
      <c r="AJ14" s="6">
        <f t="shared" si="3"/>
        <v>1.448403023628216E-4</v>
      </c>
      <c r="AK14" s="6">
        <f t="shared" si="4"/>
        <v>1.3231757663423235E-4</v>
      </c>
      <c r="AL14" s="6">
        <f t="shared" si="5"/>
        <v>1.4879696906525895E-4</v>
      </c>
      <c r="AM14" s="6">
        <f t="shared" si="6"/>
        <v>1.4276828795381437E-4</v>
      </c>
      <c r="AN14" s="6">
        <f t="shared" si="7"/>
        <v>1.6830377669511598E-4</v>
      </c>
      <c r="AO14" s="6">
        <f t="shared" si="8"/>
        <v>7.3376119156572746E-4</v>
      </c>
      <c r="AP14" s="6">
        <f t="shared" si="9"/>
        <v>4.6889914760833507E-3</v>
      </c>
    </row>
    <row r="15" spans="1:42" x14ac:dyDescent="0.35">
      <c r="A15" s="3" t="s">
        <v>331</v>
      </c>
      <c r="B15" s="4">
        <v>69</v>
      </c>
      <c r="C15" s="4">
        <v>64</v>
      </c>
      <c r="D15" s="4">
        <v>53</v>
      </c>
      <c r="E15" s="4">
        <v>50</v>
      </c>
      <c r="F15" s="4">
        <v>57</v>
      </c>
      <c r="G15" s="4">
        <v>44</v>
      </c>
      <c r="H15" s="4">
        <v>46</v>
      </c>
      <c r="I15" s="4">
        <v>45</v>
      </c>
      <c r="J15" s="4">
        <v>41</v>
      </c>
      <c r="K15" s="4">
        <v>77</v>
      </c>
      <c r="L15" s="4">
        <v>102</v>
      </c>
      <c r="M15" s="4">
        <v>55</v>
      </c>
      <c r="N15" s="4">
        <v>703</v>
      </c>
      <c r="O15" s="5">
        <f>VLOOKUP(A15,'[1]census pivot'!$A$4:$S$462,2,FALSE)</f>
        <v>126153.17999999998</v>
      </c>
      <c r="P15" s="5">
        <f>VLOOKUP(A15,'[1]census pivot'!$A$4:$S$462,3,FALSE)</f>
        <v>134850.84900000002</v>
      </c>
      <c r="Q15" s="5">
        <f>VLOOKUP(A15,'[1]census pivot'!$A$4:$S$462,4,FALSE)</f>
        <v>134686.34300000002</v>
      </c>
      <c r="R15" s="5">
        <f>VLOOKUP(A15,'[1]census pivot'!$A$4:$S$462,5,FALSE)</f>
        <v>134277.30600000004</v>
      </c>
      <c r="S15" s="5">
        <f>VLOOKUP(A15,'[1]census pivot'!$A$4:$S$462,6,FALSE)</f>
        <v>142458.90400000001</v>
      </c>
      <c r="T15" s="5">
        <f>VLOOKUP(A15,'[1]census pivot'!$A$4:$S$462,7,FALSE)</f>
        <v>134380.34599999999</v>
      </c>
      <c r="U15" s="5">
        <f>VLOOKUP(A15,'[1]census pivot'!$A$4:$S$462,8,FALSE)</f>
        <v>130271.70000000003</v>
      </c>
      <c r="V15" s="5">
        <f>VLOOKUP(A15,'[1]census pivot'!$A$4:$S$462,9,FALSE)</f>
        <v>120049.26100000001</v>
      </c>
      <c r="W15" s="5">
        <f>VLOOKUP(A15,'[1]census pivot'!$A$4:$S$462,10,FALSE)</f>
        <v>116342.63000000003</v>
      </c>
      <c r="X15" s="5">
        <f>VLOOKUP(A15,'[1]census pivot'!$A$4:$S$462,11,FALSE)</f>
        <v>119370.037</v>
      </c>
      <c r="Y15" s="5">
        <f>VLOOKUP(A15,'[1]census pivot'!$A$4:$S$462,12,FALSE)</f>
        <v>134457.05900000001</v>
      </c>
      <c r="Z15" s="5">
        <f>VLOOKUP(A15,'[1]census pivot'!$A$4:$S$462,13,FALSE)</f>
        <v>134531.041</v>
      </c>
      <c r="AA15" s="5">
        <f>VLOOKUP(A15,'[1]census pivot'!$A$4:$S$462,14,FALSE)</f>
        <v>123086.141</v>
      </c>
      <c r="AB15" s="5">
        <f>VLOOKUP(A15,'[1]census pivot'!$A$4:$S$462,15,FALSE)</f>
        <v>103072.57599999997</v>
      </c>
      <c r="AC15" s="5">
        <f>VLOOKUP(A15,'[1]census pivot'!$A$4:$S$462,16,FALSE)</f>
        <v>74111.686000000016</v>
      </c>
      <c r="AD15" s="5">
        <f>VLOOKUP(A15,'[1]census pivot'!$A$4:$S$462,17,FALSE)</f>
        <v>53547.755999999979</v>
      </c>
      <c r="AE15" s="5">
        <f>VLOOKUP(A15,'[1]census pivot'!$A$4:$S$462,18,FALSE)</f>
        <v>35104.629000000008</v>
      </c>
      <c r="AF15" s="5">
        <f>VLOOKUP(A15,'[1]census pivot'!$A$4:$S$462,19,FALSE)</f>
        <v>33449.786999999997</v>
      </c>
      <c r="AG15" s="6">
        <f t="shared" si="0"/>
        <v>1.0542738597631865E-3</v>
      </c>
      <c r="AH15" s="6">
        <f t="shared" si="1"/>
        <v>1.9663334624336366E-4</v>
      </c>
      <c r="AI15" s="6">
        <f t="shared" si="2"/>
        <v>1.9151812478750065E-4</v>
      </c>
      <c r="AJ15" s="6">
        <f t="shared" si="3"/>
        <v>2.1537713711837313E-4</v>
      </c>
      <c r="AK15" s="6">
        <f t="shared" si="4"/>
        <v>1.8613159619760387E-4</v>
      </c>
      <c r="AL15" s="6">
        <f t="shared" si="5"/>
        <v>1.8122572698070028E-4</v>
      </c>
      <c r="AM15" s="6">
        <f t="shared" si="6"/>
        <v>1.7467778993095266E-4</v>
      </c>
      <c r="AN15" s="6">
        <f t="shared" si="7"/>
        <v>2.3139752671713022E-4</v>
      </c>
      <c r="AO15" s="6">
        <f t="shared" si="8"/>
        <v>8.6856095298507778E-4</v>
      </c>
      <c r="AP15" s="6">
        <f t="shared" si="9"/>
        <v>3.0493467716251827E-3</v>
      </c>
    </row>
    <row r="16" spans="1:42" x14ac:dyDescent="0.35">
      <c r="A16" s="3" t="s">
        <v>183</v>
      </c>
      <c r="B16" s="4">
        <v>54</v>
      </c>
      <c r="C16" s="4">
        <v>65</v>
      </c>
      <c r="D16" s="4">
        <v>45</v>
      </c>
      <c r="E16" s="4">
        <v>46</v>
      </c>
      <c r="F16" s="4">
        <v>34</v>
      </c>
      <c r="G16" s="4">
        <v>59</v>
      </c>
      <c r="H16" s="4">
        <v>42</v>
      </c>
      <c r="I16" s="4">
        <v>38</v>
      </c>
      <c r="J16" s="4">
        <v>41</v>
      </c>
      <c r="K16" s="4">
        <v>127</v>
      </c>
      <c r="L16" s="4">
        <v>411</v>
      </c>
      <c r="M16" s="4">
        <v>48</v>
      </c>
      <c r="N16" s="4">
        <v>1010</v>
      </c>
      <c r="O16" s="5">
        <f>VLOOKUP(A16,'[1]census pivot'!$A$4:$S$462,2,FALSE)</f>
        <v>193429.39699999991</v>
      </c>
      <c r="P16" s="5">
        <f>VLOOKUP(A16,'[1]census pivot'!$A$4:$S$462,3,FALSE)</f>
        <v>194698.68599999999</v>
      </c>
      <c r="Q16" s="5">
        <f>VLOOKUP(A16,'[1]census pivot'!$A$4:$S$462,4,FALSE)</f>
        <v>195219.07799999995</v>
      </c>
      <c r="R16" s="5">
        <f>VLOOKUP(A16,'[1]census pivot'!$A$4:$S$462,5,FALSE)</f>
        <v>211230.25799999994</v>
      </c>
      <c r="S16" s="5">
        <f>VLOOKUP(A16,'[1]census pivot'!$A$4:$S$462,6,FALSE)</f>
        <v>211777.3599999999</v>
      </c>
      <c r="T16" s="5">
        <f>VLOOKUP(A16,'[1]census pivot'!$A$4:$S$462,7,FALSE)</f>
        <v>191291.02499999999</v>
      </c>
      <c r="U16" s="5">
        <f>VLOOKUP(A16,'[1]census pivot'!$A$4:$S$462,8,FALSE)</f>
        <v>181752.05999999997</v>
      </c>
      <c r="V16" s="5">
        <f>VLOOKUP(A16,'[1]census pivot'!$A$4:$S$462,9,FALSE)</f>
        <v>171908.58299999998</v>
      </c>
      <c r="W16" s="5">
        <f>VLOOKUP(A16,'[1]census pivot'!$A$4:$S$462,10,FALSE)</f>
        <v>184595.49400000001</v>
      </c>
      <c r="X16" s="5">
        <f>VLOOKUP(A16,'[1]census pivot'!$A$4:$S$462,11,FALSE)</f>
        <v>206964.02399999998</v>
      </c>
      <c r="Y16" s="5">
        <f>VLOOKUP(A16,'[1]census pivot'!$A$4:$S$462,12,FALSE)</f>
        <v>215299.17100000003</v>
      </c>
      <c r="Z16" s="5">
        <f>VLOOKUP(A16,'[1]census pivot'!$A$4:$S$462,13,FALSE)</f>
        <v>196120.12099999984</v>
      </c>
      <c r="AA16" s="5">
        <f>VLOOKUP(A16,'[1]census pivot'!$A$4:$S$462,14,FALSE)</f>
        <v>166777.44</v>
      </c>
      <c r="AB16" s="5">
        <f>VLOOKUP(A16,'[1]census pivot'!$A$4:$S$462,15,FALSE)</f>
        <v>121773.27899999999</v>
      </c>
      <c r="AC16" s="5">
        <f>VLOOKUP(A16,'[1]census pivot'!$A$4:$S$462,16,FALSE)</f>
        <v>98275.536999999982</v>
      </c>
      <c r="AD16" s="5">
        <f>VLOOKUP(A16,'[1]census pivot'!$A$4:$S$462,17,FALSE)</f>
        <v>82146.737999999983</v>
      </c>
      <c r="AE16" s="5">
        <f>VLOOKUP(A16,'[1]census pivot'!$A$4:$S$462,18,FALSE)</f>
        <v>66224.035000000018</v>
      </c>
      <c r="AF16" s="5">
        <f>VLOOKUP(A16,'[1]census pivot'!$A$4:$S$462,19,FALSE)</f>
        <v>70490.617000000013</v>
      </c>
      <c r="AG16" s="6">
        <f t="shared" si="0"/>
        <v>6.1521155442572186E-4</v>
      </c>
      <c r="AH16" s="6">
        <f t="shared" si="1"/>
        <v>1.1540895069351086E-4</v>
      </c>
      <c r="AI16" s="6">
        <f t="shared" si="2"/>
        <v>1.0638106285830535E-4</v>
      </c>
      <c r="AJ16" s="6">
        <f t="shared" si="3"/>
        <v>9.1142287224007927E-5</v>
      </c>
      <c r="AK16" s="6">
        <f t="shared" si="4"/>
        <v>1.654960035702481E-4</v>
      </c>
      <c r="AL16" s="6">
        <f t="shared" si="5"/>
        <v>9.9464032142322991E-5</v>
      </c>
      <c r="AM16" s="6">
        <f t="shared" si="6"/>
        <v>1.0471274564449336E-4</v>
      </c>
      <c r="AN16" s="6">
        <f t="shared" si="7"/>
        <v>1.8632229314062749E-4</v>
      </c>
      <c r="AO16" s="6">
        <f t="shared" si="8"/>
        <v>8.559637281124094E-4</v>
      </c>
      <c r="AP16" s="6">
        <f t="shared" si="9"/>
        <v>5.8305632365226699E-3</v>
      </c>
    </row>
    <row r="17" spans="1:42" x14ac:dyDescent="0.35">
      <c r="A17" s="3" t="s">
        <v>498</v>
      </c>
      <c r="B17" s="4">
        <v>39</v>
      </c>
      <c r="C17" s="4">
        <v>50</v>
      </c>
      <c r="D17" s="4">
        <v>59</v>
      </c>
      <c r="E17" s="4">
        <v>45</v>
      </c>
      <c r="F17" s="4">
        <v>61</v>
      </c>
      <c r="G17" s="4">
        <v>44</v>
      </c>
      <c r="H17" s="4">
        <v>42</v>
      </c>
      <c r="I17" s="4">
        <v>53</v>
      </c>
      <c r="J17" s="4">
        <v>42</v>
      </c>
      <c r="K17" s="4">
        <v>65</v>
      </c>
      <c r="L17" s="4">
        <v>57</v>
      </c>
      <c r="M17" s="4">
        <v>35</v>
      </c>
      <c r="N17" s="4">
        <v>592</v>
      </c>
      <c r="O17" s="5">
        <f>VLOOKUP(A17,'[1]census pivot'!$A$4:$S$462,2,FALSE)</f>
        <v>38454.360000000008</v>
      </c>
      <c r="P17" s="5">
        <f>VLOOKUP(A17,'[1]census pivot'!$A$4:$S$462,3,FALSE)</f>
        <v>36531.166000000005</v>
      </c>
      <c r="Q17" s="5">
        <f>VLOOKUP(A17,'[1]census pivot'!$A$4:$S$462,4,FALSE)</f>
        <v>37362.882999999994</v>
      </c>
      <c r="R17" s="5">
        <f>VLOOKUP(A17,'[1]census pivot'!$A$4:$S$462,5,FALSE)</f>
        <v>38924.854999999996</v>
      </c>
      <c r="S17" s="5">
        <f>VLOOKUP(A17,'[1]census pivot'!$A$4:$S$462,6,FALSE)</f>
        <v>40343.853000000003</v>
      </c>
      <c r="T17" s="5">
        <f>VLOOKUP(A17,'[1]census pivot'!$A$4:$S$462,7,FALSE)</f>
        <v>40248.706999999995</v>
      </c>
      <c r="U17" s="5">
        <f>VLOOKUP(A17,'[1]census pivot'!$A$4:$S$462,8,FALSE)</f>
        <v>36712.625999999997</v>
      </c>
      <c r="V17" s="5">
        <f>VLOOKUP(A17,'[1]census pivot'!$A$4:$S$462,9,FALSE)</f>
        <v>33713.481000000007</v>
      </c>
      <c r="W17" s="5">
        <f>VLOOKUP(A17,'[1]census pivot'!$A$4:$S$462,10,FALSE)</f>
        <v>35133.129999999997</v>
      </c>
      <c r="X17" s="5">
        <f>VLOOKUP(A17,'[1]census pivot'!$A$4:$S$462,11,FALSE)</f>
        <v>39232.017999999996</v>
      </c>
      <c r="Y17" s="5">
        <f>VLOOKUP(A17,'[1]census pivot'!$A$4:$S$462,12,FALSE)</f>
        <v>42943.228000000003</v>
      </c>
      <c r="Z17" s="5">
        <f>VLOOKUP(A17,'[1]census pivot'!$A$4:$S$462,13,FALSE)</f>
        <v>40002.199999999997</v>
      </c>
      <c r="AA17" s="5">
        <f>VLOOKUP(A17,'[1]census pivot'!$A$4:$S$462,14,FALSE)</f>
        <v>31090.206999999999</v>
      </c>
      <c r="AB17" s="5">
        <f>VLOOKUP(A17,'[1]census pivot'!$A$4:$S$462,15,FALSE)</f>
        <v>22163.106</v>
      </c>
      <c r="AC17" s="5">
        <f>VLOOKUP(A17,'[1]census pivot'!$A$4:$S$462,16,FALSE)</f>
        <v>16374.752999999997</v>
      </c>
      <c r="AD17" s="5">
        <f>VLOOKUP(A17,'[1]census pivot'!$A$4:$S$462,17,FALSE)</f>
        <v>12136.036999999997</v>
      </c>
      <c r="AE17" s="5">
        <f>VLOOKUP(A17,'[1]census pivot'!$A$4:$S$462,18,FALSE)</f>
        <v>9630.7989999999991</v>
      </c>
      <c r="AF17" s="5">
        <f>VLOOKUP(A17,'[1]census pivot'!$A$4:$S$462,19,FALSE)</f>
        <v>8578.1820000000007</v>
      </c>
      <c r="AG17" s="6">
        <f t="shared" si="0"/>
        <v>2.3144319655820558E-3</v>
      </c>
      <c r="AH17" s="6">
        <f t="shared" si="1"/>
        <v>7.9844048064005801E-4</v>
      </c>
      <c r="AI17" s="6">
        <f t="shared" si="2"/>
        <v>7.4430379261385213E-4</v>
      </c>
      <c r="AJ17" s="6">
        <f t="shared" si="3"/>
        <v>7.9260581414305825E-4</v>
      </c>
      <c r="AK17" s="6">
        <f t="shared" si="4"/>
        <v>6.391019014719548E-4</v>
      </c>
      <c r="AL17" s="6">
        <f t="shared" si="5"/>
        <v>5.1110282042842923E-4</v>
      </c>
      <c r="AM17" s="6">
        <f t="shared" si="6"/>
        <v>7.4550858856136358E-4</v>
      </c>
      <c r="AN17" s="6">
        <f t="shared" si="7"/>
        <v>1.0898373985954956E-3</v>
      </c>
      <c r="AO17" s="6">
        <f t="shared" si="8"/>
        <v>2.9861942268504258E-3</v>
      </c>
      <c r="AP17" s="6">
        <f t="shared" si="9"/>
        <v>6.6447645899795548E-3</v>
      </c>
    </row>
    <row r="18" spans="1:42" x14ac:dyDescent="0.35">
      <c r="A18" s="3" t="s">
        <v>442</v>
      </c>
      <c r="B18" s="4">
        <v>43</v>
      </c>
      <c r="C18" s="4">
        <v>40</v>
      </c>
      <c r="D18" s="4">
        <v>46</v>
      </c>
      <c r="E18" s="4">
        <v>56</v>
      </c>
      <c r="F18" s="4">
        <v>56</v>
      </c>
      <c r="G18" s="4">
        <v>58</v>
      </c>
      <c r="H18" s="4">
        <v>52</v>
      </c>
      <c r="I18" s="4">
        <v>28</v>
      </c>
      <c r="J18" s="4">
        <v>42</v>
      </c>
      <c r="K18" s="4">
        <v>65</v>
      </c>
      <c r="L18" s="4">
        <v>158</v>
      </c>
      <c r="M18" s="4">
        <v>59</v>
      </c>
      <c r="N18" s="4">
        <v>703</v>
      </c>
      <c r="O18" s="5">
        <f>VLOOKUP(A18,'[1]census pivot'!$A$4:$S$462,2,FALSE)</f>
        <v>255182.77700000006</v>
      </c>
      <c r="P18" s="5">
        <f>VLOOKUP(A18,'[1]census pivot'!$A$4:$S$462,3,FALSE)</f>
        <v>234449.71099999998</v>
      </c>
      <c r="Q18" s="5">
        <f>VLOOKUP(A18,'[1]census pivot'!$A$4:$S$462,4,FALSE)</f>
        <v>216469.07899999997</v>
      </c>
      <c r="R18" s="5">
        <f>VLOOKUP(A18,'[1]census pivot'!$A$4:$S$462,5,FALSE)</f>
        <v>217380.522</v>
      </c>
      <c r="S18" s="5">
        <f>VLOOKUP(A18,'[1]census pivot'!$A$4:$S$462,6,FALSE)</f>
        <v>230369.25499999998</v>
      </c>
      <c r="T18" s="5">
        <f>VLOOKUP(A18,'[1]census pivot'!$A$4:$S$462,7,FALSE)</f>
        <v>225247.17599999995</v>
      </c>
      <c r="U18" s="5">
        <f>VLOOKUP(A18,'[1]census pivot'!$A$4:$S$462,8,FALSE)</f>
        <v>199717.27600000001</v>
      </c>
      <c r="V18" s="5">
        <f>VLOOKUP(A18,'[1]census pivot'!$A$4:$S$462,9,FALSE)</f>
        <v>169317.63399999999</v>
      </c>
      <c r="W18" s="5">
        <f>VLOOKUP(A18,'[1]census pivot'!$A$4:$S$462,10,FALSE)</f>
        <v>149810.353</v>
      </c>
      <c r="X18" s="5">
        <f>VLOOKUP(A18,'[1]census pivot'!$A$4:$S$462,11,FALSE)</f>
        <v>154615.32999999999</v>
      </c>
      <c r="Y18" s="5">
        <f>VLOOKUP(A18,'[1]census pivot'!$A$4:$S$462,12,FALSE)</f>
        <v>145904.45299999998</v>
      </c>
      <c r="Z18" s="5">
        <f>VLOOKUP(A18,'[1]census pivot'!$A$4:$S$462,13,FALSE)</f>
        <v>124663.85199999998</v>
      </c>
      <c r="AA18" s="5">
        <f>VLOOKUP(A18,'[1]census pivot'!$A$4:$S$462,14,FALSE)</f>
        <v>97918.165000000008</v>
      </c>
      <c r="AB18" s="5">
        <f>VLOOKUP(A18,'[1]census pivot'!$A$4:$S$462,15,FALSE)</f>
        <v>71718.637000000002</v>
      </c>
      <c r="AC18" s="5">
        <f>VLOOKUP(A18,'[1]census pivot'!$A$4:$S$462,16,FALSE)</f>
        <v>55825.805000000008</v>
      </c>
      <c r="AD18" s="5">
        <f>VLOOKUP(A18,'[1]census pivot'!$A$4:$S$462,17,FALSE)</f>
        <v>45557.014999999992</v>
      </c>
      <c r="AE18" s="5">
        <f>VLOOKUP(A18,'[1]census pivot'!$A$4:$S$462,18,FALSE)</f>
        <v>33501.731999999996</v>
      </c>
      <c r="AF18" s="5">
        <f>VLOOKUP(A18,'[1]census pivot'!$A$4:$S$462,19,FALSE)</f>
        <v>28516.637999999995</v>
      </c>
      <c r="AG18" s="6">
        <f t="shared" si="0"/>
        <v>3.252570607459138E-4</v>
      </c>
      <c r="AH18" s="6">
        <f t="shared" si="1"/>
        <v>1.0201393470429567E-4</v>
      </c>
      <c r="AI18" s="6">
        <f t="shared" si="2"/>
        <v>1.0273595289808486E-4</v>
      </c>
      <c r="AJ18" s="6">
        <f t="shared" si="3"/>
        <v>1.3177572791429624E-4</v>
      </c>
      <c r="AK18" s="6">
        <f t="shared" si="4"/>
        <v>1.8174526322569135E-4</v>
      </c>
      <c r="AL18" s="6">
        <f t="shared" si="5"/>
        <v>1.7303353370250508E-4</v>
      </c>
      <c r="AM18" s="6">
        <f t="shared" si="6"/>
        <v>1.2579632612458536E-4</v>
      </c>
      <c r="AN18" s="6">
        <f t="shared" si="7"/>
        <v>3.2929698339971564E-4</v>
      </c>
      <c r="AO18" s="6">
        <f t="shared" si="8"/>
        <v>8.2217341491637864E-4</v>
      </c>
      <c r="AP18" s="6">
        <f t="shared" si="9"/>
        <v>5.5406250905173336E-3</v>
      </c>
    </row>
    <row r="19" spans="1:42" x14ac:dyDescent="0.35">
      <c r="A19" s="3" t="s">
        <v>443</v>
      </c>
      <c r="B19" s="4">
        <v>42</v>
      </c>
      <c r="C19" s="4">
        <v>64</v>
      </c>
      <c r="D19" s="4">
        <v>35</v>
      </c>
      <c r="E19" s="4">
        <v>57</v>
      </c>
      <c r="F19" s="4">
        <v>49</v>
      </c>
      <c r="G19" s="4">
        <v>52</v>
      </c>
      <c r="H19" s="4">
        <v>60</v>
      </c>
      <c r="I19" s="4">
        <v>50</v>
      </c>
      <c r="J19" s="4">
        <v>42</v>
      </c>
      <c r="K19" s="4">
        <v>77</v>
      </c>
      <c r="L19" s="4">
        <v>161</v>
      </c>
      <c r="M19" s="4">
        <v>51</v>
      </c>
      <c r="N19" s="4">
        <v>740</v>
      </c>
      <c r="O19" s="5">
        <f>VLOOKUP(A19,'[1]census pivot'!$A$4:$S$462,2,FALSE)</f>
        <v>249335.91699999999</v>
      </c>
      <c r="P19" s="5">
        <f>VLOOKUP(A19,'[1]census pivot'!$A$4:$S$462,3,FALSE)</f>
        <v>232601.19700000004</v>
      </c>
      <c r="Q19" s="5">
        <f>VLOOKUP(A19,'[1]census pivot'!$A$4:$S$462,4,FALSE)</f>
        <v>214196.67499999999</v>
      </c>
      <c r="R19" s="5">
        <f>VLOOKUP(A19,'[1]census pivot'!$A$4:$S$462,5,FALSE)</f>
        <v>212683.128</v>
      </c>
      <c r="S19" s="5">
        <f>VLOOKUP(A19,'[1]census pivot'!$A$4:$S$462,6,FALSE)</f>
        <v>226226.40900000001</v>
      </c>
      <c r="T19" s="5">
        <f>VLOOKUP(A19,'[1]census pivot'!$A$4:$S$462,7,FALSE)</f>
        <v>220545.63499999998</v>
      </c>
      <c r="U19" s="5">
        <f>VLOOKUP(A19,'[1]census pivot'!$A$4:$S$462,8,FALSE)</f>
        <v>202107.96799999996</v>
      </c>
      <c r="V19" s="5">
        <f>VLOOKUP(A19,'[1]census pivot'!$A$4:$S$462,9,FALSE)</f>
        <v>168108.52799999999</v>
      </c>
      <c r="W19" s="5">
        <f>VLOOKUP(A19,'[1]census pivot'!$A$4:$S$462,10,FALSE)</f>
        <v>149066.95699999997</v>
      </c>
      <c r="X19" s="5">
        <f>VLOOKUP(A19,'[1]census pivot'!$A$4:$S$462,11,FALSE)</f>
        <v>150335.68900000001</v>
      </c>
      <c r="Y19" s="5">
        <f>VLOOKUP(A19,'[1]census pivot'!$A$4:$S$462,12,FALSE)</f>
        <v>144979.12299999999</v>
      </c>
      <c r="Z19" s="5">
        <f>VLOOKUP(A19,'[1]census pivot'!$A$4:$S$462,13,FALSE)</f>
        <v>125001.35200000001</v>
      </c>
      <c r="AA19" s="5">
        <f>VLOOKUP(A19,'[1]census pivot'!$A$4:$S$462,14,FALSE)</f>
        <v>101045.56900000002</v>
      </c>
      <c r="AB19" s="5">
        <f>VLOOKUP(A19,'[1]census pivot'!$A$4:$S$462,15,FALSE)</f>
        <v>73906.123999999996</v>
      </c>
      <c r="AC19" s="5">
        <f>VLOOKUP(A19,'[1]census pivot'!$A$4:$S$462,16,FALSE)</f>
        <v>57375.640000000007</v>
      </c>
      <c r="AD19" s="5">
        <f>VLOOKUP(A19,'[1]census pivot'!$A$4:$S$462,17,FALSE)</f>
        <v>46157.366000000009</v>
      </c>
      <c r="AE19" s="5">
        <f>VLOOKUP(A19,'[1]census pivot'!$A$4:$S$462,18,FALSE)</f>
        <v>32465.010999999999</v>
      </c>
      <c r="AF19" s="5">
        <f>VLOOKUP(A19,'[1]census pivot'!$A$4:$S$462,19,FALSE)</f>
        <v>29556.431999999997</v>
      </c>
      <c r="AG19" s="6">
        <f t="shared" si="0"/>
        <v>4.2512928452261456E-4</v>
      </c>
      <c r="AH19" s="6">
        <f t="shared" si="1"/>
        <v>7.8335198516791494E-5</v>
      </c>
      <c r="AI19" s="6">
        <f t="shared" si="2"/>
        <v>7.9743083823671839E-5</v>
      </c>
      <c r="AJ19" s="6">
        <f t="shared" si="3"/>
        <v>1.1593418263134979E-4</v>
      </c>
      <c r="AK19" s="6">
        <f t="shared" si="4"/>
        <v>1.6394709698323628E-4</v>
      </c>
      <c r="AL19" s="6">
        <f t="shared" si="5"/>
        <v>2.0317301253416301E-4</v>
      </c>
      <c r="AM19" s="6">
        <f t="shared" si="6"/>
        <v>2.2119301505548928E-4</v>
      </c>
      <c r="AN19" s="6">
        <f t="shared" si="7"/>
        <v>3.1992257508057251E-4</v>
      </c>
      <c r="AO19" s="6">
        <f t="shared" si="8"/>
        <v>9.7936494593644759E-4</v>
      </c>
      <c r="AP19" s="6">
        <f t="shared" si="9"/>
        <v>5.4472068888423344E-3</v>
      </c>
    </row>
    <row r="20" spans="1:42" x14ac:dyDescent="0.35">
      <c r="A20" s="3" t="s">
        <v>279</v>
      </c>
      <c r="B20" s="4">
        <v>51</v>
      </c>
      <c r="C20" s="4">
        <v>52</v>
      </c>
      <c r="D20" s="4">
        <v>51</v>
      </c>
      <c r="E20" s="4">
        <v>61</v>
      </c>
      <c r="F20" s="4">
        <v>39</v>
      </c>
      <c r="G20" s="4">
        <v>65</v>
      </c>
      <c r="H20" s="4">
        <v>59</v>
      </c>
      <c r="I20" s="4">
        <v>48</v>
      </c>
      <c r="J20" s="4">
        <v>43</v>
      </c>
      <c r="K20" s="4">
        <v>59</v>
      </c>
      <c r="L20" s="4">
        <v>53</v>
      </c>
      <c r="M20" s="4">
        <v>54</v>
      </c>
      <c r="N20" s="4">
        <v>635</v>
      </c>
      <c r="O20" s="5">
        <f>VLOOKUP(A20,'[1]census pivot'!$A$4:$S$462,2,FALSE)</f>
        <v>58473.363000000019</v>
      </c>
      <c r="P20" s="5">
        <f>VLOOKUP(A20,'[1]census pivot'!$A$4:$S$462,3,FALSE)</f>
        <v>57046.862999999998</v>
      </c>
      <c r="Q20" s="5">
        <f>VLOOKUP(A20,'[1]census pivot'!$A$4:$S$462,4,FALSE)</f>
        <v>59619.166999999987</v>
      </c>
      <c r="R20" s="5">
        <f>VLOOKUP(A20,'[1]census pivot'!$A$4:$S$462,5,FALSE)</f>
        <v>69049.430999999997</v>
      </c>
      <c r="S20" s="5">
        <f>VLOOKUP(A20,'[1]census pivot'!$A$4:$S$462,6,FALSE)</f>
        <v>73845.379000000001</v>
      </c>
      <c r="T20" s="5">
        <f>VLOOKUP(A20,'[1]census pivot'!$A$4:$S$462,7,FALSE)</f>
        <v>59935.228999999999</v>
      </c>
      <c r="U20" s="5">
        <f>VLOOKUP(A20,'[1]census pivot'!$A$4:$S$462,8,FALSE)</f>
        <v>51023.080999999998</v>
      </c>
      <c r="V20" s="5">
        <f>VLOOKUP(A20,'[1]census pivot'!$A$4:$S$462,9,FALSE)</f>
        <v>52829.010000000024</v>
      </c>
      <c r="W20" s="5">
        <f>VLOOKUP(A20,'[1]census pivot'!$A$4:$S$462,10,FALSE)</f>
        <v>62092.754000000008</v>
      </c>
      <c r="X20" s="5">
        <f>VLOOKUP(A20,'[1]census pivot'!$A$4:$S$462,11,FALSE)</f>
        <v>72584.334000000017</v>
      </c>
      <c r="Y20" s="5">
        <f>VLOOKUP(A20,'[1]census pivot'!$A$4:$S$462,12,FALSE)</f>
        <v>73719.494999999995</v>
      </c>
      <c r="Z20" s="5">
        <f>VLOOKUP(A20,'[1]census pivot'!$A$4:$S$462,13,FALSE)</f>
        <v>65631.788</v>
      </c>
      <c r="AA20" s="5">
        <f>VLOOKUP(A20,'[1]census pivot'!$A$4:$S$462,14,FALSE)</f>
        <v>50893.001999999986</v>
      </c>
      <c r="AB20" s="5">
        <f>VLOOKUP(A20,'[1]census pivot'!$A$4:$S$462,15,FALSE)</f>
        <v>38102.933999999994</v>
      </c>
      <c r="AC20" s="5">
        <f>VLOOKUP(A20,'[1]census pivot'!$A$4:$S$462,16,FALSE)</f>
        <v>29866.826999999994</v>
      </c>
      <c r="AD20" s="5">
        <f>VLOOKUP(A20,'[1]census pivot'!$A$4:$S$462,17,FALSE)</f>
        <v>26098.825000000012</v>
      </c>
      <c r="AE20" s="5">
        <f>VLOOKUP(A20,'[1]census pivot'!$A$4:$S$462,18,FALSE)</f>
        <v>19831.913999999993</v>
      </c>
      <c r="AF20" s="5">
        <f>VLOOKUP(A20,'[1]census pivot'!$A$4:$S$462,19,FALSE)</f>
        <v>17783.140999999996</v>
      </c>
      <c r="AG20" s="6">
        <f t="shared" si="0"/>
        <v>1.7614858238955739E-3</v>
      </c>
      <c r="AH20" s="6">
        <f t="shared" si="1"/>
        <v>4.3714524270689598E-4</v>
      </c>
      <c r="AI20" s="6">
        <f t="shared" si="2"/>
        <v>3.5690589462276484E-4</v>
      </c>
      <c r="AJ20" s="6">
        <f t="shared" si="3"/>
        <v>3.5148336343623112E-4</v>
      </c>
      <c r="AK20" s="6">
        <f t="shared" si="4"/>
        <v>5.656021778433542E-4</v>
      </c>
      <c r="AL20" s="6">
        <f t="shared" si="5"/>
        <v>4.0327037510412653E-4</v>
      </c>
      <c r="AM20" s="6">
        <f t="shared" si="6"/>
        <v>4.1192951302465347E-4</v>
      </c>
      <c r="AN20" s="6">
        <f t="shared" si="7"/>
        <v>6.3263426805340703E-4</v>
      </c>
      <c r="AO20" s="6">
        <f t="shared" si="8"/>
        <v>1.2845427982336622E-3</v>
      </c>
      <c r="AP20" s="6">
        <f t="shared" si="9"/>
        <v>2.9803508840198709E-3</v>
      </c>
    </row>
    <row r="21" spans="1:42" x14ac:dyDescent="0.35">
      <c r="A21" s="3" t="s">
        <v>455</v>
      </c>
      <c r="B21" s="4">
        <v>31</v>
      </c>
      <c r="C21" s="4">
        <v>73</v>
      </c>
      <c r="D21" s="4">
        <v>48</v>
      </c>
      <c r="E21" s="4">
        <v>78</v>
      </c>
      <c r="F21" s="4">
        <v>66</v>
      </c>
      <c r="G21" s="4">
        <v>48</v>
      </c>
      <c r="H21" s="4">
        <v>49</v>
      </c>
      <c r="I21" s="4">
        <v>54</v>
      </c>
      <c r="J21" s="4">
        <v>43</v>
      </c>
      <c r="K21" s="4">
        <v>61</v>
      </c>
      <c r="L21" s="4">
        <v>49</v>
      </c>
      <c r="M21" s="4">
        <v>55</v>
      </c>
      <c r="N21" s="4">
        <v>655</v>
      </c>
      <c r="O21" s="5">
        <f>VLOOKUP(A21,'[1]census pivot'!$A$4:$S$462,2,FALSE)</f>
        <v>25182.066999999999</v>
      </c>
      <c r="P21" s="5">
        <f>VLOOKUP(A21,'[1]census pivot'!$A$4:$S$462,3,FALSE)</f>
        <v>27875.349000000002</v>
      </c>
      <c r="Q21" s="5">
        <f>VLOOKUP(A21,'[1]census pivot'!$A$4:$S$462,4,FALSE)</f>
        <v>29495.067999999999</v>
      </c>
      <c r="R21" s="5">
        <f>VLOOKUP(A21,'[1]census pivot'!$A$4:$S$462,5,FALSE)</f>
        <v>35647.987999999998</v>
      </c>
      <c r="S21" s="5">
        <f>VLOOKUP(A21,'[1]census pivot'!$A$4:$S$462,6,FALSE)</f>
        <v>35848.832999999999</v>
      </c>
      <c r="T21" s="5">
        <f>VLOOKUP(A21,'[1]census pivot'!$A$4:$S$462,7,FALSE)</f>
        <v>29387.338</v>
      </c>
      <c r="U21" s="5">
        <f>VLOOKUP(A21,'[1]census pivot'!$A$4:$S$462,8,FALSE)</f>
        <v>29461.378000000001</v>
      </c>
      <c r="V21" s="5">
        <f>VLOOKUP(A21,'[1]census pivot'!$A$4:$S$462,9,FALSE)</f>
        <v>28546.473999999998</v>
      </c>
      <c r="W21" s="5">
        <f>VLOOKUP(A21,'[1]census pivot'!$A$4:$S$462,10,FALSE)</f>
        <v>32153.427</v>
      </c>
      <c r="X21" s="5">
        <f>VLOOKUP(A21,'[1]census pivot'!$A$4:$S$462,11,FALSE)</f>
        <v>36049.035000000003</v>
      </c>
      <c r="Y21" s="5">
        <f>VLOOKUP(A21,'[1]census pivot'!$A$4:$S$462,12,FALSE)</f>
        <v>40947.526000000005</v>
      </c>
      <c r="Z21" s="5">
        <f>VLOOKUP(A21,'[1]census pivot'!$A$4:$S$462,13,FALSE)</f>
        <v>39623.929999999993</v>
      </c>
      <c r="AA21" s="5">
        <f>VLOOKUP(A21,'[1]census pivot'!$A$4:$S$462,14,FALSE)</f>
        <v>34711.314000000006</v>
      </c>
      <c r="AB21" s="5">
        <f>VLOOKUP(A21,'[1]census pivot'!$A$4:$S$462,15,FALSE)</f>
        <v>25731.152999999998</v>
      </c>
      <c r="AC21" s="5">
        <f>VLOOKUP(A21,'[1]census pivot'!$A$4:$S$462,16,FALSE)</f>
        <v>17669.902000000002</v>
      </c>
      <c r="AD21" s="5">
        <f>VLOOKUP(A21,'[1]census pivot'!$A$4:$S$462,17,FALSE)</f>
        <v>13243.983</v>
      </c>
      <c r="AE21" s="5">
        <f>VLOOKUP(A21,'[1]census pivot'!$A$4:$S$462,18,FALSE)</f>
        <v>10447.348</v>
      </c>
      <c r="AF21" s="5">
        <f>VLOOKUP(A21,'[1]census pivot'!$A$4:$S$462,19,FALSE)</f>
        <v>10062.275</v>
      </c>
      <c r="AG21" s="6">
        <f t="shared" si="0"/>
        <v>4.1299230916985487E-3</v>
      </c>
      <c r="AH21" s="6">
        <f t="shared" si="1"/>
        <v>8.3666813856346901E-4</v>
      </c>
      <c r="AI21" s="6">
        <f t="shared" si="2"/>
        <v>6.7135852096137261E-4</v>
      </c>
      <c r="AJ21" s="6">
        <f t="shared" si="3"/>
        <v>1.1215197966256392E-3</v>
      </c>
      <c r="AK21" s="6">
        <f t="shared" si="4"/>
        <v>7.9077558956809505E-4</v>
      </c>
      <c r="AL21" s="6">
        <f t="shared" si="5"/>
        <v>6.3639205912066632E-4</v>
      </c>
      <c r="AM21" s="6">
        <f t="shared" si="6"/>
        <v>7.2643872669604734E-4</v>
      </c>
      <c r="AN21" s="6">
        <f t="shared" si="7"/>
        <v>9.9075932601177543E-4</v>
      </c>
      <c r="AO21" s="6">
        <f t="shared" si="8"/>
        <v>2.5747814675334199E-3</v>
      </c>
      <c r="AP21" s="6">
        <f t="shared" si="9"/>
        <v>4.8696741045141387E-3</v>
      </c>
    </row>
    <row r="22" spans="1:42" x14ac:dyDescent="0.35">
      <c r="A22" s="3" t="s">
        <v>282</v>
      </c>
      <c r="B22" s="4">
        <v>46</v>
      </c>
      <c r="C22" s="4">
        <v>65</v>
      </c>
      <c r="D22" s="4">
        <v>60</v>
      </c>
      <c r="E22" s="4">
        <v>66</v>
      </c>
      <c r="F22" s="4">
        <v>73</v>
      </c>
      <c r="G22" s="4">
        <v>52</v>
      </c>
      <c r="H22" s="4">
        <v>35</v>
      </c>
      <c r="I22" s="4">
        <v>70</v>
      </c>
      <c r="J22" s="4">
        <v>43</v>
      </c>
      <c r="K22" s="4">
        <v>56</v>
      </c>
      <c r="L22" s="4">
        <v>63</v>
      </c>
      <c r="M22" s="4">
        <v>58</v>
      </c>
      <c r="N22" s="4">
        <v>687</v>
      </c>
      <c r="O22" s="5">
        <f>VLOOKUP(A22,'[1]census pivot'!$A$4:$S$462,2,FALSE)</f>
        <v>55365.135999999977</v>
      </c>
      <c r="P22" s="5">
        <f>VLOOKUP(A22,'[1]census pivot'!$A$4:$S$462,3,FALSE)</f>
        <v>56876.517000000014</v>
      </c>
      <c r="Q22" s="5">
        <f>VLOOKUP(A22,'[1]census pivot'!$A$4:$S$462,4,FALSE)</f>
        <v>55829.880999999994</v>
      </c>
      <c r="R22" s="5">
        <f>VLOOKUP(A22,'[1]census pivot'!$A$4:$S$462,5,FALSE)</f>
        <v>61102.132000000012</v>
      </c>
      <c r="S22" s="5">
        <f>VLOOKUP(A22,'[1]census pivot'!$A$4:$S$462,6,FALSE)</f>
        <v>64295.1</v>
      </c>
      <c r="T22" s="5">
        <f>VLOOKUP(A22,'[1]census pivot'!$A$4:$S$462,7,FALSE)</f>
        <v>58617.013000000006</v>
      </c>
      <c r="U22" s="5">
        <f>VLOOKUP(A22,'[1]census pivot'!$A$4:$S$462,8,FALSE)</f>
        <v>55084.334999999985</v>
      </c>
      <c r="V22" s="5">
        <f>VLOOKUP(A22,'[1]census pivot'!$A$4:$S$462,9,FALSE)</f>
        <v>51282.756999999998</v>
      </c>
      <c r="W22" s="5">
        <f>VLOOKUP(A22,'[1]census pivot'!$A$4:$S$462,10,FALSE)</f>
        <v>55064.759999999995</v>
      </c>
      <c r="X22" s="5">
        <f>VLOOKUP(A22,'[1]census pivot'!$A$4:$S$462,11,FALSE)</f>
        <v>64729.812000000005</v>
      </c>
      <c r="Y22" s="5">
        <f>VLOOKUP(A22,'[1]census pivot'!$A$4:$S$462,12,FALSE)</f>
        <v>71830.028999999995</v>
      </c>
      <c r="Z22" s="5">
        <f>VLOOKUP(A22,'[1]census pivot'!$A$4:$S$462,13,FALSE)</f>
        <v>70447.954999999987</v>
      </c>
      <c r="AA22" s="5">
        <f>VLOOKUP(A22,'[1]census pivot'!$A$4:$S$462,14,FALSE)</f>
        <v>58797.310000000005</v>
      </c>
      <c r="AB22" s="5">
        <f>VLOOKUP(A22,'[1]census pivot'!$A$4:$S$462,15,FALSE)</f>
        <v>43806.522999999986</v>
      </c>
      <c r="AC22" s="5">
        <f>VLOOKUP(A22,'[1]census pivot'!$A$4:$S$462,16,FALSE)</f>
        <v>31562.367000000006</v>
      </c>
      <c r="AD22" s="5">
        <f>VLOOKUP(A22,'[1]census pivot'!$A$4:$S$462,17,FALSE)</f>
        <v>24559.161999999997</v>
      </c>
      <c r="AE22" s="5">
        <f>VLOOKUP(A22,'[1]census pivot'!$A$4:$S$462,18,FALSE)</f>
        <v>18806.735000000001</v>
      </c>
      <c r="AF22" s="5">
        <f>VLOOKUP(A22,'[1]census pivot'!$A$4:$S$462,19,FALSE)</f>
        <v>18376.076999999994</v>
      </c>
      <c r="AG22" s="6">
        <f t="shared" si="0"/>
        <v>2.0048718023559092E-3</v>
      </c>
      <c r="AH22" s="6">
        <f t="shared" si="1"/>
        <v>5.3235664580461519E-4</v>
      </c>
      <c r="AI22" s="6">
        <f t="shared" si="2"/>
        <v>4.7847946117343318E-4</v>
      </c>
      <c r="AJ22" s="6">
        <f t="shared" si="3"/>
        <v>6.4203284555606154E-4</v>
      </c>
      <c r="AK22" s="6">
        <f t="shared" si="4"/>
        <v>4.8896299102121964E-4</v>
      </c>
      <c r="AL22" s="6">
        <f t="shared" si="5"/>
        <v>2.5629789653899783E-4</v>
      </c>
      <c r="AM22" s="6">
        <f t="shared" si="6"/>
        <v>5.4160591492462035E-4</v>
      </c>
      <c r="AN22" s="6">
        <f t="shared" si="7"/>
        <v>5.7052717639864421E-4</v>
      </c>
      <c r="AO22" s="6">
        <f t="shared" si="8"/>
        <v>1.2913372920661597E-3</v>
      </c>
      <c r="AP22" s="6">
        <f t="shared" si="9"/>
        <v>3.4283704840810158E-3</v>
      </c>
    </row>
    <row r="23" spans="1:42" x14ac:dyDescent="0.35">
      <c r="A23" s="3" t="s">
        <v>356</v>
      </c>
      <c r="B23" s="4">
        <v>59</v>
      </c>
      <c r="C23" s="4">
        <v>56</v>
      </c>
      <c r="D23" s="4">
        <v>51</v>
      </c>
      <c r="E23" s="4">
        <v>45</v>
      </c>
      <c r="F23" s="4">
        <f>COUNTIF('CDC Influenza &amp;Us Census data'!AB3:AB461,"&lt;" &amp;F21)</f>
        <v>0</v>
      </c>
      <c r="G23" s="4">
        <v>46</v>
      </c>
      <c r="H23" s="4">
        <v>54</v>
      </c>
      <c r="I23" s="4">
        <v>48</v>
      </c>
      <c r="J23" s="4">
        <v>43</v>
      </c>
      <c r="K23" s="4">
        <v>80</v>
      </c>
      <c r="L23" s="4">
        <v>100</v>
      </c>
      <c r="M23" s="4">
        <v>67</v>
      </c>
      <c r="N23" s="4">
        <v>709</v>
      </c>
      <c r="O23" s="5">
        <f>VLOOKUP(A23,'[1]census pivot'!$A$4:$S$462,2,FALSE)</f>
        <v>42181.464000000007</v>
      </c>
      <c r="P23" s="5">
        <f>VLOOKUP(A23,'[1]census pivot'!$A$4:$S$462,3,FALSE)</f>
        <v>40550.783000000003</v>
      </c>
      <c r="Q23" s="5">
        <f>VLOOKUP(A23,'[1]census pivot'!$A$4:$S$462,4,FALSE)</f>
        <v>36853.283000000003</v>
      </c>
      <c r="R23" s="5">
        <f>VLOOKUP(A23,'[1]census pivot'!$A$4:$S$462,5,FALSE)</f>
        <v>43685.122999999992</v>
      </c>
      <c r="S23" s="5">
        <f>VLOOKUP(A23,'[1]census pivot'!$A$4:$S$462,6,FALSE)</f>
        <v>61002.524000000012</v>
      </c>
      <c r="T23" s="5">
        <f>VLOOKUP(A23,'[1]census pivot'!$A$4:$S$462,7,FALSE)</f>
        <v>47061.065999999999</v>
      </c>
      <c r="U23" s="5">
        <f>VLOOKUP(A23,'[1]census pivot'!$A$4:$S$462,8,FALSE)</f>
        <v>42080.589999999989</v>
      </c>
      <c r="V23" s="5">
        <f>VLOOKUP(A23,'[1]census pivot'!$A$4:$S$462,9,FALSE)</f>
        <v>36021.160999999986</v>
      </c>
      <c r="W23" s="5">
        <f>VLOOKUP(A23,'[1]census pivot'!$A$4:$S$462,10,FALSE)</f>
        <v>35107.124000000011</v>
      </c>
      <c r="X23" s="5">
        <f>VLOOKUP(A23,'[1]census pivot'!$A$4:$S$462,11,FALSE)</f>
        <v>37741.917999999998</v>
      </c>
      <c r="Y23" s="5">
        <f>VLOOKUP(A23,'[1]census pivot'!$A$4:$S$462,12,FALSE)</f>
        <v>42785.907000000007</v>
      </c>
      <c r="Z23" s="5">
        <f>VLOOKUP(A23,'[1]census pivot'!$A$4:$S$462,13,FALSE)</f>
        <v>41551.764999999985</v>
      </c>
      <c r="AA23" s="5">
        <f>VLOOKUP(A23,'[1]census pivot'!$A$4:$S$462,14,FALSE)</f>
        <v>34290.688999999998</v>
      </c>
      <c r="AB23" s="5">
        <f>VLOOKUP(A23,'[1]census pivot'!$A$4:$S$462,15,FALSE)</f>
        <v>25036.835999999999</v>
      </c>
      <c r="AC23" s="5">
        <f>VLOOKUP(A23,'[1]census pivot'!$A$4:$S$462,16,FALSE)</f>
        <v>18988.806</v>
      </c>
      <c r="AD23" s="5">
        <f>VLOOKUP(A23,'[1]census pivot'!$A$4:$S$462,17,FALSE)</f>
        <v>15180.348000000004</v>
      </c>
      <c r="AE23" s="5">
        <f>VLOOKUP(A23,'[1]census pivot'!$A$4:$S$462,18,FALSE)</f>
        <v>12798.020000000004</v>
      </c>
      <c r="AF23" s="5">
        <f>VLOOKUP(A23,'[1]census pivot'!$A$4:$S$462,19,FALSE)</f>
        <v>13147.647999999996</v>
      </c>
      <c r="AG23" s="6">
        <f t="shared" si="0"/>
        <v>2.7263159951015446E-3</v>
      </c>
      <c r="AH23" s="6">
        <f t="shared" si="1"/>
        <v>6.5888011619441274E-4</v>
      </c>
      <c r="AI23" s="6">
        <f t="shared" si="2"/>
        <v>4.8716349503967742E-4</v>
      </c>
      <c r="AJ23" s="6">
        <f t="shared" si="3"/>
        <v>0</v>
      </c>
      <c r="AK23" s="6">
        <f t="shared" si="4"/>
        <v>6.4671881235432564E-4</v>
      </c>
      <c r="AL23" s="6">
        <f t="shared" si="5"/>
        <v>6.7057566747891174E-4</v>
      </c>
      <c r="AM23" s="6">
        <f t="shared" si="6"/>
        <v>6.3289091357724282E-4</v>
      </c>
      <c r="AN23" s="6">
        <f t="shared" si="7"/>
        <v>9.7670353109217587E-4</v>
      </c>
      <c r="AO23" s="6">
        <f t="shared" si="8"/>
        <v>2.8593519107333199E-3</v>
      </c>
      <c r="AP23" s="6">
        <f t="shared" si="9"/>
        <v>7.6059231278476601E-3</v>
      </c>
    </row>
    <row r="24" spans="1:42" x14ac:dyDescent="0.35">
      <c r="A24" s="3" t="s">
        <v>151</v>
      </c>
      <c r="B24" s="4">
        <v>71</v>
      </c>
      <c r="C24" s="4">
        <v>46</v>
      </c>
      <c r="D24" s="4">
        <v>49</v>
      </c>
      <c r="E24" s="4">
        <v>37</v>
      </c>
      <c r="F24" s="4">
        <v>54</v>
      </c>
      <c r="G24" s="4">
        <v>69</v>
      </c>
      <c r="H24" s="4">
        <v>40</v>
      </c>
      <c r="I24" s="4">
        <v>58</v>
      </c>
      <c r="J24" s="4">
        <v>43</v>
      </c>
      <c r="K24" s="4">
        <v>69</v>
      </c>
      <c r="L24" s="4">
        <v>303</v>
      </c>
      <c r="M24" s="4">
        <v>42</v>
      </c>
      <c r="N24" s="4">
        <v>881</v>
      </c>
      <c r="O24" s="5">
        <f>VLOOKUP(A24,'[1]census pivot'!$A$4:$S$462,2,FALSE)</f>
        <v>92158.558000000019</v>
      </c>
      <c r="P24" s="5">
        <f>VLOOKUP(A24,'[1]census pivot'!$A$4:$S$462,3,FALSE)</f>
        <v>84516.030000000013</v>
      </c>
      <c r="Q24" s="5">
        <f>VLOOKUP(A24,'[1]census pivot'!$A$4:$S$462,4,FALSE)</f>
        <v>83471.784999999989</v>
      </c>
      <c r="R24" s="5">
        <f>VLOOKUP(A24,'[1]census pivot'!$A$4:$S$462,5,FALSE)</f>
        <v>79766.197</v>
      </c>
      <c r="S24" s="5">
        <f>VLOOKUP(A24,'[1]census pivot'!$A$4:$S$462,6,FALSE)</f>
        <v>100442.99100000001</v>
      </c>
      <c r="T24" s="5">
        <f>VLOOKUP(A24,'[1]census pivot'!$A$4:$S$462,7,FALSE)</f>
        <v>103397.785</v>
      </c>
      <c r="U24" s="5">
        <f>VLOOKUP(A24,'[1]census pivot'!$A$4:$S$462,8,FALSE)</f>
        <v>99790.17200000002</v>
      </c>
      <c r="V24" s="5">
        <f>VLOOKUP(A24,'[1]census pivot'!$A$4:$S$462,9,FALSE)</f>
        <v>87608.141999999993</v>
      </c>
      <c r="W24" s="5">
        <f>VLOOKUP(A24,'[1]census pivot'!$A$4:$S$462,10,FALSE)</f>
        <v>88646.082000000009</v>
      </c>
      <c r="X24" s="5">
        <f>VLOOKUP(A24,'[1]census pivot'!$A$4:$S$462,11,FALSE)</f>
        <v>88253.127000000008</v>
      </c>
      <c r="Y24" s="5">
        <f>VLOOKUP(A24,'[1]census pivot'!$A$4:$S$462,12,FALSE)</f>
        <v>93532.120999999999</v>
      </c>
      <c r="Z24" s="5">
        <f>VLOOKUP(A24,'[1]census pivot'!$A$4:$S$462,13,FALSE)</f>
        <v>95035.844999999987</v>
      </c>
      <c r="AA24" s="5">
        <f>VLOOKUP(A24,'[1]census pivot'!$A$4:$S$462,14,FALSE)</f>
        <v>89000.838999999993</v>
      </c>
      <c r="AB24" s="5">
        <f>VLOOKUP(A24,'[1]census pivot'!$A$4:$S$462,15,FALSE)</f>
        <v>76192.123999999996</v>
      </c>
      <c r="AC24" s="5">
        <f>VLOOKUP(A24,'[1]census pivot'!$A$4:$S$462,16,FALSE)</f>
        <v>50096.696999999993</v>
      </c>
      <c r="AD24" s="5">
        <f>VLOOKUP(A24,'[1]census pivot'!$A$4:$S$462,17,FALSE)</f>
        <v>35578.057000000001</v>
      </c>
      <c r="AE24" s="5">
        <f>VLOOKUP(A24,'[1]census pivot'!$A$4:$S$462,18,FALSE)</f>
        <v>28299.909999999996</v>
      </c>
      <c r="AF24" s="5">
        <f>VLOOKUP(A24,'[1]census pivot'!$A$4:$S$462,19,FALSE)</f>
        <v>37988.300000000003</v>
      </c>
      <c r="AG24" s="6">
        <f t="shared" si="0"/>
        <v>1.2695511142871829E-3</v>
      </c>
      <c r="AH24" s="6">
        <f t="shared" si="1"/>
        <v>2.9168782271499872E-4</v>
      </c>
      <c r="AI24" s="6">
        <f t="shared" si="2"/>
        <v>2.7190622489237337E-4</v>
      </c>
      <c r="AJ24" s="6">
        <f t="shared" si="3"/>
        <v>2.6576378244700787E-4</v>
      </c>
      <c r="AK24" s="6">
        <f t="shared" si="4"/>
        <v>3.9147997950959748E-4</v>
      </c>
      <c r="AL24" s="6">
        <f t="shared" si="5"/>
        <v>2.200398571395628E-4</v>
      </c>
      <c r="AM24" s="6">
        <f t="shared" si="6"/>
        <v>3.1515455907692841E-4</v>
      </c>
      <c r="AN24" s="6">
        <f t="shared" si="7"/>
        <v>3.4048936128717208E-4</v>
      </c>
      <c r="AO24" s="6">
        <f t="shared" si="8"/>
        <v>1.0801846589763885E-3</v>
      </c>
      <c r="AP24" s="6">
        <f t="shared" si="9"/>
        <v>7.9761400220594234E-3</v>
      </c>
    </row>
    <row r="25" spans="1:42" x14ac:dyDescent="0.35">
      <c r="A25" s="3" t="s">
        <v>62</v>
      </c>
      <c r="B25" s="4">
        <v>45</v>
      </c>
      <c r="C25" s="4">
        <v>54</v>
      </c>
      <c r="D25" s="4">
        <v>64</v>
      </c>
      <c r="E25" s="4">
        <v>43</v>
      </c>
      <c r="F25" s="4">
        <v>54</v>
      </c>
      <c r="G25" s="4">
        <v>50</v>
      </c>
      <c r="H25" s="4">
        <v>48</v>
      </c>
      <c r="I25" s="4">
        <v>56</v>
      </c>
      <c r="J25" s="4">
        <v>44</v>
      </c>
      <c r="K25" s="4">
        <v>67</v>
      </c>
      <c r="L25" s="4">
        <v>43</v>
      </c>
      <c r="M25" s="4">
        <v>49</v>
      </c>
      <c r="N25" s="4">
        <v>617</v>
      </c>
      <c r="O25" s="5">
        <f>VLOOKUP(A25,'[1]census pivot'!$A$4:$S$462,2,FALSE)</f>
        <v>51140</v>
      </c>
      <c r="P25" s="5">
        <f>VLOOKUP(A25,'[1]census pivot'!$A$4:$S$462,3,FALSE)</f>
        <v>48188</v>
      </c>
      <c r="Q25" s="5">
        <f>VLOOKUP(A25,'[1]census pivot'!$A$4:$S$462,4,FALSE)</f>
        <v>47549</v>
      </c>
      <c r="R25" s="5">
        <f>VLOOKUP(A25,'[1]census pivot'!$A$4:$S$462,5,FALSE)</f>
        <v>45340</v>
      </c>
      <c r="S25" s="5">
        <f>VLOOKUP(A25,'[1]census pivot'!$A$4:$S$462,6,FALSE)</f>
        <v>55838</v>
      </c>
      <c r="T25" s="5">
        <f>VLOOKUP(A25,'[1]census pivot'!$A$4:$S$462,7,FALSE)</f>
        <v>58304</v>
      </c>
      <c r="U25" s="5">
        <f>VLOOKUP(A25,'[1]census pivot'!$A$4:$S$462,8,FALSE)</f>
        <v>52732</v>
      </c>
      <c r="V25" s="5">
        <f>VLOOKUP(A25,'[1]census pivot'!$A$4:$S$462,9,FALSE)</f>
        <v>46004</v>
      </c>
      <c r="W25" s="5">
        <f>VLOOKUP(A25,'[1]census pivot'!$A$4:$S$462,10,FALSE)</f>
        <v>41225</v>
      </c>
      <c r="X25" s="5">
        <f>VLOOKUP(A25,'[1]census pivot'!$A$4:$S$462,11,FALSE)</f>
        <v>43039</v>
      </c>
      <c r="Y25" s="5">
        <f>VLOOKUP(A25,'[1]census pivot'!$A$4:$S$462,12,FALSE)</f>
        <v>46945</v>
      </c>
      <c r="Z25" s="5">
        <f>VLOOKUP(A25,'[1]census pivot'!$A$4:$S$462,13,FALSE)</f>
        <v>48586</v>
      </c>
      <c r="AA25" s="5">
        <f>VLOOKUP(A25,'[1]census pivot'!$A$4:$S$462,14,FALSE)</f>
        <v>40212</v>
      </c>
      <c r="AB25" s="5">
        <f>VLOOKUP(A25,'[1]census pivot'!$A$4:$S$462,15,FALSE)</f>
        <v>29965</v>
      </c>
      <c r="AC25" s="5">
        <f>VLOOKUP(A25,'[1]census pivot'!$A$4:$S$462,16,FALSE)</f>
        <v>18566</v>
      </c>
      <c r="AD25" s="5">
        <f>VLOOKUP(A25,'[1]census pivot'!$A$4:$S$462,17,FALSE)</f>
        <v>10761</v>
      </c>
      <c r="AE25" s="5">
        <f>VLOOKUP(A25,'[1]census pivot'!$A$4:$S$462,18,FALSE)</f>
        <v>6987</v>
      </c>
      <c r="AF25" s="5">
        <f>VLOOKUP(A25,'[1]census pivot'!$A$4:$S$462,19,FALSE)</f>
        <v>6030</v>
      </c>
      <c r="AG25" s="6">
        <f t="shared" si="0"/>
        <v>1.9358623386781385E-3</v>
      </c>
      <c r="AH25" s="6">
        <f t="shared" si="1"/>
        <v>6.6849807284539943E-4</v>
      </c>
      <c r="AI25" s="6">
        <f t="shared" si="2"/>
        <v>6.3254857775405719E-4</v>
      </c>
      <c r="AJ25" s="6">
        <f t="shared" si="3"/>
        <v>4.863287582405706E-4</v>
      </c>
      <c r="AK25" s="6">
        <f t="shared" si="4"/>
        <v>5.7320386568687016E-4</v>
      </c>
      <c r="AL25" s="6">
        <f t="shared" si="5"/>
        <v>5.3342816500711243E-4</v>
      </c>
      <c r="AM25" s="6">
        <f t="shared" si="6"/>
        <v>6.3064483434311584E-4</v>
      </c>
      <c r="AN25" s="6">
        <f t="shared" si="7"/>
        <v>9.066369949104696E-4</v>
      </c>
      <c r="AO25" s="6">
        <f t="shared" si="8"/>
        <v>3.7750732476898806E-3</v>
      </c>
      <c r="AP25" s="6">
        <f t="shared" si="9"/>
        <v>7.1310116086235487E-3</v>
      </c>
    </row>
    <row r="26" spans="1:42" x14ac:dyDescent="0.35">
      <c r="A26" s="3" t="s">
        <v>497</v>
      </c>
      <c r="B26" s="4">
        <v>55</v>
      </c>
      <c r="C26" s="4">
        <v>30</v>
      </c>
      <c r="D26" s="4">
        <v>31</v>
      </c>
      <c r="E26" s="4">
        <v>56</v>
      </c>
      <c r="F26" s="4">
        <v>62</v>
      </c>
      <c r="G26" s="4">
        <v>47</v>
      </c>
      <c r="H26" s="4">
        <v>62</v>
      </c>
      <c r="I26" s="4">
        <v>62</v>
      </c>
      <c r="J26" s="4">
        <v>44</v>
      </c>
      <c r="K26" s="4">
        <v>54</v>
      </c>
      <c r="L26" s="4">
        <v>58</v>
      </c>
      <c r="M26" s="4">
        <v>60</v>
      </c>
      <c r="N26" s="4">
        <v>621</v>
      </c>
      <c r="O26" s="5">
        <f>VLOOKUP(A26,'[1]census pivot'!$A$4:$S$462,2,FALSE)</f>
        <v>38826.058999999994</v>
      </c>
      <c r="P26" s="5">
        <f>VLOOKUP(A26,'[1]census pivot'!$A$4:$S$462,3,FALSE)</f>
        <v>36436.5</v>
      </c>
      <c r="Q26" s="5">
        <f>VLOOKUP(A26,'[1]census pivot'!$A$4:$S$462,4,FALSE)</f>
        <v>35789.152999999998</v>
      </c>
      <c r="R26" s="5">
        <f>VLOOKUP(A26,'[1]census pivot'!$A$4:$S$462,5,FALSE)</f>
        <v>38226.806000000004</v>
      </c>
      <c r="S26" s="5">
        <f>VLOOKUP(A26,'[1]census pivot'!$A$4:$S$462,6,FALSE)</f>
        <v>39558.945999999989</v>
      </c>
      <c r="T26" s="5">
        <f>VLOOKUP(A26,'[1]census pivot'!$A$4:$S$462,7,FALSE)</f>
        <v>37598.070999999996</v>
      </c>
      <c r="U26" s="5">
        <f>VLOOKUP(A26,'[1]census pivot'!$A$4:$S$462,8,FALSE)</f>
        <v>33394.180999999997</v>
      </c>
      <c r="V26" s="5">
        <f>VLOOKUP(A26,'[1]census pivot'!$A$4:$S$462,9,FALSE)</f>
        <v>31321.608</v>
      </c>
      <c r="W26" s="5">
        <f>VLOOKUP(A26,'[1]census pivot'!$A$4:$S$462,10,FALSE)</f>
        <v>31985.653999999999</v>
      </c>
      <c r="X26" s="5">
        <f>VLOOKUP(A26,'[1]census pivot'!$A$4:$S$462,11,FALSE)</f>
        <v>38027.847999999998</v>
      </c>
      <c r="Y26" s="5">
        <f>VLOOKUP(A26,'[1]census pivot'!$A$4:$S$462,12,FALSE)</f>
        <v>40106.863000000005</v>
      </c>
      <c r="Z26" s="5">
        <f>VLOOKUP(A26,'[1]census pivot'!$A$4:$S$462,13,FALSE)</f>
        <v>36956.379999999997</v>
      </c>
      <c r="AA26" s="5">
        <f>VLOOKUP(A26,'[1]census pivot'!$A$4:$S$462,14,FALSE)</f>
        <v>28944.436000000002</v>
      </c>
      <c r="AB26" s="5">
        <f>VLOOKUP(A26,'[1]census pivot'!$A$4:$S$462,15,FALSE)</f>
        <v>20671.203999999998</v>
      </c>
      <c r="AC26" s="5">
        <f>VLOOKUP(A26,'[1]census pivot'!$A$4:$S$462,16,FALSE)</f>
        <v>15104.269999999995</v>
      </c>
      <c r="AD26" s="5">
        <f>VLOOKUP(A26,'[1]census pivot'!$A$4:$S$462,17,FALSE)</f>
        <v>11244.176000000001</v>
      </c>
      <c r="AE26" s="5">
        <f>VLOOKUP(A26,'[1]census pivot'!$A$4:$S$462,18,FALSE)</f>
        <v>9149.5400000000027</v>
      </c>
      <c r="AF26" s="5">
        <f>VLOOKUP(A26,'[1]census pivot'!$A$4:$S$462,19,FALSE)</f>
        <v>7791.6599999999989</v>
      </c>
      <c r="AG26" s="6">
        <f t="shared" si="0"/>
        <v>2.1892512964037892E-3</v>
      </c>
      <c r="AH26" s="6">
        <f t="shared" si="1"/>
        <v>4.2921038041705215E-4</v>
      </c>
      <c r="AI26" s="6">
        <f t="shared" si="2"/>
        <v>3.9853056894018334E-4</v>
      </c>
      <c r="AJ26" s="6">
        <f t="shared" si="3"/>
        <v>8.7333474081087057E-4</v>
      </c>
      <c r="AK26" s="6">
        <f t="shared" si="4"/>
        <v>7.4241087854976255E-4</v>
      </c>
      <c r="AL26" s="6">
        <f t="shared" si="5"/>
        <v>7.935013671452626E-4</v>
      </c>
      <c r="AM26" s="6">
        <f t="shared" si="6"/>
        <v>9.4080777391284515E-4</v>
      </c>
      <c r="AN26" s="6">
        <f t="shared" si="7"/>
        <v>1.2298928590016728E-3</v>
      </c>
      <c r="AO26" s="6">
        <f t="shared" si="8"/>
        <v>2.6478744727052189E-3</v>
      </c>
      <c r="AP26" s="6">
        <f t="shared" si="9"/>
        <v>7.4438566364548771E-3</v>
      </c>
    </row>
    <row r="27" spans="1:42" x14ac:dyDescent="0.35">
      <c r="A27" s="3" t="s">
        <v>153</v>
      </c>
      <c r="B27" s="4">
        <v>38</v>
      </c>
      <c r="C27" s="4">
        <v>65</v>
      </c>
      <c r="D27" s="4">
        <v>54</v>
      </c>
      <c r="E27" s="4">
        <v>80</v>
      </c>
      <c r="F27" s="4">
        <v>54</v>
      </c>
      <c r="G27" s="4">
        <v>46</v>
      </c>
      <c r="H27" s="4">
        <v>49</v>
      </c>
      <c r="I27" s="4">
        <v>48</v>
      </c>
      <c r="J27" s="4">
        <v>44</v>
      </c>
      <c r="K27" s="4">
        <v>39</v>
      </c>
      <c r="L27" s="4">
        <v>71</v>
      </c>
      <c r="M27" s="4">
        <v>64</v>
      </c>
      <c r="N27" s="4">
        <v>652</v>
      </c>
      <c r="O27" s="5">
        <f>VLOOKUP(A27,'[1]census pivot'!$A$4:$S$462,2,FALSE)</f>
        <v>118308.21899999997</v>
      </c>
      <c r="P27" s="5">
        <f>VLOOKUP(A27,'[1]census pivot'!$A$4:$S$462,3,FALSE)</f>
        <v>108958.89000000001</v>
      </c>
      <c r="Q27" s="5">
        <f>VLOOKUP(A27,'[1]census pivot'!$A$4:$S$462,4,FALSE)</f>
        <v>110695.83200000001</v>
      </c>
      <c r="R27" s="5">
        <f>VLOOKUP(A27,'[1]census pivot'!$A$4:$S$462,5,FALSE)</f>
        <v>114318.594</v>
      </c>
      <c r="S27" s="5">
        <f>VLOOKUP(A27,'[1]census pivot'!$A$4:$S$462,6,FALSE)</f>
        <v>112502.17200000002</v>
      </c>
      <c r="T27" s="5">
        <f>VLOOKUP(A27,'[1]census pivot'!$A$4:$S$462,7,FALSE)</f>
        <v>104754.59300000001</v>
      </c>
      <c r="U27" s="5">
        <f>VLOOKUP(A27,'[1]census pivot'!$A$4:$S$462,8,FALSE)</f>
        <v>94036.894000000015</v>
      </c>
      <c r="V27" s="5">
        <f>VLOOKUP(A27,'[1]census pivot'!$A$4:$S$462,9,FALSE)</f>
        <v>94013.17200000002</v>
      </c>
      <c r="W27" s="5">
        <f>VLOOKUP(A27,'[1]census pivot'!$A$4:$S$462,10,FALSE)</f>
        <v>96716.462</v>
      </c>
      <c r="X27" s="5">
        <f>VLOOKUP(A27,'[1]census pivot'!$A$4:$S$462,11,FALSE)</f>
        <v>102836.51699999999</v>
      </c>
      <c r="Y27" s="5">
        <f>VLOOKUP(A27,'[1]census pivot'!$A$4:$S$462,12,FALSE)</f>
        <v>98787.417000000045</v>
      </c>
      <c r="Z27" s="5">
        <f>VLOOKUP(A27,'[1]census pivot'!$A$4:$S$462,13,FALSE)</f>
        <v>87877.527000000016</v>
      </c>
      <c r="AA27" s="5">
        <f>VLOOKUP(A27,'[1]census pivot'!$A$4:$S$462,14,FALSE)</f>
        <v>70642.881999999998</v>
      </c>
      <c r="AB27" s="5">
        <f>VLOOKUP(A27,'[1]census pivot'!$A$4:$S$462,15,FALSE)</f>
        <v>52907.173000000003</v>
      </c>
      <c r="AC27" s="5">
        <f>VLOOKUP(A27,'[1]census pivot'!$A$4:$S$462,16,FALSE)</f>
        <v>40210.094000000005</v>
      </c>
      <c r="AD27" s="5">
        <f>VLOOKUP(A27,'[1]census pivot'!$A$4:$S$462,17,FALSE)</f>
        <v>33101.985999999997</v>
      </c>
      <c r="AE27" s="5">
        <f>VLOOKUP(A27,'[1]census pivot'!$A$4:$S$462,18,FALSE)</f>
        <v>24767.120000000003</v>
      </c>
      <c r="AF27" s="5">
        <f>VLOOKUP(A27,'[1]census pivot'!$A$4:$S$462,19,FALSE)</f>
        <v>23393.019999999997</v>
      </c>
      <c r="AG27" s="6">
        <f t="shared" si="0"/>
        <v>8.706073075109011E-4</v>
      </c>
      <c r="AH27" s="6">
        <f t="shared" si="1"/>
        <v>2.4584037851915606E-4</v>
      </c>
      <c r="AI27" s="6">
        <f t="shared" si="2"/>
        <v>2.3807343988953815E-4</v>
      </c>
      <c r="AJ27" s="6">
        <f t="shared" si="3"/>
        <v>2.7164141088194585E-4</v>
      </c>
      <c r="AK27" s="6">
        <f t="shared" si="4"/>
        <v>2.4117909228515584E-4</v>
      </c>
      <c r="AL27" s="6">
        <f t="shared" si="5"/>
        <v>2.4302670336746822E-4</v>
      </c>
      <c r="AM27" s="6">
        <f t="shared" si="6"/>
        <v>3.0280012714325002E-4</v>
      </c>
      <c r="AN27" s="6">
        <f t="shared" si="7"/>
        <v>4.7252245923411814E-4</v>
      </c>
      <c r="AO27" s="6">
        <f t="shared" si="8"/>
        <v>6.7393472434151651E-4</v>
      </c>
      <c r="AP27" s="6">
        <f t="shared" si="9"/>
        <v>3.0350933740064348E-3</v>
      </c>
    </row>
    <row r="28" spans="1:42" x14ac:dyDescent="0.35">
      <c r="A28" s="3" t="s">
        <v>422</v>
      </c>
      <c r="B28" s="4">
        <v>62</v>
      </c>
      <c r="C28" s="4">
        <v>55</v>
      </c>
      <c r="D28" s="4">
        <v>56</v>
      </c>
      <c r="E28" s="4">
        <v>53</v>
      </c>
      <c r="F28" s="4">
        <v>53</v>
      </c>
      <c r="G28" s="4">
        <v>60</v>
      </c>
      <c r="H28" s="4">
        <v>48</v>
      </c>
      <c r="I28" s="4">
        <v>45</v>
      </c>
      <c r="J28" s="4">
        <v>44</v>
      </c>
      <c r="K28" s="4">
        <v>51</v>
      </c>
      <c r="L28" s="4">
        <v>89</v>
      </c>
      <c r="M28" s="4">
        <v>58</v>
      </c>
      <c r="N28" s="4">
        <v>674</v>
      </c>
      <c r="O28" s="5">
        <f>VLOOKUP(A28,'[1]census pivot'!$A$4:$S$462,2,FALSE)</f>
        <v>48968</v>
      </c>
      <c r="P28" s="5">
        <f>VLOOKUP(A28,'[1]census pivot'!$A$4:$S$462,3,FALSE)</f>
        <v>51310</v>
      </c>
      <c r="Q28" s="5">
        <f>VLOOKUP(A28,'[1]census pivot'!$A$4:$S$462,4,FALSE)</f>
        <v>47483</v>
      </c>
      <c r="R28" s="5">
        <f>VLOOKUP(A28,'[1]census pivot'!$A$4:$S$462,5,FALSE)</f>
        <v>45402</v>
      </c>
      <c r="S28" s="5">
        <f>VLOOKUP(A28,'[1]census pivot'!$A$4:$S$462,6,FALSE)</f>
        <v>46053</v>
      </c>
      <c r="T28" s="5">
        <f>VLOOKUP(A28,'[1]census pivot'!$A$4:$S$462,7,FALSE)</f>
        <v>48793</v>
      </c>
      <c r="U28" s="5">
        <f>VLOOKUP(A28,'[1]census pivot'!$A$4:$S$462,8,FALSE)</f>
        <v>47905</v>
      </c>
      <c r="V28" s="5">
        <f>VLOOKUP(A28,'[1]census pivot'!$A$4:$S$462,9,FALSE)</f>
        <v>44473</v>
      </c>
      <c r="W28" s="5">
        <f>VLOOKUP(A28,'[1]census pivot'!$A$4:$S$462,10,FALSE)</f>
        <v>42226</v>
      </c>
      <c r="X28" s="5">
        <f>VLOOKUP(A28,'[1]census pivot'!$A$4:$S$462,11,FALSE)</f>
        <v>41179</v>
      </c>
      <c r="Y28" s="5">
        <f>VLOOKUP(A28,'[1]census pivot'!$A$4:$S$462,12,FALSE)</f>
        <v>48143</v>
      </c>
      <c r="Z28" s="5">
        <f>VLOOKUP(A28,'[1]census pivot'!$A$4:$S$462,13,FALSE)</f>
        <v>50067</v>
      </c>
      <c r="AA28" s="5">
        <f>VLOOKUP(A28,'[1]census pivot'!$A$4:$S$462,14,FALSE)</f>
        <v>45048</v>
      </c>
      <c r="AB28" s="5">
        <f>VLOOKUP(A28,'[1]census pivot'!$A$4:$S$462,15,FALSE)</f>
        <v>37790</v>
      </c>
      <c r="AC28" s="5">
        <f>VLOOKUP(A28,'[1]census pivot'!$A$4:$S$462,16,FALSE)</f>
        <v>25241</v>
      </c>
      <c r="AD28" s="5">
        <f>VLOOKUP(A28,'[1]census pivot'!$A$4:$S$462,17,FALSE)</f>
        <v>18868</v>
      </c>
      <c r="AE28" s="5">
        <f>VLOOKUP(A28,'[1]census pivot'!$A$4:$S$462,18,FALSE)</f>
        <v>14571</v>
      </c>
      <c r="AF28" s="5">
        <f>VLOOKUP(A28,'[1]census pivot'!$A$4:$S$462,19,FALSE)</f>
        <v>15326</v>
      </c>
      <c r="AG28" s="6">
        <f t="shared" si="0"/>
        <v>2.3893154713282142E-3</v>
      </c>
      <c r="AH28" s="6">
        <f t="shared" si="1"/>
        <v>5.668417802880771E-4</v>
      </c>
      <c r="AI28" s="6">
        <f t="shared" si="2"/>
        <v>6.1232300038270191E-4</v>
      </c>
      <c r="AJ28" s="6">
        <f t="shared" si="3"/>
        <v>5.4809820265155429E-4</v>
      </c>
      <c r="AK28" s="6">
        <f t="shared" si="4"/>
        <v>6.9204950460789629E-4</v>
      </c>
      <c r="AL28" s="6">
        <f t="shared" si="5"/>
        <v>5.3738160811446229E-4</v>
      </c>
      <c r="AM28" s="6">
        <f t="shared" si="6"/>
        <v>4.7311149660936763E-4</v>
      </c>
      <c r="AN28" s="6">
        <f t="shared" si="7"/>
        <v>6.980692040424553E-4</v>
      </c>
      <c r="AO28" s="6">
        <f t="shared" si="8"/>
        <v>1.5251652262328419E-3</v>
      </c>
      <c r="AP28" s="6">
        <f t="shared" si="9"/>
        <v>5.807125146809344E-3</v>
      </c>
    </row>
    <row r="29" spans="1:42" x14ac:dyDescent="0.35">
      <c r="A29" s="3" t="s">
        <v>58</v>
      </c>
      <c r="B29" s="4">
        <v>47</v>
      </c>
      <c r="C29" s="4">
        <v>50</v>
      </c>
      <c r="D29" s="4">
        <v>49</v>
      </c>
      <c r="E29" s="4">
        <v>57</v>
      </c>
      <c r="F29" s="4">
        <v>57</v>
      </c>
      <c r="G29" s="4">
        <v>41</v>
      </c>
      <c r="H29" s="4">
        <v>52</v>
      </c>
      <c r="I29" s="4">
        <v>64</v>
      </c>
      <c r="J29" s="4">
        <v>45</v>
      </c>
      <c r="K29" s="4">
        <v>64</v>
      </c>
      <c r="L29" s="4">
        <v>57</v>
      </c>
      <c r="M29" s="4">
        <v>42</v>
      </c>
      <c r="N29" s="4">
        <v>625</v>
      </c>
      <c r="O29" s="5">
        <f>VLOOKUP(A29,'[1]census pivot'!$A$4:$S$462,2,FALSE)</f>
        <v>51998.602000000014</v>
      </c>
      <c r="P29" s="5">
        <f>VLOOKUP(A29,'[1]census pivot'!$A$4:$S$462,3,FALSE)</f>
        <v>48082.551999999996</v>
      </c>
      <c r="Q29" s="5">
        <f>VLOOKUP(A29,'[1]census pivot'!$A$4:$S$462,4,FALSE)</f>
        <v>49739.220000000008</v>
      </c>
      <c r="R29" s="5">
        <f>VLOOKUP(A29,'[1]census pivot'!$A$4:$S$462,5,FALSE)</f>
        <v>49171.391000000003</v>
      </c>
      <c r="S29" s="5">
        <f>VLOOKUP(A29,'[1]census pivot'!$A$4:$S$462,6,FALSE)</f>
        <v>55327.556999999979</v>
      </c>
      <c r="T29" s="5">
        <f>VLOOKUP(A29,'[1]census pivot'!$A$4:$S$462,7,FALSE)</f>
        <v>55159.925999999992</v>
      </c>
      <c r="U29" s="5">
        <f>VLOOKUP(A29,'[1]census pivot'!$A$4:$S$462,8,FALSE)</f>
        <v>47862.457000000009</v>
      </c>
      <c r="V29" s="5">
        <f>VLOOKUP(A29,'[1]census pivot'!$A$4:$S$462,9,FALSE)</f>
        <v>42962.165000000001</v>
      </c>
      <c r="W29" s="5">
        <f>VLOOKUP(A29,'[1]census pivot'!$A$4:$S$462,10,FALSE)</f>
        <v>45094.640999999996</v>
      </c>
      <c r="X29" s="5">
        <f>VLOOKUP(A29,'[1]census pivot'!$A$4:$S$462,11,FALSE)</f>
        <v>48892.443000000014</v>
      </c>
      <c r="Y29" s="5">
        <f>VLOOKUP(A29,'[1]census pivot'!$A$4:$S$462,12,FALSE)</f>
        <v>52960.448000000004</v>
      </c>
      <c r="Z29" s="5">
        <f>VLOOKUP(A29,'[1]census pivot'!$A$4:$S$462,13,FALSE)</f>
        <v>49579.861000000004</v>
      </c>
      <c r="AA29" s="5">
        <f>VLOOKUP(A29,'[1]census pivot'!$A$4:$S$462,14,FALSE)</f>
        <v>36084.396000000008</v>
      </c>
      <c r="AB29" s="5">
        <f>VLOOKUP(A29,'[1]census pivot'!$A$4:$S$462,15,FALSE)</f>
        <v>21843.714000000007</v>
      </c>
      <c r="AC29" s="5">
        <f>VLOOKUP(A29,'[1]census pivot'!$A$4:$S$462,16,FALSE)</f>
        <v>14980.236999999996</v>
      </c>
      <c r="AD29" s="5">
        <f>VLOOKUP(A29,'[1]census pivot'!$A$4:$S$462,17,FALSE)</f>
        <v>8753.9509999999991</v>
      </c>
      <c r="AE29" s="5">
        <f>VLOOKUP(A29,'[1]census pivot'!$A$4:$S$462,18,FALSE)</f>
        <v>6311.8199999999979</v>
      </c>
      <c r="AF29" s="5">
        <f>VLOOKUP(A29,'[1]census pivot'!$A$4:$S$462,19,FALSE)</f>
        <v>4984.97</v>
      </c>
      <c r="AG29" s="6">
        <f t="shared" si="0"/>
        <v>1.8654347668808477E-3</v>
      </c>
      <c r="AH29" s="6">
        <f t="shared" si="1"/>
        <v>5.0091098329316708E-4</v>
      </c>
      <c r="AI29" s="6">
        <f t="shared" si="2"/>
        <v>4.6890424198337395E-4</v>
      </c>
      <c r="AJ29" s="6">
        <f t="shared" si="3"/>
        <v>5.5327782507224666E-4</v>
      </c>
      <c r="AK29" s="6">
        <f t="shared" si="4"/>
        <v>4.6560853002095037E-4</v>
      </c>
      <c r="AL29" s="6">
        <f t="shared" si="5"/>
        <v>5.1054024573539099E-4</v>
      </c>
      <c r="AM29" s="6">
        <f t="shared" si="6"/>
        <v>7.4710272687008759E-4</v>
      </c>
      <c r="AN29" s="6">
        <f t="shared" si="7"/>
        <v>1.2220307375490479E-3</v>
      </c>
      <c r="AO29" s="6">
        <f t="shared" si="8"/>
        <v>4.2480401434483511E-3</v>
      </c>
      <c r="AP29" s="6">
        <f t="shared" si="9"/>
        <v>1.1434371721394511E-2</v>
      </c>
    </row>
    <row r="30" spans="1:42" x14ac:dyDescent="0.35">
      <c r="A30" s="3" t="s">
        <v>219</v>
      </c>
      <c r="B30" s="4">
        <v>45</v>
      </c>
      <c r="C30" s="4">
        <v>53</v>
      </c>
      <c r="D30" s="4">
        <v>52</v>
      </c>
      <c r="E30" s="4">
        <v>57</v>
      </c>
      <c r="F30" s="4">
        <v>58</v>
      </c>
      <c r="G30" s="4">
        <v>56</v>
      </c>
      <c r="H30" s="4">
        <v>49</v>
      </c>
      <c r="I30" s="4">
        <v>53</v>
      </c>
      <c r="J30" s="4">
        <v>45</v>
      </c>
      <c r="K30" s="4">
        <v>57</v>
      </c>
      <c r="L30" s="4">
        <v>66</v>
      </c>
      <c r="M30" s="4">
        <v>57</v>
      </c>
      <c r="N30" s="4">
        <v>648</v>
      </c>
      <c r="O30" s="5">
        <f>VLOOKUP(A30,'[1]census pivot'!$A$4:$S$462,2,FALSE)</f>
        <v>67997.368999999992</v>
      </c>
      <c r="P30" s="5">
        <f>VLOOKUP(A30,'[1]census pivot'!$A$4:$S$462,3,FALSE)</f>
        <v>73691.198999999993</v>
      </c>
      <c r="Q30" s="5">
        <f>VLOOKUP(A30,'[1]census pivot'!$A$4:$S$462,4,FALSE)</f>
        <v>78061.419000000009</v>
      </c>
      <c r="R30" s="5">
        <f>VLOOKUP(A30,'[1]census pivot'!$A$4:$S$462,5,FALSE)</f>
        <v>87517.41399999999</v>
      </c>
      <c r="S30" s="5">
        <f>VLOOKUP(A30,'[1]census pivot'!$A$4:$S$462,6,FALSE)</f>
        <v>79088.15800000001</v>
      </c>
      <c r="T30" s="5">
        <f>VLOOKUP(A30,'[1]census pivot'!$A$4:$S$462,7,FALSE)</f>
        <v>72106.21100000001</v>
      </c>
      <c r="U30" s="5">
        <f>VLOOKUP(A30,'[1]census pivot'!$A$4:$S$462,8,FALSE)</f>
        <v>71534.259999999995</v>
      </c>
      <c r="V30" s="5">
        <f>VLOOKUP(A30,'[1]census pivot'!$A$4:$S$462,9,FALSE)</f>
        <v>78733.717999999979</v>
      </c>
      <c r="W30" s="5">
        <f>VLOOKUP(A30,'[1]census pivot'!$A$4:$S$462,10,FALSE)</f>
        <v>90515.116999999984</v>
      </c>
      <c r="X30" s="5">
        <f>VLOOKUP(A30,'[1]census pivot'!$A$4:$S$462,11,FALSE)</f>
        <v>104976.44900000001</v>
      </c>
      <c r="Y30" s="5">
        <f>VLOOKUP(A30,'[1]census pivot'!$A$4:$S$462,12,FALSE)</f>
        <v>108980.696</v>
      </c>
      <c r="Z30" s="5">
        <f>VLOOKUP(A30,'[1]census pivot'!$A$4:$S$462,13,FALSE)</f>
        <v>99978.242000000013</v>
      </c>
      <c r="AA30" s="5">
        <f>VLOOKUP(A30,'[1]census pivot'!$A$4:$S$462,14,FALSE)</f>
        <v>89200.403999999995</v>
      </c>
      <c r="AB30" s="5">
        <f>VLOOKUP(A30,'[1]census pivot'!$A$4:$S$462,15,FALSE)</f>
        <v>63947.860999999997</v>
      </c>
      <c r="AC30" s="5">
        <f>VLOOKUP(A30,'[1]census pivot'!$A$4:$S$462,16,FALSE)</f>
        <v>48315.91</v>
      </c>
      <c r="AD30" s="5">
        <f>VLOOKUP(A30,'[1]census pivot'!$A$4:$S$462,17,FALSE)</f>
        <v>38795.214</v>
      </c>
      <c r="AE30" s="5">
        <f>VLOOKUP(A30,'[1]census pivot'!$A$4:$S$462,18,FALSE)</f>
        <v>30393.086000000003</v>
      </c>
      <c r="AF30" s="5">
        <f>VLOOKUP(A30,'[1]census pivot'!$A$4:$S$462,19,FALSE)</f>
        <v>28274.793000000005</v>
      </c>
      <c r="AG30" s="6">
        <f t="shared" si="0"/>
        <v>1.4412322335589191E-3</v>
      </c>
      <c r="AH30" s="6">
        <f t="shared" si="1"/>
        <v>3.4266295162037992E-4</v>
      </c>
      <c r="AI30" s="6">
        <f t="shared" si="2"/>
        <v>3.1211441115546845E-4</v>
      </c>
      <c r="AJ30" s="6">
        <f t="shared" si="3"/>
        <v>4.0378592186598994E-4</v>
      </c>
      <c r="AK30" s="6">
        <f t="shared" si="4"/>
        <v>3.308737693822236E-4</v>
      </c>
      <c r="AL30" s="6">
        <f t="shared" si="5"/>
        <v>2.2901782504155212E-4</v>
      </c>
      <c r="AM30" s="6">
        <f t="shared" si="6"/>
        <v>2.8015846989411268E-4</v>
      </c>
      <c r="AN30" s="6">
        <f t="shared" si="7"/>
        <v>4.0084169273095233E-4</v>
      </c>
      <c r="AO30" s="6">
        <f t="shared" si="8"/>
        <v>8.2383871261470501E-4</v>
      </c>
      <c r="AP30" s="6">
        <f t="shared" si="9"/>
        <v>2.3342345954575155E-3</v>
      </c>
    </row>
    <row r="31" spans="1:42" x14ac:dyDescent="0.35">
      <c r="A31" s="3" t="s">
        <v>54</v>
      </c>
      <c r="B31" s="4">
        <v>64</v>
      </c>
      <c r="C31" s="4">
        <v>45</v>
      </c>
      <c r="D31" s="4">
        <v>48</v>
      </c>
      <c r="E31" s="4">
        <v>52</v>
      </c>
      <c r="F31" s="4">
        <v>38</v>
      </c>
      <c r="G31" s="4">
        <v>77</v>
      </c>
      <c r="H31" s="4">
        <v>54</v>
      </c>
      <c r="I31" s="4">
        <v>73</v>
      </c>
      <c r="J31" s="4">
        <v>45</v>
      </c>
      <c r="K31" s="4">
        <v>71</v>
      </c>
      <c r="L31" s="4">
        <v>61</v>
      </c>
      <c r="M31" s="4">
        <v>70</v>
      </c>
      <c r="N31" s="4">
        <v>698</v>
      </c>
      <c r="O31" s="5">
        <f>VLOOKUP(A31,'[1]census pivot'!$A$4:$S$462,2,FALSE)</f>
        <v>52103.368999999999</v>
      </c>
      <c r="P31" s="5">
        <f>VLOOKUP(A31,'[1]census pivot'!$A$4:$S$462,3,FALSE)</f>
        <v>48352.805</v>
      </c>
      <c r="Q31" s="5">
        <f>VLOOKUP(A31,'[1]census pivot'!$A$4:$S$462,4,FALSE)</f>
        <v>49739.192000000003</v>
      </c>
      <c r="R31" s="5">
        <f>VLOOKUP(A31,'[1]census pivot'!$A$4:$S$462,5,FALSE)</f>
        <v>54197.435000000012</v>
      </c>
      <c r="S31" s="5">
        <f>VLOOKUP(A31,'[1]census pivot'!$A$4:$S$462,6,FALSE)</f>
        <v>59649.379000000001</v>
      </c>
      <c r="T31" s="5">
        <f>VLOOKUP(A31,'[1]census pivot'!$A$4:$S$462,7,FALSE)</f>
        <v>53253.632000000005</v>
      </c>
      <c r="U31" s="5">
        <f>VLOOKUP(A31,'[1]census pivot'!$A$4:$S$462,8,FALSE)</f>
        <v>43921.453999999991</v>
      </c>
      <c r="V31" s="5">
        <f>VLOOKUP(A31,'[1]census pivot'!$A$4:$S$462,9,FALSE)</f>
        <v>44871.430999999997</v>
      </c>
      <c r="W31" s="5">
        <f>VLOOKUP(A31,'[1]census pivot'!$A$4:$S$462,10,FALSE)</f>
        <v>51317.234000000011</v>
      </c>
      <c r="X31" s="5">
        <f>VLOOKUP(A31,'[1]census pivot'!$A$4:$S$462,11,FALSE)</f>
        <v>54817.756999999998</v>
      </c>
      <c r="Y31" s="5">
        <f>VLOOKUP(A31,'[1]census pivot'!$A$4:$S$462,12,FALSE)</f>
        <v>52191.020000000011</v>
      </c>
      <c r="Z31" s="5">
        <f>VLOOKUP(A31,'[1]census pivot'!$A$4:$S$462,13,FALSE)</f>
        <v>43295.270000000004</v>
      </c>
      <c r="AA31" s="5">
        <f>VLOOKUP(A31,'[1]census pivot'!$A$4:$S$462,14,FALSE)</f>
        <v>27999.695000000007</v>
      </c>
      <c r="AB31" s="5">
        <f>VLOOKUP(A31,'[1]census pivot'!$A$4:$S$462,15,FALSE)</f>
        <v>17365.698000000004</v>
      </c>
      <c r="AC31" s="5">
        <f>VLOOKUP(A31,'[1]census pivot'!$A$4:$S$462,16,FALSE)</f>
        <v>12310.133</v>
      </c>
      <c r="AD31" s="5">
        <f>VLOOKUP(A31,'[1]census pivot'!$A$4:$S$462,17,FALSE)</f>
        <v>8456.5560000000005</v>
      </c>
      <c r="AE31" s="5">
        <f>VLOOKUP(A31,'[1]census pivot'!$A$4:$S$462,18,FALSE)</f>
        <v>5313.5689999999995</v>
      </c>
      <c r="AF31" s="5">
        <f>VLOOKUP(A31,'[1]census pivot'!$A$4:$S$462,19,FALSE)</f>
        <v>4362.7529999999997</v>
      </c>
      <c r="AG31" s="6">
        <f t="shared" si="0"/>
        <v>2.0919952412290269E-3</v>
      </c>
      <c r="AH31" s="6">
        <f t="shared" si="1"/>
        <v>4.8933655617185569E-4</v>
      </c>
      <c r="AI31" s="6">
        <f t="shared" si="2"/>
        <v>4.2161917680015175E-4</v>
      </c>
      <c r="AJ31" s="6">
        <f t="shared" si="3"/>
        <v>3.9104673393342817E-4</v>
      </c>
      <c r="AK31" s="6">
        <f t="shared" si="4"/>
        <v>8.0051012247648928E-4</v>
      </c>
      <c r="AL31" s="6">
        <f t="shared" si="5"/>
        <v>5.0463150326444722E-4</v>
      </c>
      <c r="AM31" s="6">
        <f t="shared" si="6"/>
        <v>1.0239152231858166E-3</v>
      </c>
      <c r="AN31" s="6">
        <f t="shared" si="7"/>
        <v>1.5163855057673025E-3</v>
      </c>
      <c r="AO31" s="6">
        <f t="shared" si="8"/>
        <v>5.1560897232232825E-3</v>
      </c>
      <c r="AP31" s="6">
        <f t="shared" si="9"/>
        <v>1.3981997147214157E-2</v>
      </c>
    </row>
    <row r="32" spans="1:42" x14ac:dyDescent="0.35">
      <c r="A32" s="3" t="s">
        <v>286</v>
      </c>
      <c r="B32" s="4">
        <v>50</v>
      </c>
      <c r="C32" s="4">
        <v>76</v>
      </c>
      <c r="D32" s="4">
        <v>45</v>
      </c>
      <c r="E32" s="4">
        <v>56</v>
      </c>
      <c r="F32" s="4">
        <v>61</v>
      </c>
      <c r="G32" s="4">
        <v>72</v>
      </c>
      <c r="H32" s="4">
        <v>36</v>
      </c>
      <c r="I32" s="4">
        <v>59</v>
      </c>
      <c r="J32" s="4">
        <v>45</v>
      </c>
      <c r="K32" s="4">
        <v>64</v>
      </c>
      <c r="L32" s="4">
        <v>78</v>
      </c>
      <c r="M32" s="4">
        <v>59</v>
      </c>
      <c r="N32" s="4">
        <v>701</v>
      </c>
      <c r="O32" s="5">
        <f>VLOOKUP(A32,'[1]census pivot'!$A$4:$S$462,2,FALSE)</f>
        <v>56921.297000000013</v>
      </c>
      <c r="P32" s="5">
        <f>VLOOKUP(A32,'[1]census pivot'!$A$4:$S$462,3,FALSE)</f>
        <v>60195.591000000015</v>
      </c>
      <c r="Q32" s="5">
        <f>VLOOKUP(A32,'[1]census pivot'!$A$4:$S$462,4,FALSE)</f>
        <v>57434.778000000006</v>
      </c>
      <c r="R32" s="5">
        <f>VLOOKUP(A32,'[1]census pivot'!$A$4:$S$462,5,FALSE)</f>
        <v>59029.107000000018</v>
      </c>
      <c r="S32" s="5">
        <f>VLOOKUP(A32,'[1]census pivot'!$A$4:$S$462,6,FALSE)</f>
        <v>68519.297999999995</v>
      </c>
      <c r="T32" s="5">
        <f>VLOOKUP(A32,'[1]census pivot'!$A$4:$S$462,7,FALSE)</f>
        <v>60602.548999999992</v>
      </c>
      <c r="U32" s="5">
        <f>VLOOKUP(A32,'[1]census pivot'!$A$4:$S$462,8,FALSE)</f>
        <v>60602.732000000011</v>
      </c>
      <c r="V32" s="5">
        <f>VLOOKUP(A32,'[1]census pivot'!$A$4:$S$462,9,FALSE)</f>
        <v>56449.195000000007</v>
      </c>
      <c r="W32" s="5">
        <f>VLOOKUP(A32,'[1]census pivot'!$A$4:$S$462,10,FALSE)</f>
        <v>52070.472000000009</v>
      </c>
      <c r="X32" s="5">
        <f>VLOOKUP(A32,'[1]census pivot'!$A$4:$S$462,11,FALSE)</f>
        <v>55997.951999999997</v>
      </c>
      <c r="Y32" s="5">
        <f>VLOOKUP(A32,'[1]census pivot'!$A$4:$S$462,12,FALSE)</f>
        <v>65895.264999999999</v>
      </c>
      <c r="Z32" s="5">
        <f>VLOOKUP(A32,'[1]census pivot'!$A$4:$S$462,13,FALSE)</f>
        <v>71096.866000000024</v>
      </c>
      <c r="AA32" s="5">
        <f>VLOOKUP(A32,'[1]census pivot'!$A$4:$S$462,14,FALSE)</f>
        <v>65499.417000000001</v>
      </c>
      <c r="AB32" s="5">
        <f>VLOOKUP(A32,'[1]census pivot'!$A$4:$S$462,15,FALSE)</f>
        <v>52730.482999999993</v>
      </c>
      <c r="AC32" s="5">
        <f>VLOOKUP(A32,'[1]census pivot'!$A$4:$S$462,16,FALSE)</f>
        <v>37727.184999999998</v>
      </c>
      <c r="AD32" s="5">
        <f>VLOOKUP(A32,'[1]census pivot'!$A$4:$S$462,17,FALSE)</f>
        <v>26788.777999999998</v>
      </c>
      <c r="AE32" s="5">
        <f>VLOOKUP(A32,'[1]census pivot'!$A$4:$S$462,18,FALSE)</f>
        <v>19313.804000000004</v>
      </c>
      <c r="AF32" s="5">
        <f>VLOOKUP(A32,'[1]census pivot'!$A$4:$S$462,19,FALSE)</f>
        <v>19355.628000000001</v>
      </c>
      <c r="AG32" s="6">
        <f t="shared" si="0"/>
        <v>2.2135827298524133E-3</v>
      </c>
      <c r="AH32" s="6">
        <f t="shared" si="1"/>
        <v>3.8255427048775129E-4</v>
      </c>
      <c r="AI32" s="6">
        <f t="shared" si="2"/>
        <v>3.5280723424177665E-4</v>
      </c>
      <c r="AJ32" s="6">
        <f t="shared" si="3"/>
        <v>5.0327840088089891E-4</v>
      </c>
      <c r="AK32" s="6">
        <f t="shared" si="4"/>
        <v>6.6347420693799208E-4</v>
      </c>
      <c r="AL32" s="6">
        <f t="shared" si="5"/>
        <v>2.9534047001155116E-4</v>
      </c>
      <c r="AM32" s="6">
        <f t="shared" si="6"/>
        <v>4.3192976195406425E-4</v>
      </c>
      <c r="AN32" s="6">
        <f t="shared" si="7"/>
        <v>4.9747026421242697E-4</v>
      </c>
      <c r="AO32" s="6">
        <f t="shared" si="8"/>
        <v>1.3882085823305947E-3</v>
      </c>
      <c r="AP32" s="6">
        <f t="shared" si="9"/>
        <v>4.0298356633016504E-3</v>
      </c>
    </row>
    <row r="33" spans="1:42" x14ac:dyDescent="0.35">
      <c r="A33" s="3" t="s">
        <v>400</v>
      </c>
      <c r="B33" s="4">
        <v>67</v>
      </c>
      <c r="C33" s="4">
        <v>53</v>
      </c>
      <c r="D33" s="4">
        <v>70</v>
      </c>
      <c r="E33" s="4">
        <v>72</v>
      </c>
      <c r="F33" s="4">
        <v>56</v>
      </c>
      <c r="G33" s="4">
        <v>57</v>
      </c>
      <c r="H33" s="4">
        <v>55</v>
      </c>
      <c r="I33" s="4">
        <v>61</v>
      </c>
      <c r="J33" s="4">
        <v>45</v>
      </c>
      <c r="K33" s="4">
        <v>54</v>
      </c>
      <c r="L33" s="4">
        <v>98</v>
      </c>
      <c r="M33" s="4">
        <v>53</v>
      </c>
      <c r="N33" s="4">
        <v>741</v>
      </c>
      <c r="O33" s="5">
        <f>VLOOKUP(A33,'[1]census pivot'!$A$4:$S$462,2,FALSE)</f>
        <v>56278.313000000002</v>
      </c>
      <c r="P33" s="5">
        <f>VLOOKUP(A33,'[1]census pivot'!$A$4:$S$462,3,FALSE)</f>
        <v>58463.802000000003</v>
      </c>
      <c r="Q33" s="5">
        <f>VLOOKUP(A33,'[1]census pivot'!$A$4:$S$462,4,FALSE)</f>
        <v>64748.203000000001</v>
      </c>
      <c r="R33" s="5">
        <f>VLOOKUP(A33,'[1]census pivot'!$A$4:$S$462,5,FALSE)</f>
        <v>78147.903000000006</v>
      </c>
      <c r="S33" s="5">
        <f>VLOOKUP(A33,'[1]census pivot'!$A$4:$S$462,6,FALSE)</f>
        <v>82566.986000000004</v>
      </c>
      <c r="T33" s="5">
        <f>VLOOKUP(A33,'[1]census pivot'!$A$4:$S$462,7,FALSE)</f>
        <v>67004.52399999999</v>
      </c>
      <c r="U33" s="5">
        <f>VLOOKUP(A33,'[1]census pivot'!$A$4:$S$462,8,FALSE)</f>
        <v>62833.109000000004</v>
      </c>
      <c r="V33" s="5">
        <f>VLOOKUP(A33,'[1]census pivot'!$A$4:$S$462,9,FALSE)</f>
        <v>62288.163999999997</v>
      </c>
      <c r="W33" s="5">
        <f>VLOOKUP(A33,'[1]census pivot'!$A$4:$S$462,10,FALSE)</f>
        <v>71419.053</v>
      </c>
      <c r="X33" s="5">
        <f>VLOOKUP(A33,'[1]census pivot'!$A$4:$S$462,11,FALSE)</f>
        <v>78742.123999999996</v>
      </c>
      <c r="Y33" s="5">
        <f>VLOOKUP(A33,'[1]census pivot'!$A$4:$S$462,12,FALSE)</f>
        <v>80786.052999999985</v>
      </c>
      <c r="Z33" s="5">
        <f>VLOOKUP(A33,'[1]census pivot'!$A$4:$S$462,13,FALSE)</f>
        <v>72771.92</v>
      </c>
      <c r="AA33" s="5">
        <f>VLOOKUP(A33,'[1]census pivot'!$A$4:$S$462,14,FALSE)</f>
        <v>61327.673000000003</v>
      </c>
      <c r="AB33" s="5">
        <f>VLOOKUP(A33,'[1]census pivot'!$A$4:$S$462,15,FALSE)</f>
        <v>45229.561000000002</v>
      </c>
      <c r="AC33" s="5">
        <f>VLOOKUP(A33,'[1]census pivot'!$A$4:$S$462,16,FALSE)</f>
        <v>33435.584999999999</v>
      </c>
      <c r="AD33" s="5">
        <f>VLOOKUP(A33,'[1]census pivot'!$A$4:$S$462,17,FALSE)</f>
        <v>26387.074000000001</v>
      </c>
      <c r="AE33" s="5">
        <f>VLOOKUP(A33,'[1]census pivot'!$A$4:$S$462,18,FALSE)</f>
        <v>23649.404999999999</v>
      </c>
      <c r="AF33" s="5">
        <f>VLOOKUP(A33,'[1]census pivot'!$A$4:$S$462,19,FALSE)</f>
        <v>27201.741999999998</v>
      </c>
      <c r="AG33" s="6">
        <f t="shared" si="0"/>
        <v>2.1322600768079172E-3</v>
      </c>
      <c r="AH33" s="6">
        <f t="shared" si="1"/>
        <v>5.6812645813206263E-4</v>
      </c>
      <c r="AI33" s="6">
        <f t="shared" si="2"/>
        <v>4.3555392058292736E-4</v>
      </c>
      <c r="AJ33" s="6">
        <f t="shared" si="3"/>
        <v>4.3130792441356351E-4</v>
      </c>
      <c r="AK33" s="6">
        <f t="shared" si="4"/>
        <v>4.2630458758258352E-4</v>
      </c>
      <c r="AL33" s="6">
        <f t="shared" si="5"/>
        <v>3.4476668030877084E-4</v>
      </c>
      <c r="AM33" s="6">
        <f t="shared" si="6"/>
        <v>4.5488579521639564E-4</v>
      </c>
      <c r="AN33" s="6">
        <f t="shared" si="7"/>
        <v>5.7204495622495887E-4</v>
      </c>
      <c r="AO33" s="6">
        <f t="shared" si="8"/>
        <v>1.0792126280508266E-3</v>
      </c>
      <c r="AP33" s="6">
        <f t="shared" si="9"/>
        <v>3.6027104440590606E-3</v>
      </c>
    </row>
    <row r="34" spans="1:42" x14ac:dyDescent="0.35">
      <c r="A34" s="3" t="s">
        <v>380</v>
      </c>
      <c r="B34" s="4">
        <v>46</v>
      </c>
      <c r="C34" s="4">
        <v>56</v>
      </c>
      <c r="D34" s="4">
        <v>54</v>
      </c>
      <c r="E34" s="4">
        <v>67</v>
      </c>
      <c r="F34" s="4">
        <v>53</v>
      </c>
      <c r="G34" s="4">
        <v>64</v>
      </c>
      <c r="H34" s="4">
        <v>49</v>
      </c>
      <c r="I34" s="4">
        <v>74</v>
      </c>
      <c r="J34" s="4">
        <v>45</v>
      </c>
      <c r="K34" s="4">
        <v>82</v>
      </c>
      <c r="L34" s="4">
        <v>206</v>
      </c>
      <c r="M34" s="4">
        <v>58</v>
      </c>
      <c r="N34" s="4">
        <v>854</v>
      </c>
      <c r="O34" s="5">
        <f>VLOOKUP(A34,'[1]census pivot'!$A$4:$S$462,2,FALSE)</f>
        <v>232896.51800000004</v>
      </c>
      <c r="P34" s="5">
        <f>VLOOKUP(A34,'[1]census pivot'!$A$4:$S$462,3,FALSE)</f>
        <v>235467.85399999999</v>
      </c>
      <c r="Q34" s="5">
        <f>VLOOKUP(A34,'[1]census pivot'!$A$4:$S$462,4,FALSE)</f>
        <v>236730.10800000001</v>
      </c>
      <c r="R34" s="5">
        <f>VLOOKUP(A34,'[1]census pivot'!$A$4:$S$462,5,FALSE)</f>
        <v>251673.83300000004</v>
      </c>
      <c r="S34" s="5">
        <f>VLOOKUP(A34,'[1]census pivot'!$A$4:$S$462,6,FALSE)</f>
        <v>251025.63200000001</v>
      </c>
      <c r="T34" s="5">
        <f>VLOOKUP(A34,'[1]census pivot'!$A$4:$S$462,7,FALSE)</f>
        <v>259690.26699999999</v>
      </c>
      <c r="U34" s="5">
        <f>VLOOKUP(A34,'[1]census pivot'!$A$4:$S$462,8,FALSE)</f>
        <v>252480.32599999997</v>
      </c>
      <c r="V34" s="5">
        <f>VLOOKUP(A34,'[1]census pivot'!$A$4:$S$462,9,FALSE)</f>
        <v>247692.22300000006</v>
      </c>
      <c r="W34" s="5">
        <f>VLOOKUP(A34,'[1]census pivot'!$A$4:$S$462,10,FALSE)</f>
        <v>248349.05299999999</v>
      </c>
      <c r="X34" s="5">
        <f>VLOOKUP(A34,'[1]census pivot'!$A$4:$S$462,11,FALSE)</f>
        <v>260898.31999999998</v>
      </c>
      <c r="Y34" s="5">
        <f>VLOOKUP(A34,'[1]census pivot'!$A$4:$S$462,12,FALSE)</f>
        <v>273344.15299999999</v>
      </c>
      <c r="Z34" s="5">
        <f>VLOOKUP(A34,'[1]census pivot'!$A$4:$S$462,13,FALSE)</f>
        <v>262051.34400000001</v>
      </c>
      <c r="AA34" s="5">
        <f>VLOOKUP(A34,'[1]census pivot'!$A$4:$S$462,14,FALSE)</f>
        <v>223818.74800000002</v>
      </c>
      <c r="AB34" s="5">
        <f>VLOOKUP(A34,'[1]census pivot'!$A$4:$S$462,15,FALSE)</f>
        <v>158535.41099999993</v>
      </c>
      <c r="AC34" s="5">
        <f>VLOOKUP(A34,'[1]census pivot'!$A$4:$S$462,16,FALSE)</f>
        <v>114601.20600000002</v>
      </c>
      <c r="AD34" s="5">
        <f>VLOOKUP(A34,'[1]census pivot'!$A$4:$S$462,17,FALSE)</f>
        <v>89776.91399999999</v>
      </c>
      <c r="AE34" s="5">
        <f>VLOOKUP(A34,'[1]census pivot'!$A$4:$S$462,18,FALSE)</f>
        <v>74160.856</v>
      </c>
      <c r="AF34" s="5">
        <f>VLOOKUP(A34,'[1]census pivot'!$A$4:$S$462,19,FALSE)</f>
        <v>72578.395999999993</v>
      </c>
      <c r="AG34" s="6">
        <f t="shared" si="0"/>
        <v>4.3796275219537626E-4</v>
      </c>
      <c r="AH34" s="6">
        <f t="shared" si="1"/>
        <v>1.1435881631356978E-4</v>
      </c>
      <c r="AI34" s="6">
        <f t="shared" si="2"/>
        <v>1.0742004668733831E-4</v>
      </c>
      <c r="AJ34" s="6">
        <f t="shared" si="3"/>
        <v>1.0348114617349771E-4</v>
      </c>
      <c r="AK34" s="6">
        <f t="shared" si="4"/>
        <v>1.2902152118486203E-4</v>
      </c>
      <c r="AL34" s="6">
        <f t="shared" si="5"/>
        <v>9.1718653001967513E-5</v>
      </c>
      <c r="AM34" s="6">
        <f t="shared" si="6"/>
        <v>1.5230408543030879E-4</v>
      </c>
      <c r="AN34" s="6">
        <f t="shared" si="7"/>
        <v>1.6475271786792322E-4</v>
      </c>
      <c r="AO34" s="6">
        <f t="shared" si="8"/>
        <v>5.0018979762869785E-4</v>
      </c>
      <c r="AP34" s="6">
        <f t="shared" si="9"/>
        <v>2.8383101770394596E-3</v>
      </c>
    </row>
    <row r="35" spans="1:42" x14ac:dyDescent="0.35">
      <c r="A35" s="3" t="s">
        <v>220</v>
      </c>
      <c r="B35" s="4">
        <v>57</v>
      </c>
      <c r="C35" s="4">
        <v>39</v>
      </c>
      <c r="D35" s="4">
        <v>54</v>
      </c>
      <c r="E35" s="4">
        <v>47</v>
      </c>
      <c r="F35" s="4">
        <v>53</v>
      </c>
      <c r="G35" s="4">
        <v>60</v>
      </c>
      <c r="H35" s="4">
        <v>56</v>
      </c>
      <c r="I35" s="4">
        <v>51</v>
      </c>
      <c r="J35" s="4">
        <v>46</v>
      </c>
      <c r="K35" s="4">
        <v>61</v>
      </c>
      <c r="L35" s="4">
        <v>103</v>
      </c>
      <c r="M35" s="4">
        <v>57</v>
      </c>
      <c r="N35" s="4">
        <v>684</v>
      </c>
      <c r="O35" s="5">
        <f>VLOOKUP(A35,'[1]census pivot'!$A$4:$S$462,2,FALSE)</f>
        <v>67206.489000000001</v>
      </c>
      <c r="P35" s="5">
        <f>VLOOKUP(A35,'[1]census pivot'!$A$4:$S$462,3,FALSE)</f>
        <v>73526.678</v>
      </c>
      <c r="Q35" s="5">
        <f>VLOOKUP(A35,'[1]census pivot'!$A$4:$S$462,4,FALSE)</f>
        <v>77861.156000000003</v>
      </c>
      <c r="R35" s="5">
        <f>VLOOKUP(A35,'[1]census pivot'!$A$4:$S$462,5,FALSE)</f>
        <v>86462.455999999991</v>
      </c>
      <c r="S35" s="5">
        <f>VLOOKUP(A35,'[1]census pivot'!$A$4:$S$462,6,FALSE)</f>
        <v>79817.54300000002</v>
      </c>
      <c r="T35" s="5">
        <f>VLOOKUP(A35,'[1]census pivot'!$A$4:$S$462,7,FALSE)</f>
        <v>73855.027000000002</v>
      </c>
      <c r="U35" s="5">
        <f>VLOOKUP(A35,'[1]census pivot'!$A$4:$S$462,8,FALSE)</f>
        <v>72710.694999999992</v>
      </c>
      <c r="V35" s="5">
        <f>VLOOKUP(A35,'[1]census pivot'!$A$4:$S$462,9,FALSE)</f>
        <v>77156.070000000007</v>
      </c>
      <c r="W35" s="5">
        <f>VLOOKUP(A35,'[1]census pivot'!$A$4:$S$462,10,FALSE)</f>
        <v>89359.906000000017</v>
      </c>
      <c r="X35" s="5">
        <f>VLOOKUP(A35,'[1]census pivot'!$A$4:$S$462,11,FALSE)</f>
        <v>103298.56700000001</v>
      </c>
      <c r="Y35" s="5">
        <f>VLOOKUP(A35,'[1]census pivot'!$A$4:$S$462,12,FALSE)</f>
        <v>110813.33100000001</v>
      </c>
      <c r="Z35" s="5">
        <f>VLOOKUP(A35,'[1]census pivot'!$A$4:$S$462,13,FALSE)</f>
        <v>103542.27200000001</v>
      </c>
      <c r="AA35" s="5">
        <f>VLOOKUP(A35,'[1]census pivot'!$A$4:$S$462,14,FALSE)</f>
        <v>93549.94200000001</v>
      </c>
      <c r="AB35" s="5">
        <f>VLOOKUP(A35,'[1]census pivot'!$A$4:$S$462,15,FALSE)</f>
        <v>69088.717000000004</v>
      </c>
      <c r="AC35" s="5">
        <f>VLOOKUP(A35,'[1]census pivot'!$A$4:$S$462,16,FALSE)</f>
        <v>50996.965999999993</v>
      </c>
      <c r="AD35" s="5">
        <f>VLOOKUP(A35,'[1]census pivot'!$A$4:$S$462,17,FALSE)</f>
        <v>39341.192999999999</v>
      </c>
      <c r="AE35" s="5">
        <f>VLOOKUP(A35,'[1]census pivot'!$A$4:$S$462,18,FALSE)</f>
        <v>31318.718000000001</v>
      </c>
      <c r="AF35" s="5">
        <f>VLOOKUP(A35,'[1]census pivot'!$A$4:$S$462,19,FALSE)</f>
        <v>29655.079000000002</v>
      </c>
      <c r="AG35" s="6">
        <f t="shared" si="0"/>
        <v>1.428433495462023E-3</v>
      </c>
      <c r="AH35" s="6">
        <f t="shared" si="1"/>
        <v>3.5669973321634287E-4</v>
      </c>
      <c r="AI35" s="6">
        <f t="shared" si="2"/>
        <v>3.2475342990590227E-4</v>
      </c>
      <c r="AJ35" s="6">
        <f t="shared" si="3"/>
        <v>3.6161251946754643E-4</v>
      </c>
      <c r="AK35" s="6">
        <f t="shared" si="4"/>
        <v>3.6032578639781681E-4</v>
      </c>
      <c r="AL35" s="6">
        <f t="shared" si="5"/>
        <v>2.6154548403470784E-4</v>
      </c>
      <c r="AM35" s="6">
        <f t="shared" si="6"/>
        <v>2.5876212441349909E-4</v>
      </c>
      <c r="AN35" s="6">
        <f t="shared" si="7"/>
        <v>3.8305981904603899E-4</v>
      </c>
      <c r="AO35" s="6">
        <f t="shared" si="8"/>
        <v>8.6329007688673717E-4</v>
      </c>
      <c r="AP35" s="6">
        <f t="shared" si="9"/>
        <v>3.4732667547437658E-3</v>
      </c>
    </row>
    <row r="36" spans="1:42" x14ac:dyDescent="0.35">
      <c r="A36" s="3" t="s">
        <v>384</v>
      </c>
      <c r="B36" s="4">
        <v>42</v>
      </c>
      <c r="C36" s="4">
        <v>52</v>
      </c>
      <c r="D36" s="4">
        <v>63</v>
      </c>
      <c r="E36" s="4">
        <v>55</v>
      </c>
      <c r="F36" s="4">
        <v>34</v>
      </c>
      <c r="G36" s="4">
        <v>61</v>
      </c>
      <c r="H36" s="4">
        <v>60</v>
      </c>
      <c r="I36" s="4">
        <v>36</v>
      </c>
      <c r="J36" s="4">
        <v>46</v>
      </c>
      <c r="K36" s="4">
        <v>93</v>
      </c>
      <c r="L36" s="4">
        <v>225</v>
      </c>
      <c r="M36" s="4">
        <v>53</v>
      </c>
      <c r="N36" s="4">
        <v>820</v>
      </c>
      <c r="O36" s="5">
        <f>VLOOKUP(A36,'[1]census pivot'!$A$4:$S$462,2,FALSE)</f>
        <v>223552.65700000004</v>
      </c>
      <c r="P36" s="5">
        <f>VLOOKUP(A36,'[1]census pivot'!$A$4:$S$462,3,FALSE)</f>
        <v>233129.94599999997</v>
      </c>
      <c r="Q36" s="5">
        <f>VLOOKUP(A36,'[1]census pivot'!$A$4:$S$462,4,FALSE)</f>
        <v>230924.52100000001</v>
      </c>
      <c r="R36" s="5">
        <f>VLOOKUP(A36,'[1]census pivot'!$A$4:$S$462,5,FALSE)</f>
        <v>237329.36300000001</v>
      </c>
      <c r="S36" s="5">
        <f>VLOOKUP(A36,'[1]census pivot'!$A$4:$S$462,6,FALSE)</f>
        <v>257955.42800000001</v>
      </c>
      <c r="T36" s="5">
        <f>VLOOKUP(A36,'[1]census pivot'!$A$4:$S$462,7,FALSE)</f>
        <v>257878.81000000003</v>
      </c>
      <c r="U36" s="5">
        <f>VLOOKUP(A36,'[1]census pivot'!$A$4:$S$462,8,FALSE)</f>
        <v>263693.23599999998</v>
      </c>
      <c r="V36" s="5">
        <f>VLOOKUP(A36,'[1]census pivot'!$A$4:$S$462,9,FALSE)</f>
        <v>246413.19799999997</v>
      </c>
      <c r="W36" s="5">
        <f>VLOOKUP(A36,'[1]census pivot'!$A$4:$S$462,10,FALSE)</f>
        <v>247444.44899999999</v>
      </c>
      <c r="X36" s="5">
        <f>VLOOKUP(A36,'[1]census pivot'!$A$4:$S$462,11,FALSE)</f>
        <v>240273</v>
      </c>
      <c r="Y36" s="5">
        <f>VLOOKUP(A36,'[1]census pivot'!$A$4:$S$462,12,FALSE)</f>
        <v>256907.56000000003</v>
      </c>
      <c r="Z36" s="5">
        <f>VLOOKUP(A36,'[1]census pivot'!$A$4:$S$462,13,FALSE)</f>
        <v>258727.89999999991</v>
      </c>
      <c r="AA36" s="5">
        <f>VLOOKUP(A36,'[1]census pivot'!$A$4:$S$462,14,FALSE)</f>
        <v>250325.97999999998</v>
      </c>
      <c r="AB36" s="5">
        <f>VLOOKUP(A36,'[1]census pivot'!$A$4:$S$462,15,FALSE)</f>
        <v>193209.02100000001</v>
      </c>
      <c r="AC36" s="5">
        <f>VLOOKUP(A36,'[1]census pivot'!$A$4:$S$462,16,FALSE)</f>
        <v>137740.69699999999</v>
      </c>
      <c r="AD36" s="5">
        <f>VLOOKUP(A36,'[1]census pivot'!$A$4:$S$462,17,FALSE)</f>
        <v>93247.785000000003</v>
      </c>
      <c r="AE36" s="5">
        <f>VLOOKUP(A36,'[1]census pivot'!$A$4:$S$462,18,FALSE)</f>
        <v>69307.331999999995</v>
      </c>
      <c r="AF36" s="5">
        <f>VLOOKUP(A36,'[1]census pivot'!$A$4:$S$462,19,FALSE)</f>
        <v>78316.396999999997</v>
      </c>
      <c r="AG36" s="6">
        <f t="shared" si="0"/>
        <v>4.2048258903046716E-4</v>
      </c>
      <c r="AH36" s="6">
        <f t="shared" si="1"/>
        <v>1.3575992578474631E-4</v>
      </c>
      <c r="AI36" s="6">
        <f t="shared" si="2"/>
        <v>1.2719954487760559E-4</v>
      </c>
      <c r="AJ36" s="6">
        <f t="shared" si="3"/>
        <v>6.518754266213109E-5</v>
      </c>
      <c r="AK36" s="6">
        <f t="shared" si="4"/>
        <v>1.2351737463326147E-4</v>
      </c>
      <c r="AL36" s="6">
        <f t="shared" si="5"/>
        <v>1.2068050287404639E-4</v>
      </c>
      <c r="AM36" s="6">
        <f t="shared" si="6"/>
        <v>7.0719429542507383E-5</v>
      </c>
      <c r="AN36" s="6">
        <f t="shared" si="7"/>
        <v>1.3899392414650736E-4</v>
      </c>
      <c r="AO36" s="6">
        <f t="shared" si="8"/>
        <v>5.7211364192245027E-4</v>
      </c>
      <c r="AP36" s="6">
        <f t="shared" si="9"/>
        <v>2.8729615842771725E-3</v>
      </c>
    </row>
    <row r="37" spans="1:42" x14ac:dyDescent="0.35">
      <c r="A37" s="3" t="s">
        <v>457</v>
      </c>
      <c r="B37" s="4">
        <v>53</v>
      </c>
      <c r="C37" s="4">
        <v>40</v>
      </c>
      <c r="D37" s="4">
        <v>52</v>
      </c>
      <c r="E37" s="4">
        <v>65</v>
      </c>
      <c r="F37" s="4">
        <v>61</v>
      </c>
      <c r="G37" s="4">
        <v>45</v>
      </c>
      <c r="H37" s="4">
        <v>30</v>
      </c>
      <c r="I37" s="4">
        <v>52</v>
      </c>
      <c r="J37" s="4">
        <v>47</v>
      </c>
      <c r="K37" s="4">
        <v>50</v>
      </c>
      <c r="L37" s="4">
        <v>51</v>
      </c>
      <c r="M37" s="4">
        <v>40</v>
      </c>
      <c r="N37" s="4">
        <v>586</v>
      </c>
      <c r="O37" s="5">
        <f>VLOOKUP(A37,'[1]census pivot'!$A$4:$S$462,2,FALSE)</f>
        <v>24254.453999999998</v>
      </c>
      <c r="P37" s="5">
        <f>VLOOKUP(A37,'[1]census pivot'!$A$4:$S$462,3,FALSE)</f>
        <v>26723.494000000002</v>
      </c>
      <c r="Q37" s="5">
        <f>VLOOKUP(A37,'[1]census pivot'!$A$4:$S$462,4,FALSE)</f>
        <v>27692.165000000001</v>
      </c>
      <c r="R37" s="5">
        <f>VLOOKUP(A37,'[1]census pivot'!$A$4:$S$462,5,FALSE)</f>
        <v>36171.322</v>
      </c>
      <c r="S37" s="5">
        <f>VLOOKUP(A37,'[1]census pivot'!$A$4:$S$462,6,FALSE)</f>
        <v>38436.116999999998</v>
      </c>
      <c r="T37" s="5">
        <f>VLOOKUP(A37,'[1]census pivot'!$A$4:$S$462,7,FALSE)</f>
        <v>29425.981</v>
      </c>
      <c r="U37" s="5">
        <f>VLOOKUP(A37,'[1]census pivot'!$A$4:$S$462,8,FALSE)</f>
        <v>28947.630999999998</v>
      </c>
      <c r="V37" s="5">
        <f>VLOOKUP(A37,'[1]census pivot'!$A$4:$S$462,9,FALSE)</f>
        <v>27448.573</v>
      </c>
      <c r="W37" s="5">
        <f>VLOOKUP(A37,'[1]census pivot'!$A$4:$S$462,10,FALSE)</f>
        <v>29588.532000000003</v>
      </c>
      <c r="X37" s="5">
        <f>VLOOKUP(A37,'[1]census pivot'!$A$4:$S$462,11,FALSE)</f>
        <v>33546.331999999995</v>
      </c>
      <c r="Y37" s="5">
        <f>VLOOKUP(A37,'[1]census pivot'!$A$4:$S$462,12,FALSE)</f>
        <v>39596.062999999995</v>
      </c>
      <c r="Z37" s="5">
        <f>VLOOKUP(A37,'[1]census pivot'!$A$4:$S$462,13,FALSE)</f>
        <v>40416.021999999997</v>
      </c>
      <c r="AA37" s="5">
        <f>VLOOKUP(A37,'[1]census pivot'!$A$4:$S$462,14,FALSE)</f>
        <v>35279.947</v>
      </c>
      <c r="AB37" s="5">
        <f>VLOOKUP(A37,'[1]census pivot'!$A$4:$S$462,15,FALSE)</f>
        <v>28563.464</v>
      </c>
      <c r="AC37" s="5">
        <f>VLOOKUP(A37,'[1]census pivot'!$A$4:$S$462,16,FALSE)</f>
        <v>20517.969000000001</v>
      </c>
      <c r="AD37" s="5">
        <f>VLOOKUP(A37,'[1]census pivot'!$A$4:$S$462,17,FALSE)</f>
        <v>13896.322999999999</v>
      </c>
      <c r="AE37" s="5">
        <f>VLOOKUP(A37,'[1]census pivot'!$A$4:$S$462,18,FALSE)</f>
        <v>10539.684000000001</v>
      </c>
      <c r="AF37" s="5">
        <f>VLOOKUP(A37,'[1]census pivot'!$A$4:$S$462,19,FALSE)</f>
        <v>11370.297000000002</v>
      </c>
      <c r="AG37" s="6">
        <f t="shared" si="0"/>
        <v>3.8343472914294423E-3</v>
      </c>
      <c r="AH37" s="6">
        <f t="shared" si="1"/>
        <v>9.5560728208767996E-4</v>
      </c>
      <c r="AI37" s="6">
        <f t="shared" si="2"/>
        <v>6.9698143639537074E-4</v>
      </c>
      <c r="AJ37" s="6">
        <f t="shared" si="3"/>
        <v>1.0449927271932394E-3</v>
      </c>
      <c r="AK37" s="6">
        <f t="shared" si="4"/>
        <v>7.8896009886897302E-4</v>
      </c>
      <c r="AL37" s="6">
        <f t="shared" si="5"/>
        <v>4.1015884153096171E-4</v>
      </c>
      <c r="AM37" s="6">
        <f t="shared" si="6"/>
        <v>6.8695864108695142E-4</v>
      </c>
      <c r="AN37" s="6">
        <f t="shared" si="7"/>
        <v>9.5759225285863177E-4</v>
      </c>
      <c r="AO37" s="6">
        <f t="shared" si="8"/>
        <v>2.0461608150627885E-3</v>
      </c>
      <c r="AP37" s="6">
        <f t="shared" si="9"/>
        <v>4.4853709626054613E-3</v>
      </c>
    </row>
    <row r="38" spans="1:42" x14ac:dyDescent="0.35">
      <c r="A38" s="3" t="s">
        <v>283</v>
      </c>
      <c r="B38" s="4">
        <v>59</v>
      </c>
      <c r="C38" s="4">
        <v>38</v>
      </c>
      <c r="D38" s="4">
        <v>56</v>
      </c>
      <c r="E38" s="4">
        <v>59</v>
      </c>
      <c r="F38" s="4">
        <v>72</v>
      </c>
      <c r="G38" s="4">
        <v>61</v>
      </c>
      <c r="H38" s="4">
        <v>58</v>
      </c>
      <c r="I38" s="4">
        <v>51</v>
      </c>
      <c r="J38" s="4">
        <v>47</v>
      </c>
      <c r="K38" s="4">
        <v>55</v>
      </c>
      <c r="L38" s="4">
        <v>106</v>
      </c>
      <c r="M38" s="4">
        <v>60</v>
      </c>
      <c r="N38" s="4">
        <v>722</v>
      </c>
      <c r="O38" s="5">
        <f>VLOOKUP(A38,'[1]census pivot'!$A$4:$S$462,2,FALSE)</f>
        <v>54267.971999999987</v>
      </c>
      <c r="P38" s="5">
        <f>VLOOKUP(A38,'[1]census pivot'!$A$4:$S$462,3,FALSE)</f>
        <v>55686.005000000005</v>
      </c>
      <c r="Q38" s="5">
        <f>VLOOKUP(A38,'[1]census pivot'!$A$4:$S$462,4,FALSE)</f>
        <v>54327.653000000006</v>
      </c>
      <c r="R38" s="5">
        <f>VLOOKUP(A38,'[1]census pivot'!$A$4:$S$462,5,FALSE)</f>
        <v>59157.743999999977</v>
      </c>
      <c r="S38" s="5">
        <f>VLOOKUP(A38,'[1]census pivot'!$A$4:$S$462,6,FALSE)</f>
        <v>63716.765999999996</v>
      </c>
      <c r="T38" s="5">
        <f>VLOOKUP(A38,'[1]census pivot'!$A$4:$S$462,7,FALSE)</f>
        <v>57498.816000000006</v>
      </c>
      <c r="U38" s="5">
        <f>VLOOKUP(A38,'[1]census pivot'!$A$4:$S$462,8,FALSE)</f>
        <v>55265.765000000014</v>
      </c>
      <c r="V38" s="5">
        <f>VLOOKUP(A38,'[1]census pivot'!$A$4:$S$462,9,FALSE)</f>
        <v>49776.65600000001</v>
      </c>
      <c r="W38" s="5">
        <f>VLOOKUP(A38,'[1]census pivot'!$A$4:$S$462,10,FALSE)</f>
        <v>52060.160000000003</v>
      </c>
      <c r="X38" s="5">
        <f>VLOOKUP(A38,'[1]census pivot'!$A$4:$S$462,11,FALSE)</f>
        <v>59852.89499999999</v>
      </c>
      <c r="Y38" s="5">
        <f>VLOOKUP(A38,'[1]census pivot'!$A$4:$S$462,12,FALSE)</f>
        <v>68584.195999999996</v>
      </c>
      <c r="Z38" s="5">
        <f>VLOOKUP(A38,'[1]census pivot'!$A$4:$S$462,13,FALSE)</f>
        <v>68536.899000000005</v>
      </c>
      <c r="AA38" s="5">
        <f>VLOOKUP(A38,'[1]census pivot'!$A$4:$S$462,14,FALSE)</f>
        <v>58664.549000000006</v>
      </c>
      <c r="AB38" s="5">
        <f>VLOOKUP(A38,'[1]census pivot'!$A$4:$S$462,15,FALSE)</f>
        <v>43866.40400000001</v>
      </c>
      <c r="AC38" s="5">
        <f>VLOOKUP(A38,'[1]census pivot'!$A$4:$S$462,16,FALSE)</f>
        <v>31446.888000000006</v>
      </c>
      <c r="AD38" s="5">
        <f>VLOOKUP(A38,'[1]census pivot'!$A$4:$S$462,17,FALSE)</f>
        <v>23836.342999999997</v>
      </c>
      <c r="AE38" s="5">
        <f>VLOOKUP(A38,'[1]census pivot'!$A$4:$S$462,18,FALSE)</f>
        <v>18267.309000000001</v>
      </c>
      <c r="AF38" s="5">
        <f>VLOOKUP(A38,'[1]census pivot'!$A$4:$S$462,19,FALSE)</f>
        <v>18148.066999999999</v>
      </c>
      <c r="AG38" s="6">
        <f t="shared" si="0"/>
        <v>1.7874262926206275E-3</v>
      </c>
      <c r="AH38" s="6">
        <f t="shared" si="1"/>
        <v>5.090277063598776E-4</v>
      </c>
      <c r="AI38" s="6">
        <f t="shared" si="2"/>
        <v>4.5574952852304361E-4</v>
      </c>
      <c r="AJ38" s="6">
        <f t="shared" si="3"/>
        <v>6.3849835969327987E-4</v>
      </c>
      <c r="AK38" s="6">
        <f t="shared" si="4"/>
        <v>5.9899751775428626E-4</v>
      </c>
      <c r="AL38" s="6">
        <f t="shared" si="5"/>
        <v>4.5158294654929556E-4</v>
      </c>
      <c r="AM38" s="6">
        <f t="shared" si="6"/>
        <v>4.0093883207996183E-4</v>
      </c>
      <c r="AN38" s="6">
        <f t="shared" si="7"/>
        <v>6.2405982731441342E-4</v>
      </c>
      <c r="AO38" s="6">
        <f t="shared" si="8"/>
        <v>1.3062999855689478E-3</v>
      </c>
      <c r="AP38" s="6">
        <f t="shared" si="9"/>
        <v>5.8408424434403952E-3</v>
      </c>
    </row>
    <row r="39" spans="1:42" x14ac:dyDescent="0.35">
      <c r="A39" s="3" t="s">
        <v>327</v>
      </c>
      <c r="B39" s="4">
        <v>44</v>
      </c>
      <c r="C39" s="4">
        <v>58</v>
      </c>
      <c r="D39" s="4">
        <v>60</v>
      </c>
      <c r="E39" s="4">
        <v>49</v>
      </c>
      <c r="F39" s="4">
        <v>56</v>
      </c>
      <c r="G39" s="4">
        <v>51</v>
      </c>
      <c r="H39" s="4">
        <v>70</v>
      </c>
      <c r="I39" s="4">
        <v>63</v>
      </c>
      <c r="J39" s="4">
        <v>47</v>
      </c>
      <c r="K39" s="4">
        <v>65</v>
      </c>
      <c r="L39" s="4">
        <v>114</v>
      </c>
      <c r="M39" s="4">
        <v>57</v>
      </c>
      <c r="N39" s="4">
        <v>734</v>
      </c>
      <c r="O39" s="5">
        <f>VLOOKUP(A39,'[1]census pivot'!$A$4:$S$462,2,FALSE)</f>
        <v>140717.658</v>
      </c>
      <c r="P39" s="5">
        <f>VLOOKUP(A39,'[1]census pivot'!$A$4:$S$462,3,FALSE)</f>
        <v>139246.82599999997</v>
      </c>
      <c r="Q39" s="5">
        <f>VLOOKUP(A39,'[1]census pivot'!$A$4:$S$462,4,FALSE)</f>
        <v>138208.19500000001</v>
      </c>
      <c r="R39" s="5">
        <f>VLOOKUP(A39,'[1]census pivot'!$A$4:$S$462,5,FALSE)</f>
        <v>144586.38799999995</v>
      </c>
      <c r="S39" s="5">
        <f>VLOOKUP(A39,'[1]census pivot'!$A$4:$S$462,6,FALSE)</f>
        <v>142001.05600000001</v>
      </c>
      <c r="T39" s="5">
        <f>VLOOKUP(A39,'[1]census pivot'!$A$4:$S$462,7,FALSE)</f>
        <v>137746.23000000001</v>
      </c>
      <c r="U39" s="5">
        <f>VLOOKUP(A39,'[1]census pivot'!$A$4:$S$462,8,FALSE)</f>
        <v>125016.55899999999</v>
      </c>
      <c r="V39" s="5">
        <f>VLOOKUP(A39,'[1]census pivot'!$A$4:$S$462,9,FALSE)</f>
        <v>122541.11500000001</v>
      </c>
      <c r="W39" s="5">
        <f>VLOOKUP(A39,'[1]census pivot'!$A$4:$S$462,10,FALSE)</f>
        <v>122321.02899999999</v>
      </c>
      <c r="X39" s="5">
        <f>VLOOKUP(A39,'[1]census pivot'!$A$4:$S$462,11,FALSE)</f>
        <v>137390.23199999996</v>
      </c>
      <c r="Y39" s="5">
        <f>VLOOKUP(A39,'[1]census pivot'!$A$4:$S$462,12,FALSE)</f>
        <v>142125.03000000003</v>
      </c>
      <c r="Z39" s="5">
        <f>VLOOKUP(A39,'[1]census pivot'!$A$4:$S$462,13,FALSE)</f>
        <v>131153.87399999998</v>
      </c>
      <c r="AA39" s="5">
        <f>VLOOKUP(A39,'[1]census pivot'!$A$4:$S$462,14,FALSE)</f>
        <v>116585.52100000001</v>
      </c>
      <c r="AB39" s="5">
        <f>VLOOKUP(A39,'[1]census pivot'!$A$4:$S$462,15,FALSE)</f>
        <v>84806.031000000003</v>
      </c>
      <c r="AC39" s="5">
        <f>VLOOKUP(A39,'[1]census pivot'!$A$4:$S$462,16,FALSE)</f>
        <v>63496.201000000001</v>
      </c>
      <c r="AD39" s="5">
        <f>VLOOKUP(A39,'[1]census pivot'!$A$4:$S$462,17,FALSE)</f>
        <v>48329.885000000009</v>
      </c>
      <c r="AE39" s="5">
        <f>VLOOKUP(A39,'[1]census pivot'!$A$4:$S$462,18,FALSE)</f>
        <v>34065.502</v>
      </c>
      <c r="AF39" s="5">
        <f>VLOOKUP(A39,'[1]census pivot'!$A$4:$S$462,19,FALSE)</f>
        <v>31407.492999999995</v>
      </c>
      <c r="AG39" s="6">
        <f t="shared" si="0"/>
        <v>7.2485572492970291E-4</v>
      </c>
      <c r="AH39" s="6">
        <f t="shared" si="1"/>
        <v>2.1625126762438374E-4</v>
      </c>
      <c r="AI39" s="6">
        <f t="shared" si="2"/>
        <v>2.0936018397233066E-4</v>
      </c>
      <c r="AJ39" s="6">
        <f t="shared" si="3"/>
        <v>2.1311997871966567E-4</v>
      </c>
      <c r="AK39" s="6">
        <f t="shared" si="4"/>
        <v>2.0828046004530614E-4</v>
      </c>
      <c r="AL39" s="6">
        <f t="shared" si="5"/>
        <v>2.5043355235464747E-4</v>
      </c>
      <c r="AM39" s="6">
        <f t="shared" si="6"/>
        <v>2.5429948272861488E-4</v>
      </c>
      <c r="AN39" s="6">
        <f t="shared" si="7"/>
        <v>3.1692038188609322E-4</v>
      </c>
      <c r="AO39" s="6">
        <f t="shared" si="8"/>
        <v>7.888791152834805E-4</v>
      </c>
      <c r="AP39" s="6">
        <f t="shared" si="9"/>
        <v>3.6297070893241946E-3</v>
      </c>
    </row>
    <row r="40" spans="1:42" x14ac:dyDescent="0.35">
      <c r="A40" s="3" t="s">
        <v>150</v>
      </c>
      <c r="B40" s="4">
        <v>63</v>
      </c>
      <c r="C40" s="4">
        <v>56</v>
      </c>
      <c r="D40" s="4">
        <v>41</v>
      </c>
      <c r="E40" s="4">
        <v>69</v>
      </c>
      <c r="F40" s="4">
        <v>53</v>
      </c>
      <c r="G40" s="4">
        <v>74</v>
      </c>
      <c r="H40" s="4">
        <v>65</v>
      </c>
      <c r="I40" s="4">
        <v>44</v>
      </c>
      <c r="J40" s="4">
        <v>47</v>
      </c>
      <c r="K40" s="4">
        <v>95</v>
      </c>
      <c r="L40" s="4">
        <v>326</v>
      </c>
      <c r="M40" s="4">
        <v>52</v>
      </c>
      <c r="N40" s="4">
        <v>985</v>
      </c>
      <c r="O40" s="5">
        <f>VLOOKUP(A40,'[1]census pivot'!$A$4:$S$462,2,FALSE)</f>
        <v>91491.915999999997</v>
      </c>
      <c r="P40" s="5">
        <f>VLOOKUP(A40,'[1]census pivot'!$A$4:$S$462,3,FALSE)</f>
        <v>84824.770999999993</v>
      </c>
      <c r="Q40" s="5">
        <f>VLOOKUP(A40,'[1]census pivot'!$A$4:$S$462,4,FALSE)</f>
        <v>83540.387000000002</v>
      </c>
      <c r="R40" s="5">
        <f>VLOOKUP(A40,'[1]census pivot'!$A$4:$S$462,5,FALSE)</f>
        <v>80750.125000000015</v>
      </c>
      <c r="S40" s="5">
        <f>VLOOKUP(A40,'[1]census pivot'!$A$4:$S$462,6,FALSE)</f>
        <v>103696.326</v>
      </c>
      <c r="T40" s="5">
        <f>VLOOKUP(A40,'[1]census pivot'!$A$4:$S$462,7,FALSE)</f>
        <v>106297.54800000001</v>
      </c>
      <c r="U40" s="5">
        <f>VLOOKUP(A40,'[1]census pivot'!$A$4:$S$462,8,FALSE)</f>
        <v>98614.197000000015</v>
      </c>
      <c r="V40" s="5">
        <f>VLOOKUP(A40,'[1]census pivot'!$A$4:$S$462,9,FALSE)</f>
        <v>86061.747000000003</v>
      </c>
      <c r="W40" s="5">
        <f>VLOOKUP(A40,'[1]census pivot'!$A$4:$S$462,10,FALSE)</f>
        <v>89370.464999999982</v>
      </c>
      <c r="X40" s="5">
        <f>VLOOKUP(A40,'[1]census pivot'!$A$4:$S$462,11,FALSE)</f>
        <v>88015.627000000008</v>
      </c>
      <c r="Y40" s="5">
        <f>VLOOKUP(A40,'[1]census pivot'!$A$4:$S$462,12,FALSE)</f>
        <v>93543.3</v>
      </c>
      <c r="Z40" s="5">
        <f>VLOOKUP(A40,'[1]census pivot'!$A$4:$S$462,13,FALSE)</f>
        <v>92906.141000000003</v>
      </c>
      <c r="AA40" s="5">
        <f>VLOOKUP(A40,'[1]census pivot'!$A$4:$S$462,14,FALSE)</f>
        <v>86215.072999999989</v>
      </c>
      <c r="AB40" s="5">
        <f>VLOOKUP(A40,'[1]census pivot'!$A$4:$S$462,15,FALSE)</f>
        <v>71036.108000000007</v>
      </c>
      <c r="AC40" s="5">
        <f>VLOOKUP(A40,'[1]census pivot'!$A$4:$S$462,16,FALSE)</f>
        <v>48746.481</v>
      </c>
      <c r="AD40" s="5">
        <f>VLOOKUP(A40,'[1]census pivot'!$A$4:$S$462,17,FALSE)</f>
        <v>33828.688999999998</v>
      </c>
      <c r="AE40" s="5">
        <f>VLOOKUP(A40,'[1]census pivot'!$A$4:$S$462,18,FALSE)</f>
        <v>29518.875</v>
      </c>
      <c r="AF40" s="5">
        <f>VLOOKUP(A40,'[1]census pivot'!$A$4:$S$462,19,FALSE)</f>
        <v>36780.498999999996</v>
      </c>
      <c r="AG40" s="6">
        <f t="shared" si="0"/>
        <v>1.3006613611633185E-3</v>
      </c>
      <c r="AH40" s="6">
        <f t="shared" si="1"/>
        <v>2.4351831748941786E-4</v>
      </c>
      <c r="AI40" s="6">
        <f t="shared" si="2"/>
        <v>2.2228673838782618E-4</v>
      </c>
      <c r="AJ40" s="6">
        <f t="shared" si="3"/>
        <v>2.5864793645674139E-4</v>
      </c>
      <c r="AK40" s="6">
        <f t="shared" si="4"/>
        <v>4.2181535053551053E-4</v>
      </c>
      <c r="AL40" s="6">
        <f t="shared" si="5"/>
        <v>3.5801048769141489E-4</v>
      </c>
      <c r="AM40" s="6">
        <f t="shared" si="6"/>
        <v>2.4564371253088985E-4</v>
      </c>
      <c r="AN40" s="6">
        <f t="shared" si="7"/>
        <v>3.9237755998077482E-4</v>
      </c>
      <c r="AO40" s="6">
        <f t="shared" si="8"/>
        <v>1.4996630336093113E-3</v>
      </c>
      <c r="AP40" s="6">
        <f t="shared" si="9"/>
        <v>8.8633925276543971E-3</v>
      </c>
    </row>
    <row r="41" spans="1:42" x14ac:dyDescent="0.35">
      <c r="A41" s="3" t="s">
        <v>191</v>
      </c>
      <c r="B41" s="4">
        <v>70</v>
      </c>
      <c r="C41" s="4">
        <v>44</v>
      </c>
      <c r="D41" s="4">
        <v>48</v>
      </c>
      <c r="E41" s="4">
        <v>49</v>
      </c>
      <c r="F41" s="4">
        <v>57</v>
      </c>
      <c r="G41" s="4">
        <v>63</v>
      </c>
      <c r="H41" s="4">
        <v>57</v>
      </c>
      <c r="I41" s="4">
        <v>51</v>
      </c>
      <c r="J41" s="4">
        <v>47</v>
      </c>
      <c r="K41" s="4">
        <v>117</v>
      </c>
      <c r="L41" s="4">
        <v>374</v>
      </c>
      <c r="M41" s="4">
        <v>37</v>
      </c>
      <c r="N41" s="4">
        <v>1014</v>
      </c>
      <c r="O41" s="5">
        <f>VLOOKUP(A41,'[1]census pivot'!$A$4:$S$462,2,FALSE)</f>
        <v>194623.44399999999</v>
      </c>
      <c r="P41" s="5">
        <f>VLOOKUP(A41,'[1]census pivot'!$A$4:$S$462,3,FALSE)</f>
        <v>193661.193</v>
      </c>
      <c r="Q41" s="5">
        <f>VLOOKUP(A41,'[1]census pivot'!$A$4:$S$462,4,FALSE)</f>
        <v>194672.34200000003</v>
      </c>
      <c r="R41" s="5">
        <f>VLOOKUP(A41,'[1]census pivot'!$A$4:$S$462,5,FALSE)</f>
        <v>195386.73499999996</v>
      </c>
      <c r="S41" s="5">
        <f>VLOOKUP(A41,'[1]census pivot'!$A$4:$S$462,6,FALSE)</f>
        <v>185965.25300000003</v>
      </c>
      <c r="T41" s="5">
        <f>VLOOKUP(A41,'[1]census pivot'!$A$4:$S$462,7,FALSE)</f>
        <v>184668.37400000001</v>
      </c>
      <c r="U41" s="5">
        <f>VLOOKUP(A41,'[1]census pivot'!$A$4:$S$462,8,FALSE)</f>
        <v>171878.99900000007</v>
      </c>
      <c r="V41" s="5">
        <f>VLOOKUP(A41,'[1]census pivot'!$A$4:$S$462,9,FALSE)</f>
        <v>172047.41800000009</v>
      </c>
      <c r="W41" s="5">
        <f>VLOOKUP(A41,'[1]census pivot'!$A$4:$S$462,10,FALSE)</f>
        <v>176088.65100000004</v>
      </c>
      <c r="X41" s="5">
        <f>VLOOKUP(A41,'[1]census pivot'!$A$4:$S$462,11,FALSE)</f>
        <v>199106.27900000004</v>
      </c>
      <c r="Y41" s="5">
        <f>VLOOKUP(A41,'[1]census pivot'!$A$4:$S$462,12,FALSE)</f>
        <v>197168.995</v>
      </c>
      <c r="Z41" s="5">
        <f>VLOOKUP(A41,'[1]census pivot'!$A$4:$S$462,13,FALSE)</f>
        <v>172808.864</v>
      </c>
      <c r="AA41" s="5">
        <f>VLOOKUP(A41,'[1]census pivot'!$A$4:$S$462,14,FALSE)</f>
        <v>139508.26800000001</v>
      </c>
      <c r="AB41" s="5">
        <f>VLOOKUP(A41,'[1]census pivot'!$A$4:$S$462,15,FALSE)</f>
        <v>101180.03899999996</v>
      </c>
      <c r="AC41" s="5">
        <f>VLOOKUP(A41,'[1]census pivot'!$A$4:$S$462,16,FALSE)</f>
        <v>78420.099000000017</v>
      </c>
      <c r="AD41" s="5">
        <f>VLOOKUP(A41,'[1]census pivot'!$A$4:$S$462,17,FALSE)</f>
        <v>66418.440000000017</v>
      </c>
      <c r="AE41" s="5">
        <f>VLOOKUP(A41,'[1]census pivot'!$A$4:$S$462,18,FALSE)</f>
        <v>54417.558000000005</v>
      </c>
      <c r="AF41" s="5">
        <f>VLOOKUP(A41,'[1]census pivot'!$A$4:$S$462,19,FALSE)</f>
        <v>54983.761999999995</v>
      </c>
      <c r="AG41" s="6">
        <f t="shared" si="0"/>
        <v>5.8574649413767441E-4</v>
      </c>
      <c r="AH41" s="6">
        <f t="shared" si="1"/>
        <v>1.2360508602482655E-4</v>
      </c>
      <c r="AI41" s="6">
        <f t="shared" si="2"/>
        <v>1.2586796846592024E-4</v>
      </c>
      <c r="AJ41" s="6">
        <f t="shared" si="3"/>
        <v>1.5986655439472272E-4</v>
      </c>
      <c r="AK41" s="6">
        <f t="shared" si="4"/>
        <v>1.8096372542196991E-4</v>
      </c>
      <c r="AL41" s="6">
        <f t="shared" si="5"/>
        <v>1.438394059378027E-4</v>
      </c>
      <c r="AM41" s="6">
        <f t="shared" si="6"/>
        <v>1.6329555690207864E-4</v>
      </c>
      <c r="AN41" s="6">
        <f t="shared" si="7"/>
        <v>2.6169244925635862E-4</v>
      </c>
      <c r="AO41" s="6">
        <f t="shared" si="8"/>
        <v>9.6825450971985995E-4</v>
      </c>
      <c r="AP41" s="6">
        <f t="shared" si="9"/>
        <v>6.8020082001664425E-3</v>
      </c>
    </row>
    <row r="42" spans="1:42" x14ac:dyDescent="0.35">
      <c r="A42" s="3" t="s">
        <v>311</v>
      </c>
      <c r="B42" s="4">
        <v>63</v>
      </c>
      <c r="C42" s="4">
        <v>52</v>
      </c>
      <c r="D42" s="4">
        <v>28</v>
      </c>
      <c r="E42" s="4">
        <v>45</v>
      </c>
      <c r="F42" s="4">
        <v>44</v>
      </c>
      <c r="G42" s="4">
        <v>51</v>
      </c>
      <c r="H42" s="4">
        <v>54</v>
      </c>
      <c r="I42" s="4">
        <v>47</v>
      </c>
      <c r="J42" s="4">
        <v>48</v>
      </c>
      <c r="K42" s="4">
        <v>39</v>
      </c>
      <c r="L42" s="4">
        <v>81</v>
      </c>
      <c r="M42" s="4">
        <v>70</v>
      </c>
      <c r="N42" s="4">
        <v>622</v>
      </c>
      <c r="O42" s="5">
        <f>VLOOKUP(A42,'[1]census pivot'!$A$4:$S$462,2,FALSE)</f>
        <v>64619.513000000006</v>
      </c>
      <c r="P42" s="5">
        <f>VLOOKUP(A42,'[1]census pivot'!$A$4:$S$462,3,FALSE)</f>
        <v>73358.754000000015</v>
      </c>
      <c r="Q42" s="5">
        <f>VLOOKUP(A42,'[1]census pivot'!$A$4:$S$462,4,FALSE)</f>
        <v>77974.342999999993</v>
      </c>
      <c r="R42" s="5">
        <f>VLOOKUP(A42,'[1]census pivot'!$A$4:$S$462,5,FALSE)</f>
        <v>90146.269</v>
      </c>
      <c r="S42" s="5">
        <f>VLOOKUP(A42,'[1]census pivot'!$A$4:$S$462,6,FALSE)</f>
        <v>84475.453999999998</v>
      </c>
      <c r="T42" s="5">
        <f>VLOOKUP(A42,'[1]census pivot'!$A$4:$S$462,7,FALSE)</f>
        <v>73587.986999999994</v>
      </c>
      <c r="U42" s="5">
        <f>VLOOKUP(A42,'[1]census pivot'!$A$4:$S$462,8,FALSE)</f>
        <v>71069.862999999998</v>
      </c>
      <c r="V42" s="5">
        <f>VLOOKUP(A42,'[1]census pivot'!$A$4:$S$462,9,FALSE)</f>
        <v>74368.013999999996</v>
      </c>
      <c r="W42" s="5">
        <f>VLOOKUP(A42,'[1]census pivot'!$A$4:$S$462,10,FALSE)</f>
        <v>87919.323000000004</v>
      </c>
      <c r="X42" s="5">
        <f>VLOOKUP(A42,'[1]census pivot'!$A$4:$S$462,11,FALSE)</f>
        <v>102147.42600000001</v>
      </c>
      <c r="Y42" s="5">
        <f>VLOOKUP(A42,'[1]census pivot'!$A$4:$S$462,12,FALSE)</f>
        <v>109357.666</v>
      </c>
      <c r="Z42" s="5">
        <f>VLOOKUP(A42,'[1]census pivot'!$A$4:$S$462,13,FALSE)</f>
        <v>97785.364000000001</v>
      </c>
      <c r="AA42" s="5">
        <f>VLOOKUP(A42,'[1]census pivot'!$A$4:$S$462,14,FALSE)</f>
        <v>85006.09</v>
      </c>
      <c r="AB42" s="5">
        <f>VLOOKUP(A42,'[1]census pivot'!$A$4:$S$462,15,FALSE)</f>
        <v>61762.567999999999</v>
      </c>
      <c r="AC42" s="5">
        <f>VLOOKUP(A42,'[1]census pivot'!$A$4:$S$462,16,FALSE)</f>
        <v>43763.474000000002</v>
      </c>
      <c r="AD42" s="5">
        <f>VLOOKUP(A42,'[1]census pivot'!$A$4:$S$462,17,FALSE)</f>
        <v>31755.157999999996</v>
      </c>
      <c r="AE42" s="5">
        <f>VLOOKUP(A42,'[1]census pivot'!$A$4:$S$462,18,FALSE)</f>
        <v>24579.188000000002</v>
      </c>
      <c r="AF42" s="5">
        <f>VLOOKUP(A42,'[1]census pivot'!$A$4:$S$462,19,FALSE)</f>
        <v>24367.115000000002</v>
      </c>
      <c r="AG42" s="6">
        <f t="shared" si="0"/>
        <v>1.7796482000723216E-3</v>
      </c>
      <c r="AH42" s="6">
        <f t="shared" si="1"/>
        <v>1.8502231537625903E-4</v>
      </c>
      <c r="AI42" s="6">
        <f t="shared" si="2"/>
        <v>1.6034660246709397E-4</v>
      </c>
      <c r="AJ42" s="6">
        <f t="shared" si="3"/>
        <v>3.0416600274371566E-4</v>
      </c>
      <c r="AK42" s="6">
        <f t="shared" si="4"/>
        <v>3.1425742108270589E-4</v>
      </c>
      <c r="AL42" s="6">
        <f t="shared" si="5"/>
        <v>2.5531300210966077E-4</v>
      </c>
      <c r="AM42" s="6">
        <f t="shared" si="6"/>
        <v>2.5712361804398144E-4</v>
      </c>
      <c r="AN42" s="6">
        <f t="shared" si="7"/>
        <v>4.5486402304371464E-4</v>
      </c>
      <c r="AO42" s="6">
        <f t="shared" si="8"/>
        <v>6.9229524737892583E-4</v>
      </c>
      <c r="AP42" s="6">
        <f t="shared" si="9"/>
        <v>3.3241522437104268E-3</v>
      </c>
    </row>
    <row r="43" spans="1:42" x14ac:dyDescent="0.35">
      <c r="A43" s="3" t="s">
        <v>419</v>
      </c>
      <c r="B43" s="4">
        <v>62</v>
      </c>
      <c r="C43" s="4">
        <v>49</v>
      </c>
      <c r="D43" s="4">
        <v>29</v>
      </c>
      <c r="E43" s="4">
        <v>58</v>
      </c>
      <c r="F43" s="4">
        <v>42</v>
      </c>
      <c r="G43" s="4">
        <v>65</v>
      </c>
      <c r="H43" s="4">
        <v>59</v>
      </c>
      <c r="I43" s="4">
        <v>46</v>
      </c>
      <c r="J43" s="4">
        <v>48</v>
      </c>
      <c r="K43" s="4">
        <v>60</v>
      </c>
      <c r="L43" s="4">
        <v>89</v>
      </c>
      <c r="M43" s="4">
        <v>64</v>
      </c>
      <c r="N43" s="4">
        <v>671</v>
      </c>
      <c r="O43" s="5">
        <f>VLOOKUP(A43,'[1]census pivot'!$A$4:$S$462,2,FALSE)</f>
        <v>41355.415000000008</v>
      </c>
      <c r="P43" s="5">
        <f>VLOOKUP(A43,'[1]census pivot'!$A$4:$S$462,3,FALSE)</f>
        <v>40446.721999999994</v>
      </c>
      <c r="Q43" s="5">
        <f>VLOOKUP(A43,'[1]census pivot'!$A$4:$S$462,4,FALSE)</f>
        <v>39710.047000000006</v>
      </c>
      <c r="R43" s="5">
        <f>VLOOKUP(A43,'[1]census pivot'!$A$4:$S$462,5,FALSE)</f>
        <v>40936.659999999996</v>
      </c>
      <c r="S43" s="5">
        <f>VLOOKUP(A43,'[1]census pivot'!$A$4:$S$462,6,FALSE)</f>
        <v>40718.648999999998</v>
      </c>
      <c r="T43" s="5">
        <f>VLOOKUP(A43,'[1]census pivot'!$A$4:$S$462,7,FALSE)</f>
        <v>39978.485000000008</v>
      </c>
      <c r="U43" s="5">
        <f>VLOOKUP(A43,'[1]census pivot'!$A$4:$S$462,8,FALSE)</f>
        <v>38243.384000000005</v>
      </c>
      <c r="V43" s="5">
        <f>VLOOKUP(A43,'[1]census pivot'!$A$4:$S$462,9,FALSE)</f>
        <v>33470.115999999995</v>
      </c>
      <c r="W43" s="5">
        <f>VLOOKUP(A43,'[1]census pivot'!$A$4:$S$462,10,FALSE)</f>
        <v>36127.346999999987</v>
      </c>
      <c r="X43" s="5">
        <f>VLOOKUP(A43,'[1]census pivot'!$A$4:$S$462,11,FALSE)</f>
        <v>39067.889999999992</v>
      </c>
      <c r="Y43" s="5">
        <f>VLOOKUP(A43,'[1]census pivot'!$A$4:$S$462,12,FALSE)</f>
        <v>42975.206000000006</v>
      </c>
      <c r="Z43" s="5">
        <f>VLOOKUP(A43,'[1]census pivot'!$A$4:$S$462,13,FALSE)</f>
        <v>39886.48799999999</v>
      </c>
      <c r="AA43" s="5">
        <f>VLOOKUP(A43,'[1]census pivot'!$A$4:$S$462,14,FALSE)</f>
        <v>34969.078000000001</v>
      </c>
      <c r="AB43" s="5">
        <f>VLOOKUP(A43,'[1]census pivot'!$A$4:$S$462,15,FALSE)</f>
        <v>26535.606999999996</v>
      </c>
      <c r="AC43" s="5">
        <f>VLOOKUP(A43,'[1]census pivot'!$A$4:$S$462,16,FALSE)</f>
        <v>18934.113000000005</v>
      </c>
      <c r="AD43" s="5">
        <f>VLOOKUP(A43,'[1]census pivot'!$A$4:$S$462,17,FALSE)</f>
        <v>15166.119000000001</v>
      </c>
      <c r="AE43" s="5">
        <f>VLOOKUP(A43,'[1]census pivot'!$A$4:$S$462,18,FALSE)</f>
        <v>13042.857</v>
      </c>
      <c r="AF43" s="5">
        <f>VLOOKUP(A43,'[1]census pivot'!$A$4:$S$462,19,FALSE)</f>
        <v>14028.978999999999</v>
      </c>
      <c r="AG43" s="6">
        <f t="shared" si="0"/>
        <v>2.6840499605674368E-3</v>
      </c>
      <c r="AH43" s="6">
        <f t="shared" si="1"/>
        <v>3.6179102977566374E-4</v>
      </c>
      <c r="AI43" s="6">
        <f t="shared" si="2"/>
        <v>3.5515143295826608E-4</v>
      </c>
      <c r="AJ43" s="6">
        <f t="shared" si="3"/>
        <v>5.3693424277550823E-4</v>
      </c>
      <c r="AK43" s="6">
        <f t="shared" si="4"/>
        <v>9.3394208923966112E-4</v>
      </c>
      <c r="AL43" s="6">
        <f t="shared" si="5"/>
        <v>7.1913424622591039E-4</v>
      </c>
      <c r="AM43" s="6">
        <f t="shared" si="6"/>
        <v>6.145167615191101E-4</v>
      </c>
      <c r="AN43" s="6">
        <f t="shared" si="7"/>
        <v>1.0556475826110211E-3</v>
      </c>
      <c r="AO43" s="6">
        <f t="shared" si="8"/>
        <v>2.1269825604445904E-3</v>
      </c>
      <c r="AP43" s="6">
        <f t="shared" si="9"/>
        <v>6.3440112070878435E-3</v>
      </c>
    </row>
    <row r="44" spans="1:42" x14ac:dyDescent="0.35">
      <c r="A44" s="3" t="s">
        <v>293</v>
      </c>
      <c r="B44" s="4">
        <v>62</v>
      </c>
      <c r="C44" s="4">
        <v>68</v>
      </c>
      <c r="D44" s="4">
        <v>35</v>
      </c>
      <c r="E44" s="4">
        <v>62</v>
      </c>
      <c r="F44" s="4">
        <v>45</v>
      </c>
      <c r="G44" s="4">
        <v>60</v>
      </c>
      <c r="H44" s="4">
        <v>45</v>
      </c>
      <c r="I44" s="4">
        <v>56</v>
      </c>
      <c r="J44" s="4">
        <v>48</v>
      </c>
      <c r="K44" s="4">
        <v>81</v>
      </c>
      <c r="L44" s="4">
        <v>168</v>
      </c>
      <c r="M44" s="4">
        <v>52</v>
      </c>
      <c r="N44" s="4">
        <v>782</v>
      </c>
      <c r="O44" s="5">
        <f>VLOOKUP(A44,'[1]census pivot'!$A$4:$S$462,2,FALSE)</f>
        <v>118147.92000000003</v>
      </c>
      <c r="P44" s="5">
        <f>VLOOKUP(A44,'[1]census pivot'!$A$4:$S$462,3,FALSE)</f>
        <v>117557.03599999999</v>
      </c>
      <c r="Q44" s="5">
        <f>VLOOKUP(A44,'[1]census pivot'!$A$4:$S$462,4,FALSE)</f>
        <v>114108.15500000003</v>
      </c>
      <c r="R44" s="5">
        <f>VLOOKUP(A44,'[1]census pivot'!$A$4:$S$462,5,FALSE)</f>
        <v>113679.24299999997</v>
      </c>
      <c r="S44" s="5">
        <f>VLOOKUP(A44,'[1]census pivot'!$A$4:$S$462,6,FALSE)</f>
        <v>119756.99399999998</v>
      </c>
      <c r="T44" s="5">
        <f>VLOOKUP(A44,'[1]census pivot'!$A$4:$S$462,7,FALSE)</f>
        <v>115925.62500000003</v>
      </c>
      <c r="U44" s="5">
        <f>VLOOKUP(A44,'[1]census pivot'!$A$4:$S$462,8,FALSE)</f>
        <v>113383.72500000001</v>
      </c>
      <c r="V44" s="5">
        <f>VLOOKUP(A44,'[1]census pivot'!$A$4:$S$462,9,FALSE)</f>
        <v>100217.26600000002</v>
      </c>
      <c r="W44" s="5">
        <f>VLOOKUP(A44,'[1]census pivot'!$A$4:$S$462,10,FALSE)</f>
        <v>102293.361</v>
      </c>
      <c r="X44" s="5">
        <f>VLOOKUP(A44,'[1]census pivot'!$A$4:$S$462,11,FALSE)</f>
        <v>107680.98400000001</v>
      </c>
      <c r="Y44" s="5">
        <f>VLOOKUP(A44,'[1]census pivot'!$A$4:$S$462,12,FALSE)</f>
        <v>117247.07100000001</v>
      </c>
      <c r="Z44" s="5">
        <f>VLOOKUP(A44,'[1]census pivot'!$A$4:$S$462,13,FALSE)</f>
        <v>108437.50000000001</v>
      </c>
      <c r="AA44" s="5">
        <f>VLOOKUP(A44,'[1]census pivot'!$A$4:$S$462,14,FALSE)</f>
        <v>94818.954000000012</v>
      </c>
      <c r="AB44" s="5">
        <f>VLOOKUP(A44,'[1]census pivot'!$A$4:$S$462,15,FALSE)</f>
        <v>68274.677999999985</v>
      </c>
      <c r="AC44" s="5">
        <f>VLOOKUP(A44,'[1]census pivot'!$A$4:$S$462,16,FALSE)</f>
        <v>50844.734000000011</v>
      </c>
      <c r="AD44" s="5">
        <f>VLOOKUP(A44,'[1]census pivot'!$A$4:$S$462,17,FALSE)</f>
        <v>40712.722000000009</v>
      </c>
      <c r="AE44" s="5">
        <f>VLOOKUP(A44,'[1]census pivot'!$A$4:$S$462,18,FALSE)</f>
        <v>33104.409</v>
      </c>
      <c r="AF44" s="5">
        <f>VLOOKUP(A44,'[1]census pivot'!$A$4:$S$462,19,FALSE)</f>
        <v>34244.006999999983</v>
      </c>
      <c r="AG44" s="6">
        <f t="shared" si="0"/>
        <v>1.1003156043711982E-3</v>
      </c>
      <c r="AH44" s="6">
        <f t="shared" si="1"/>
        <v>1.5108009903827112E-4</v>
      </c>
      <c r="AI44" s="6">
        <f t="shared" si="2"/>
        <v>1.4993387680422557E-4</v>
      </c>
      <c r="AJ44" s="6">
        <f t="shared" si="3"/>
        <v>1.9624145286705489E-4</v>
      </c>
      <c r="AK44" s="6">
        <f t="shared" si="4"/>
        <v>2.9628074777527595E-4</v>
      </c>
      <c r="AL44" s="6">
        <f t="shared" si="5"/>
        <v>2.0006397156637485E-4</v>
      </c>
      <c r="AM44" s="6">
        <f t="shared" si="6"/>
        <v>2.755140065564658E-4</v>
      </c>
      <c r="AN44" s="6">
        <f t="shared" si="7"/>
        <v>4.029569924337773E-4</v>
      </c>
      <c r="AO44" s="6">
        <f t="shared" si="8"/>
        <v>1.0973062607919561E-3</v>
      </c>
      <c r="AP44" s="6">
        <f t="shared" si="9"/>
        <v>4.9059679260081944E-3</v>
      </c>
    </row>
    <row r="45" spans="1:42" x14ac:dyDescent="0.35">
      <c r="A45" s="3" t="s">
        <v>148</v>
      </c>
      <c r="B45" s="4">
        <v>46</v>
      </c>
      <c r="C45" s="4">
        <v>41</v>
      </c>
      <c r="D45" s="4">
        <v>57</v>
      </c>
      <c r="E45" s="4">
        <v>51</v>
      </c>
      <c r="F45" s="4">
        <v>52</v>
      </c>
      <c r="G45" s="4">
        <v>73</v>
      </c>
      <c r="H45" s="4">
        <v>72</v>
      </c>
      <c r="I45" s="4">
        <v>47</v>
      </c>
      <c r="J45" s="4">
        <v>48</v>
      </c>
      <c r="K45" s="4">
        <v>92</v>
      </c>
      <c r="L45" s="4">
        <v>252</v>
      </c>
      <c r="M45" s="4">
        <v>54</v>
      </c>
      <c r="N45" s="4">
        <v>885</v>
      </c>
      <c r="O45" s="5">
        <f>VLOOKUP(A45,'[1]census pivot'!$A$4:$S$462,2,FALSE)</f>
        <v>88924.034</v>
      </c>
      <c r="P45" s="5">
        <f>VLOOKUP(A45,'[1]census pivot'!$A$4:$S$462,3,FALSE)</f>
        <v>81623.994999999995</v>
      </c>
      <c r="Q45" s="5">
        <f>VLOOKUP(A45,'[1]census pivot'!$A$4:$S$462,4,FALSE)</f>
        <v>84246.540999999997</v>
      </c>
      <c r="R45" s="5">
        <f>VLOOKUP(A45,'[1]census pivot'!$A$4:$S$462,5,FALSE)</f>
        <v>82943.640000000014</v>
      </c>
      <c r="S45" s="5">
        <f>VLOOKUP(A45,'[1]census pivot'!$A$4:$S$462,6,FALSE)</f>
        <v>99684.676000000021</v>
      </c>
      <c r="T45" s="5">
        <f>VLOOKUP(A45,'[1]census pivot'!$A$4:$S$462,7,FALSE)</f>
        <v>101166.925</v>
      </c>
      <c r="U45" s="5">
        <f>VLOOKUP(A45,'[1]census pivot'!$A$4:$S$462,8,FALSE)</f>
        <v>91467.34599999999</v>
      </c>
      <c r="V45" s="5">
        <f>VLOOKUP(A45,'[1]census pivot'!$A$4:$S$462,9,FALSE)</f>
        <v>84847.163000000015</v>
      </c>
      <c r="W45" s="5">
        <f>VLOOKUP(A45,'[1]census pivot'!$A$4:$S$462,10,FALSE)</f>
        <v>89348.978999999992</v>
      </c>
      <c r="X45" s="5">
        <f>VLOOKUP(A45,'[1]census pivot'!$A$4:$S$462,11,FALSE)</f>
        <v>91984.428</v>
      </c>
      <c r="Y45" s="5">
        <f>VLOOKUP(A45,'[1]census pivot'!$A$4:$S$462,12,FALSE)</f>
        <v>96500.873999999996</v>
      </c>
      <c r="Z45" s="5">
        <f>VLOOKUP(A45,'[1]census pivot'!$A$4:$S$462,13,FALSE)</f>
        <v>92091.824999999997</v>
      </c>
      <c r="AA45" s="5">
        <f>VLOOKUP(A45,'[1]census pivot'!$A$4:$S$462,14,FALSE)</f>
        <v>85019.328999999998</v>
      </c>
      <c r="AB45" s="5">
        <f>VLOOKUP(A45,'[1]census pivot'!$A$4:$S$462,15,FALSE)</f>
        <v>62483.431000000004</v>
      </c>
      <c r="AC45" s="5">
        <f>VLOOKUP(A45,'[1]census pivot'!$A$4:$S$462,16,FALSE)</f>
        <v>44392.662000000004</v>
      </c>
      <c r="AD45" s="5">
        <f>VLOOKUP(A45,'[1]census pivot'!$A$4:$S$462,17,FALSE)</f>
        <v>33856.826999999997</v>
      </c>
      <c r="AE45" s="5">
        <f>VLOOKUP(A45,'[1]census pivot'!$A$4:$S$462,18,FALSE)</f>
        <v>28897.224000000006</v>
      </c>
      <c r="AF45" s="5">
        <f>VLOOKUP(A45,'[1]census pivot'!$A$4:$S$462,19,FALSE)</f>
        <v>32578.109000000004</v>
      </c>
      <c r="AG45" s="6">
        <f t="shared" si="0"/>
        <v>9.7836317232301902E-4</v>
      </c>
      <c r="AH45" s="6">
        <f t="shared" si="1"/>
        <v>3.4364150122478655E-4</v>
      </c>
      <c r="AI45" s="6">
        <f t="shared" si="2"/>
        <v>3.1210932263099872E-4</v>
      </c>
      <c r="AJ45" s="6">
        <f t="shared" si="3"/>
        <v>2.6994158272076102E-4</v>
      </c>
      <c r="AK45" s="6">
        <f t="shared" si="4"/>
        <v>4.1906783446443951E-4</v>
      </c>
      <c r="AL45" s="6">
        <f t="shared" si="5"/>
        <v>3.8199265001575563E-4</v>
      </c>
      <c r="AM45" s="6">
        <f t="shared" si="6"/>
        <v>2.6537007375605494E-4</v>
      </c>
      <c r="AN45" s="6">
        <f t="shared" si="7"/>
        <v>4.4911821393021917E-4</v>
      </c>
      <c r="AO45" s="6">
        <f t="shared" si="8"/>
        <v>1.4660408138432368E-3</v>
      </c>
      <c r="AP45" s="6">
        <f t="shared" si="9"/>
        <v>7.7352555975547868E-3</v>
      </c>
    </row>
    <row r="46" spans="1:42" x14ac:dyDescent="0.35">
      <c r="A46" s="3" t="s">
        <v>285</v>
      </c>
      <c r="B46" s="4">
        <v>50</v>
      </c>
      <c r="C46" s="4">
        <v>51</v>
      </c>
      <c r="D46" s="4">
        <v>46</v>
      </c>
      <c r="E46" s="4">
        <v>61</v>
      </c>
      <c r="F46" s="4">
        <v>66</v>
      </c>
      <c r="G46" s="4">
        <v>52</v>
      </c>
      <c r="H46" s="4">
        <v>67</v>
      </c>
      <c r="I46" s="4">
        <v>53</v>
      </c>
      <c r="J46" s="4">
        <v>49</v>
      </c>
      <c r="K46" s="4">
        <v>60</v>
      </c>
      <c r="L46" s="4">
        <v>89</v>
      </c>
      <c r="M46" s="4">
        <v>49</v>
      </c>
      <c r="N46" s="4">
        <v>693</v>
      </c>
      <c r="O46" s="5">
        <f>VLOOKUP(A46,'[1]census pivot'!$A$4:$S$462,2,FALSE)</f>
        <v>56230.805000000015</v>
      </c>
      <c r="P46" s="5">
        <f>VLOOKUP(A46,'[1]census pivot'!$A$4:$S$462,3,FALSE)</f>
        <v>60591.255999999972</v>
      </c>
      <c r="Q46" s="5">
        <f>VLOOKUP(A46,'[1]census pivot'!$A$4:$S$462,4,FALSE)</f>
        <v>56576.68599999998</v>
      </c>
      <c r="R46" s="5">
        <f>VLOOKUP(A46,'[1]census pivot'!$A$4:$S$462,5,FALSE)</f>
        <v>60491.766000000003</v>
      </c>
      <c r="S46" s="5">
        <f>VLOOKUP(A46,'[1]census pivot'!$A$4:$S$462,6,FALSE)</f>
        <v>69201.259000000005</v>
      </c>
      <c r="T46" s="5">
        <f>VLOOKUP(A46,'[1]census pivot'!$A$4:$S$462,7,FALSE)</f>
        <v>60092.705000000009</v>
      </c>
      <c r="U46" s="5">
        <f>VLOOKUP(A46,'[1]census pivot'!$A$4:$S$462,8,FALSE)</f>
        <v>60761.16599999999</v>
      </c>
      <c r="V46" s="5">
        <f>VLOOKUP(A46,'[1]census pivot'!$A$4:$S$462,9,FALSE)</f>
        <v>55497.582000000009</v>
      </c>
      <c r="W46" s="5">
        <f>VLOOKUP(A46,'[1]census pivot'!$A$4:$S$462,10,FALSE)</f>
        <v>52463.449000000015</v>
      </c>
      <c r="X46" s="5">
        <f>VLOOKUP(A46,'[1]census pivot'!$A$4:$S$462,11,FALSE)</f>
        <v>57621.141000000003</v>
      </c>
      <c r="Y46" s="5">
        <f>VLOOKUP(A46,'[1]census pivot'!$A$4:$S$462,12,FALSE)</f>
        <v>69121.327000000005</v>
      </c>
      <c r="Z46" s="5">
        <f>VLOOKUP(A46,'[1]census pivot'!$A$4:$S$462,13,FALSE)</f>
        <v>72963.389999999985</v>
      </c>
      <c r="AA46" s="5">
        <f>VLOOKUP(A46,'[1]census pivot'!$A$4:$S$462,14,FALSE)</f>
        <v>65707.104999999996</v>
      </c>
      <c r="AB46" s="5">
        <f>VLOOKUP(A46,'[1]census pivot'!$A$4:$S$462,15,FALSE)</f>
        <v>51485.239000000001</v>
      </c>
      <c r="AC46" s="5">
        <f>VLOOKUP(A46,'[1]census pivot'!$A$4:$S$462,16,FALSE)</f>
        <v>36856.890999999996</v>
      </c>
      <c r="AD46" s="5">
        <f>VLOOKUP(A46,'[1]census pivot'!$A$4:$S$462,17,FALSE)</f>
        <v>26210.344999999994</v>
      </c>
      <c r="AE46" s="5">
        <f>VLOOKUP(A46,'[1]census pivot'!$A$4:$S$462,18,FALSE)</f>
        <v>19396.12</v>
      </c>
      <c r="AF46" s="5">
        <f>VLOOKUP(A46,'[1]census pivot'!$A$4:$S$462,19,FALSE)</f>
        <v>19513.745000000003</v>
      </c>
      <c r="AG46" s="6">
        <f t="shared" si="0"/>
        <v>1.7961684880733963E-3</v>
      </c>
      <c r="AH46" s="6">
        <f t="shared" si="1"/>
        <v>3.9259885609324791E-4</v>
      </c>
      <c r="AI46" s="6">
        <f t="shared" si="2"/>
        <v>3.5468368480109084E-4</v>
      </c>
      <c r="AJ46" s="6">
        <f t="shared" si="3"/>
        <v>5.4611407523719288E-4</v>
      </c>
      <c r="AK46" s="6">
        <f t="shared" si="4"/>
        <v>4.8165527429985355E-4</v>
      </c>
      <c r="AL46" s="6">
        <f t="shared" si="5"/>
        <v>5.2863101892571636E-4</v>
      </c>
      <c r="AM46" s="6">
        <f t="shared" si="6"/>
        <v>3.8220098659055049E-4</v>
      </c>
      <c r="AN46" s="6">
        <f t="shared" si="7"/>
        <v>5.5466174519450682E-4</v>
      </c>
      <c r="AO46" s="6">
        <f t="shared" si="8"/>
        <v>1.3156029523445855E-3</v>
      </c>
      <c r="AP46" s="6">
        <f t="shared" si="9"/>
        <v>4.5608877229870526E-3</v>
      </c>
    </row>
    <row r="47" spans="1:42" x14ac:dyDescent="0.35">
      <c r="A47" s="3" t="s">
        <v>218</v>
      </c>
      <c r="B47" s="4">
        <v>46</v>
      </c>
      <c r="C47" s="4">
        <v>51</v>
      </c>
      <c r="D47" s="4">
        <v>58</v>
      </c>
      <c r="E47" s="4">
        <v>61</v>
      </c>
      <c r="F47" s="4">
        <v>55</v>
      </c>
      <c r="G47" s="4">
        <v>37</v>
      </c>
      <c r="H47" s="4">
        <v>63</v>
      </c>
      <c r="I47" s="4">
        <v>55</v>
      </c>
      <c r="J47" s="4">
        <v>49</v>
      </c>
      <c r="K47" s="4">
        <v>69</v>
      </c>
      <c r="L47" s="4">
        <v>131</v>
      </c>
      <c r="M47" s="4">
        <v>51</v>
      </c>
      <c r="N47" s="4">
        <v>726</v>
      </c>
      <c r="O47" s="5">
        <f>VLOOKUP(A47,'[1]census pivot'!$A$4:$S$462,2,FALSE)</f>
        <v>70427.854999999996</v>
      </c>
      <c r="P47" s="5">
        <f>VLOOKUP(A47,'[1]census pivot'!$A$4:$S$462,3,FALSE)</f>
        <v>76192.547999999995</v>
      </c>
      <c r="Q47" s="5">
        <f>VLOOKUP(A47,'[1]census pivot'!$A$4:$S$462,4,FALSE)</f>
        <v>80560.307000000001</v>
      </c>
      <c r="R47" s="5">
        <f>VLOOKUP(A47,'[1]census pivot'!$A$4:$S$462,5,FALSE)</f>
        <v>89788.493000000002</v>
      </c>
      <c r="S47" s="5">
        <f>VLOOKUP(A47,'[1]census pivot'!$A$4:$S$462,6,FALSE)</f>
        <v>80455.673999999999</v>
      </c>
      <c r="T47" s="5">
        <f>VLOOKUP(A47,'[1]census pivot'!$A$4:$S$462,7,FALSE)</f>
        <v>73623.784</v>
      </c>
      <c r="U47" s="5">
        <f>VLOOKUP(A47,'[1]census pivot'!$A$4:$S$462,8,FALSE)</f>
        <v>72902.61099999999</v>
      </c>
      <c r="V47" s="5">
        <f>VLOOKUP(A47,'[1]census pivot'!$A$4:$S$462,9,FALSE)</f>
        <v>83026.232000000018</v>
      </c>
      <c r="W47" s="5">
        <f>VLOOKUP(A47,'[1]census pivot'!$A$4:$S$462,10,FALSE)</f>
        <v>94276.927000000011</v>
      </c>
      <c r="X47" s="5">
        <f>VLOOKUP(A47,'[1]census pivot'!$A$4:$S$462,11,FALSE)</f>
        <v>108500.95599999999</v>
      </c>
      <c r="Y47" s="5">
        <f>VLOOKUP(A47,'[1]census pivot'!$A$4:$S$462,12,FALSE)</f>
        <v>109448.807</v>
      </c>
      <c r="Z47" s="5">
        <f>VLOOKUP(A47,'[1]census pivot'!$A$4:$S$462,13,FALSE)</f>
        <v>98045.77899999998</v>
      </c>
      <c r="AA47" s="5">
        <f>VLOOKUP(A47,'[1]census pivot'!$A$4:$S$462,14,FALSE)</f>
        <v>86668.171000000017</v>
      </c>
      <c r="AB47" s="5">
        <f>VLOOKUP(A47,'[1]census pivot'!$A$4:$S$462,15,FALSE)</f>
        <v>61809.418999999987</v>
      </c>
      <c r="AC47" s="5">
        <f>VLOOKUP(A47,'[1]census pivot'!$A$4:$S$462,16,FALSE)</f>
        <v>47446.294999999998</v>
      </c>
      <c r="AD47" s="5">
        <f>VLOOKUP(A47,'[1]census pivot'!$A$4:$S$462,17,FALSE)</f>
        <v>39638.906000000003</v>
      </c>
      <c r="AE47" s="5">
        <f>VLOOKUP(A47,'[1]census pivot'!$A$4:$S$462,18,FALSE)</f>
        <v>29314.706999999995</v>
      </c>
      <c r="AF47" s="5">
        <f>VLOOKUP(A47,'[1]census pivot'!$A$4:$S$462,19,FALSE)</f>
        <v>26903.403000000006</v>
      </c>
      <c r="AG47" s="6">
        <f t="shared" si="0"/>
        <v>1.3772959576860606E-3</v>
      </c>
      <c r="AH47" s="6">
        <f t="shared" si="1"/>
        <v>3.7000920972061406E-4</v>
      </c>
      <c r="AI47" s="6">
        <f t="shared" si="2"/>
        <v>3.4068714965135923E-4</v>
      </c>
      <c r="AJ47" s="6">
        <f t="shared" si="3"/>
        <v>3.7535899248732627E-4</v>
      </c>
      <c r="AK47" s="6">
        <f t="shared" si="4"/>
        <v>2.0868212506016314E-4</v>
      </c>
      <c r="AL47" s="6">
        <f t="shared" si="5"/>
        <v>2.8905743751600228E-4</v>
      </c>
      <c r="AM47" s="6">
        <f t="shared" si="6"/>
        <v>2.9775769507392377E-4</v>
      </c>
      <c r="AN47" s="6">
        <f t="shared" si="7"/>
        <v>4.4848912890725341E-4</v>
      </c>
      <c r="AO47" s="6">
        <f t="shared" si="8"/>
        <v>1.0006727276205237E-3</v>
      </c>
      <c r="AP47" s="6">
        <f t="shared" si="9"/>
        <v>4.8692724857149101E-3</v>
      </c>
    </row>
    <row r="48" spans="1:42" x14ac:dyDescent="0.35">
      <c r="A48" s="3" t="s">
        <v>378</v>
      </c>
      <c r="B48" s="4">
        <v>51</v>
      </c>
      <c r="C48" s="4">
        <v>56</v>
      </c>
      <c r="D48" s="4">
        <v>36</v>
      </c>
      <c r="E48" s="4">
        <v>55</v>
      </c>
      <c r="F48" s="4">
        <v>55</v>
      </c>
      <c r="G48" s="4">
        <v>36</v>
      </c>
      <c r="H48" s="4">
        <v>43</v>
      </c>
      <c r="I48" s="4">
        <v>55</v>
      </c>
      <c r="J48" s="4">
        <v>49</v>
      </c>
      <c r="K48" s="4">
        <v>109</v>
      </c>
      <c r="L48" s="4">
        <v>207</v>
      </c>
      <c r="M48" s="4">
        <v>62</v>
      </c>
      <c r="N48" s="4">
        <v>814</v>
      </c>
      <c r="O48" s="5">
        <f>VLOOKUP(A48,'[1]census pivot'!$A$4:$S$462,2,FALSE)</f>
        <v>236504.04600000006</v>
      </c>
      <c r="P48" s="5">
        <f>VLOOKUP(A48,'[1]census pivot'!$A$4:$S$462,3,FALSE)</f>
        <v>232408.34299999999</v>
      </c>
      <c r="Q48" s="5">
        <f>VLOOKUP(A48,'[1]census pivot'!$A$4:$S$462,4,FALSE)</f>
        <v>236000.41800000001</v>
      </c>
      <c r="R48" s="5">
        <f>VLOOKUP(A48,'[1]census pivot'!$A$4:$S$462,5,FALSE)</f>
        <v>249026.47800000003</v>
      </c>
      <c r="S48" s="5">
        <f>VLOOKUP(A48,'[1]census pivot'!$A$4:$S$462,6,FALSE)</f>
        <v>255963.802</v>
      </c>
      <c r="T48" s="5">
        <f>VLOOKUP(A48,'[1]census pivot'!$A$4:$S$462,7,FALSE)</f>
        <v>256599.18299999999</v>
      </c>
      <c r="U48" s="5">
        <f>VLOOKUP(A48,'[1]census pivot'!$A$4:$S$462,8,FALSE)</f>
        <v>243259.02599999998</v>
      </c>
      <c r="V48" s="5">
        <f>VLOOKUP(A48,'[1]census pivot'!$A$4:$S$462,9,FALSE)</f>
        <v>251259.08899999998</v>
      </c>
      <c r="W48" s="5">
        <f>VLOOKUP(A48,'[1]census pivot'!$A$4:$S$462,10,FALSE)</f>
        <v>249582.38900000002</v>
      </c>
      <c r="X48" s="5">
        <f>VLOOKUP(A48,'[1]census pivot'!$A$4:$S$462,11,FALSE)</f>
        <v>271883.39900000003</v>
      </c>
      <c r="Y48" s="5">
        <f>VLOOKUP(A48,'[1]census pivot'!$A$4:$S$462,12,FALSE)</f>
        <v>275384.90700000006</v>
      </c>
      <c r="Z48" s="5">
        <f>VLOOKUP(A48,'[1]census pivot'!$A$4:$S$462,13,FALSE)</f>
        <v>254058.43</v>
      </c>
      <c r="AA48" s="5">
        <f>VLOOKUP(A48,'[1]census pivot'!$A$4:$S$462,14,FALSE)</f>
        <v>196134.88000000003</v>
      </c>
      <c r="AB48" s="5">
        <f>VLOOKUP(A48,'[1]census pivot'!$A$4:$S$462,15,FALSE)</f>
        <v>143558.35100000002</v>
      </c>
      <c r="AC48" s="5">
        <f>VLOOKUP(A48,'[1]census pivot'!$A$4:$S$462,16,FALSE)</f>
        <v>107093.73699999999</v>
      </c>
      <c r="AD48" s="5">
        <f>VLOOKUP(A48,'[1]census pivot'!$A$4:$S$462,17,FALSE)</f>
        <v>89023.751000000018</v>
      </c>
      <c r="AE48" s="5">
        <f>VLOOKUP(A48,'[1]census pivot'!$A$4:$S$462,18,FALSE)</f>
        <v>75567.487000000008</v>
      </c>
      <c r="AF48" s="5">
        <f>VLOOKUP(A48,'[1]census pivot'!$A$4:$S$462,19,FALSE)</f>
        <v>73065.760000000009</v>
      </c>
      <c r="AG48" s="6">
        <f t="shared" si="0"/>
        <v>4.5242354965885009E-4</v>
      </c>
      <c r="AH48" s="6">
        <f t="shared" si="1"/>
        <v>7.6855949327557518E-5</v>
      </c>
      <c r="AI48" s="6">
        <f t="shared" si="2"/>
        <v>7.1288500840055774E-5</v>
      </c>
      <c r="AJ48" s="6">
        <f t="shared" si="3"/>
        <v>1.1003120286857188E-4</v>
      </c>
      <c r="AK48" s="6">
        <f t="shared" si="4"/>
        <v>7.1879030753918503E-5</v>
      </c>
      <c r="AL48" s="6">
        <f t="shared" si="5"/>
        <v>7.8572063334506333E-5</v>
      </c>
      <c r="AM48" s="6">
        <f t="shared" si="6"/>
        <v>1.221697408164506E-4</v>
      </c>
      <c r="AN48" s="6">
        <f t="shared" si="7"/>
        <v>1.9549009302487837E-4</v>
      </c>
      <c r="AO48" s="6">
        <f t="shared" si="8"/>
        <v>6.6224667439466003E-4</v>
      </c>
      <c r="AP48" s="6">
        <f t="shared" si="9"/>
        <v>2.8330643518934173E-3</v>
      </c>
    </row>
    <row r="49" spans="1:42" x14ac:dyDescent="0.35">
      <c r="A49" s="3" t="s">
        <v>72</v>
      </c>
      <c r="B49" s="4">
        <v>70</v>
      </c>
      <c r="C49" s="4">
        <v>38</v>
      </c>
      <c r="D49" s="4">
        <v>70</v>
      </c>
      <c r="E49" s="4">
        <v>56</v>
      </c>
      <c r="F49" s="4">
        <v>34</v>
      </c>
      <c r="G49" s="4">
        <v>51</v>
      </c>
      <c r="H49" s="4">
        <v>39</v>
      </c>
      <c r="I49" s="4">
        <v>56</v>
      </c>
      <c r="J49" s="4">
        <v>49</v>
      </c>
      <c r="K49" s="4">
        <v>198</v>
      </c>
      <c r="L49" s="4">
        <v>288</v>
      </c>
      <c r="M49" s="4">
        <v>46</v>
      </c>
      <c r="N49" s="4">
        <v>995</v>
      </c>
      <c r="O49" s="5">
        <f>VLOOKUP(A49,'[1]census pivot'!$A$4:$S$462,2,FALSE)</f>
        <v>198959.60400000005</v>
      </c>
      <c r="P49" s="5">
        <f>VLOOKUP(A49,'[1]census pivot'!$A$4:$S$462,3,FALSE)</f>
        <v>193963.24699999994</v>
      </c>
      <c r="Q49" s="5">
        <f>VLOOKUP(A49,'[1]census pivot'!$A$4:$S$462,4,FALSE)</f>
        <v>188395.16900000002</v>
      </c>
      <c r="R49" s="5">
        <f>VLOOKUP(A49,'[1]census pivot'!$A$4:$S$462,5,FALSE)</f>
        <v>201617.67100000003</v>
      </c>
      <c r="S49" s="5">
        <f>VLOOKUP(A49,'[1]census pivot'!$A$4:$S$462,6,FALSE)</f>
        <v>189812.348</v>
      </c>
      <c r="T49" s="5">
        <f>VLOOKUP(A49,'[1]census pivot'!$A$4:$S$462,7,FALSE)</f>
        <v>197760.56699999995</v>
      </c>
      <c r="U49" s="5">
        <f>VLOOKUP(A49,'[1]census pivot'!$A$4:$S$462,8,FALSE)</f>
        <v>179290.82699999999</v>
      </c>
      <c r="V49" s="5">
        <f>VLOOKUP(A49,'[1]census pivot'!$A$4:$S$462,9,FALSE)</f>
        <v>181339.95699999999</v>
      </c>
      <c r="W49" s="5">
        <f>VLOOKUP(A49,'[1]census pivot'!$A$4:$S$462,10,FALSE)</f>
        <v>193843.09899999993</v>
      </c>
      <c r="X49" s="5">
        <f>VLOOKUP(A49,'[1]census pivot'!$A$4:$S$462,11,FALSE)</f>
        <v>202454.76299999995</v>
      </c>
      <c r="Y49" s="5">
        <f>VLOOKUP(A49,'[1]census pivot'!$A$4:$S$462,12,FALSE)</f>
        <v>190900.06599999999</v>
      </c>
      <c r="Z49" s="5">
        <f>VLOOKUP(A49,'[1]census pivot'!$A$4:$S$462,13,FALSE)</f>
        <v>173355.72299999991</v>
      </c>
      <c r="AA49" s="5">
        <f>VLOOKUP(A49,'[1]census pivot'!$A$4:$S$462,14,FALSE)</f>
        <v>148978.36799999999</v>
      </c>
      <c r="AB49" s="5">
        <f>VLOOKUP(A49,'[1]census pivot'!$A$4:$S$462,15,FALSE)</f>
        <v>115366.405</v>
      </c>
      <c r="AC49" s="5">
        <f>VLOOKUP(A49,'[1]census pivot'!$A$4:$S$462,16,FALSE)</f>
        <v>95285.918999999994</v>
      </c>
      <c r="AD49" s="5">
        <f>VLOOKUP(A49,'[1]census pivot'!$A$4:$S$462,17,FALSE)</f>
        <v>78079.888999999996</v>
      </c>
      <c r="AE49" s="5">
        <f>VLOOKUP(A49,'[1]census pivot'!$A$4:$S$462,18,FALSE)</f>
        <v>59179.21699999999</v>
      </c>
      <c r="AF49" s="5">
        <f>VLOOKUP(A49,'[1]census pivot'!$A$4:$S$462,19,FALSE)</f>
        <v>51320.077999999987</v>
      </c>
      <c r="AG49" s="6">
        <f t="shared" si="0"/>
        <v>5.428237583343801E-4</v>
      </c>
      <c r="AH49" s="6">
        <f t="shared" si="1"/>
        <v>1.8307430167824527E-4</v>
      </c>
      <c r="AI49" s="6">
        <f t="shared" si="2"/>
        <v>1.7883145543827079E-4</v>
      </c>
      <c r="AJ49" s="6">
        <f t="shared" si="3"/>
        <v>9.0173383631622379E-5</v>
      </c>
      <c r="AK49" s="6">
        <f t="shared" si="4"/>
        <v>1.3593364408226371E-4</v>
      </c>
      <c r="AL49" s="6">
        <f t="shared" si="5"/>
        <v>9.9147123982555726E-5</v>
      </c>
      <c r="AM49" s="6">
        <f t="shared" si="6"/>
        <v>1.737327870789814E-4</v>
      </c>
      <c r="AN49" s="6">
        <f t="shared" si="7"/>
        <v>2.3261077338031173E-4</v>
      </c>
      <c r="AO49" s="6">
        <f t="shared" si="8"/>
        <v>1.4425272447862224E-3</v>
      </c>
      <c r="AP49" s="6">
        <f t="shared" si="9"/>
        <v>5.6118387037525563E-3</v>
      </c>
    </row>
    <row r="50" spans="1:42" x14ac:dyDescent="0.35">
      <c r="A50" s="3" t="s">
        <v>90</v>
      </c>
      <c r="B50" s="4">
        <v>59</v>
      </c>
      <c r="C50" s="4">
        <v>61</v>
      </c>
      <c r="D50" s="4">
        <v>76</v>
      </c>
      <c r="E50" s="4">
        <v>40</v>
      </c>
      <c r="F50" s="4">
        <v>56</v>
      </c>
      <c r="G50" s="4">
        <v>66</v>
      </c>
      <c r="H50" s="4">
        <v>63</v>
      </c>
      <c r="I50" s="4">
        <v>65</v>
      </c>
      <c r="J50" s="4">
        <v>49</v>
      </c>
      <c r="K50" s="4">
        <v>152</v>
      </c>
      <c r="L50" s="4">
        <v>266</v>
      </c>
      <c r="M50" s="4">
        <v>54</v>
      </c>
      <c r="N50" s="4">
        <v>1007</v>
      </c>
      <c r="O50" s="5">
        <f>VLOOKUP(A50,'[1]census pivot'!$A$4:$S$462,2,FALSE)</f>
        <v>352169.29600000015</v>
      </c>
      <c r="P50" s="5">
        <f>VLOOKUP(A50,'[1]census pivot'!$A$4:$S$462,3,FALSE)</f>
        <v>327807.96600000013</v>
      </c>
      <c r="Q50" s="5">
        <f>VLOOKUP(A50,'[1]census pivot'!$A$4:$S$462,4,FALSE)</f>
        <v>317417.09999999998</v>
      </c>
      <c r="R50" s="5">
        <f>VLOOKUP(A50,'[1]census pivot'!$A$4:$S$462,5,FALSE)</f>
        <v>333125.076</v>
      </c>
      <c r="S50" s="5">
        <f>VLOOKUP(A50,'[1]census pivot'!$A$4:$S$462,6,FALSE)</f>
        <v>355356.65899999999</v>
      </c>
      <c r="T50" s="5">
        <f>VLOOKUP(A50,'[1]census pivot'!$A$4:$S$462,7,FALSE)</f>
        <v>357348.51199999976</v>
      </c>
      <c r="U50" s="5">
        <f>VLOOKUP(A50,'[1]census pivot'!$A$4:$S$462,8,FALSE)</f>
        <v>341924.58199999994</v>
      </c>
      <c r="V50" s="5">
        <f>VLOOKUP(A50,'[1]census pivot'!$A$4:$S$462,9,FALSE)</f>
        <v>351947.10000000003</v>
      </c>
      <c r="W50" s="5">
        <f>VLOOKUP(A50,'[1]census pivot'!$A$4:$S$462,10,FALSE)</f>
        <v>359061.41700000007</v>
      </c>
      <c r="X50" s="5">
        <f>VLOOKUP(A50,'[1]census pivot'!$A$4:$S$462,11,FALSE)</f>
        <v>376773.65599999996</v>
      </c>
      <c r="Y50" s="5">
        <f>VLOOKUP(A50,'[1]census pivot'!$A$4:$S$462,12,FALSE)</f>
        <v>350270.46800000017</v>
      </c>
      <c r="Z50" s="5">
        <f>VLOOKUP(A50,'[1]census pivot'!$A$4:$S$462,13,FALSE)</f>
        <v>296443.99299999996</v>
      </c>
      <c r="AA50" s="5">
        <f>VLOOKUP(A50,'[1]census pivot'!$A$4:$S$462,14,FALSE)</f>
        <v>222601.356</v>
      </c>
      <c r="AB50" s="5">
        <f>VLOOKUP(A50,'[1]census pivot'!$A$4:$S$462,15,FALSE)</f>
        <v>152591.519</v>
      </c>
      <c r="AC50" s="5">
        <f>VLOOKUP(A50,'[1]census pivot'!$A$4:$S$462,16,FALSE)</f>
        <v>116715.2</v>
      </c>
      <c r="AD50" s="5">
        <f>VLOOKUP(A50,'[1]census pivot'!$A$4:$S$462,17,FALSE)</f>
        <v>92981.319999999992</v>
      </c>
      <c r="AE50" s="5">
        <f>VLOOKUP(A50,'[1]census pivot'!$A$4:$S$462,18,FALSE)</f>
        <v>71070.969999999987</v>
      </c>
      <c r="AF50" s="5">
        <f>VLOOKUP(A50,'[1]census pivot'!$A$4:$S$462,19,FALSE)</f>
        <v>63252.199000000015</v>
      </c>
      <c r="AG50" s="6">
        <f t="shared" si="0"/>
        <v>3.4074520795248416E-4</v>
      </c>
      <c r="AH50" s="6">
        <f t="shared" si="1"/>
        <v>1.1778835635006155E-4</v>
      </c>
      <c r="AI50" s="6">
        <f t="shared" si="2"/>
        <v>1.103878231424687E-4</v>
      </c>
      <c r="AJ50" s="6">
        <f t="shared" si="3"/>
        <v>8.008316132924174E-5</v>
      </c>
      <c r="AK50" s="6">
        <f t="shared" si="4"/>
        <v>9.2825892267054221E-5</v>
      </c>
      <c r="AL50" s="6">
        <f t="shared" si="5"/>
        <v>8.665223735444149E-5</v>
      </c>
      <c r="AM50" s="6">
        <f t="shared" si="6"/>
        <v>1.2522990548943346E-4</v>
      </c>
      <c r="AN50" s="6">
        <f t="shared" si="7"/>
        <v>1.8194867243546197E-4</v>
      </c>
      <c r="AO50" s="6">
        <f t="shared" si="8"/>
        <v>9.2653385088376406E-4</v>
      </c>
      <c r="AP50" s="6">
        <f t="shared" si="9"/>
        <v>4.2053873889823174E-3</v>
      </c>
    </row>
    <row r="51" spans="1:42" x14ac:dyDescent="0.35">
      <c r="A51" s="3" t="s">
        <v>450</v>
      </c>
      <c r="B51" s="4">
        <v>46</v>
      </c>
      <c r="C51" s="4">
        <v>50</v>
      </c>
      <c r="D51" s="4">
        <v>51</v>
      </c>
      <c r="E51" s="4">
        <v>44</v>
      </c>
      <c r="F51" s="4">
        <v>60</v>
      </c>
      <c r="G51" s="4">
        <v>47</v>
      </c>
      <c r="H51" s="4">
        <v>40</v>
      </c>
      <c r="I51" s="4">
        <v>57</v>
      </c>
      <c r="J51" s="4">
        <v>50</v>
      </c>
      <c r="K51" s="4">
        <v>27</v>
      </c>
      <c r="L51" s="4">
        <v>50</v>
      </c>
      <c r="M51" s="4">
        <v>64</v>
      </c>
      <c r="N51" s="4">
        <v>586</v>
      </c>
      <c r="O51" s="5">
        <f>VLOOKUP(A51,'[1]census pivot'!$A$4:$S$462,2,FALSE)</f>
        <v>32510.932000000001</v>
      </c>
      <c r="P51" s="5">
        <f>VLOOKUP(A51,'[1]census pivot'!$A$4:$S$462,3,FALSE)</f>
        <v>33753.938999999998</v>
      </c>
      <c r="Q51" s="5">
        <f>VLOOKUP(A51,'[1]census pivot'!$A$4:$S$462,4,FALSE)</f>
        <v>38504.412999999993</v>
      </c>
      <c r="R51" s="5">
        <f>VLOOKUP(A51,'[1]census pivot'!$A$4:$S$462,5,FALSE)</f>
        <v>47928.611000000004</v>
      </c>
      <c r="S51" s="5">
        <f>VLOOKUP(A51,'[1]census pivot'!$A$4:$S$462,6,FALSE)</f>
        <v>46804.47800000001</v>
      </c>
      <c r="T51" s="5">
        <f>VLOOKUP(A51,'[1]census pivot'!$A$4:$S$462,7,FALSE)</f>
        <v>34287.575000000004</v>
      </c>
      <c r="U51" s="5">
        <f>VLOOKUP(A51,'[1]census pivot'!$A$4:$S$462,8,FALSE)</f>
        <v>33219.034000000007</v>
      </c>
      <c r="V51" s="5">
        <f>VLOOKUP(A51,'[1]census pivot'!$A$4:$S$462,9,FALSE)</f>
        <v>38345.617000000006</v>
      </c>
      <c r="W51" s="5">
        <f>VLOOKUP(A51,'[1]census pivot'!$A$4:$S$462,10,FALSE)</f>
        <v>47111.807000000001</v>
      </c>
      <c r="X51" s="5">
        <f>VLOOKUP(A51,'[1]census pivot'!$A$4:$S$462,11,FALSE)</f>
        <v>51613.123</v>
      </c>
      <c r="Y51" s="5">
        <f>VLOOKUP(A51,'[1]census pivot'!$A$4:$S$462,12,FALSE)</f>
        <v>50814.942000000003</v>
      </c>
      <c r="Z51" s="5">
        <f>VLOOKUP(A51,'[1]census pivot'!$A$4:$S$462,13,FALSE)</f>
        <v>45152.255999999994</v>
      </c>
      <c r="AA51" s="5">
        <f>VLOOKUP(A51,'[1]census pivot'!$A$4:$S$462,14,FALSE)</f>
        <v>35282.773000000001</v>
      </c>
      <c r="AB51" s="5">
        <f>VLOOKUP(A51,'[1]census pivot'!$A$4:$S$462,15,FALSE)</f>
        <v>25085.384000000002</v>
      </c>
      <c r="AC51" s="5">
        <f>VLOOKUP(A51,'[1]census pivot'!$A$4:$S$462,16,FALSE)</f>
        <v>19478.528999999999</v>
      </c>
      <c r="AD51" s="5">
        <f>VLOOKUP(A51,'[1]census pivot'!$A$4:$S$462,17,FALSE)</f>
        <v>16891.706000000002</v>
      </c>
      <c r="AE51" s="5">
        <f>VLOOKUP(A51,'[1]census pivot'!$A$4:$S$462,18,FALSE)</f>
        <v>13311.537</v>
      </c>
      <c r="AF51" s="5">
        <f>VLOOKUP(A51,'[1]census pivot'!$A$4:$S$462,19,FALSE)</f>
        <v>10728.603000000001</v>
      </c>
      <c r="AG51" s="6">
        <f t="shared" si="0"/>
        <v>2.9528529049859288E-3</v>
      </c>
      <c r="AH51" s="6">
        <f t="shared" si="1"/>
        <v>7.0580076334982023E-4</v>
      </c>
      <c r="AI51" s="6">
        <f t="shared" si="2"/>
        <v>5.3835466085139477E-4</v>
      </c>
      <c r="AJ51" s="6">
        <f t="shared" si="3"/>
        <v>8.8880186531069857E-4</v>
      </c>
      <c r="AK51" s="6">
        <f t="shared" si="4"/>
        <v>5.4998147381554589E-4</v>
      </c>
      <c r="AL51" s="6">
        <f t="shared" si="5"/>
        <v>3.9051796985523448E-4</v>
      </c>
      <c r="AM51" s="6">
        <f t="shared" si="6"/>
        <v>7.0864647789211342E-4</v>
      </c>
      <c r="AN51" s="6">
        <f t="shared" si="7"/>
        <v>1.1219840591646429E-3</v>
      </c>
      <c r="AO51" s="6">
        <f t="shared" si="8"/>
        <v>8.939437397500658E-4</v>
      </c>
      <c r="AP51" s="6">
        <f t="shared" si="9"/>
        <v>4.6604390152194088E-3</v>
      </c>
    </row>
    <row r="52" spans="1:42" x14ac:dyDescent="0.35">
      <c r="A52" s="3" t="s">
        <v>353</v>
      </c>
      <c r="B52" s="4">
        <v>49</v>
      </c>
      <c r="C52" s="4">
        <v>50</v>
      </c>
      <c r="D52" s="4">
        <v>47</v>
      </c>
      <c r="E52" s="4">
        <v>63</v>
      </c>
      <c r="F52" s="4">
        <v>63</v>
      </c>
      <c r="G52" s="4">
        <v>36</v>
      </c>
      <c r="H52" s="4">
        <v>37</v>
      </c>
      <c r="I52" s="4">
        <v>44</v>
      </c>
      <c r="J52" s="4">
        <v>50</v>
      </c>
      <c r="K52" s="4">
        <v>60</v>
      </c>
      <c r="L52" s="4">
        <v>64</v>
      </c>
      <c r="M52" s="4">
        <v>68</v>
      </c>
      <c r="N52" s="4">
        <v>631</v>
      </c>
      <c r="O52" s="5">
        <f>VLOOKUP(A52,'[1]census pivot'!$A$4:$S$462,2,FALSE)</f>
        <v>42125.98599999999</v>
      </c>
      <c r="P52" s="5">
        <f>VLOOKUP(A52,'[1]census pivot'!$A$4:$S$462,3,FALSE)</f>
        <v>39702.226000000002</v>
      </c>
      <c r="Q52" s="5">
        <f>VLOOKUP(A52,'[1]census pivot'!$A$4:$S$462,4,FALSE)</f>
        <v>39055.513999999996</v>
      </c>
      <c r="R52" s="5">
        <f>VLOOKUP(A52,'[1]census pivot'!$A$4:$S$462,5,FALSE)</f>
        <v>48005.598000000005</v>
      </c>
      <c r="S52" s="5">
        <f>VLOOKUP(A52,'[1]census pivot'!$A$4:$S$462,6,FALSE)</f>
        <v>59721.722999999998</v>
      </c>
      <c r="T52" s="5">
        <f>VLOOKUP(A52,'[1]census pivot'!$A$4:$S$462,7,FALSE)</f>
        <v>46165.504000000008</v>
      </c>
      <c r="U52" s="5">
        <f>VLOOKUP(A52,'[1]census pivot'!$A$4:$S$462,8,FALSE)</f>
        <v>39774.756000000008</v>
      </c>
      <c r="V52" s="5">
        <f>VLOOKUP(A52,'[1]census pivot'!$A$4:$S$462,9,FALSE)</f>
        <v>35611.256000000008</v>
      </c>
      <c r="W52" s="5">
        <f>VLOOKUP(A52,'[1]census pivot'!$A$4:$S$462,10,FALSE)</f>
        <v>39435.887999999992</v>
      </c>
      <c r="X52" s="5">
        <f>VLOOKUP(A52,'[1]census pivot'!$A$4:$S$462,11,FALSE)</f>
        <v>45899.058999999994</v>
      </c>
      <c r="Y52" s="5">
        <f>VLOOKUP(A52,'[1]census pivot'!$A$4:$S$462,12,FALSE)</f>
        <v>48245.309000000001</v>
      </c>
      <c r="Z52" s="5">
        <f>VLOOKUP(A52,'[1]census pivot'!$A$4:$S$462,13,FALSE)</f>
        <v>42719.987000000001</v>
      </c>
      <c r="AA52" s="5">
        <f>VLOOKUP(A52,'[1]census pivot'!$A$4:$S$462,14,FALSE)</f>
        <v>34053.373000000007</v>
      </c>
      <c r="AB52" s="5">
        <f>VLOOKUP(A52,'[1]census pivot'!$A$4:$S$462,15,FALSE)</f>
        <v>24085.574000000008</v>
      </c>
      <c r="AC52" s="5">
        <f>VLOOKUP(A52,'[1]census pivot'!$A$4:$S$462,16,FALSE)</f>
        <v>20951.888999999996</v>
      </c>
      <c r="AD52" s="5">
        <f>VLOOKUP(A52,'[1]census pivot'!$A$4:$S$462,17,FALSE)</f>
        <v>17623.708000000002</v>
      </c>
      <c r="AE52" s="5">
        <f>VLOOKUP(A52,'[1]census pivot'!$A$4:$S$462,18,FALSE)</f>
        <v>15777.181999999999</v>
      </c>
      <c r="AF52" s="5">
        <f>VLOOKUP(A52,'[1]census pivot'!$A$4:$S$462,19,FALSE)</f>
        <v>15838.386000000006</v>
      </c>
      <c r="AG52" s="6">
        <f t="shared" si="0"/>
        <v>2.3500933604260329E-3</v>
      </c>
      <c r="AH52" s="6">
        <f t="shared" si="1"/>
        <v>5.9676674317978148E-4</v>
      </c>
      <c r="AI52" s="6">
        <f t="shared" si="2"/>
        <v>4.3628672433059022E-4</v>
      </c>
      <c r="AJ52" s="6">
        <f t="shared" si="3"/>
        <v>7.3306736563282437E-4</v>
      </c>
      <c r="AK52" s="6">
        <f t="shared" si="4"/>
        <v>4.7969846793903309E-4</v>
      </c>
      <c r="AL52" s="6">
        <f t="shared" si="5"/>
        <v>3.9301341956005277E-4</v>
      </c>
      <c r="AM52" s="6">
        <f t="shared" si="6"/>
        <v>5.7311546609396791E-4</v>
      </c>
      <c r="AN52" s="6">
        <f t="shared" si="7"/>
        <v>1.1101868682079183E-3</v>
      </c>
      <c r="AO52" s="6">
        <f t="shared" si="8"/>
        <v>1.7963593185690561E-3</v>
      </c>
      <c r="AP52" s="6">
        <f t="shared" si="9"/>
        <v>4.0408157750417232E-3</v>
      </c>
    </row>
    <row r="53" spans="1:42" x14ac:dyDescent="0.35">
      <c r="A53" s="3" t="s">
        <v>330</v>
      </c>
      <c r="B53" s="4">
        <v>46</v>
      </c>
      <c r="C53" s="4">
        <v>56</v>
      </c>
      <c r="D53" s="4">
        <v>56</v>
      </c>
      <c r="E53" s="4">
        <v>57</v>
      </c>
      <c r="F53" s="4">
        <v>54</v>
      </c>
      <c r="G53" s="4">
        <v>72</v>
      </c>
      <c r="H53" s="4">
        <v>44</v>
      </c>
      <c r="I53" s="4">
        <v>59</v>
      </c>
      <c r="J53" s="4">
        <v>50</v>
      </c>
      <c r="K53" s="4">
        <v>76</v>
      </c>
      <c r="L53" s="4">
        <v>104</v>
      </c>
      <c r="M53" s="4">
        <v>60</v>
      </c>
      <c r="N53" s="4">
        <v>734</v>
      </c>
      <c r="O53" s="5">
        <f>VLOOKUP(A53,'[1]census pivot'!$A$4:$S$462,2,FALSE)</f>
        <v>128774.43699999998</v>
      </c>
      <c r="P53" s="5">
        <f>VLOOKUP(A53,'[1]census pivot'!$A$4:$S$462,3,FALSE)</f>
        <v>133931.36000000002</v>
      </c>
      <c r="Q53" s="5">
        <f>VLOOKUP(A53,'[1]census pivot'!$A$4:$S$462,4,FALSE)</f>
        <v>132349.71400000001</v>
      </c>
      <c r="R53" s="5">
        <f>VLOOKUP(A53,'[1]census pivot'!$A$4:$S$462,5,FALSE)</f>
        <v>132024.41500000001</v>
      </c>
      <c r="S53" s="5">
        <f>VLOOKUP(A53,'[1]census pivot'!$A$4:$S$462,6,FALSE)</f>
        <v>140551.40100000001</v>
      </c>
      <c r="T53" s="5">
        <f>VLOOKUP(A53,'[1]census pivot'!$A$4:$S$462,7,FALSE)</f>
        <v>132229.69199999998</v>
      </c>
      <c r="U53" s="5">
        <f>VLOOKUP(A53,'[1]census pivot'!$A$4:$S$462,8,FALSE)</f>
        <v>128453.52899999998</v>
      </c>
      <c r="V53" s="5">
        <f>VLOOKUP(A53,'[1]census pivot'!$A$4:$S$462,9,FALSE)</f>
        <v>115892.9</v>
      </c>
      <c r="W53" s="5">
        <f>VLOOKUP(A53,'[1]census pivot'!$A$4:$S$462,10,FALSE)</f>
        <v>113255.57800000001</v>
      </c>
      <c r="X53" s="5">
        <f>VLOOKUP(A53,'[1]census pivot'!$A$4:$S$462,11,FALSE)</f>
        <v>118410.95100000002</v>
      </c>
      <c r="Y53" s="5">
        <f>VLOOKUP(A53,'[1]census pivot'!$A$4:$S$462,12,FALSE)</f>
        <v>134022.37900000002</v>
      </c>
      <c r="Z53" s="5">
        <f>VLOOKUP(A53,'[1]census pivot'!$A$4:$S$462,13,FALSE)</f>
        <v>129431.341</v>
      </c>
      <c r="AA53" s="5">
        <f>VLOOKUP(A53,'[1]census pivot'!$A$4:$S$462,14,FALSE)</f>
        <v>118703.948</v>
      </c>
      <c r="AB53" s="5">
        <f>VLOOKUP(A53,'[1]census pivot'!$A$4:$S$462,15,FALSE)</f>
        <v>93923.233000000007</v>
      </c>
      <c r="AC53" s="5">
        <f>VLOOKUP(A53,'[1]census pivot'!$A$4:$S$462,16,FALSE)</f>
        <v>69701.780999999988</v>
      </c>
      <c r="AD53" s="5">
        <f>VLOOKUP(A53,'[1]census pivot'!$A$4:$S$462,17,FALSE)</f>
        <v>50488.712</v>
      </c>
      <c r="AE53" s="5">
        <f>VLOOKUP(A53,'[1]census pivot'!$A$4:$S$462,18,FALSE)</f>
        <v>35001.223000000005</v>
      </c>
      <c r="AF53" s="5">
        <f>VLOOKUP(A53,'[1]census pivot'!$A$4:$S$462,19,FALSE)</f>
        <v>31939.522000000004</v>
      </c>
      <c r="AG53" s="6">
        <f t="shared" si="0"/>
        <v>7.9208267087978038E-4</v>
      </c>
      <c r="AH53" s="6">
        <f t="shared" si="1"/>
        <v>2.1030409393646952E-4</v>
      </c>
      <c r="AI53" s="6">
        <f t="shared" si="2"/>
        <v>2.0544742678125195E-4</v>
      </c>
      <c r="AJ53" s="6">
        <f t="shared" si="3"/>
        <v>2.0714796983423804E-4</v>
      </c>
      <c r="AK53" s="6">
        <f t="shared" si="4"/>
        <v>3.1420675637217191E-4</v>
      </c>
      <c r="AL53" s="6">
        <f t="shared" si="5"/>
        <v>1.7430344875615276E-4</v>
      </c>
      <c r="AM53" s="6">
        <f t="shared" si="6"/>
        <v>2.3777351555989283E-4</v>
      </c>
      <c r="AN53" s="6">
        <f t="shared" si="7"/>
        <v>3.0557675001940721E-4</v>
      </c>
      <c r="AO53" s="6">
        <f t="shared" si="8"/>
        <v>8.8899354058463145E-4</v>
      </c>
      <c r="AP53" s="6">
        <f t="shared" si="9"/>
        <v>3.25615392741319E-3</v>
      </c>
    </row>
    <row r="54" spans="1:42" x14ac:dyDescent="0.35">
      <c r="A54" s="3" t="s">
        <v>194</v>
      </c>
      <c r="B54" s="4">
        <v>59</v>
      </c>
      <c r="C54" s="4">
        <v>57</v>
      </c>
      <c r="D54" s="4">
        <v>67</v>
      </c>
      <c r="E54" s="4">
        <v>59</v>
      </c>
      <c r="F54" s="4">
        <v>51</v>
      </c>
      <c r="G54" s="4">
        <v>65</v>
      </c>
      <c r="H54" s="4">
        <v>51</v>
      </c>
      <c r="I54" s="4">
        <v>69</v>
      </c>
      <c r="J54" s="4">
        <v>50</v>
      </c>
      <c r="K54" s="4">
        <v>139</v>
      </c>
      <c r="L54" s="4">
        <v>307</v>
      </c>
      <c r="M54" s="4">
        <v>44</v>
      </c>
      <c r="N54" s="4">
        <v>1018</v>
      </c>
      <c r="O54" s="5">
        <f>VLOOKUP(A54,'[1]census pivot'!$A$4:$S$462,2,FALSE)</f>
        <v>190660.54599999994</v>
      </c>
      <c r="P54" s="5">
        <f>VLOOKUP(A54,'[1]census pivot'!$A$4:$S$462,3,FALSE)</f>
        <v>192860.13600000006</v>
      </c>
      <c r="Q54" s="5">
        <f>VLOOKUP(A54,'[1]census pivot'!$A$4:$S$462,4,FALSE)</f>
        <v>187178.20799999993</v>
      </c>
      <c r="R54" s="5">
        <f>VLOOKUP(A54,'[1]census pivot'!$A$4:$S$462,5,FALSE)</f>
        <v>191496.06700000001</v>
      </c>
      <c r="S54" s="5">
        <f>VLOOKUP(A54,'[1]census pivot'!$A$4:$S$462,6,FALSE)</f>
        <v>201879.07900000006</v>
      </c>
      <c r="T54" s="5">
        <f>VLOOKUP(A54,'[1]census pivot'!$A$4:$S$462,7,FALSE)</f>
        <v>185564.98400000003</v>
      </c>
      <c r="U54" s="5">
        <f>VLOOKUP(A54,'[1]census pivot'!$A$4:$S$462,8,FALSE)</f>
        <v>180549.73599999992</v>
      </c>
      <c r="V54" s="5">
        <f>VLOOKUP(A54,'[1]census pivot'!$A$4:$S$462,9,FALSE)</f>
        <v>162359.73300000001</v>
      </c>
      <c r="W54" s="5">
        <f>VLOOKUP(A54,'[1]census pivot'!$A$4:$S$462,10,FALSE)</f>
        <v>166467.29800000001</v>
      </c>
      <c r="X54" s="5">
        <f>VLOOKUP(A54,'[1]census pivot'!$A$4:$S$462,11,FALSE)</f>
        <v>174655.821</v>
      </c>
      <c r="Y54" s="5">
        <f>VLOOKUP(A54,'[1]census pivot'!$A$4:$S$462,12,FALSE)</f>
        <v>190232.72700000004</v>
      </c>
      <c r="Z54" s="5">
        <f>VLOOKUP(A54,'[1]census pivot'!$A$4:$S$462,13,FALSE)</f>
        <v>178304.32900000003</v>
      </c>
      <c r="AA54" s="5">
        <f>VLOOKUP(A54,'[1]census pivot'!$A$4:$S$462,14,FALSE)</f>
        <v>152268.01</v>
      </c>
      <c r="AB54" s="5">
        <f>VLOOKUP(A54,'[1]census pivot'!$A$4:$S$462,15,FALSE)</f>
        <v>111438.75599999999</v>
      </c>
      <c r="AC54" s="5">
        <f>VLOOKUP(A54,'[1]census pivot'!$A$4:$S$462,16,FALSE)</f>
        <v>82404.382999999987</v>
      </c>
      <c r="AD54" s="5">
        <f>VLOOKUP(A54,'[1]census pivot'!$A$4:$S$462,17,FALSE)</f>
        <v>64521.835000000021</v>
      </c>
      <c r="AE54" s="5">
        <f>VLOOKUP(A54,'[1]census pivot'!$A$4:$S$462,18,FALSE)</f>
        <v>53281.002</v>
      </c>
      <c r="AF54" s="5">
        <f>VLOOKUP(A54,'[1]census pivot'!$A$4:$S$462,19,FALSE)</f>
        <v>56415.146000000008</v>
      </c>
      <c r="AG54" s="6">
        <f t="shared" si="0"/>
        <v>6.0841113924010285E-4</v>
      </c>
      <c r="AH54" s="6">
        <f t="shared" si="1"/>
        <v>1.7629800007759217E-4</v>
      </c>
      <c r="AI54" s="6">
        <f t="shared" si="2"/>
        <v>1.7032087736422471E-4</v>
      </c>
      <c r="AJ54" s="6">
        <f t="shared" si="3"/>
        <v>1.3930059954978048E-4</v>
      </c>
      <c r="AK54" s="6">
        <f t="shared" si="4"/>
        <v>1.9767231362436259E-4</v>
      </c>
      <c r="AL54" s="6">
        <f t="shared" si="5"/>
        <v>1.3976870548428391E-4</v>
      </c>
      <c r="AM54" s="6">
        <f t="shared" si="6"/>
        <v>2.0872889791302227E-4</v>
      </c>
      <c r="AN54" s="6">
        <f t="shared" si="7"/>
        <v>2.5794051962808965E-4</v>
      </c>
      <c r="AO54" s="6">
        <f t="shared" si="8"/>
        <v>1.1799376274783601E-3</v>
      </c>
      <c r="AP54" s="6">
        <f t="shared" si="9"/>
        <v>5.4418010369059397E-3</v>
      </c>
    </row>
    <row r="55" spans="1:42" x14ac:dyDescent="0.35">
      <c r="A55" s="3" t="s">
        <v>417</v>
      </c>
      <c r="B55" s="4">
        <v>41</v>
      </c>
      <c r="C55" s="4">
        <v>52</v>
      </c>
      <c r="D55" s="4">
        <v>38</v>
      </c>
      <c r="E55" s="4">
        <v>60</v>
      </c>
      <c r="F55" s="4">
        <v>45</v>
      </c>
      <c r="G55" s="4">
        <v>60</v>
      </c>
      <c r="H55" s="4">
        <v>47</v>
      </c>
      <c r="I55" s="4">
        <v>58</v>
      </c>
      <c r="J55" s="4">
        <v>51</v>
      </c>
      <c r="K55" s="4">
        <v>53</v>
      </c>
      <c r="L55" s="4">
        <v>103</v>
      </c>
      <c r="M55" s="4">
        <v>48</v>
      </c>
      <c r="N55" s="4">
        <v>656</v>
      </c>
      <c r="O55" s="5">
        <f>VLOOKUP(A55,'[1]census pivot'!$A$4:$S$462,2,FALSE)</f>
        <v>51202.618000000017</v>
      </c>
      <c r="P55" s="5">
        <f>VLOOKUP(A55,'[1]census pivot'!$A$4:$S$462,3,FALSE)</f>
        <v>47703.187000000013</v>
      </c>
      <c r="Q55" s="5">
        <f>VLOOKUP(A55,'[1]census pivot'!$A$4:$S$462,4,FALSE)</f>
        <v>48487.79</v>
      </c>
      <c r="R55" s="5">
        <f>VLOOKUP(A55,'[1]census pivot'!$A$4:$S$462,5,FALSE)</f>
        <v>52090.444999999992</v>
      </c>
      <c r="S55" s="5">
        <f>VLOOKUP(A55,'[1]census pivot'!$A$4:$S$462,6,FALSE)</f>
        <v>52357.212000000007</v>
      </c>
      <c r="T55" s="5">
        <f>VLOOKUP(A55,'[1]census pivot'!$A$4:$S$462,7,FALSE)</f>
        <v>50085.534</v>
      </c>
      <c r="U55" s="5">
        <f>VLOOKUP(A55,'[1]census pivot'!$A$4:$S$462,8,FALSE)</f>
        <v>44471.621999999988</v>
      </c>
      <c r="V55" s="5">
        <f>VLOOKUP(A55,'[1]census pivot'!$A$4:$S$462,9,FALSE)</f>
        <v>40958.610000000008</v>
      </c>
      <c r="W55" s="5">
        <f>VLOOKUP(A55,'[1]census pivot'!$A$4:$S$462,10,FALSE)</f>
        <v>43539.915999999997</v>
      </c>
      <c r="X55" s="5">
        <f>VLOOKUP(A55,'[1]census pivot'!$A$4:$S$462,11,FALSE)</f>
        <v>50958.311000000009</v>
      </c>
      <c r="Y55" s="5">
        <f>VLOOKUP(A55,'[1]census pivot'!$A$4:$S$462,12,FALSE)</f>
        <v>53881.498000000007</v>
      </c>
      <c r="Z55" s="5">
        <f>VLOOKUP(A55,'[1]census pivot'!$A$4:$S$462,13,FALSE)</f>
        <v>49661.837</v>
      </c>
      <c r="AA55" s="5">
        <f>VLOOKUP(A55,'[1]census pivot'!$A$4:$S$462,14,FALSE)</f>
        <v>39853.402000000016</v>
      </c>
      <c r="AB55" s="5">
        <f>VLOOKUP(A55,'[1]census pivot'!$A$4:$S$462,15,FALSE)</f>
        <v>28889.912</v>
      </c>
      <c r="AC55" s="5">
        <f>VLOOKUP(A55,'[1]census pivot'!$A$4:$S$462,16,FALSE)</f>
        <v>23105.999999999996</v>
      </c>
      <c r="AD55" s="5">
        <f>VLOOKUP(A55,'[1]census pivot'!$A$4:$S$462,17,FALSE)</f>
        <v>19158.168999999994</v>
      </c>
      <c r="AE55" s="5">
        <f>VLOOKUP(A55,'[1]census pivot'!$A$4:$S$462,18,FALSE)</f>
        <v>16766.02</v>
      </c>
      <c r="AF55" s="5">
        <f>VLOOKUP(A55,'[1]census pivot'!$A$4:$S$462,19,FALSE)</f>
        <v>17188.668999999998</v>
      </c>
      <c r="AG55" s="6">
        <f t="shared" si="0"/>
        <v>1.8163133767886627E-3</v>
      </c>
      <c r="AH55" s="6">
        <f t="shared" si="1"/>
        <v>3.9504744816138001E-4</v>
      </c>
      <c r="AI55" s="6">
        <f t="shared" si="2"/>
        <v>3.6381859671586505E-4</v>
      </c>
      <c r="AJ55" s="6">
        <f t="shared" si="3"/>
        <v>4.7590263818848367E-4</v>
      </c>
      <c r="AK55" s="6">
        <f t="shared" si="4"/>
        <v>7.1007155793463182E-4</v>
      </c>
      <c r="AL55" s="6">
        <f t="shared" si="5"/>
        <v>4.4830299147149337E-4</v>
      </c>
      <c r="AM55" s="6">
        <f t="shared" si="6"/>
        <v>6.4793437014674102E-4</v>
      </c>
      <c r="AN55" s="6">
        <f t="shared" si="7"/>
        <v>9.8084634038152858E-4</v>
      </c>
      <c r="AO55" s="6">
        <f t="shared" si="8"/>
        <v>1.4753290603164348E-3</v>
      </c>
      <c r="AP55" s="6">
        <f t="shared" si="9"/>
        <v>5.992319707826127E-3</v>
      </c>
    </row>
    <row r="56" spans="1:42" x14ac:dyDescent="0.35">
      <c r="A56" s="3" t="s">
        <v>156</v>
      </c>
      <c r="B56" s="4">
        <v>57</v>
      </c>
      <c r="C56" s="4">
        <v>55</v>
      </c>
      <c r="D56" s="4">
        <v>80</v>
      </c>
      <c r="E56" s="4">
        <v>40</v>
      </c>
      <c r="F56" s="4">
        <v>42</v>
      </c>
      <c r="G56" s="4">
        <v>43</v>
      </c>
      <c r="H56" s="4">
        <v>54</v>
      </c>
      <c r="I56" s="4">
        <v>51</v>
      </c>
      <c r="J56" s="4">
        <v>51</v>
      </c>
      <c r="K56" s="4">
        <v>78</v>
      </c>
      <c r="L56" s="4">
        <v>82</v>
      </c>
      <c r="M56" s="4">
        <v>40</v>
      </c>
      <c r="N56" s="4">
        <v>673</v>
      </c>
      <c r="O56" s="5">
        <f>VLOOKUP(A56,'[1]census pivot'!$A$4:$S$462,2,FALSE)</f>
        <v>117963.488</v>
      </c>
      <c r="P56" s="5">
        <f>VLOOKUP(A56,'[1]census pivot'!$A$4:$S$462,3,FALSE)</f>
        <v>117103.97200000001</v>
      </c>
      <c r="Q56" s="5">
        <f>VLOOKUP(A56,'[1]census pivot'!$A$4:$S$462,4,FALSE)</f>
        <v>115590.80299999999</v>
      </c>
      <c r="R56" s="5">
        <f>VLOOKUP(A56,'[1]census pivot'!$A$4:$S$462,5,FALSE)</f>
        <v>113833.67099999996</v>
      </c>
      <c r="S56" s="5">
        <f>VLOOKUP(A56,'[1]census pivot'!$A$4:$S$462,6,FALSE)</f>
        <v>109250.439</v>
      </c>
      <c r="T56" s="5">
        <f>VLOOKUP(A56,'[1]census pivot'!$A$4:$S$462,7,FALSE)</f>
        <v>105023.86599999994</v>
      </c>
      <c r="U56" s="5">
        <f>VLOOKUP(A56,'[1]census pivot'!$A$4:$S$462,8,FALSE)</f>
        <v>100203.62699999998</v>
      </c>
      <c r="V56" s="5">
        <f>VLOOKUP(A56,'[1]census pivot'!$A$4:$S$462,9,FALSE)</f>
        <v>94629.590000000011</v>
      </c>
      <c r="W56" s="5">
        <f>VLOOKUP(A56,'[1]census pivot'!$A$4:$S$462,10,FALSE)</f>
        <v>93940.564999999988</v>
      </c>
      <c r="X56" s="5">
        <f>VLOOKUP(A56,'[1]census pivot'!$A$4:$S$462,11,FALSE)</f>
        <v>100173.39799999996</v>
      </c>
      <c r="Y56" s="5">
        <f>VLOOKUP(A56,'[1]census pivot'!$A$4:$S$462,12,FALSE)</f>
        <v>102163.236</v>
      </c>
      <c r="Z56" s="5">
        <f>VLOOKUP(A56,'[1]census pivot'!$A$4:$S$462,13,FALSE)</f>
        <v>93704.505000000005</v>
      </c>
      <c r="AA56" s="5">
        <f>VLOOKUP(A56,'[1]census pivot'!$A$4:$S$462,14,FALSE)</f>
        <v>82749.428000000029</v>
      </c>
      <c r="AB56" s="5">
        <f>VLOOKUP(A56,'[1]census pivot'!$A$4:$S$462,15,FALSE)</f>
        <v>63096.481000000007</v>
      </c>
      <c r="AC56" s="5">
        <f>VLOOKUP(A56,'[1]census pivot'!$A$4:$S$462,16,FALSE)</f>
        <v>44958.884999999987</v>
      </c>
      <c r="AD56" s="5">
        <f>VLOOKUP(A56,'[1]census pivot'!$A$4:$S$462,17,FALSE)</f>
        <v>33594.393000000004</v>
      </c>
      <c r="AE56" s="5">
        <f>VLOOKUP(A56,'[1]census pivot'!$A$4:$S$462,18,FALSE)</f>
        <v>25688.883999999995</v>
      </c>
      <c r="AF56" s="5">
        <f>VLOOKUP(A56,'[1]census pivot'!$A$4:$S$462,19,FALSE)</f>
        <v>23963.852000000003</v>
      </c>
      <c r="AG56" s="6">
        <f t="shared" si="0"/>
        <v>9.4944632359463639E-4</v>
      </c>
      <c r="AH56" s="6">
        <f t="shared" si="1"/>
        <v>3.437980074971602E-4</v>
      </c>
      <c r="AI56" s="6">
        <f t="shared" si="2"/>
        <v>3.5860913625806881E-4</v>
      </c>
      <c r="AJ56" s="6">
        <f t="shared" si="3"/>
        <v>2.0465094313655151E-4</v>
      </c>
      <c r="AK56" s="6">
        <f t="shared" si="4"/>
        <v>2.28031843109001E-4</v>
      </c>
      <c r="AL56" s="6">
        <f t="shared" si="5"/>
        <v>2.6688197254482355E-4</v>
      </c>
      <c r="AM56" s="6">
        <f t="shared" si="6"/>
        <v>2.8902727829818335E-4</v>
      </c>
      <c r="AN56" s="6">
        <f t="shared" si="7"/>
        <v>4.7198026241473284E-4</v>
      </c>
      <c r="AO56" s="6">
        <f t="shared" si="8"/>
        <v>1.3157167408272656E-3</v>
      </c>
      <c r="AP56" s="6">
        <f t="shared" si="9"/>
        <v>3.4218204986410363E-3</v>
      </c>
    </row>
    <row r="57" spans="1:42" x14ac:dyDescent="0.35">
      <c r="A57" s="3" t="s">
        <v>125</v>
      </c>
      <c r="B57" s="4">
        <v>51</v>
      </c>
      <c r="C57" s="4">
        <v>53</v>
      </c>
      <c r="D57" s="4">
        <v>56</v>
      </c>
      <c r="E57" s="4">
        <v>48</v>
      </c>
      <c r="F57" s="4">
        <v>57</v>
      </c>
      <c r="G57" s="4">
        <v>68</v>
      </c>
      <c r="H57" s="4">
        <v>68</v>
      </c>
      <c r="I57" s="4">
        <v>62</v>
      </c>
      <c r="J57" s="4">
        <v>51</v>
      </c>
      <c r="K57" s="4">
        <v>60</v>
      </c>
      <c r="L57" s="4">
        <v>67</v>
      </c>
      <c r="M57" s="4">
        <v>41</v>
      </c>
      <c r="N57" s="4">
        <v>682</v>
      </c>
      <c r="O57" s="5">
        <f>VLOOKUP(A57,'[1]census pivot'!$A$4:$S$462,2,FALSE)</f>
        <v>43607</v>
      </c>
      <c r="P57" s="5">
        <f>VLOOKUP(A57,'[1]census pivot'!$A$4:$S$462,3,FALSE)</f>
        <v>33366</v>
      </c>
      <c r="Q57" s="5">
        <f>VLOOKUP(A57,'[1]census pivot'!$A$4:$S$462,4,FALSE)</f>
        <v>25534</v>
      </c>
      <c r="R57" s="5">
        <f>VLOOKUP(A57,'[1]census pivot'!$A$4:$S$462,5,FALSE)</f>
        <v>37168</v>
      </c>
      <c r="S57" s="5">
        <f>VLOOKUP(A57,'[1]census pivot'!$A$4:$S$462,6,FALSE)</f>
        <v>54873</v>
      </c>
      <c r="T57" s="5">
        <f>VLOOKUP(A57,'[1]census pivot'!$A$4:$S$462,7,FALSE)</f>
        <v>81625</v>
      </c>
      <c r="U57" s="5">
        <f>VLOOKUP(A57,'[1]census pivot'!$A$4:$S$462,8,FALSE)</f>
        <v>74765</v>
      </c>
      <c r="V57" s="5">
        <f>VLOOKUP(A57,'[1]census pivot'!$A$4:$S$462,9,FALSE)</f>
        <v>53310</v>
      </c>
      <c r="W57" s="5">
        <f>VLOOKUP(A57,'[1]census pivot'!$A$4:$S$462,10,FALSE)</f>
        <v>42294</v>
      </c>
      <c r="X57" s="5">
        <f>VLOOKUP(A57,'[1]census pivot'!$A$4:$S$462,11,FALSE)</f>
        <v>38110</v>
      </c>
      <c r="Y57" s="5">
        <f>VLOOKUP(A57,'[1]census pivot'!$A$4:$S$462,12,FALSE)</f>
        <v>38470</v>
      </c>
      <c r="Z57" s="5">
        <f>VLOOKUP(A57,'[1]census pivot'!$A$4:$S$462,13,FALSE)</f>
        <v>36243</v>
      </c>
      <c r="AA57" s="5">
        <f>VLOOKUP(A57,'[1]census pivot'!$A$4:$S$462,14,FALSE)</f>
        <v>33257</v>
      </c>
      <c r="AB57" s="5">
        <f>VLOOKUP(A57,'[1]census pivot'!$A$4:$S$462,15,FALSE)</f>
        <v>25932</v>
      </c>
      <c r="AC57" s="5">
        <f>VLOOKUP(A57,'[1]census pivot'!$A$4:$S$462,16,FALSE)</f>
        <v>19650</v>
      </c>
      <c r="AD57" s="5">
        <f>VLOOKUP(A57,'[1]census pivot'!$A$4:$S$462,17,FALSE)</f>
        <v>13818</v>
      </c>
      <c r="AE57" s="5">
        <f>VLOOKUP(A57,'[1]census pivot'!$A$4:$S$462,18,FALSE)</f>
        <v>9240</v>
      </c>
      <c r="AF57" s="5">
        <f>VLOOKUP(A57,'[1]census pivot'!$A$4:$S$462,19,FALSE)</f>
        <v>11129</v>
      </c>
      <c r="AG57" s="6">
        <f t="shared" si="0"/>
        <v>2.3849381979957345E-3</v>
      </c>
      <c r="AH57" s="6">
        <f t="shared" si="1"/>
        <v>9.5076400679117146E-4</v>
      </c>
      <c r="AI57" s="6">
        <f t="shared" si="2"/>
        <v>6.084245064699428E-4</v>
      </c>
      <c r="AJ57" s="6">
        <f t="shared" si="3"/>
        <v>3.6447343180510261E-4</v>
      </c>
      <c r="AK57" s="6">
        <f t="shared" si="4"/>
        <v>7.1126731099117196E-4</v>
      </c>
      <c r="AL57" s="6">
        <f t="shared" si="5"/>
        <v>8.8796030295116223E-4</v>
      </c>
      <c r="AM57" s="6">
        <f t="shared" si="6"/>
        <v>8.920863309352518E-4</v>
      </c>
      <c r="AN57" s="6">
        <f t="shared" si="7"/>
        <v>1.1188627089640647E-3</v>
      </c>
      <c r="AO57" s="6">
        <f t="shared" si="8"/>
        <v>2.6021337496747333E-3</v>
      </c>
      <c r="AP57" s="6">
        <f t="shared" si="9"/>
        <v>6.0203073052385661E-3</v>
      </c>
    </row>
    <row r="58" spans="1:42" x14ac:dyDescent="0.35">
      <c r="A58" s="3" t="s">
        <v>55</v>
      </c>
      <c r="B58" s="4">
        <v>55</v>
      </c>
      <c r="C58" s="4">
        <v>61</v>
      </c>
      <c r="D58" s="4">
        <v>63</v>
      </c>
      <c r="E58" s="4">
        <v>70</v>
      </c>
      <c r="F58" s="4">
        <v>67</v>
      </c>
      <c r="G58" s="4">
        <v>60</v>
      </c>
      <c r="H58" s="4">
        <v>64</v>
      </c>
      <c r="I58" s="4">
        <v>63</v>
      </c>
      <c r="J58" s="4">
        <v>51</v>
      </c>
      <c r="K58" s="4">
        <v>64</v>
      </c>
      <c r="L58" s="4">
        <v>45</v>
      </c>
      <c r="M58" s="4">
        <v>59</v>
      </c>
      <c r="N58" s="4">
        <v>722</v>
      </c>
      <c r="O58" s="5">
        <f>VLOOKUP(A58,'[1]census pivot'!$A$4:$S$462,2,FALSE)</f>
        <v>50438.073999999993</v>
      </c>
      <c r="P58" s="5">
        <f>VLOOKUP(A58,'[1]census pivot'!$A$4:$S$462,3,FALSE)</f>
        <v>48504.039999999986</v>
      </c>
      <c r="Q58" s="5">
        <f>VLOOKUP(A58,'[1]census pivot'!$A$4:$S$462,4,FALSE)</f>
        <v>50027.917999999991</v>
      </c>
      <c r="R58" s="5">
        <f>VLOOKUP(A58,'[1]census pivot'!$A$4:$S$462,5,FALSE)</f>
        <v>53132.562999999987</v>
      </c>
      <c r="S58" s="5">
        <f>VLOOKUP(A58,'[1]census pivot'!$A$4:$S$462,6,FALSE)</f>
        <v>53894.108000000007</v>
      </c>
      <c r="T58" s="5">
        <f>VLOOKUP(A58,'[1]census pivot'!$A$4:$S$462,7,FALSE)</f>
        <v>48914.064999999995</v>
      </c>
      <c r="U58" s="5">
        <f>VLOOKUP(A58,'[1]census pivot'!$A$4:$S$462,8,FALSE)</f>
        <v>42955.268999999993</v>
      </c>
      <c r="V58" s="5">
        <f>VLOOKUP(A58,'[1]census pivot'!$A$4:$S$462,9,FALSE)</f>
        <v>43840.803999999996</v>
      </c>
      <c r="W58" s="5">
        <f>VLOOKUP(A58,'[1]census pivot'!$A$4:$S$462,10,FALSE)</f>
        <v>49929.863000000005</v>
      </c>
      <c r="X58" s="5">
        <f>VLOOKUP(A58,'[1]census pivot'!$A$4:$S$462,11,FALSE)</f>
        <v>54172.170000000006</v>
      </c>
      <c r="Y58" s="5">
        <f>VLOOKUP(A58,'[1]census pivot'!$A$4:$S$462,12,FALSE)</f>
        <v>53155.088000000003</v>
      </c>
      <c r="Z58" s="5">
        <f>VLOOKUP(A58,'[1]census pivot'!$A$4:$S$462,13,FALSE)</f>
        <v>45894.797999999988</v>
      </c>
      <c r="AA58" s="5">
        <f>VLOOKUP(A58,'[1]census pivot'!$A$4:$S$462,14,FALSE)</f>
        <v>30488.560000000005</v>
      </c>
      <c r="AB58" s="5">
        <f>VLOOKUP(A58,'[1]census pivot'!$A$4:$S$462,15,FALSE)</f>
        <v>18887.995000000003</v>
      </c>
      <c r="AC58" s="5">
        <f>VLOOKUP(A58,'[1]census pivot'!$A$4:$S$462,16,FALSE)</f>
        <v>12276.151</v>
      </c>
      <c r="AD58" s="5">
        <f>VLOOKUP(A58,'[1]census pivot'!$A$4:$S$462,17,FALSE)</f>
        <v>8172.398000000001</v>
      </c>
      <c r="AE58" s="5">
        <f>VLOOKUP(A58,'[1]census pivot'!$A$4:$S$462,18,FALSE)</f>
        <v>5534.9120000000003</v>
      </c>
      <c r="AF58" s="5">
        <f>VLOOKUP(A58,'[1]census pivot'!$A$4:$S$462,19,FALSE)</f>
        <v>3951.8270000000011</v>
      </c>
      <c r="AG58" s="6">
        <f t="shared" si="0"/>
        <v>2.2998499110017567E-3</v>
      </c>
      <c r="AH58" s="6">
        <f t="shared" si="1"/>
        <v>6.39386461801561E-4</v>
      </c>
      <c r="AI58" s="6">
        <f t="shared" si="2"/>
        <v>5.886383217506597E-4</v>
      </c>
      <c r="AJ58" s="6">
        <f t="shared" si="3"/>
        <v>7.2929667695207203E-4</v>
      </c>
      <c r="AK58" s="6">
        <f t="shared" si="4"/>
        <v>6.3985894437543027E-4</v>
      </c>
      <c r="AL58" s="6">
        <f t="shared" si="5"/>
        <v>5.9630704438568623E-4</v>
      </c>
      <c r="AM58" s="6">
        <f t="shared" si="6"/>
        <v>8.2478699090448475E-4</v>
      </c>
      <c r="AN58" s="6">
        <f t="shared" si="7"/>
        <v>1.6364959912586728E-3</v>
      </c>
      <c r="AO58" s="6">
        <f t="shared" si="8"/>
        <v>4.6690415551993783E-3</v>
      </c>
      <c r="AP58" s="6">
        <f t="shared" si="9"/>
        <v>1.1387138151543574E-2</v>
      </c>
    </row>
    <row r="59" spans="1:42" x14ac:dyDescent="0.35">
      <c r="A59" s="3" t="s">
        <v>295</v>
      </c>
      <c r="B59" s="4">
        <v>53</v>
      </c>
      <c r="C59" s="4">
        <v>49</v>
      </c>
      <c r="D59" s="4">
        <v>59</v>
      </c>
      <c r="E59" s="4">
        <v>61</v>
      </c>
      <c r="F59" s="4">
        <v>42</v>
      </c>
      <c r="G59" s="4">
        <v>46</v>
      </c>
      <c r="H59" s="4">
        <v>60</v>
      </c>
      <c r="I59" s="4">
        <v>42</v>
      </c>
      <c r="J59" s="4">
        <v>51</v>
      </c>
      <c r="K59" s="4">
        <v>69</v>
      </c>
      <c r="L59" s="4">
        <v>178</v>
      </c>
      <c r="M59" s="4">
        <v>45</v>
      </c>
      <c r="N59" s="4">
        <v>755</v>
      </c>
      <c r="O59" s="5">
        <f>VLOOKUP(A59,'[1]census pivot'!$A$4:$S$462,2,FALSE)</f>
        <v>125129.478</v>
      </c>
      <c r="P59" s="5">
        <f>VLOOKUP(A59,'[1]census pivot'!$A$4:$S$462,3,FALSE)</f>
        <v>127395.69</v>
      </c>
      <c r="Q59" s="5">
        <f>VLOOKUP(A59,'[1]census pivot'!$A$4:$S$462,4,FALSE)</f>
        <v>123269.10099999992</v>
      </c>
      <c r="R59" s="5">
        <f>VLOOKUP(A59,'[1]census pivot'!$A$4:$S$462,5,FALSE)</f>
        <v>121876.10200000001</v>
      </c>
      <c r="S59" s="5">
        <f>VLOOKUP(A59,'[1]census pivot'!$A$4:$S$462,6,FALSE)</f>
        <v>130961.641</v>
      </c>
      <c r="T59" s="5">
        <f>VLOOKUP(A59,'[1]census pivot'!$A$4:$S$462,7,FALSE)</f>
        <v>120016.93699999995</v>
      </c>
      <c r="U59" s="5">
        <f>VLOOKUP(A59,'[1]census pivot'!$A$4:$S$462,8,FALSE)</f>
        <v>124602.80800000003</v>
      </c>
      <c r="V59" s="5">
        <f>VLOOKUP(A59,'[1]census pivot'!$A$4:$S$462,9,FALSE)</f>
        <v>112692.21800000005</v>
      </c>
      <c r="W59" s="5">
        <f>VLOOKUP(A59,'[1]census pivot'!$A$4:$S$462,10,FALSE)</f>
        <v>106054.08399999997</v>
      </c>
      <c r="X59" s="5">
        <f>VLOOKUP(A59,'[1]census pivot'!$A$4:$S$462,11,FALSE)</f>
        <v>107643.07600000003</v>
      </c>
      <c r="Y59" s="5">
        <f>VLOOKUP(A59,'[1]census pivot'!$A$4:$S$462,12,FALSE)</f>
        <v>120174.58700000001</v>
      </c>
      <c r="Z59" s="5">
        <f>VLOOKUP(A59,'[1]census pivot'!$A$4:$S$462,13,FALSE)</f>
        <v>117430.851</v>
      </c>
      <c r="AA59" s="5">
        <f>VLOOKUP(A59,'[1]census pivot'!$A$4:$S$462,14,FALSE)</f>
        <v>104522.83100000001</v>
      </c>
      <c r="AB59" s="5">
        <f>VLOOKUP(A59,'[1]census pivot'!$A$4:$S$462,15,FALSE)</f>
        <v>81286.489000000001</v>
      </c>
      <c r="AC59" s="5">
        <f>VLOOKUP(A59,'[1]census pivot'!$A$4:$S$462,16,FALSE)</f>
        <v>57497.483000000007</v>
      </c>
      <c r="AD59" s="5">
        <f>VLOOKUP(A59,'[1]census pivot'!$A$4:$S$462,17,FALSE)</f>
        <v>42689.375999999997</v>
      </c>
      <c r="AE59" s="5">
        <f>VLOOKUP(A59,'[1]census pivot'!$A$4:$S$462,18,FALSE)</f>
        <v>34813.634999999995</v>
      </c>
      <c r="AF59" s="5">
        <f>VLOOKUP(A59,'[1]census pivot'!$A$4:$S$462,19,FALSE)</f>
        <v>37013.792000000001</v>
      </c>
      <c r="AG59" s="6">
        <f t="shared" si="0"/>
        <v>8.1515564222205095E-4</v>
      </c>
      <c r="AH59" s="6">
        <f t="shared" si="1"/>
        <v>2.3537410166232729E-4</v>
      </c>
      <c r="AI59" s="6">
        <f t="shared" si="2"/>
        <v>2.333512366466584E-4</v>
      </c>
      <c r="AJ59" s="6">
        <f t="shared" si="3"/>
        <v>1.7169505266224523E-4</v>
      </c>
      <c r="AK59" s="6">
        <f t="shared" si="4"/>
        <v>2.1028926925585235E-4</v>
      </c>
      <c r="AL59" s="6">
        <f t="shared" si="5"/>
        <v>2.6336851677738433E-4</v>
      </c>
      <c r="AM59" s="6">
        <f t="shared" si="6"/>
        <v>1.8922866979066379E-4</v>
      </c>
      <c r="AN59" s="6">
        <f t="shared" si="7"/>
        <v>3.6747759316183855E-4</v>
      </c>
      <c r="AO59" s="6">
        <f t="shared" si="8"/>
        <v>8.9028799152074238E-4</v>
      </c>
      <c r="AP59" s="6">
        <f t="shared" si="9"/>
        <v>4.8090182167771405E-3</v>
      </c>
    </row>
    <row r="60" spans="1:42" x14ac:dyDescent="0.35">
      <c r="A60" s="3" t="s">
        <v>326</v>
      </c>
      <c r="B60" s="4">
        <v>67</v>
      </c>
      <c r="C60" s="4">
        <v>61</v>
      </c>
      <c r="D60" s="4">
        <v>45</v>
      </c>
      <c r="E60" s="4">
        <v>50</v>
      </c>
      <c r="F60" s="4">
        <v>52</v>
      </c>
      <c r="G60" s="4">
        <v>68</v>
      </c>
      <c r="H60" s="4">
        <v>44</v>
      </c>
      <c r="I60" s="4">
        <v>74</v>
      </c>
      <c r="J60" s="4">
        <v>51</v>
      </c>
      <c r="K60" s="4">
        <v>69</v>
      </c>
      <c r="L60" s="4">
        <v>159</v>
      </c>
      <c r="M60" s="4">
        <v>66</v>
      </c>
      <c r="N60" s="4">
        <v>806</v>
      </c>
      <c r="O60" s="5">
        <f>VLOOKUP(A60,'[1]census pivot'!$A$4:$S$462,2,FALSE)</f>
        <v>142660.66700000002</v>
      </c>
      <c r="P60" s="5">
        <f>VLOOKUP(A60,'[1]census pivot'!$A$4:$S$462,3,FALSE)</f>
        <v>138566.84499999994</v>
      </c>
      <c r="Q60" s="5">
        <f>VLOOKUP(A60,'[1]census pivot'!$A$4:$S$462,4,FALSE)</f>
        <v>139759.674</v>
      </c>
      <c r="R60" s="5">
        <f>VLOOKUP(A60,'[1]census pivot'!$A$4:$S$462,5,FALSE)</f>
        <v>147698.861</v>
      </c>
      <c r="S60" s="5">
        <f>VLOOKUP(A60,'[1]census pivot'!$A$4:$S$462,6,FALSE)</f>
        <v>141296.35499999998</v>
      </c>
      <c r="T60" s="5">
        <f>VLOOKUP(A60,'[1]census pivot'!$A$4:$S$462,7,FALSE)</f>
        <v>136436.59599999999</v>
      </c>
      <c r="U60" s="5">
        <f>VLOOKUP(A60,'[1]census pivot'!$A$4:$S$462,8,FALSE)</f>
        <v>121731.067</v>
      </c>
      <c r="V60" s="5">
        <f>VLOOKUP(A60,'[1]census pivot'!$A$4:$S$462,9,FALSE)</f>
        <v>122309.24700000002</v>
      </c>
      <c r="W60" s="5">
        <f>VLOOKUP(A60,'[1]census pivot'!$A$4:$S$462,10,FALSE)</f>
        <v>125081.27099999995</v>
      </c>
      <c r="X60" s="5">
        <f>VLOOKUP(A60,'[1]census pivot'!$A$4:$S$462,11,FALSE)</f>
        <v>141785.372</v>
      </c>
      <c r="Y60" s="5">
        <f>VLOOKUP(A60,'[1]census pivot'!$A$4:$S$462,12,FALSE)</f>
        <v>142951.33299999998</v>
      </c>
      <c r="Z60" s="5">
        <f>VLOOKUP(A60,'[1]census pivot'!$A$4:$S$462,13,FALSE)</f>
        <v>131762.61699999997</v>
      </c>
      <c r="AA60" s="5">
        <f>VLOOKUP(A60,'[1]census pivot'!$A$4:$S$462,14,FALSE)</f>
        <v>112425.79900000004</v>
      </c>
      <c r="AB60" s="5">
        <f>VLOOKUP(A60,'[1]census pivot'!$A$4:$S$462,15,FALSE)</f>
        <v>81675.353999999992</v>
      </c>
      <c r="AC60" s="5">
        <f>VLOOKUP(A60,'[1]census pivot'!$A$4:$S$462,16,FALSE)</f>
        <v>64129.747000000003</v>
      </c>
      <c r="AD60" s="5">
        <f>VLOOKUP(A60,'[1]census pivot'!$A$4:$S$462,17,FALSE)</f>
        <v>47395.736999999994</v>
      </c>
      <c r="AE60" s="5">
        <f>VLOOKUP(A60,'[1]census pivot'!$A$4:$S$462,18,FALSE)</f>
        <v>34853.637000000002</v>
      </c>
      <c r="AF60" s="5">
        <f>VLOOKUP(A60,'[1]census pivot'!$A$4:$S$462,19,FALSE)</f>
        <v>30365.834999999999</v>
      </c>
      <c r="AG60" s="6">
        <f t="shared" si="0"/>
        <v>8.9723399372582482E-4</v>
      </c>
      <c r="AH60" s="6">
        <f t="shared" si="1"/>
        <v>1.6168060507378387E-4</v>
      </c>
      <c r="AI60" s="6">
        <f t="shared" si="2"/>
        <v>1.5571192015856759E-4</v>
      </c>
      <c r="AJ60" s="6">
        <f t="shared" si="3"/>
        <v>2.0141949381166299E-4</v>
      </c>
      <c r="AK60" s="6">
        <f t="shared" si="4"/>
        <v>2.7486906349417971E-4</v>
      </c>
      <c r="AL60" s="6">
        <f t="shared" si="5"/>
        <v>1.5452872505495913E-4</v>
      </c>
      <c r="AM60" s="6">
        <f t="shared" si="6"/>
        <v>3.0304467841750526E-4</v>
      </c>
      <c r="AN60" s="6">
        <f t="shared" si="7"/>
        <v>3.497820011111957E-4</v>
      </c>
      <c r="AO60" s="6">
        <f t="shared" si="8"/>
        <v>8.3891215998798969E-4</v>
      </c>
      <c r="AP60" s="6">
        <f t="shared" si="9"/>
        <v>5.2361477957052725E-3</v>
      </c>
    </row>
    <row r="61" spans="1:42" x14ac:dyDescent="0.35">
      <c r="A61" s="3" t="s">
        <v>379</v>
      </c>
      <c r="B61" s="4">
        <v>54</v>
      </c>
      <c r="C61" s="4">
        <v>57</v>
      </c>
      <c r="D61" s="4">
        <v>54</v>
      </c>
      <c r="E61" s="4">
        <v>45</v>
      </c>
      <c r="F61" s="4">
        <v>57</v>
      </c>
      <c r="G61" s="4">
        <v>57</v>
      </c>
      <c r="H61" s="4">
        <v>63</v>
      </c>
      <c r="I61" s="4">
        <v>51</v>
      </c>
      <c r="J61" s="4">
        <v>51</v>
      </c>
      <c r="K61" s="4">
        <v>90</v>
      </c>
      <c r="L61" s="4">
        <v>227</v>
      </c>
      <c r="M61" s="4">
        <v>43</v>
      </c>
      <c r="N61" s="4">
        <v>849</v>
      </c>
      <c r="O61" s="5">
        <f>VLOOKUP(A61,'[1]census pivot'!$A$4:$S$462,2,FALSE)</f>
        <v>233858.70399999997</v>
      </c>
      <c r="P61" s="5">
        <f>VLOOKUP(A61,'[1]census pivot'!$A$4:$S$462,3,FALSE)</f>
        <v>236639.62299999999</v>
      </c>
      <c r="Q61" s="5">
        <f>VLOOKUP(A61,'[1]census pivot'!$A$4:$S$462,4,FALSE)</f>
        <v>240121.53700000001</v>
      </c>
      <c r="R61" s="5">
        <f>VLOOKUP(A61,'[1]census pivot'!$A$4:$S$462,5,FALSE)</f>
        <v>256147.43200000003</v>
      </c>
      <c r="S61" s="5">
        <f>VLOOKUP(A61,'[1]census pivot'!$A$4:$S$462,6,FALSE)</f>
        <v>251742.99100000001</v>
      </c>
      <c r="T61" s="5">
        <f>VLOOKUP(A61,'[1]census pivot'!$A$4:$S$462,7,FALSE)</f>
        <v>258356.81700000001</v>
      </c>
      <c r="U61" s="5">
        <f>VLOOKUP(A61,'[1]census pivot'!$A$4:$S$462,8,FALSE)</f>
        <v>249825.84199999995</v>
      </c>
      <c r="V61" s="5">
        <f>VLOOKUP(A61,'[1]census pivot'!$A$4:$S$462,9,FALSE)</f>
        <v>252653.10100000002</v>
      </c>
      <c r="W61" s="5">
        <f>VLOOKUP(A61,'[1]census pivot'!$A$4:$S$462,10,FALSE)</f>
        <v>249907.209</v>
      </c>
      <c r="X61" s="5">
        <f>VLOOKUP(A61,'[1]census pivot'!$A$4:$S$462,11,FALSE)</f>
        <v>267697.67999999993</v>
      </c>
      <c r="Y61" s="5">
        <f>VLOOKUP(A61,'[1]census pivot'!$A$4:$S$462,12,FALSE)</f>
        <v>277482.06500000006</v>
      </c>
      <c r="Z61" s="5">
        <f>VLOOKUP(A61,'[1]census pivot'!$A$4:$S$462,13,FALSE)</f>
        <v>263356.74199999991</v>
      </c>
      <c r="AA61" s="5">
        <f>VLOOKUP(A61,'[1]census pivot'!$A$4:$S$462,14,FALSE)</f>
        <v>212028.54599999997</v>
      </c>
      <c r="AB61" s="5">
        <f>VLOOKUP(A61,'[1]census pivot'!$A$4:$S$462,15,FALSE)</f>
        <v>154033.09300000005</v>
      </c>
      <c r="AC61" s="5">
        <f>VLOOKUP(A61,'[1]census pivot'!$A$4:$S$462,16,FALSE)</f>
        <v>112670.58299999998</v>
      </c>
      <c r="AD61" s="5">
        <f>VLOOKUP(A61,'[1]census pivot'!$A$4:$S$462,17,FALSE)</f>
        <v>90075.25900000002</v>
      </c>
      <c r="AE61" s="5">
        <f>VLOOKUP(A61,'[1]census pivot'!$A$4:$S$462,18,FALSE)</f>
        <v>76209.413</v>
      </c>
      <c r="AF61" s="5">
        <f>VLOOKUP(A61,'[1]census pivot'!$A$4:$S$462,19,FALSE)</f>
        <v>74236.012000000002</v>
      </c>
      <c r="AG61" s="6">
        <f t="shared" si="0"/>
        <v>4.7464557915278627E-4</v>
      </c>
      <c r="AH61" s="6">
        <f t="shared" si="1"/>
        <v>1.1326426003326276E-4</v>
      </c>
      <c r="AI61" s="6">
        <f t="shared" si="2"/>
        <v>1.0632214657845595E-4</v>
      </c>
      <c r="AJ61" s="6">
        <f t="shared" si="3"/>
        <v>1.1216439402352768E-4</v>
      </c>
      <c r="AK61" s="6">
        <f t="shared" si="4"/>
        <v>1.134192232570057E-4</v>
      </c>
      <c r="AL61" s="6">
        <f t="shared" si="5"/>
        <v>1.155582183266915E-4</v>
      </c>
      <c r="AM61" s="6">
        <f t="shared" si="6"/>
        <v>1.0728140160702662E-4</v>
      </c>
      <c r="AN61" s="6">
        <f t="shared" si="7"/>
        <v>1.9122346105195789E-4</v>
      </c>
      <c r="AO61" s="6">
        <f t="shared" si="8"/>
        <v>5.4124050591987209E-4</v>
      </c>
      <c r="AP61" s="6">
        <f t="shared" si="9"/>
        <v>3.0578151207799253E-3</v>
      </c>
    </row>
    <row r="62" spans="1:42" x14ac:dyDescent="0.35">
      <c r="A62" s="3" t="s">
        <v>181</v>
      </c>
      <c r="B62" s="4">
        <v>55</v>
      </c>
      <c r="C62" s="4">
        <v>47</v>
      </c>
      <c r="D62" s="4">
        <v>60</v>
      </c>
      <c r="E62" s="4">
        <v>50</v>
      </c>
      <c r="F62" s="4">
        <v>59</v>
      </c>
      <c r="G62" s="4">
        <v>48</v>
      </c>
      <c r="H62" s="4">
        <v>75</v>
      </c>
      <c r="I62" s="4">
        <v>62</v>
      </c>
      <c r="J62" s="4">
        <v>51</v>
      </c>
      <c r="K62" s="4">
        <v>119</v>
      </c>
      <c r="L62" s="4">
        <v>319</v>
      </c>
      <c r="M62" s="4">
        <v>39</v>
      </c>
      <c r="N62" s="4">
        <v>984</v>
      </c>
      <c r="O62" s="5">
        <f>VLOOKUP(A62,'[1]census pivot'!$A$4:$S$462,2,FALSE)</f>
        <v>190348.39</v>
      </c>
      <c r="P62" s="5">
        <f>VLOOKUP(A62,'[1]census pivot'!$A$4:$S$462,3,FALSE)</f>
        <v>190645.13900000005</v>
      </c>
      <c r="Q62" s="5">
        <f>VLOOKUP(A62,'[1]census pivot'!$A$4:$S$462,4,FALSE)</f>
        <v>192485.33299999998</v>
      </c>
      <c r="R62" s="5">
        <f>VLOOKUP(A62,'[1]census pivot'!$A$4:$S$462,5,FALSE)</f>
        <v>211802.9</v>
      </c>
      <c r="S62" s="5">
        <f>VLOOKUP(A62,'[1]census pivot'!$A$4:$S$462,6,FALSE)</f>
        <v>209287.508</v>
      </c>
      <c r="T62" s="5">
        <f>VLOOKUP(A62,'[1]census pivot'!$A$4:$S$462,7,FALSE)</f>
        <v>183594.63100000005</v>
      </c>
      <c r="U62" s="5">
        <f>VLOOKUP(A62,'[1]census pivot'!$A$4:$S$462,8,FALSE)</f>
        <v>172832.63399999999</v>
      </c>
      <c r="V62" s="5">
        <f>VLOOKUP(A62,'[1]census pivot'!$A$4:$S$462,9,FALSE)</f>
        <v>176357.242</v>
      </c>
      <c r="W62" s="5">
        <f>VLOOKUP(A62,'[1]census pivot'!$A$4:$S$462,10,FALSE)</f>
        <v>188120.00999999998</v>
      </c>
      <c r="X62" s="5">
        <f>VLOOKUP(A62,'[1]census pivot'!$A$4:$S$462,11,FALSE)</f>
        <v>212530.55699999994</v>
      </c>
      <c r="Y62" s="5">
        <f>VLOOKUP(A62,'[1]census pivot'!$A$4:$S$462,12,FALSE)</f>
        <v>210022.55200000003</v>
      </c>
      <c r="Z62" s="5">
        <f>VLOOKUP(A62,'[1]census pivot'!$A$4:$S$462,13,FALSE)</f>
        <v>187026.54300000003</v>
      </c>
      <c r="AA62" s="5">
        <f>VLOOKUP(A62,'[1]census pivot'!$A$4:$S$462,14,FALSE)</f>
        <v>148130.03200000001</v>
      </c>
      <c r="AB62" s="5">
        <f>VLOOKUP(A62,'[1]census pivot'!$A$4:$S$462,15,FALSE)</f>
        <v>112891.71000000004</v>
      </c>
      <c r="AC62" s="5">
        <f>VLOOKUP(A62,'[1]census pivot'!$A$4:$S$462,16,FALSE)</f>
        <v>94713.934999999954</v>
      </c>
      <c r="AD62" s="5">
        <f>VLOOKUP(A62,'[1]census pivot'!$A$4:$S$462,17,FALSE)</f>
        <v>82457.54800000001</v>
      </c>
      <c r="AE62" s="5">
        <f>VLOOKUP(A62,'[1]census pivot'!$A$4:$S$462,18,FALSE)</f>
        <v>68166.943000000014</v>
      </c>
      <c r="AF62" s="5">
        <f>VLOOKUP(A62,'[1]census pivot'!$A$4:$S$462,19,FALSE)</f>
        <v>68008.944000000003</v>
      </c>
      <c r="AG62" s="6">
        <f t="shared" si="0"/>
        <v>5.3585953629552629E-4</v>
      </c>
      <c r="AH62" s="6">
        <f t="shared" si="1"/>
        <v>1.5660461483731837E-4</v>
      </c>
      <c r="AI62" s="6">
        <f t="shared" si="2"/>
        <v>1.4248721618945071E-4</v>
      </c>
      <c r="AJ62" s="6">
        <f t="shared" si="3"/>
        <v>1.6553166885254975E-4</v>
      </c>
      <c r="AK62" s="6">
        <f t="shared" si="4"/>
        <v>1.3169546175134135E-4</v>
      </c>
      <c r="AL62" s="6">
        <f t="shared" si="5"/>
        <v>1.7749248177937322E-4</v>
      </c>
      <c r="AM62" s="6">
        <f t="shared" si="6"/>
        <v>1.8498816560588133E-4</v>
      </c>
      <c r="AN62" s="6">
        <f t="shared" si="7"/>
        <v>2.4565806002047779E-4</v>
      </c>
      <c r="AO62" s="6">
        <f t="shared" si="8"/>
        <v>7.9004416353513167E-4</v>
      </c>
      <c r="AP62" s="6">
        <f t="shared" si="9"/>
        <v>4.6905595240531893E-3</v>
      </c>
    </row>
    <row r="63" spans="1:42" x14ac:dyDescent="0.35">
      <c r="A63" s="3" t="s">
        <v>487</v>
      </c>
      <c r="B63" s="4">
        <v>41</v>
      </c>
      <c r="C63" s="4">
        <v>59</v>
      </c>
      <c r="D63" s="4">
        <v>46</v>
      </c>
      <c r="E63" s="4">
        <v>76</v>
      </c>
      <c r="F63" s="4">
        <v>47</v>
      </c>
      <c r="G63" s="4">
        <v>62</v>
      </c>
      <c r="H63" s="4">
        <v>61</v>
      </c>
      <c r="I63" s="4">
        <v>64</v>
      </c>
      <c r="J63" s="4">
        <v>51</v>
      </c>
      <c r="K63" s="4">
        <v>225</v>
      </c>
      <c r="L63" s="4">
        <v>501</v>
      </c>
      <c r="M63" s="4">
        <v>50</v>
      </c>
      <c r="N63" s="4">
        <v>1283</v>
      </c>
      <c r="O63" s="5">
        <f>VLOOKUP(A63,'[1]census pivot'!$A$4:$S$462,2,FALSE)</f>
        <v>348413.71600000001</v>
      </c>
      <c r="P63" s="5">
        <f>VLOOKUP(A63,'[1]census pivot'!$A$4:$S$462,3,FALSE)</f>
        <v>356973.00699999987</v>
      </c>
      <c r="Q63" s="5">
        <f>VLOOKUP(A63,'[1]census pivot'!$A$4:$S$462,4,FALSE)</f>
        <v>374751.79100000008</v>
      </c>
      <c r="R63" s="5">
        <f>VLOOKUP(A63,'[1]census pivot'!$A$4:$S$462,5,FALSE)</f>
        <v>398210.06099999999</v>
      </c>
      <c r="S63" s="5">
        <f>VLOOKUP(A63,'[1]census pivot'!$A$4:$S$462,6,FALSE)</f>
        <v>383823.81500000012</v>
      </c>
      <c r="T63" s="5">
        <f>VLOOKUP(A63,'[1]census pivot'!$A$4:$S$462,7,FALSE)</f>
        <v>352900.38099999999</v>
      </c>
      <c r="U63" s="5">
        <f>VLOOKUP(A63,'[1]census pivot'!$A$4:$S$462,8,FALSE)</f>
        <v>336556.67199999996</v>
      </c>
      <c r="V63" s="5">
        <f>VLOOKUP(A63,'[1]census pivot'!$A$4:$S$462,9,FALSE)</f>
        <v>355533.50899999996</v>
      </c>
      <c r="W63" s="5">
        <f>VLOOKUP(A63,'[1]census pivot'!$A$4:$S$462,10,FALSE)</f>
        <v>394426.66700000002</v>
      </c>
      <c r="X63" s="5">
        <f>VLOOKUP(A63,'[1]census pivot'!$A$4:$S$462,11,FALSE)</f>
        <v>436814.73899999988</v>
      </c>
      <c r="Y63" s="5">
        <f>VLOOKUP(A63,'[1]census pivot'!$A$4:$S$462,12,FALSE)</f>
        <v>414548.37300000002</v>
      </c>
      <c r="Z63" s="5">
        <f>VLOOKUP(A63,'[1]census pivot'!$A$4:$S$462,13,FALSE)</f>
        <v>361066.57299999992</v>
      </c>
      <c r="AA63" s="5">
        <f>VLOOKUP(A63,'[1]census pivot'!$A$4:$S$462,14,FALSE)</f>
        <v>277694.451</v>
      </c>
      <c r="AB63" s="5">
        <f>VLOOKUP(A63,'[1]census pivot'!$A$4:$S$462,15,FALSE)</f>
        <v>207829.74699999994</v>
      </c>
      <c r="AC63" s="5">
        <f>VLOOKUP(A63,'[1]census pivot'!$A$4:$S$462,16,FALSE)</f>
        <v>162069.42599999998</v>
      </c>
      <c r="AD63" s="5">
        <f>VLOOKUP(A63,'[1]census pivot'!$A$4:$S$462,17,FALSE)</f>
        <v>141161.83500000005</v>
      </c>
      <c r="AE63" s="5">
        <f>VLOOKUP(A63,'[1]census pivot'!$A$4:$S$462,18,FALSE)</f>
        <v>115189.64399999999</v>
      </c>
      <c r="AF63" s="5">
        <f>VLOOKUP(A63,'[1]census pivot'!$A$4:$S$462,19,FALSE)</f>
        <v>109223.33700000001</v>
      </c>
      <c r="AG63" s="6">
        <f t="shared" si="0"/>
        <v>2.8701510706312145E-4</v>
      </c>
      <c r="AH63" s="6">
        <f t="shared" si="1"/>
        <v>6.2865164780160967E-5</v>
      </c>
      <c r="AI63" s="6">
        <f t="shared" si="2"/>
        <v>5.8820981304907039E-5</v>
      </c>
      <c r="AJ63" s="6">
        <f t="shared" si="3"/>
        <v>6.816958329092617E-5</v>
      </c>
      <c r="AK63" s="6">
        <f t="shared" si="4"/>
        <v>8.2671056389532876E-5</v>
      </c>
      <c r="AL63" s="6">
        <f t="shared" si="5"/>
        <v>7.1649803873579158E-5</v>
      </c>
      <c r="AM63" s="6">
        <f t="shared" si="6"/>
        <v>1.0019396549780721E-4</v>
      </c>
      <c r="AN63" s="6">
        <f t="shared" si="7"/>
        <v>1.3787540963223512E-4</v>
      </c>
      <c r="AO63" s="6">
        <f t="shared" si="8"/>
        <v>8.7770119711304631E-4</v>
      </c>
      <c r="AP63" s="6">
        <f t="shared" si="9"/>
        <v>4.5869318202574226E-3</v>
      </c>
    </row>
    <row r="64" spans="1:42" x14ac:dyDescent="0.35">
      <c r="A64" s="3" t="s">
        <v>223</v>
      </c>
      <c r="B64" s="4">
        <v>42</v>
      </c>
      <c r="C64" s="4">
        <v>44</v>
      </c>
      <c r="D64" s="4">
        <v>48</v>
      </c>
      <c r="E64" s="4">
        <v>45</v>
      </c>
      <c r="F64" s="4">
        <v>45</v>
      </c>
      <c r="G64" s="4">
        <v>52</v>
      </c>
      <c r="H64" s="4">
        <v>52</v>
      </c>
      <c r="I64" s="4">
        <v>58</v>
      </c>
      <c r="J64" s="4">
        <v>52</v>
      </c>
      <c r="K64" s="4">
        <v>60</v>
      </c>
      <c r="L64" s="4">
        <v>96</v>
      </c>
      <c r="M64" s="4">
        <v>57</v>
      </c>
      <c r="N64" s="4">
        <v>651</v>
      </c>
      <c r="O64" s="5">
        <f>VLOOKUP(A64,'[1]census pivot'!$A$4:$S$462,2,FALSE)</f>
        <v>61962.506999999998</v>
      </c>
      <c r="P64" s="5">
        <f>VLOOKUP(A64,'[1]census pivot'!$A$4:$S$462,3,FALSE)</f>
        <v>68868.087</v>
      </c>
      <c r="Q64" s="5">
        <f>VLOOKUP(A64,'[1]census pivot'!$A$4:$S$462,4,FALSE)</f>
        <v>70136.364999999991</v>
      </c>
      <c r="R64" s="5">
        <f>VLOOKUP(A64,'[1]census pivot'!$A$4:$S$462,5,FALSE)</f>
        <v>78397.146000000008</v>
      </c>
      <c r="S64" s="5">
        <f>VLOOKUP(A64,'[1]census pivot'!$A$4:$S$462,6,FALSE)</f>
        <v>75675.98599999999</v>
      </c>
      <c r="T64" s="5">
        <f>VLOOKUP(A64,'[1]census pivot'!$A$4:$S$462,7,FALSE)</f>
        <v>73518.392999999982</v>
      </c>
      <c r="U64" s="5">
        <f>VLOOKUP(A64,'[1]census pivot'!$A$4:$S$462,8,FALSE)</f>
        <v>71768.402999999991</v>
      </c>
      <c r="V64" s="5">
        <f>VLOOKUP(A64,'[1]census pivot'!$A$4:$S$462,9,FALSE)</f>
        <v>68743.941000000006</v>
      </c>
      <c r="W64" s="5">
        <f>VLOOKUP(A64,'[1]census pivot'!$A$4:$S$462,10,FALSE)</f>
        <v>79167.399000000005</v>
      </c>
      <c r="X64" s="5">
        <f>VLOOKUP(A64,'[1]census pivot'!$A$4:$S$462,11,FALSE)</f>
        <v>89215.535999999993</v>
      </c>
      <c r="Y64" s="5">
        <f>VLOOKUP(A64,'[1]census pivot'!$A$4:$S$462,12,FALSE)</f>
        <v>101186.09600000001</v>
      </c>
      <c r="Z64" s="5">
        <f>VLOOKUP(A64,'[1]census pivot'!$A$4:$S$462,13,FALSE)</f>
        <v>103035.82900000001</v>
      </c>
      <c r="AA64" s="5">
        <f>VLOOKUP(A64,'[1]census pivot'!$A$4:$S$462,14,FALSE)</f>
        <v>91825.448000000004</v>
      </c>
      <c r="AB64" s="5">
        <f>VLOOKUP(A64,'[1]census pivot'!$A$4:$S$462,15,FALSE)</f>
        <v>77960.262000000002</v>
      </c>
      <c r="AC64" s="5">
        <f>VLOOKUP(A64,'[1]census pivot'!$A$4:$S$462,16,FALSE)</f>
        <v>53617.603000000003</v>
      </c>
      <c r="AD64" s="5">
        <f>VLOOKUP(A64,'[1]census pivot'!$A$4:$S$462,17,FALSE)</f>
        <v>38192.841</v>
      </c>
      <c r="AE64" s="5">
        <f>VLOOKUP(A64,'[1]census pivot'!$A$4:$S$462,18,FALSE)</f>
        <v>29353.901999999998</v>
      </c>
      <c r="AF64" s="5">
        <f>VLOOKUP(A64,'[1]census pivot'!$A$4:$S$462,19,FALSE)</f>
        <v>29568.532999999996</v>
      </c>
      <c r="AG64" s="6">
        <f t="shared" si="0"/>
        <v>1.3879360949678812E-3</v>
      </c>
      <c r="AH64" s="6">
        <f t="shared" si="1"/>
        <v>3.4531268106434464E-4</v>
      </c>
      <c r="AI64" s="6">
        <f t="shared" si="2"/>
        <v>3.1154036642806743E-4</v>
      </c>
      <c r="AJ64" s="6">
        <f t="shared" si="3"/>
        <v>3.0973220718557253E-4</v>
      </c>
      <c r="AK64" s="6">
        <f t="shared" si="4"/>
        <v>3.5156195596632408E-4</v>
      </c>
      <c r="AL64" s="6">
        <f t="shared" si="5"/>
        <v>2.7310690278116944E-4</v>
      </c>
      <c r="AM64" s="6">
        <f t="shared" si="6"/>
        <v>2.9764764396981758E-4</v>
      </c>
      <c r="AN64" s="6">
        <f t="shared" si="7"/>
        <v>3.9520325094194225E-4</v>
      </c>
      <c r="AO64" s="6">
        <f t="shared" si="8"/>
        <v>8.8827376917344474E-4</v>
      </c>
      <c r="AP64" s="6">
        <f t="shared" si="9"/>
        <v>3.2466947210401009E-3</v>
      </c>
    </row>
    <row r="65" spans="1:42" x14ac:dyDescent="0.35">
      <c r="A65" s="3" t="s">
        <v>117</v>
      </c>
      <c r="B65" s="4">
        <v>50</v>
      </c>
      <c r="C65" s="4">
        <v>47</v>
      </c>
      <c r="D65" s="4">
        <v>71</v>
      </c>
      <c r="E65" s="4">
        <v>46</v>
      </c>
      <c r="F65" s="4">
        <v>69</v>
      </c>
      <c r="G65" s="4">
        <v>38</v>
      </c>
      <c r="H65" s="4">
        <v>43</v>
      </c>
      <c r="I65" s="4">
        <v>65</v>
      </c>
      <c r="J65" s="4">
        <v>52</v>
      </c>
      <c r="K65" s="4">
        <v>60</v>
      </c>
      <c r="L65" s="4">
        <v>73</v>
      </c>
      <c r="M65" s="4">
        <v>38</v>
      </c>
      <c r="N65" s="4">
        <v>652</v>
      </c>
      <c r="O65" s="5">
        <f>VLOOKUP(A65,'[1]census pivot'!$A$4:$S$462,2,FALSE)</f>
        <v>35894.413</v>
      </c>
      <c r="P65" s="5">
        <f>VLOOKUP(A65,'[1]census pivot'!$A$4:$S$462,3,FALSE)</f>
        <v>28833.217000000001</v>
      </c>
      <c r="Q65" s="5">
        <f>VLOOKUP(A65,'[1]census pivot'!$A$4:$S$462,4,FALSE)</f>
        <v>30598.516</v>
      </c>
      <c r="R65" s="5">
        <f>VLOOKUP(A65,'[1]census pivot'!$A$4:$S$462,5,FALSE)</f>
        <v>42367.175999999999</v>
      </c>
      <c r="S65" s="5">
        <f>VLOOKUP(A65,'[1]census pivot'!$A$4:$S$462,6,FALSE)</f>
        <v>47074.64</v>
      </c>
      <c r="T65" s="5">
        <f>VLOOKUP(A65,'[1]census pivot'!$A$4:$S$462,7,FALSE)</f>
        <v>55901.135000000002</v>
      </c>
      <c r="U65" s="5">
        <f>VLOOKUP(A65,'[1]census pivot'!$A$4:$S$462,8,FALSE)</f>
        <v>50016.805</v>
      </c>
      <c r="V65" s="5">
        <f>VLOOKUP(A65,'[1]census pivot'!$A$4:$S$462,9,FALSE)</f>
        <v>45897.773999999998</v>
      </c>
      <c r="W65" s="5">
        <f>VLOOKUP(A65,'[1]census pivot'!$A$4:$S$462,10,FALSE)</f>
        <v>40601.877</v>
      </c>
      <c r="X65" s="5">
        <f>VLOOKUP(A65,'[1]census pivot'!$A$4:$S$462,11,FALSE)</f>
        <v>40013.444000000003</v>
      </c>
      <c r="Y65" s="5">
        <f>VLOOKUP(A65,'[1]census pivot'!$A$4:$S$462,12,FALSE)</f>
        <v>38248.144999999997</v>
      </c>
      <c r="Z65" s="5">
        <f>VLOOKUP(A65,'[1]census pivot'!$A$4:$S$462,13,FALSE)</f>
        <v>35894.413</v>
      </c>
      <c r="AA65" s="5">
        <f>VLOOKUP(A65,'[1]census pivot'!$A$4:$S$462,14,FALSE)</f>
        <v>28244.784</v>
      </c>
      <c r="AB65" s="5">
        <f>VLOOKUP(A65,'[1]census pivot'!$A$4:$S$462,15,FALSE)</f>
        <v>20595.154999999999</v>
      </c>
      <c r="AC65" s="5">
        <f>VLOOKUP(A65,'[1]census pivot'!$A$4:$S$462,16,FALSE)</f>
        <v>15887.691000000001</v>
      </c>
      <c r="AD65" s="5">
        <f>VLOOKUP(A65,'[1]census pivot'!$A$4:$S$462,17,FALSE)</f>
        <v>12945.526</v>
      </c>
      <c r="AE65" s="5">
        <f>VLOOKUP(A65,'[1]census pivot'!$A$4:$S$462,18,FALSE)</f>
        <v>10591.794</v>
      </c>
      <c r="AF65" s="5">
        <f>VLOOKUP(A65,'[1]census pivot'!$A$4:$S$462,19,FALSE)</f>
        <v>10003.361000000001</v>
      </c>
      <c r="AG65" s="6">
        <f t="shared" si="0"/>
        <v>2.7023704218258147E-3</v>
      </c>
      <c r="AH65" s="6">
        <f t="shared" si="1"/>
        <v>1.1946479837631522E-3</v>
      </c>
      <c r="AI65" s="6">
        <f t="shared" si="2"/>
        <v>7.9381214710577892E-4</v>
      </c>
      <c r="AJ65" s="6">
        <f t="shared" si="3"/>
        <v>6.5144771508962498E-4</v>
      </c>
      <c r="AK65" s="6">
        <f t="shared" si="4"/>
        <v>4.3930813085014644E-4</v>
      </c>
      <c r="AL65" s="6">
        <f t="shared" si="5"/>
        <v>5.4943939357019692E-4</v>
      </c>
      <c r="AM65" s="6">
        <f t="shared" si="6"/>
        <v>1.0134208571398236E-3</v>
      </c>
      <c r="AN65" s="6">
        <f t="shared" si="7"/>
        <v>1.4253273990740745E-3</v>
      </c>
      <c r="AO65" s="6">
        <f t="shared" si="8"/>
        <v>2.5491432329594024E-3</v>
      </c>
      <c r="AP65" s="6">
        <f t="shared" si="9"/>
        <v>7.297547294354367E-3</v>
      </c>
    </row>
    <row r="66" spans="1:42" x14ac:dyDescent="0.35">
      <c r="A66" s="3" t="s">
        <v>61</v>
      </c>
      <c r="B66" s="4">
        <v>61</v>
      </c>
      <c r="C66" s="4">
        <v>42</v>
      </c>
      <c r="D66" s="4">
        <v>61</v>
      </c>
      <c r="E66" s="4">
        <v>54</v>
      </c>
      <c r="F66" s="4">
        <v>60</v>
      </c>
      <c r="G66" s="4">
        <v>57</v>
      </c>
      <c r="H66" s="4">
        <v>63</v>
      </c>
      <c r="I66" s="4">
        <v>68</v>
      </c>
      <c r="J66" s="4">
        <v>52</v>
      </c>
      <c r="K66" s="4">
        <v>80</v>
      </c>
      <c r="L66" s="4">
        <v>71</v>
      </c>
      <c r="M66" s="4">
        <v>76</v>
      </c>
      <c r="N66" s="4">
        <v>745</v>
      </c>
      <c r="O66" s="5">
        <f>VLOOKUP(A66,'[1]census pivot'!$A$4:$S$462,2,FALSE)</f>
        <v>50552.801999999981</v>
      </c>
      <c r="P66" s="5">
        <f>VLOOKUP(A66,'[1]census pivot'!$A$4:$S$462,3,FALSE)</f>
        <v>48306.51999999999</v>
      </c>
      <c r="Q66" s="5">
        <f>VLOOKUP(A66,'[1]census pivot'!$A$4:$S$462,4,FALSE)</f>
        <v>47750.391999999993</v>
      </c>
      <c r="R66" s="5">
        <f>VLOOKUP(A66,'[1]census pivot'!$A$4:$S$462,5,FALSE)</f>
        <v>46073.445</v>
      </c>
      <c r="S66" s="5">
        <f>VLOOKUP(A66,'[1]census pivot'!$A$4:$S$462,6,FALSE)</f>
        <v>55892.759999999987</v>
      </c>
      <c r="T66" s="5">
        <f>VLOOKUP(A66,'[1]census pivot'!$A$4:$S$462,7,FALSE)</f>
        <v>57027.701000000001</v>
      </c>
      <c r="U66" s="5">
        <f>VLOOKUP(A66,'[1]census pivot'!$A$4:$S$462,8,FALSE)</f>
        <v>51420.456999999995</v>
      </c>
      <c r="V66" s="5">
        <f>VLOOKUP(A66,'[1]census pivot'!$A$4:$S$462,9,FALSE)</f>
        <v>44835.950000000012</v>
      </c>
      <c r="W66" s="5">
        <f>VLOOKUP(A66,'[1]census pivot'!$A$4:$S$462,10,FALSE)</f>
        <v>42406.567999999992</v>
      </c>
      <c r="X66" s="5">
        <f>VLOOKUP(A66,'[1]census pivot'!$A$4:$S$462,11,FALSE)</f>
        <v>44291.686999999984</v>
      </c>
      <c r="Y66" s="5">
        <f>VLOOKUP(A66,'[1]census pivot'!$A$4:$S$462,12,FALSE)</f>
        <v>49718.634999999995</v>
      </c>
      <c r="Z66" s="5">
        <f>VLOOKUP(A66,'[1]census pivot'!$A$4:$S$462,13,FALSE)</f>
        <v>50065.200000000004</v>
      </c>
      <c r="AA66" s="5">
        <f>VLOOKUP(A66,'[1]census pivot'!$A$4:$S$462,14,FALSE)</f>
        <v>40545.885000000002</v>
      </c>
      <c r="AB66" s="5">
        <f>VLOOKUP(A66,'[1]census pivot'!$A$4:$S$462,15,FALSE)</f>
        <v>27969.826999999997</v>
      </c>
      <c r="AC66" s="5">
        <f>VLOOKUP(A66,'[1]census pivot'!$A$4:$S$462,16,FALSE)</f>
        <v>18523.543999999994</v>
      </c>
      <c r="AD66" s="5">
        <f>VLOOKUP(A66,'[1]census pivot'!$A$4:$S$462,17,FALSE)</f>
        <v>10417.459999999999</v>
      </c>
      <c r="AE66" s="5">
        <f>VLOOKUP(A66,'[1]census pivot'!$A$4:$S$462,18,FALSE)</f>
        <v>6945.1760000000004</v>
      </c>
      <c r="AF66" s="5">
        <f>VLOOKUP(A66,'[1]census pivot'!$A$4:$S$462,19,FALSE)</f>
        <v>6584.226999999998</v>
      </c>
      <c r="AG66" s="6">
        <f t="shared" si="0"/>
        <v>2.037473610265956E-3</v>
      </c>
      <c r="AH66" s="6">
        <f t="shared" si="1"/>
        <v>6.3504019367185169E-4</v>
      </c>
      <c r="AI66" s="6">
        <f t="shared" si="2"/>
        <v>5.98237425821624E-4</v>
      </c>
      <c r="AJ66" s="6">
        <f t="shared" si="3"/>
        <v>5.5325974277958693E-4</v>
      </c>
      <c r="AK66" s="6">
        <f t="shared" si="4"/>
        <v>6.5335115614155003E-4</v>
      </c>
      <c r="AL66" s="6">
        <f t="shared" si="5"/>
        <v>6.7013917897228354E-4</v>
      </c>
      <c r="AM66" s="6">
        <f t="shared" si="6"/>
        <v>7.5046005684624559E-4</v>
      </c>
      <c r="AN66" s="6">
        <f t="shared" si="7"/>
        <v>1.1184390135961534E-3</v>
      </c>
      <c r="AO66" s="6">
        <f t="shared" si="8"/>
        <v>4.6075952983176058E-3</v>
      </c>
      <c r="AP66" s="6">
        <f t="shared" si="9"/>
        <v>1.0783346321443659E-2</v>
      </c>
    </row>
    <row r="67" spans="1:42" x14ac:dyDescent="0.35">
      <c r="A67" s="3" t="s">
        <v>147</v>
      </c>
      <c r="B67" s="4">
        <v>54</v>
      </c>
      <c r="C67" s="4">
        <v>56</v>
      </c>
      <c r="D67" s="4">
        <v>48</v>
      </c>
      <c r="E67" s="4">
        <v>64</v>
      </c>
      <c r="F67" s="4">
        <v>63</v>
      </c>
      <c r="G67" s="4">
        <v>60</v>
      </c>
      <c r="H67" s="4">
        <v>58</v>
      </c>
      <c r="I67" s="4">
        <v>49</v>
      </c>
      <c r="J67" s="4">
        <v>52</v>
      </c>
      <c r="K67" s="4">
        <v>80</v>
      </c>
      <c r="L67" s="4">
        <v>239</v>
      </c>
      <c r="M67" s="4">
        <v>53</v>
      </c>
      <c r="N67" s="4">
        <v>876</v>
      </c>
      <c r="O67" s="5">
        <f>VLOOKUP(A67,'[1]census pivot'!$A$4:$S$462,2,FALSE)</f>
        <v>88387.760999999999</v>
      </c>
      <c r="P67" s="5">
        <f>VLOOKUP(A67,'[1]census pivot'!$A$4:$S$462,3,FALSE)</f>
        <v>80768.072000000015</v>
      </c>
      <c r="Q67" s="5">
        <f>VLOOKUP(A67,'[1]census pivot'!$A$4:$S$462,4,FALSE)</f>
        <v>82394.110000000015</v>
      </c>
      <c r="R67" s="5">
        <f>VLOOKUP(A67,'[1]census pivot'!$A$4:$S$462,5,FALSE)</f>
        <v>84870.488000000012</v>
      </c>
      <c r="S67" s="5">
        <f>VLOOKUP(A67,'[1]census pivot'!$A$4:$S$462,6,FALSE)</f>
        <v>97571.226999999999</v>
      </c>
      <c r="T67" s="5">
        <f>VLOOKUP(A67,'[1]census pivot'!$A$4:$S$462,7,FALSE)</f>
        <v>99503.224000000002</v>
      </c>
      <c r="U67" s="5">
        <f>VLOOKUP(A67,'[1]census pivot'!$A$4:$S$462,8,FALSE)</f>
        <v>89106.984999999986</v>
      </c>
      <c r="V67" s="5">
        <f>VLOOKUP(A67,'[1]census pivot'!$A$4:$S$462,9,FALSE)</f>
        <v>86296.440999999992</v>
      </c>
      <c r="W67" s="5">
        <f>VLOOKUP(A67,'[1]census pivot'!$A$4:$S$462,10,FALSE)</f>
        <v>89828.23599999999</v>
      </c>
      <c r="X67" s="5">
        <f>VLOOKUP(A67,'[1]census pivot'!$A$4:$S$462,11,FALSE)</f>
        <v>94170.090000000011</v>
      </c>
      <c r="Y67" s="5">
        <f>VLOOKUP(A67,'[1]census pivot'!$A$4:$S$462,12,FALSE)</f>
        <v>97437.270000000019</v>
      </c>
      <c r="Z67" s="5">
        <f>VLOOKUP(A67,'[1]census pivot'!$A$4:$S$462,13,FALSE)</f>
        <v>90566.699000000008</v>
      </c>
      <c r="AA67" s="5">
        <f>VLOOKUP(A67,'[1]census pivot'!$A$4:$S$462,14,FALSE)</f>
        <v>84053.734000000011</v>
      </c>
      <c r="AB67" s="5">
        <f>VLOOKUP(A67,'[1]census pivot'!$A$4:$S$462,15,FALSE)</f>
        <v>59484.151000000005</v>
      </c>
      <c r="AC67" s="5">
        <f>VLOOKUP(A67,'[1]census pivot'!$A$4:$S$462,16,FALSE)</f>
        <v>42643.759000000005</v>
      </c>
      <c r="AD67" s="5">
        <f>VLOOKUP(A67,'[1]census pivot'!$A$4:$S$462,17,FALSE)</f>
        <v>34583.061000000002</v>
      </c>
      <c r="AE67" s="5">
        <f>VLOOKUP(A67,'[1]census pivot'!$A$4:$S$462,18,FALSE)</f>
        <v>28617.080999999998</v>
      </c>
      <c r="AF67" s="5">
        <f>VLOOKUP(A67,'[1]census pivot'!$A$4:$S$462,19,FALSE)</f>
        <v>31781.493000000002</v>
      </c>
      <c r="AG67" s="6">
        <f t="shared" ref="AG67:AG130" si="10">(B67+C67)/O67</f>
        <v>1.2445161949514707E-3</v>
      </c>
      <c r="AH67" s="6">
        <f t="shared" ref="AH67:AH130" si="11">D67/(P67+Q67)</f>
        <v>2.9418581813278269E-4</v>
      </c>
      <c r="AI67" s="6">
        <f t="shared" ref="AI67:AI130" si="12">D67/(R67+S67)</f>
        <v>2.6309772411424654E-4</v>
      </c>
      <c r="AJ67" s="6">
        <f t="shared" ref="AJ67:AJ130" si="13">F67/(T67+U67)</f>
        <v>3.3402221615692082E-4</v>
      </c>
      <c r="AK67" s="6">
        <f t="shared" ref="AK67:AK130" si="14">G67/(V67+W67)</f>
        <v>3.406677645745236E-4</v>
      </c>
      <c r="AL67" s="6">
        <f t="shared" ref="AL67:AL130" si="15">H67/(X67+Y67)</f>
        <v>3.0270235965883561E-4</v>
      </c>
      <c r="AM67" s="6">
        <f t="shared" ref="AM67:AM130" si="16">I67/(Z67+AA67)</f>
        <v>2.8060862728475767E-4</v>
      </c>
      <c r="AN67" s="6">
        <f t="shared" ref="AN67:AN130" si="17">J67/(AB67+AC67)</f>
        <v>5.0916541815063088E-4</v>
      </c>
      <c r="AO67" s="6">
        <f t="shared" ref="AO67:AO130" si="18">K67/(AD67+AE67)</f>
        <v>1.2658199407210194E-3</v>
      </c>
      <c r="AP67" s="6">
        <f t="shared" ref="AP67:AP130" si="19">L67/AF67</f>
        <v>7.520099826650686E-3</v>
      </c>
    </row>
    <row r="68" spans="1:42" x14ac:dyDescent="0.35">
      <c r="A68" s="3" t="s">
        <v>499</v>
      </c>
      <c r="B68" s="4">
        <v>59</v>
      </c>
      <c r="C68" s="4">
        <v>50</v>
      </c>
      <c r="D68" s="4">
        <v>47</v>
      </c>
      <c r="E68" s="4">
        <v>53</v>
      </c>
      <c r="F68" s="4">
        <v>38</v>
      </c>
      <c r="G68" s="4">
        <v>52</v>
      </c>
      <c r="H68" s="4">
        <v>60</v>
      </c>
      <c r="I68" s="4">
        <v>63</v>
      </c>
      <c r="J68" s="4">
        <v>53</v>
      </c>
      <c r="K68" s="4">
        <v>52</v>
      </c>
      <c r="L68" s="4">
        <v>67</v>
      </c>
      <c r="M68" s="4">
        <v>43</v>
      </c>
      <c r="N68" s="4">
        <v>637</v>
      </c>
      <c r="O68" s="5">
        <f>VLOOKUP(A68,'[1]census pivot'!$A$4:$S$462,2,FALSE)</f>
        <v>34096.671999999999</v>
      </c>
      <c r="P68" s="5">
        <f>VLOOKUP(A68,'[1]census pivot'!$A$4:$S$462,3,FALSE)</f>
        <v>33209.939999999995</v>
      </c>
      <c r="Q68" s="5">
        <f>VLOOKUP(A68,'[1]census pivot'!$A$4:$S$462,4,FALSE)</f>
        <v>32672.308000000001</v>
      </c>
      <c r="R68" s="5">
        <f>VLOOKUP(A68,'[1]census pivot'!$A$4:$S$462,5,FALSE)</f>
        <v>33193.08</v>
      </c>
      <c r="S68" s="5">
        <f>VLOOKUP(A68,'[1]census pivot'!$A$4:$S$462,6,FALSE)</f>
        <v>37585.861999999994</v>
      </c>
      <c r="T68" s="5">
        <f>VLOOKUP(A68,'[1]census pivot'!$A$4:$S$462,7,FALSE)</f>
        <v>35488.904000000002</v>
      </c>
      <c r="U68" s="5">
        <f>VLOOKUP(A68,'[1]census pivot'!$A$4:$S$462,8,FALSE)</f>
        <v>33139.466999999997</v>
      </c>
      <c r="V68" s="5">
        <f>VLOOKUP(A68,'[1]census pivot'!$A$4:$S$462,9,FALSE)</f>
        <v>29493.446000000004</v>
      </c>
      <c r="W68" s="5">
        <f>VLOOKUP(A68,'[1]census pivot'!$A$4:$S$462,10,FALSE)</f>
        <v>30134.974000000002</v>
      </c>
      <c r="X68" s="5">
        <f>VLOOKUP(A68,'[1]census pivot'!$A$4:$S$462,11,FALSE)</f>
        <v>32717.229999999996</v>
      </c>
      <c r="Y68" s="5">
        <f>VLOOKUP(A68,'[1]census pivot'!$A$4:$S$462,12,FALSE)</f>
        <v>37273.986000000004</v>
      </c>
      <c r="Z68" s="5">
        <f>VLOOKUP(A68,'[1]census pivot'!$A$4:$S$462,13,FALSE)</f>
        <v>36828.241000000002</v>
      </c>
      <c r="AA68" s="5">
        <f>VLOOKUP(A68,'[1]census pivot'!$A$4:$S$462,14,FALSE)</f>
        <v>29671.902000000002</v>
      </c>
      <c r="AB68" s="5">
        <f>VLOOKUP(A68,'[1]census pivot'!$A$4:$S$462,15,FALSE)</f>
        <v>21940.848999999998</v>
      </c>
      <c r="AC68" s="5">
        <f>VLOOKUP(A68,'[1]census pivot'!$A$4:$S$462,16,FALSE)</f>
        <v>14285.159999999998</v>
      </c>
      <c r="AD68" s="5">
        <f>VLOOKUP(A68,'[1]census pivot'!$A$4:$S$462,17,FALSE)</f>
        <v>11119.962000000001</v>
      </c>
      <c r="AE68" s="5">
        <f>VLOOKUP(A68,'[1]census pivot'!$A$4:$S$462,18,FALSE)</f>
        <v>8687.5659999999989</v>
      </c>
      <c r="AF68" s="5">
        <f>VLOOKUP(A68,'[1]census pivot'!$A$4:$S$462,19,FALSE)</f>
        <v>7621.5540000000001</v>
      </c>
      <c r="AG68" s="6">
        <f t="shared" si="10"/>
        <v>3.1967929304068153E-3</v>
      </c>
      <c r="AH68" s="6">
        <f t="shared" si="11"/>
        <v>7.1339399347757537E-4</v>
      </c>
      <c r="AI68" s="6">
        <f t="shared" si="12"/>
        <v>6.64039312709704E-4</v>
      </c>
      <c r="AJ68" s="6">
        <f t="shared" si="13"/>
        <v>5.5370686272008412E-4</v>
      </c>
      <c r="AK68" s="6">
        <f t="shared" si="14"/>
        <v>8.7206737995070124E-4</v>
      </c>
      <c r="AL68" s="6">
        <f t="shared" si="15"/>
        <v>8.5725042982536556E-4</v>
      </c>
      <c r="AM68" s="6">
        <f t="shared" si="16"/>
        <v>9.4736638385875332E-4</v>
      </c>
      <c r="AN68" s="6">
        <f t="shared" si="17"/>
        <v>1.4630372338283249E-3</v>
      </c>
      <c r="AO68" s="6">
        <f t="shared" si="18"/>
        <v>2.6252644953979115E-3</v>
      </c>
      <c r="AP68" s="6">
        <f t="shared" si="19"/>
        <v>8.7908581373299984E-3</v>
      </c>
    </row>
    <row r="69" spans="1:42" x14ac:dyDescent="0.35">
      <c r="A69" s="3" t="s">
        <v>453</v>
      </c>
      <c r="B69" s="4">
        <v>50</v>
      </c>
      <c r="C69" s="4">
        <v>67</v>
      </c>
      <c r="D69" s="4">
        <v>55</v>
      </c>
      <c r="E69" s="4">
        <v>67</v>
      </c>
      <c r="F69" s="4">
        <v>40</v>
      </c>
      <c r="G69" s="4">
        <v>66</v>
      </c>
      <c r="H69" s="4">
        <v>58</v>
      </c>
      <c r="I69" s="4">
        <v>50</v>
      </c>
      <c r="J69" s="4">
        <v>53</v>
      </c>
      <c r="K69" s="4">
        <v>68</v>
      </c>
      <c r="L69" s="4">
        <v>61</v>
      </c>
      <c r="M69" s="4">
        <v>49</v>
      </c>
      <c r="N69" s="4">
        <v>684</v>
      </c>
      <c r="O69" s="5">
        <f>VLOOKUP(A69,'[1]census pivot'!$A$4:$S$462,2,FALSE)</f>
        <v>29518.719999999994</v>
      </c>
      <c r="P69" s="5">
        <f>VLOOKUP(A69,'[1]census pivot'!$A$4:$S$462,3,FALSE)</f>
        <v>31456.266</v>
      </c>
      <c r="Q69" s="5">
        <f>VLOOKUP(A69,'[1]census pivot'!$A$4:$S$462,4,FALSE)</f>
        <v>34106.438999999991</v>
      </c>
      <c r="R69" s="5">
        <f>VLOOKUP(A69,'[1]census pivot'!$A$4:$S$462,5,FALSE)</f>
        <v>41031.67</v>
      </c>
      <c r="S69" s="5">
        <f>VLOOKUP(A69,'[1]census pivot'!$A$4:$S$462,6,FALSE)</f>
        <v>39977.784</v>
      </c>
      <c r="T69" s="5">
        <f>VLOOKUP(A69,'[1]census pivot'!$A$4:$S$462,7,FALSE)</f>
        <v>32134.056999999993</v>
      </c>
      <c r="U69" s="5">
        <f>VLOOKUP(A69,'[1]census pivot'!$A$4:$S$462,8,FALSE)</f>
        <v>30934.587999999992</v>
      </c>
      <c r="V69" s="5">
        <f>VLOOKUP(A69,'[1]census pivot'!$A$4:$S$462,9,FALSE)</f>
        <v>31000.633000000002</v>
      </c>
      <c r="W69" s="5">
        <f>VLOOKUP(A69,'[1]census pivot'!$A$4:$S$462,10,FALSE)</f>
        <v>37844.001000000004</v>
      </c>
      <c r="X69" s="5">
        <f>VLOOKUP(A69,'[1]census pivot'!$A$4:$S$462,11,FALSE)</f>
        <v>42403.381999999998</v>
      </c>
      <c r="Y69" s="5">
        <f>VLOOKUP(A69,'[1]census pivot'!$A$4:$S$462,12,FALSE)</f>
        <v>45433.876000000004</v>
      </c>
      <c r="Z69" s="5">
        <f>VLOOKUP(A69,'[1]census pivot'!$A$4:$S$462,13,FALSE)</f>
        <v>42187.294999999998</v>
      </c>
      <c r="AA69" s="5">
        <f>VLOOKUP(A69,'[1]census pivot'!$A$4:$S$462,14,FALSE)</f>
        <v>36077.815000000002</v>
      </c>
      <c r="AB69" s="5">
        <f>VLOOKUP(A69,'[1]census pivot'!$A$4:$S$462,15,FALSE)</f>
        <v>25645.970999999998</v>
      </c>
      <c r="AC69" s="5">
        <f>VLOOKUP(A69,'[1]census pivot'!$A$4:$S$462,16,FALSE)</f>
        <v>18630.418000000001</v>
      </c>
      <c r="AD69" s="5">
        <f>VLOOKUP(A69,'[1]census pivot'!$A$4:$S$462,17,FALSE)</f>
        <v>14788.186000000002</v>
      </c>
      <c r="AE69" s="5">
        <f>VLOOKUP(A69,'[1]census pivot'!$A$4:$S$462,18,FALSE)</f>
        <v>12232.959000000001</v>
      </c>
      <c r="AF69" s="5">
        <f>VLOOKUP(A69,'[1]census pivot'!$A$4:$S$462,19,FALSE)</f>
        <v>11497.046999999999</v>
      </c>
      <c r="AG69" s="6">
        <f t="shared" si="10"/>
        <v>3.9635864969754797E-3</v>
      </c>
      <c r="AH69" s="6">
        <f t="shared" si="11"/>
        <v>8.3889156190245678E-4</v>
      </c>
      <c r="AI69" s="6">
        <f t="shared" si="12"/>
        <v>6.7893310328940128E-4</v>
      </c>
      <c r="AJ69" s="6">
        <f t="shared" si="13"/>
        <v>6.3422957636080505E-4</v>
      </c>
      <c r="AK69" s="6">
        <f t="shared" si="14"/>
        <v>9.5868038168377796E-4</v>
      </c>
      <c r="AL69" s="6">
        <f t="shared" si="15"/>
        <v>6.6031205117992188E-4</v>
      </c>
      <c r="AM69" s="6">
        <f t="shared" si="16"/>
        <v>6.388542736348291E-4</v>
      </c>
      <c r="AN69" s="6">
        <f t="shared" si="17"/>
        <v>1.197026252524794E-3</v>
      </c>
      <c r="AO69" s="6">
        <f t="shared" si="18"/>
        <v>2.5165476888562638E-3</v>
      </c>
      <c r="AP69" s="6">
        <f t="shared" si="19"/>
        <v>5.3057102402034196E-3</v>
      </c>
    </row>
    <row r="70" spans="1:42" x14ac:dyDescent="0.35">
      <c r="A70" s="3" t="s">
        <v>313</v>
      </c>
      <c r="B70" s="4">
        <v>42</v>
      </c>
      <c r="C70" s="4">
        <v>40</v>
      </c>
      <c r="D70" s="4">
        <v>66</v>
      </c>
      <c r="E70" s="4">
        <v>70</v>
      </c>
      <c r="F70" s="4">
        <v>64</v>
      </c>
      <c r="G70" s="4">
        <v>59</v>
      </c>
      <c r="H70" s="4">
        <v>44</v>
      </c>
      <c r="I70" s="4">
        <v>51</v>
      </c>
      <c r="J70" s="4">
        <v>53</v>
      </c>
      <c r="K70" s="4">
        <v>58</v>
      </c>
      <c r="L70" s="4">
        <v>76</v>
      </c>
      <c r="M70" s="4">
        <v>65</v>
      </c>
      <c r="N70" s="4">
        <v>688</v>
      </c>
      <c r="O70" s="5">
        <f>VLOOKUP(A70,'[1]census pivot'!$A$4:$S$462,2,FALSE)</f>
        <v>64868.707000000002</v>
      </c>
      <c r="P70" s="5">
        <f>VLOOKUP(A70,'[1]census pivot'!$A$4:$S$462,3,FALSE)</f>
        <v>74002.634000000005</v>
      </c>
      <c r="Q70" s="5">
        <f>VLOOKUP(A70,'[1]census pivot'!$A$4:$S$462,4,FALSE)</f>
        <v>77528.588000000003</v>
      </c>
      <c r="R70" s="5">
        <f>VLOOKUP(A70,'[1]census pivot'!$A$4:$S$462,5,FALSE)</f>
        <v>89930.271999999997</v>
      </c>
      <c r="S70" s="5">
        <f>VLOOKUP(A70,'[1]census pivot'!$A$4:$S$462,6,FALSE)</f>
        <v>88918.961999999985</v>
      </c>
      <c r="T70" s="5">
        <f>VLOOKUP(A70,'[1]census pivot'!$A$4:$S$462,7,FALSE)</f>
        <v>78774.817999999999</v>
      </c>
      <c r="U70" s="5">
        <f>VLOOKUP(A70,'[1]census pivot'!$A$4:$S$462,8,FALSE)</f>
        <v>75946.349000000002</v>
      </c>
      <c r="V70" s="5">
        <f>VLOOKUP(A70,'[1]census pivot'!$A$4:$S$462,9,FALSE)</f>
        <v>75163.626000000004</v>
      </c>
      <c r="W70" s="5">
        <f>VLOOKUP(A70,'[1]census pivot'!$A$4:$S$462,10,FALSE)</f>
        <v>83719.35100000001</v>
      </c>
      <c r="X70" s="5">
        <f>VLOOKUP(A70,'[1]census pivot'!$A$4:$S$462,11,FALSE)</f>
        <v>98769.227000000014</v>
      </c>
      <c r="Y70" s="5">
        <f>VLOOKUP(A70,'[1]census pivot'!$A$4:$S$462,12,FALSE)</f>
        <v>111128.85</v>
      </c>
      <c r="Z70" s="5">
        <f>VLOOKUP(A70,'[1]census pivot'!$A$4:$S$462,13,FALSE)</f>
        <v>106749.32700000002</v>
      </c>
      <c r="AA70" s="5">
        <f>VLOOKUP(A70,'[1]census pivot'!$A$4:$S$462,14,FALSE)</f>
        <v>91133.02399999999</v>
      </c>
      <c r="AB70" s="5">
        <f>VLOOKUP(A70,'[1]census pivot'!$A$4:$S$462,15,FALSE)</f>
        <v>73173.034999999989</v>
      </c>
      <c r="AC70" s="5">
        <f>VLOOKUP(A70,'[1]census pivot'!$A$4:$S$462,16,FALSE)</f>
        <v>50316.510999999999</v>
      </c>
      <c r="AD70" s="5">
        <f>VLOOKUP(A70,'[1]census pivot'!$A$4:$S$462,17,FALSE)</f>
        <v>34600.425999999992</v>
      </c>
      <c r="AE70" s="5">
        <f>VLOOKUP(A70,'[1]census pivot'!$A$4:$S$462,18,FALSE)</f>
        <v>25261.687000000002</v>
      </c>
      <c r="AF70" s="5">
        <f>VLOOKUP(A70,'[1]census pivot'!$A$4:$S$462,19,FALSE)</f>
        <v>27162.325000000001</v>
      </c>
      <c r="AG70" s="6">
        <f t="shared" si="10"/>
        <v>1.2640917908229618E-3</v>
      </c>
      <c r="AH70" s="6">
        <f t="shared" si="11"/>
        <v>4.3555380289878477E-4</v>
      </c>
      <c r="AI70" s="6">
        <f t="shared" si="12"/>
        <v>3.6902590256550946E-4</v>
      </c>
      <c r="AJ70" s="6">
        <f t="shared" si="13"/>
        <v>4.1364734535643719E-4</v>
      </c>
      <c r="AK70" s="6">
        <f t="shared" si="14"/>
        <v>3.7134248812571024E-4</v>
      </c>
      <c r="AL70" s="6">
        <f t="shared" si="15"/>
        <v>2.0962555078577494E-4</v>
      </c>
      <c r="AM70" s="6">
        <f t="shared" si="16"/>
        <v>2.5772889670185896E-4</v>
      </c>
      <c r="AN70" s="6">
        <f t="shared" si="17"/>
        <v>4.291861272208419E-4</v>
      </c>
      <c r="AO70" s="6">
        <f t="shared" si="18"/>
        <v>9.6889329649957399E-4</v>
      </c>
      <c r="AP70" s="6">
        <f t="shared" si="19"/>
        <v>2.797993176210063E-3</v>
      </c>
    </row>
    <row r="71" spans="1:42" x14ac:dyDescent="0.35">
      <c r="A71" s="3" t="s">
        <v>310</v>
      </c>
      <c r="B71" s="4">
        <v>64</v>
      </c>
      <c r="C71" s="4">
        <v>46</v>
      </c>
      <c r="D71" s="4">
        <v>46</v>
      </c>
      <c r="E71" s="4">
        <v>53</v>
      </c>
      <c r="F71" s="4">
        <v>52</v>
      </c>
      <c r="G71" s="4">
        <v>45</v>
      </c>
      <c r="H71" s="4">
        <v>55</v>
      </c>
      <c r="I71" s="4">
        <v>67</v>
      </c>
      <c r="J71" s="4">
        <v>53</v>
      </c>
      <c r="K71" s="4">
        <v>66</v>
      </c>
      <c r="L71" s="4">
        <v>107</v>
      </c>
      <c r="M71" s="4">
        <v>40</v>
      </c>
      <c r="N71" s="4">
        <v>694</v>
      </c>
      <c r="O71" s="5">
        <f>VLOOKUP(A71,'[1]census pivot'!$A$4:$S$462,2,FALSE)</f>
        <v>68047.467999999993</v>
      </c>
      <c r="P71" s="5">
        <f>VLOOKUP(A71,'[1]census pivot'!$A$4:$S$462,3,FALSE)</f>
        <v>76553.638999999996</v>
      </c>
      <c r="Q71" s="5">
        <f>VLOOKUP(A71,'[1]census pivot'!$A$4:$S$462,4,FALSE)</f>
        <v>82535.195999999996</v>
      </c>
      <c r="R71" s="5">
        <f>VLOOKUP(A71,'[1]census pivot'!$A$4:$S$462,5,FALSE)</f>
        <v>93801.17300000001</v>
      </c>
      <c r="S71" s="5">
        <f>VLOOKUP(A71,'[1]census pivot'!$A$4:$S$462,6,FALSE)</f>
        <v>85119.686000000002</v>
      </c>
      <c r="T71" s="5">
        <f>VLOOKUP(A71,'[1]census pivot'!$A$4:$S$462,7,FALSE)</f>
        <v>74379.903999999995</v>
      </c>
      <c r="U71" s="5">
        <f>VLOOKUP(A71,'[1]census pivot'!$A$4:$S$462,8,FALSE)</f>
        <v>72698.33</v>
      </c>
      <c r="V71" s="5">
        <f>VLOOKUP(A71,'[1]census pivot'!$A$4:$S$462,9,FALSE)</f>
        <v>78529.937999999995</v>
      </c>
      <c r="W71" s="5">
        <f>VLOOKUP(A71,'[1]census pivot'!$A$4:$S$462,10,FALSE)</f>
        <v>93775.017000000007</v>
      </c>
      <c r="X71" s="5">
        <f>VLOOKUP(A71,'[1]census pivot'!$A$4:$S$462,11,FALSE)</f>
        <v>109053.33</v>
      </c>
      <c r="Y71" s="5">
        <f>VLOOKUP(A71,'[1]census pivot'!$A$4:$S$462,12,FALSE)</f>
        <v>112910.18200000002</v>
      </c>
      <c r="Z71" s="5">
        <f>VLOOKUP(A71,'[1]census pivot'!$A$4:$S$462,13,FALSE)</f>
        <v>99453.175000000003</v>
      </c>
      <c r="AA71" s="5">
        <f>VLOOKUP(A71,'[1]census pivot'!$A$4:$S$462,14,FALSE)</f>
        <v>85195.057000000001</v>
      </c>
      <c r="AB71" s="5">
        <f>VLOOKUP(A71,'[1]census pivot'!$A$4:$S$462,15,FALSE)</f>
        <v>61374.347000000002</v>
      </c>
      <c r="AC71" s="5">
        <f>VLOOKUP(A71,'[1]census pivot'!$A$4:$S$462,16,FALSE)</f>
        <v>42632.74700000001</v>
      </c>
      <c r="AD71" s="5">
        <f>VLOOKUP(A71,'[1]census pivot'!$A$4:$S$462,17,FALSE)</f>
        <v>32168.54</v>
      </c>
      <c r="AE71" s="5">
        <f>VLOOKUP(A71,'[1]census pivot'!$A$4:$S$462,18,FALSE)</f>
        <v>25740.450999999994</v>
      </c>
      <c r="AF71" s="5">
        <f>VLOOKUP(A71,'[1]census pivot'!$A$4:$S$462,19,FALSE)</f>
        <v>24943.477000000003</v>
      </c>
      <c r="AG71" s="6">
        <f t="shared" si="10"/>
        <v>1.6165186337278562E-3</v>
      </c>
      <c r="AH71" s="6">
        <f t="shared" si="11"/>
        <v>2.8914662678873729E-4</v>
      </c>
      <c r="AI71" s="6">
        <f t="shared" si="12"/>
        <v>2.5709691009252311E-4</v>
      </c>
      <c r="AJ71" s="6">
        <f t="shared" si="13"/>
        <v>3.5355333407117198E-4</v>
      </c>
      <c r="AK71" s="6">
        <f t="shared" si="14"/>
        <v>2.6116486319270387E-4</v>
      </c>
      <c r="AL71" s="6">
        <f t="shared" si="15"/>
        <v>2.4778847435068518E-4</v>
      </c>
      <c r="AM71" s="6">
        <f t="shared" si="16"/>
        <v>3.628521068103159E-4</v>
      </c>
      <c r="AN71" s="6">
        <f t="shared" si="17"/>
        <v>5.0958062533696009E-4</v>
      </c>
      <c r="AO71" s="6">
        <f t="shared" si="18"/>
        <v>1.1397193917607718E-3</v>
      </c>
      <c r="AP71" s="6">
        <f t="shared" si="19"/>
        <v>4.289698665506817E-3</v>
      </c>
    </row>
    <row r="72" spans="1:42" x14ac:dyDescent="0.35">
      <c r="A72" s="3" t="s">
        <v>381</v>
      </c>
      <c r="B72" s="4">
        <v>74</v>
      </c>
      <c r="C72" s="4">
        <v>34</v>
      </c>
      <c r="D72" s="4">
        <v>50</v>
      </c>
      <c r="E72" s="4">
        <v>65</v>
      </c>
      <c r="F72" s="4">
        <v>35</v>
      </c>
      <c r="G72" s="4">
        <v>60</v>
      </c>
      <c r="H72" s="4">
        <v>53</v>
      </c>
      <c r="I72" s="4">
        <v>56</v>
      </c>
      <c r="J72" s="4">
        <v>53</v>
      </c>
      <c r="K72" s="4">
        <v>73</v>
      </c>
      <c r="L72" s="4">
        <v>191</v>
      </c>
      <c r="M72" s="4">
        <v>58</v>
      </c>
      <c r="N72" s="4">
        <v>802</v>
      </c>
      <c r="O72" s="5">
        <f>VLOOKUP(A72,'[1]census pivot'!$A$4:$S$462,2,FALSE)</f>
        <v>227127.12000000005</v>
      </c>
      <c r="P72" s="5">
        <f>VLOOKUP(A72,'[1]census pivot'!$A$4:$S$462,3,FALSE)</f>
        <v>230267.49500000002</v>
      </c>
      <c r="Q72" s="5">
        <f>VLOOKUP(A72,'[1]census pivot'!$A$4:$S$462,4,FALSE)</f>
        <v>232356.99400000001</v>
      </c>
      <c r="R72" s="5">
        <f>VLOOKUP(A72,'[1]census pivot'!$A$4:$S$462,5,FALSE)</f>
        <v>242855.96300000005</v>
      </c>
      <c r="S72" s="5">
        <f>VLOOKUP(A72,'[1]census pivot'!$A$4:$S$462,6,FALSE)</f>
        <v>250020.41800000006</v>
      </c>
      <c r="T72" s="5">
        <f>VLOOKUP(A72,'[1]census pivot'!$A$4:$S$462,7,FALSE)</f>
        <v>257071.20200000005</v>
      </c>
      <c r="U72" s="5">
        <f>VLOOKUP(A72,'[1]census pivot'!$A$4:$S$462,8,FALSE)</f>
        <v>253959.41600000003</v>
      </c>
      <c r="V72" s="5">
        <f>VLOOKUP(A72,'[1]census pivot'!$A$4:$S$462,9,FALSE)</f>
        <v>242719.666</v>
      </c>
      <c r="W72" s="5">
        <f>VLOOKUP(A72,'[1]census pivot'!$A$4:$S$462,10,FALSE)</f>
        <v>245109.54599999997</v>
      </c>
      <c r="X72" s="5">
        <f>VLOOKUP(A72,'[1]census pivot'!$A$4:$S$462,11,FALSE)</f>
        <v>250725.92900000003</v>
      </c>
      <c r="Y72" s="5">
        <f>VLOOKUP(A72,'[1]census pivot'!$A$4:$S$462,12,FALSE)</f>
        <v>264270.81100000005</v>
      </c>
      <c r="Z72" s="5">
        <f>VLOOKUP(A72,'[1]census pivot'!$A$4:$S$462,13,FALSE)</f>
        <v>258035.90700000001</v>
      </c>
      <c r="AA72" s="5">
        <f>VLOOKUP(A72,'[1]census pivot'!$A$4:$S$462,14,FALSE)</f>
        <v>225323.21999999997</v>
      </c>
      <c r="AB72" s="5">
        <f>VLOOKUP(A72,'[1]census pivot'!$A$4:$S$462,15,FALSE)</f>
        <v>161927.06499999997</v>
      </c>
      <c r="AC72" s="5">
        <f>VLOOKUP(A72,'[1]census pivot'!$A$4:$S$462,16,FALSE)</f>
        <v>113675.59299999999</v>
      </c>
      <c r="AD72" s="5">
        <f>VLOOKUP(A72,'[1]census pivot'!$A$4:$S$462,17,FALSE)</f>
        <v>86084.003000000041</v>
      </c>
      <c r="AE72" s="5">
        <f>VLOOKUP(A72,'[1]census pivot'!$A$4:$S$462,18,FALSE)</f>
        <v>70672.664000000004</v>
      </c>
      <c r="AF72" s="5">
        <f>VLOOKUP(A72,'[1]census pivot'!$A$4:$S$462,19,FALSE)</f>
        <v>72734.395000000004</v>
      </c>
      <c r="AG72" s="6">
        <f t="shared" si="10"/>
        <v>4.7550464251032627E-4</v>
      </c>
      <c r="AH72" s="6">
        <f t="shared" si="11"/>
        <v>1.0807901697568802E-4</v>
      </c>
      <c r="AI72" s="6">
        <f t="shared" si="12"/>
        <v>1.0144531555469278E-4</v>
      </c>
      <c r="AJ72" s="6">
        <f t="shared" si="13"/>
        <v>6.8489046971349947E-5</v>
      </c>
      <c r="AK72" s="6">
        <f t="shared" si="14"/>
        <v>1.2299386450026695E-4</v>
      </c>
      <c r="AL72" s="6">
        <f t="shared" si="15"/>
        <v>1.0291327281023174E-4</v>
      </c>
      <c r="AM72" s="6">
        <f t="shared" si="16"/>
        <v>1.1585588617632538E-4</v>
      </c>
      <c r="AN72" s="6">
        <f t="shared" si="17"/>
        <v>1.9230583763092738E-4</v>
      </c>
      <c r="AO72" s="6">
        <f t="shared" si="18"/>
        <v>4.6568992182003961E-4</v>
      </c>
      <c r="AP72" s="6">
        <f t="shared" si="19"/>
        <v>2.6259928332393496E-3</v>
      </c>
    </row>
    <row r="73" spans="1:42" x14ac:dyDescent="0.35">
      <c r="A73" s="3" t="s">
        <v>108</v>
      </c>
      <c r="B73" s="4">
        <v>47</v>
      </c>
      <c r="C73" s="4">
        <v>45</v>
      </c>
      <c r="D73" s="4">
        <v>69</v>
      </c>
      <c r="E73" s="4">
        <v>56</v>
      </c>
      <c r="F73" s="4">
        <v>42</v>
      </c>
      <c r="G73" s="4">
        <v>47</v>
      </c>
      <c r="H73" s="4">
        <v>58</v>
      </c>
      <c r="I73" s="4">
        <v>54</v>
      </c>
      <c r="J73" s="4">
        <v>54</v>
      </c>
      <c r="K73" s="4">
        <v>55</v>
      </c>
      <c r="L73" s="4">
        <v>44</v>
      </c>
      <c r="M73" s="4">
        <v>60</v>
      </c>
      <c r="N73" s="4">
        <v>631</v>
      </c>
      <c r="O73" s="5">
        <f>VLOOKUP(A73,'[1]census pivot'!$A$4:$S$462,2,FALSE)</f>
        <v>58270.941999999995</v>
      </c>
      <c r="P73" s="5">
        <f>VLOOKUP(A73,'[1]census pivot'!$A$4:$S$462,3,FALSE)</f>
        <v>55209.811999999998</v>
      </c>
      <c r="Q73" s="5">
        <f>VLOOKUP(A73,'[1]census pivot'!$A$4:$S$462,4,FALSE)</f>
        <v>55955.705999999998</v>
      </c>
      <c r="R73" s="5">
        <f>VLOOKUP(A73,'[1]census pivot'!$A$4:$S$462,5,FALSE)</f>
        <v>61277.606000000007</v>
      </c>
      <c r="S73" s="5">
        <f>VLOOKUP(A73,'[1]census pivot'!$A$4:$S$462,6,FALSE)</f>
        <v>56685.962</v>
      </c>
      <c r="T73" s="5">
        <f>VLOOKUP(A73,'[1]census pivot'!$A$4:$S$462,7,FALSE)</f>
        <v>58984.997999999992</v>
      </c>
      <c r="U73" s="5">
        <f>VLOOKUP(A73,'[1]census pivot'!$A$4:$S$462,8,FALSE)</f>
        <v>53341.02</v>
      </c>
      <c r="V73" s="5">
        <f>VLOOKUP(A73,'[1]census pivot'!$A$4:$S$462,9,FALSE)</f>
        <v>58524.012000000002</v>
      </c>
      <c r="W73" s="5">
        <f>VLOOKUP(A73,'[1]census pivot'!$A$4:$S$462,10,FALSE)</f>
        <v>62781.817999999999</v>
      </c>
      <c r="X73" s="5">
        <f>VLOOKUP(A73,'[1]census pivot'!$A$4:$S$462,11,FALSE)</f>
        <v>65329.15400000001</v>
      </c>
      <c r="Y73" s="5">
        <f>VLOOKUP(A73,'[1]census pivot'!$A$4:$S$462,12,FALSE)</f>
        <v>59744.974000000002</v>
      </c>
      <c r="Z73" s="5">
        <f>VLOOKUP(A73,'[1]census pivot'!$A$4:$S$462,13,FALSE)</f>
        <v>52301.212</v>
      </c>
      <c r="AA73" s="5">
        <f>VLOOKUP(A73,'[1]census pivot'!$A$4:$S$462,14,FALSE)</f>
        <v>46838.745999999999</v>
      </c>
      <c r="AB73" s="5">
        <f>VLOOKUP(A73,'[1]census pivot'!$A$4:$S$462,15,FALSE)</f>
        <v>34546.392</v>
      </c>
      <c r="AC73" s="5">
        <f>VLOOKUP(A73,'[1]census pivot'!$A$4:$S$462,16,FALSE)</f>
        <v>28546.941999999999</v>
      </c>
      <c r="AD73" s="5">
        <f>VLOOKUP(A73,'[1]census pivot'!$A$4:$S$462,17,FALSE)</f>
        <v>24016.651999999998</v>
      </c>
      <c r="AE73" s="5">
        <f>VLOOKUP(A73,'[1]census pivot'!$A$4:$S$462,18,FALSE)</f>
        <v>16546.383999999998</v>
      </c>
      <c r="AF73" s="5">
        <f>VLOOKUP(A73,'[1]census pivot'!$A$4:$S$462,19,FALSE)</f>
        <v>15490.835999999999</v>
      </c>
      <c r="AG73" s="6">
        <f t="shared" si="10"/>
        <v>1.5788315212065733E-3</v>
      </c>
      <c r="AH73" s="6">
        <f t="shared" si="11"/>
        <v>6.2069606872159765E-4</v>
      </c>
      <c r="AI73" s="6">
        <f t="shared" si="12"/>
        <v>5.8492635624585382E-4</v>
      </c>
      <c r="AJ73" s="6">
        <f t="shared" si="13"/>
        <v>3.7391159010016724E-4</v>
      </c>
      <c r="AK73" s="6">
        <f t="shared" si="14"/>
        <v>3.8745046301566873E-4</v>
      </c>
      <c r="AL73" s="6">
        <f t="shared" si="15"/>
        <v>4.637249999456322E-4</v>
      </c>
      <c r="AM73" s="6">
        <f t="shared" si="16"/>
        <v>5.4468451560167098E-4</v>
      </c>
      <c r="AN73" s="6">
        <f t="shared" si="17"/>
        <v>8.5587488529295338E-4</v>
      </c>
      <c r="AO73" s="6">
        <f t="shared" si="18"/>
        <v>1.3559142861002812E-3</v>
      </c>
      <c r="AP73" s="6">
        <f t="shared" si="19"/>
        <v>2.8403889886898293E-3</v>
      </c>
    </row>
    <row r="74" spans="1:42" x14ac:dyDescent="0.35">
      <c r="A74" s="3" t="s">
        <v>500</v>
      </c>
      <c r="B74" s="4">
        <v>44</v>
      </c>
      <c r="C74" s="4">
        <v>80</v>
      </c>
      <c r="D74" s="4">
        <v>55</v>
      </c>
      <c r="E74" s="4">
        <v>48</v>
      </c>
      <c r="F74" s="4">
        <v>54</v>
      </c>
      <c r="G74" s="4">
        <v>59</v>
      </c>
      <c r="H74" s="4">
        <v>61</v>
      </c>
      <c r="I74" s="4">
        <v>70</v>
      </c>
      <c r="J74" s="4">
        <v>54</v>
      </c>
      <c r="K74" s="4">
        <v>49</v>
      </c>
      <c r="L74" s="4">
        <v>56</v>
      </c>
      <c r="M74" s="4">
        <v>45</v>
      </c>
      <c r="N74" s="4">
        <v>675</v>
      </c>
      <c r="O74" s="5">
        <f>VLOOKUP(A74,'[1]census pivot'!$A$4:$S$462,2,FALSE)</f>
        <v>35911.311000000002</v>
      </c>
      <c r="P74" s="5">
        <f>VLOOKUP(A74,'[1]census pivot'!$A$4:$S$462,3,FALSE)</f>
        <v>34728.603999999999</v>
      </c>
      <c r="Q74" s="5">
        <f>VLOOKUP(A74,'[1]census pivot'!$A$4:$S$462,4,FALSE)</f>
        <v>36034.438000000002</v>
      </c>
      <c r="R74" s="5">
        <f>VLOOKUP(A74,'[1]census pivot'!$A$4:$S$462,5,FALSE)</f>
        <v>35662.432000000001</v>
      </c>
      <c r="S74" s="5">
        <f>VLOOKUP(A74,'[1]census pivot'!$A$4:$S$462,6,FALSE)</f>
        <v>41394.228999999999</v>
      </c>
      <c r="T74" s="5">
        <f>VLOOKUP(A74,'[1]census pivot'!$A$4:$S$462,7,FALSE)</f>
        <v>39966.440999999999</v>
      </c>
      <c r="U74" s="5">
        <f>VLOOKUP(A74,'[1]census pivot'!$A$4:$S$462,8,FALSE)</f>
        <v>38059.872000000003</v>
      </c>
      <c r="V74" s="5">
        <f>VLOOKUP(A74,'[1]census pivot'!$A$4:$S$462,9,FALSE)</f>
        <v>33084.379999999997</v>
      </c>
      <c r="W74" s="5">
        <f>VLOOKUP(A74,'[1]census pivot'!$A$4:$S$462,10,FALSE)</f>
        <v>32543.866999999998</v>
      </c>
      <c r="X74" s="5">
        <f>VLOOKUP(A74,'[1]census pivot'!$A$4:$S$462,11,FALSE)</f>
        <v>33600.012999999999</v>
      </c>
      <c r="Y74" s="5">
        <f>VLOOKUP(A74,'[1]census pivot'!$A$4:$S$462,12,FALSE)</f>
        <v>39173.599999999999</v>
      </c>
      <c r="Z74" s="5">
        <f>VLOOKUP(A74,'[1]census pivot'!$A$4:$S$462,13,FALSE)</f>
        <v>38842.851999999999</v>
      </c>
      <c r="AA74" s="5">
        <f>VLOOKUP(A74,'[1]census pivot'!$A$4:$S$462,14,FALSE)</f>
        <v>32723.963000000003</v>
      </c>
      <c r="AB74" s="5">
        <f>VLOOKUP(A74,'[1]census pivot'!$A$4:$S$462,15,FALSE)</f>
        <v>24137.449000000001</v>
      </c>
      <c r="AC74" s="5">
        <f>VLOOKUP(A74,'[1]census pivot'!$A$4:$S$462,16,FALSE)</f>
        <v>16188.357</v>
      </c>
      <c r="AD74" s="5">
        <f>VLOOKUP(A74,'[1]census pivot'!$A$4:$S$462,17,FALSE)</f>
        <v>11863.377999999999</v>
      </c>
      <c r="AE74" s="5">
        <f>VLOOKUP(A74,'[1]census pivot'!$A$4:$S$462,18,FALSE)</f>
        <v>9415.648000000001</v>
      </c>
      <c r="AF74" s="5">
        <f>VLOOKUP(A74,'[1]census pivot'!$A$4:$S$462,19,FALSE)</f>
        <v>8257.5889999999999</v>
      </c>
      <c r="AG74" s="6">
        <f t="shared" si="10"/>
        <v>3.4529510771689731E-3</v>
      </c>
      <c r="AH74" s="6">
        <f t="shared" si="11"/>
        <v>7.7724188284613313E-4</v>
      </c>
      <c r="AI74" s="6">
        <f t="shared" si="12"/>
        <v>7.1376048853193888E-4</v>
      </c>
      <c r="AJ74" s="6">
        <f t="shared" si="13"/>
        <v>6.9207422373014096E-4</v>
      </c>
      <c r="AK74" s="6">
        <f t="shared" si="14"/>
        <v>8.9900313808473353E-4</v>
      </c>
      <c r="AL74" s="6">
        <f t="shared" si="15"/>
        <v>8.3821590663637937E-4</v>
      </c>
      <c r="AM74" s="6">
        <f t="shared" si="16"/>
        <v>9.7810696200466654E-4</v>
      </c>
      <c r="AN74" s="6">
        <f t="shared" si="17"/>
        <v>1.3390928875668352E-3</v>
      </c>
      <c r="AO74" s="6">
        <f t="shared" si="18"/>
        <v>2.3027369767770387E-3</v>
      </c>
      <c r="AP74" s="6">
        <f t="shared" si="19"/>
        <v>6.781640500635234E-3</v>
      </c>
    </row>
    <row r="75" spans="1:42" x14ac:dyDescent="0.35">
      <c r="A75" s="3" t="s">
        <v>160</v>
      </c>
      <c r="B75" s="4">
        <v>66</v>
      </c>
      <c r="C75" s="4">
        <v>46</v>
      </c>
      <c r="D75" s="4">
        <v>42</v>
      </c>
      <c r="E75" s="4">
        <v>58</v>
      </c>
      <c r="F75" s="4">
        <v>55</v>
      </c>
      <c r="G75" s="4">
        <v>57</v>
      </c>
      <c r="H75" s="4">
        <v>55</v>
      </c>
      <c r="I75" s="4">
        <v>60</v>
      </c>
      <c r="J75" s="4">
        <v>54</v>
      </c>
      <c r="K75" s="4">
        <v>58</v>
      </c>
      <c r="L75" s="4">
        <v>84</v>
      </c>
      <c r="M75" s="4">
        <v>46</v>
      </c>
      <c r="N75" s="4">
        <v>681</v>
      </c>
      <c r="O75" s="5">
        <f>VLOOKUP(A75,'[1]census pivot'!$A$4:$S$462,2,FALSE)</f>
        <v>104928.70999999999</v>
      </c>
      <c r="P75" s="5">
        <f>VLOOKUP(A75,'[1]census pivot'!$A$4:$S$462,3,FALSE)</f>
        <v>112659.78499999997</v>
      </c>
      <c r="Q75" s="5">
        <f>VLOOKUP(A75,'[1]census pivot'!$A$4:$S$462,4,FALSE)</f>
        <v>113549.84999999998</v>
      </c>
      <c r="R75" s="5">
        <f>VLOOKUP(A75,'[1]census pivot'!$A$4:$S$462,5,FALSE)</f>
        <v>107098.97500000001</v>
      </c>
      <c r="S75" s="5">
        <f>VLOOKUP(A75,'[1]census pivot'!$A$4:$S$462,6,FALSE)</f>
        <v>103823.499</v>
      </c>
      <c r="T75" s="5">
        <f>VLOOKUP(A75,'[1]census pivot'!$A$4:$S$462,7,FALSE)</f>
        <v>99561.946000000011</v>
      </c>
      <c r="U75" s="5">
        <f>VLOOKUP(A75,'[1]census pivot'!$A$4:$S$462,8,FALSE)</f>
        <v>99230.287000000026</v>
      </c>
      <c r="V75" s="5">
        <f>VLOOKUP(A75,'[1]census pivot'!$A$4:$S$462,9,FALSE)</f>
        <v>94800.125999999989</v>
      </c>
      <c r="W75" s="5">
        <f>VLOOKUP(A75,'[1]census pivot'!$A$4:$S$462,10,FALSE)</f>
        <v>90314.501000000018</v>
      </c>
      <c r="X75" s="5">
        <f>VLOOKUP(A75,'[1]census pivot'!$A$4:$S$462,11,FALSE)</f>
        <v>88034.084999999992</v>
      </c>
      <c r="Y75" s="5">
        <f>VLOOKUP(A75,'[1]census pivot'!$A$4:$S$462,12,FALSE)</f>
        <v>93843.063999999998</v>
      </c>
      <c r="Z75" s="5">
        <f>VLOOKUP(A75,'[1]census pivot'!$A$4:$S$462,13,FALSE)</f>
        <v>92055.621000000014</v>
      </c>
      <c r="AA75" s="5">
        <f>VLOOKUP(A75,'[1]census pivot'!$A$4:$S$462,14,FALSE)</f>
        <v>88167.856999999975</v>
      </c>
      <c r="AB75" s="5">
        <f>VLOOKUP(A75,'[1]census pivot'!$A$4:$S$462,15,FALSE)</f>
        <v>72597.085000000006</v>
      </c>
      <c r="AC75" s="5">
        <f>VLOOKUP(A75,'[1]census pivot'!$A$4:$S$462,16,FALSE)</f>
        <v>51828.352999999988</v>
      </c>
      <c r="AD75" s="5">
        <f>VLOOKUP(A75,'[1]census pivot'!$A$4:$S$462,17,FALSE)</f>
        <v>35917.926999999981</v>
      </c>
      <c r="AE75" s="5">
        <f>VLOOKUP(A75,'[1]census pivot'!$A$4:$S$462,18,FALSE)</f>
        <v>24783.699999999997</v>
      </c>
      <c r="AF75" s="5">
        <f>VLOOKUP(A75,'[1]census pivot'!$A$4:$S$462,19,FALSE)</f>
        <v>24139.109</v>
      </c>
      <c r="AG75" s="6">
        <f t="shared" si="10"/>
        <v>1.0673913745818471E-3</v>
      </c>
      <c r="AH75" s="6">
        <f t="shared" si="11"/>
        <v>1.8566848401483876E-4</v>
      </c>
      <c r="AI75" s="6">
        <f t="shared" si="12"/>
        <v>1.9912529567617343E-4</v>
      </c>
      <c r="AJ75" s="6">
        <f t="shared" si="13"/>
        <v>2.7667076912406329E-4</v>
      </c>
      <c r="AK75" s="6">
        <f t="shared" si="14"/>
        <v>3.0791732087167808E-4</v>
      </c>
      <c r="AL75" s="6">
        <f t="shared" si="15"/>
        <v>3.0240192515883349E-4</v>
      </c>
      <c r="AM75" s="6">
        <f t="shared" si="16"/>
        <v>3.3291999835892633E-4</v>
      </c>
      <c r="AN75" s="6">
        <f t="shared" si="17"/>
        <v>4.3399485561786811E-4</v>
      </c>
      <c r="AO75" s="6">
        <f t="shared" si="18"/>
        <v>9.554933346350011E-4</v>
      </c>
      <c r="AP75" s="6">
        <f t="shared" si="19"/>
        <v>3.4798301793160635E-3</v>
      </c>
    </row>
    <row r="76" spans="1:42" x14ac:dyDescent="0.35">
      <c r="A76" s="3" t="s">
        <v>444</v>
      </c>
      <c r="B76" s="4">
        <v>36</v>
      </c>
      <c r="C76" s="4">
        <v>36</v>
      </c>
      <c r="D76" s="4">
        <v>51</v>
      </c>
      <c r="E76" s="4">
        <v>59</v>
      </c>
      <c r="F76" s="4">
        <v>39</v>
      </c>
      <c r="G76" s="4">
        <v>66</v>
      </c>
      <c r="H76" s="4">
        <v>67</v>
      </c>
      <c r="I76" s="4">
        <v>37</v>
      </c>
      <c r="J76" s="4">
        <v>54</v>
      </c>
      <c r="K76" s="4">
        <v>57</v>
      </c>
      <c r="L76" s="4">
        <v>131</v>
      </c>
      <c r="M76" s="4">
        <v>56</v>
      </c>
      <c r="N76" s="4">
        <v>689</v>
      </c>
      <c r="O76" s="5">
        <f>VLOOKUP(A76,'[1]census pivot'!$A$4:$S$462,2,FALSE)</f>
        <v>258676.18899999998</v>
      </c>
      <c r="P76" s="5">
        <f>VLOOKUP(A76,'[1]census pivot'!$A$4:$S$462,3,FALSE)</f>
        <v>245729.36699999997</v>
      </c>
      <c r="Q76" s="5">
        <f>VLOOKUP(A76,'[1]census pivot'!$A$4:$S$462,4,FALSE)</f>
        <v>227184.37800000003</v>
      </c>
      <c r="R76" s="5">
        <f>VLOOKUP(A76,'[1]census pivot'!$A$4:$S$462,5,FALSE)</f>
        <v>217878.08199999999</v>
      </c>
      <c r="S76" s="5">
        <f>VLOOKUP(A76,'[1]census pivot'!$A$4:$S$462,6,FALSE)</f>
        <v>230439.40400000004</v>
      </c>
      <c r="T76" s="5">
        <f>VLOOKUP(A76,'[1]census pivot'!$A$4:$S$462,7,FALSE)</f>
        <v>224577.75499999998</v>
      </c>
      <c r="U76" s="5">
        <f>VLOOKUP(A76,'[1]census pivot'!$A$4:$S$462,8,FALSE)</f>
        <v>214600.04600000003</v>
      </c>
      <c r="V76" s="5">
        <f>VLOOKUP(A76,'[1]census pivot'!$A$4:$S$462,9,FALSE)</f>
        <v>178579.61900000001</v>
      </c>
      <c r="W76" s="5">
        <f>VLOOKUP(A76,'[1]census pivot'!$A$4:$S$462,10,FALSE)</f>
        <v>154814.09399999998</v>
      </c>
      <c r="X76" s="5">
        <f>VLOOKUP(A76,'[1]census pivot'!$A$4:$S$462,11,FALSE)</f>
        <v>152733.65799999997</v>
      </c>
      <c r="Y76" s="5">
        <f>VLOOKUP(A76,'[1]census pivot'!$A$4:$S$462,12,FALSE)</f>
        <v>150589.98500000002</v>
      </c>
      <c r="Z76" s="5">
        <f>VLOOKUP(A76,'[1]census pivot'!$A$4:$S$462,13,FALSE)</f>
        <v>132805.23700000002</v>
      </c>
      <c r="AA76" s="5">
        <f>VLOOKUP(A76,'[1]census pivot'!$A$4:$S$462,14,FALSE)</f>
        <v>106000.311</v>
      </c>
      <c r="AB76" s="5">
        <f>VLOOKUP(A76,'[1]census pivot'!$A$4:$S$462,15,FALSE)</f>
        <v>77603.463999999993</v>
      </c>
      <c r="AC76" s="5">
        <f>VLOOKUP(A76,'[1]census pivot'!$A$4:$S$462,16,FALSE)</f>
        <v>59810.718000000001</v>
      </c>
      <c r="AD76" s="5">
        <f>VLOOKUP(A76,'[1]census pivot'!$A$4:$S$462,17,FALSE)</f>
        <v>47085.861000000012</v>
      </c>
      <c r="AE76" s="5">
        <f>VLOOKUP(A76,'[1]census pivot'!$A$4:$S$462,18,FALSE)</f>
        <v>34409.947</v>
      </c>
      <c r="AF76" s="5">
        <f>VLOOKUP(A76,'[1]census pivot'!$A$4:$S$462,19,FALSE)</f>
        <v>30229.235000000001</v>
      </c>
      <c r="AG76" s="6">
        <f t="shared" si="10"/>
        <v>2.7834026888342629E-4</v>
      </c>
      <c r="AH76" s="6">
        <f t="shared" si="11"/>
        <v>1.0784207593712465E-4</v>
      </c>
      <c r="AI76" s="6">
        <f t="shared" si="12"/>
        <v>1.1375866789188766E-4</v>
      </c>
      <c r="AJ76" s="6">
        <f t="shared" si="13"/>
        <v>8.8802302646440008E-5</v>
      </c>
      <c r="AK76" s="6">
        <f t="shared" si="14"/>
        <v>1.9796414097346821E-4</v>
      </c>
      <c r="AL76" s="6">
        <f t="shared" si="15"/>
        <v>2.2088617734292477E-4</v>
      </c>
      <c r="AM76" s="6">
        <f t="shared" si="16"/>
        <v>1.5493777389124979E-4</v>
      </c>
      <c r="AN76" s="6">
        <f t="shared" si="17"/>
        <v>3.9297253903530858E-4</v>
      </c>
      <c r="AO76" s="6">
        <f t="shared" si="18"/>
        <v>6.9942247827029316E-4</v>
      </c>
      <c r="AP76" s="6">
        <f t="shared" si="19"/>
        <v>4.3335532639181907E-3</v>
      </c>
    </row>
    <row r="77" spans="1:42" x14ac:dyDescent="0.35">
      <c r="A77" s="3" t="s">
        <v>288</v>
      </c>
      <c r="B77" s="4">
        <v>57</v>
      </c>
      <c r="C77" s="4">
        <v>48</v>
      </c>
      <c r="D77" s="4">
        <v>62</v>
      </c>
      <c r="E77" s="4">
        <v>54</v>
      </c>
      <c r="F77" s="4">
        <v>43</v>
      </c>
      <c r="G77" s="4">
        <v>58</v>
      </c>
      <c r="H77" s="4">
        <v>50</v>
      </c>
      <c r="I77" s="4">
        <v>44</v>
      </c>
      <c r="J77" s="4">
        <v>54</v>
      </c>
      <c r="K77" s="4">
        <v>54</v>
      </c>
      <c r="L77" s="4">
        <v>135</v>
      </c>
      <c r="M77" s="4">
        <v>41</v>
      </c>
      <c r="N77" s="4">
        <v>700</v>
      </c>
      <c r="O77" s="5">
        <f>VLOOKUP(A77,'[1]census pivot'!$A$4:$S$462,2,FALSE)</f>
        <v>128138.85600000001</v>
      </c>
      <c r="P77" s="5">
        <f>VLOOKUP(A77,'[1]census pivot'!$A$4:$S$462,3,FALSE)</f>
        <v>117720.48799999998</v>
      </c>
      <c r="Q77" s="5">
        <f>VLOOKUP(A77,'[1]census pivot'!$A$4:$S$462,4,FALSE)</f>
        <v>116049.72000000003</v>
      </c>
      <c r="R77" s="5">
        <f>VLOOKUP(A77,'[1]census pivot'!$A$4:$S$462,5,FALSE)</f>
        <v>128404.014</v>
      </c>
      <c r="S77" s="5">
        <f>VLOOKUP(A77,'[1]census pivot'!$A$4:$S$462,6,FALSE)</f>
        <v>138596.54500000001</v>
      </c>
      <c r="T77" s="5">
        <f>VLOOKUP(A77,'[1]census pivot'!$A$4:$S$462,7,FALSE)</f>
        <v>115925.68899999998</v>
      </c>
      <c r="U77" s="5">
        <f>VLOOKUP(A77,'[1]census pivot'!$A$4:$S$462,8,FALSE)</f>
        <v>104247.89199999999</v>
      </c>
      <c r="V77" s="5">
        <f>VLOOKUP(A77,'[1]census pivot'!$A$4:$S$462,9,FALSE)</f>
        <v>108696.283</v>
      </c>
      <c r="W77" s="5">
        <f>VLOOKUP(A77,'[1]census pivot'!$A$4:$S$462,10,FALSE)</f>
        <v>115711.04400000004</v>
      </c>
      <c r="X77" s="5">
        <f>VLOOKUP(A77,'[1]census pivot'!$A$4:$S$462,11,FALSE)</f>
        <v>127877.83100000002</v>
      </c>
      <c r="Y77" s="5">
        <f>VLOOKUP(A77,'[1]census pivot'!$A$4:$S$462,12,FALSE)</f>
        <v>120947.18500000001</v>
      </c>
      <c r="Z77" s="5">
        <f>VLOOKUP(A77,'[1]census pivot'!$A$4:$S$462,13,FALSE)</f>
        <v>103265.05100000001</v>
      </c>
      <c r="AA77" s="5">
        <f>VLOOKUP(A77,'[1]census pivot'!$A$4:$S$462,14,FALSE)</f>
        <v>80119.887000000017</v>
      </c>
      <c r="AB77" s="5">
        <f>VLOOKUP(A77,'[1]census pivot'!$A$4:$S$462,15,FALSE)</f>
        <v>59977.887000000024</v>
      </c>
      <c r="AC77" s="5">
        <f>VLOOKUP(A77,'[1]census pivot'!$A$4:$S$462,16,FALSE)</f>
        <v>52216.954000000005</v>
      </c>
      <c r="AD77" s="5">
        <f>VLOOKUP(A77,'[1]census pivot'!$A$4:$S$462,17,FALSE)</f>
        <v>45278.403999999988</v>
      </c>
      <c r="AE77" s="5">
        <f>VLOOKUP(A77,'[1]census pivot'!$A$4:$S$462,18,FALSE)</f>
        <v>37820.333000000013</v>
      </c>
      <c r="AF77" s="5">
        <f>VLOOKUP(A77,'[1]census pivot'!$A$4:$S$462,19,FALSE)</f>
        <v>36130.152999999984</v>
      </c>
      <c r="AG77" s="6">
        <f t="shared" si="10"/>
        <v>8.194235790586424E-4</v>
      </c>
      <c r="AH77" s="6">
        <f t="shared" si="11"/>
        <v>2.6521771328534728E-4</v>
      </c>
      <c r="AI77" s="6">
        <f t="shared" si="12"/>
        <v>2.3220925166677272E-4</v>
      </c>
      <c r="AJ77" s="6">
        <f t="shared" si="13"/>
        <v>1.9530045250978591E-4</v>
      </c>
      <c r="AK77" s="6">
        <f t="shared" si="14"/>
        <v>2.5845858410853041E-4</v>
      </c>
      <c r="AL77" s="6">
        <f t="shared" si="15"/>
        <v>2.0094442594148168E-4</v>
      </c>
      <c r="AM77" s="6">
        <f t="shared" si="16"/>
        <v>2.3993246381008671E-4</v>
      </c>
      <c r="AN77" s="6">
        <f t="shared" si="17"/>
        <v>4.813055530779707E-4</v>
      </c>
      <c r="AO77" s="6">
        <f t="shared" si="18"/>
        <v>6.4982937105289586E-4</v>
      </c>
      <c r="AP77" s="6">
        <f t="shared" si="19"/>
        <v>3.7364912348973461E-3</v>
      </c>
    </row>
    <row r="78" spans="1:42" x14ac:dyDescent="0.35">
      <c r="A78" s="3" t="s">
        <v>224</v>
      </c>
      <c r="B78" s="4">
        <v>55</v>
      </c>
      <c r="C78" s="4">
        <v>47</v>
      </c>
      <c r="D78" s="4">
        <v>65</v>
      </c>
      <c r="E78" s="4">
        <v>59</v>
      </c>
      <c r="F78" s="4">
        <v>40</v>
      </c>
      <c r="G78" s="4">
        <v>57</v>
      </c>
      <c r="H78" s="4">
        <v>72</v>
      </c>
      <c r="I78" s="4">
        <v>40</v>
      </c>
      <c r="J78" s="4">
        <v>54</v>
      </c>
      <c r="K78" s="4">
        <v>87</v>
      </c>
      <c r="L78" s="4">
        <v>142</v>
      </c>
      <c r="M78" s="4">
        <v>68</v>
      </c>
      <c r="N78" s="4">
        <v>786</v>
      </c>
      <c r="O78" s="5">
        <f>VLOOKUP(A78,'[1]census pivot'!$A$4:$S$462,2,FALSE)</f>
        <v>61065</v>
      </c>
      <c r="P78" s="5">
        <f>VLOOKUP(A78,'[1]census pivot'!$A$4:$S$462,3,FALSE)</f>
        <v>67590</v>
      </c>
      <c r="Q78" s="5">
        <f>VLOOKUP(A78,'[1]census pivot'!$A$4:$S$462,4,FALSE)</f>
        <v>68817</v>
      </c>
      <c r="R78" s="5">
        <f>VLOOKUP(A78,'[1]census pivot'!$A$4:$S$462,5,FALSE)</f>
        <v>75664</v>
      </c>
      <c r="S78" s="5">
        <f>VLOOKUP(A78,'[1]census pivot'!$A$4:$S$462,6,FALSE)</f>
        <v>74175</v>
      </c>
      <c r="T78" s="5">
        <f>VLOOKUP(A78,'[1]census pivot'!$A$4:$S$462,7,FALSE)</f>
        <v>73698</v>
      </c>
      <c r="U78" s="5">
        <f>VLOOKUP(A78,'[1]census pivot'!$A$4:$S$462,8,FALSE)</f>
        <v>71928</v>
      </c>
      <c r="V78" s="5">
        <f>VLOOKUP(A78,'[1]census pivot'!$A$4:$S$462,9,FALSE)</f>
        <v>68972</v>
      </c>
      <c r="W78" s="5">
        <f>VLOOKUP(A78,'[1]census pivot'!$A$4:$S$462,10,FALSE)</f>
        <v>76051</v>
      </c>
      <c r="X78" s="5">
        <f>VLOOKUP(A78,'[1]census pivot'!$A$4:$S$462,11,FALSE)</f>
        <v>85457</v>
      </c>
      <c r="Y78" s="5">
        <f>VLOOKUP(A78,'[1]census pivot'!$A$4:$S$462,12,FALSE)</f>
        <v>96418</v>
      </c>
      <c r="Z78" s="5">
        <f>VLOOKUP(A78,'[1]census pivot'!$A$4:$S$462,13,FALSE)</f>
        <v>100773</v>
      </c>
      <c r="AA78" s="5">
        <f>VLOOKUP(A78,'[1]census pivot'!$A$4:$S$462,14,FALSE)</f>
        <v>91123</v>
      </c>
      <c r="AB78" s="5">
        <f>VLOOKUP(A78,'[1]census pivot'!$A$4:$S$462,15,FALSE)</f>
        <v>79478</v>
      </c>
      <c r="AC78" s="5">
        <f>VLOOKUP(A78,'[1]census pivot'!$A$4:$S$462,16,FALSE)</f>
        <v>55240</v>
      </c>
      <c r="AD78" s="5">
        <f>VLOOKUP(A78,'[1]census pivot'!$A$4:$S$462,17,FALSE)</f>
        <v>38717</v>
      </c>
      <c r="AE78" s="5">
        <f>VLOOKUP(A78,'[1]census pivot'!$A$4:$S$462,18,FALSE)</f>
        <v>28559</v>
      </c>
      <c r="AF78" s="5">
        <f>VLOOKUP(A78,'[1]census pivot'!$A$4:$S$462,19,FALSE)</f>
        <v>29565</v>
      </c>
      <c r="AG78" s="6">
        <f t="shared" si="10"/>
        <v>1.6703512650454433E-3</v>
      </c>
      <c r="AH78" s="6">
        <f t="shared" si="11"/>
        <v>4.7651513485378314E-4</v>
      </c>
      <c r="AI78" s="6">
        <f t="shared" si="12"/>
        <v>4.3379894420010812E-4</v>
      </c>
      <c r="AJ78" s="6">
        <f t="shared" si="13"/>
        <v>2.7467622539931056E-4</v>
      </c>
      <c r="AK78" s="6">
        <f t="shared" si="14"/>
        <v>3.9304110382491054E-4</v>
      </c>
      <c r="AL78" s="6">
        <f t="shared" si="15"/>
        <v>3.958762886597938E-4</v>
      </c>
      <c r="AM78" s="6">
        <f t="shared" si="16"/>
        <v>2.084462417142619E-4</v>
      </c>
      <c r="AN78" s="6">
        <f t="shared" si="17"/>
        <v>4.0083730459181404E-4</v>
      </c>
      <c r="AO78" s="6">
        <f t="shared" si="18"/>
        <v>1.2931803317676436E-3</v>
      </c>
      <c r="AP78" s="6">
        <f t="shared" si="19"/>
        <v>4.8029764924742094E-3</v>
      </c>
    </row>
    <row r="79" spans="1:42" x14ac:dyDescent="0.35">
      <c r="A79" s="3" t="s">
        <v>478</v>
      </c>
      <c r="B79" s="4">
        <v>55</v>
      </c>
      <c r="C79" s="4">
        <v>38</v>
      </c>
      <c r="D79" s="4">
        <v>48</v>
      </c>
      <c r="E79" s="4">
        <v>38</v>
      </c>
      <c r="F79" s="4">
        <v>63</v>
      </c>
      <c r="G79" s="4">
        <v>39</v>
      </c>
      <c r="H79" s="4">
        <v>55</v>
      </c>
      <c r="I79" s="4">
        <v>50</v>
      </c>
      <c r="J79" s="4">
        <v>54</v>
      </c>
      <c r="K79" s="4">
        <v>134</v>
      </c>
      <c r="L79" s="4">
        <v>186</v>
      </c>
      <c r="M79" s="4">
        <v>50</v>
      </c>
      <c r="N79" s="4">
        <v>810</v>
      </c>
      <c r="O79" s="5">
        <f>VLOOKUP(A79,'[1]census pivot'!$A$4:$S$462,2,FALSE)</f>
        <v>100640.66599999998</v>
      </c>
      <c r="P79" s="5">
        <f>VLOOKUP(A79,'[1]census pivot'!$A$4:$S$462,3,FALSE)</f>
        <v>99662.90800000001</v>
      </c>
      <c r="Q79" s="5">
        <f>VLOOKUP(A79,'[1]census pivot'!$A$4:$S$462,4,FALSE)</f>
        <v>108041.151</v>
      </c>
      <c r="R79" s="5">
        <f>VLOOKUP(A79,'[1]census pivot'!$A$4:$S$462,5,FALSE)</f>
        <v>118570.709</v>
      </c>
      <c r="S79" s="5">
        <f>VLOOKUP(A79,'[1]census pivot'!$A$4:$S$462,6,FALSE)</f>
        <v>114964.18999999999</v>
      </c>
      <c r="T79" s="5">
        <f>VLOOKUP(A79,'[1]census pivot'!$A$4:$S$462,7,FALSE)</f>
        <v>106602.40299999998</v>
      </c>
      <c r="U79" s="5">
        <f>VLOOKUP(A79,'[1]census pivot'!$A$4:$S$462,8,FALSE)</f>
        <v>105857.44000000005</v>
      </c>
      <c r="V79" s="5">
        <f>VLOOKUP(A79,'[1]census pivot'!$A$4:$S$462,9,FALSE)</f>
        <v>111924.65800000001</v>
      </c>
      <c r="W79" s="5">
        <f>VLOOKUP(A79,'[1]census pivot'!$A$4:$S$462,10,FALSE)</f>
        <v>121003.742</v>
      </c>
      <c r="X79" s="5">
        <f>VLOOKUP(A79,'[1]census pivot'!$A$4:$S$462,11,FALSE)</f>
        <v>131355.00599999999</v>
      </c>
      <c r="Y79" s="5">
        <f>VLOOKUP(A79,'[1]census pivot'!$A$4:$S$462,12,FALSE)</f>
        <v>136921.67600000001</v>
      </c>
      <c r="Z79" s="5">
        <f>VLOOKUP(A79,'[1]census pivot'!$A$4:$S$462,13,FALSE)</f>
        <v>131002.45699999999</v>
      </c>
      <c r="AA79" s="5">
        <f>VLOOKUP(A79,'[1]census pivot'!$A$4:$S$462,14,FALSE)</f>
        <v>106710.09799999998</v>
      </c>
      <c r="AB79" s="5">
        <f>VLOOKUP(A79,'[1]census pivot'!$A$4:$S$462,15,FALSE)</f>
        <v>82268.520999999993</v>
      </c>
      <c r="AC79" s="5">
        <f>VLOOKUP(A79,'[1]census pivot'!$A$4:$S$462,16,FALSE)</f>
        <v>67055.743999999992</v>
      </c>
      <c r="AD79" s="5">
        <f>VLOOKUP(A79,'[1]census pivot'!$A$4:$S$462,17,FALSE)</f>
        <v>54482.989999999991</v>
      </c>
      <c r="AE79" s="5">
        <f>VLOOKUP(A79,'[1]census pivot'!$A$4:$S$462,18,FALSE)</f>
        <v>40592.869000000006</v>
      </c>
      <c r="AF79" s="5">
        <f>VLOOKUP(A79,'[1]census pivot'!$A$4:$S$462,19,FALSE)</f>
        <v>34192.673000000003</v>
      </c>
      <c r="AG79" s="6">
        <f t="shared" si="10"/>
        <v>9.2407973532289639E-4</v>
      </c>
      <c r="AH79" s="6">
        <f t="shared" si="11"/>
        <v>2.3109803549867071E-4</v>
      </c>
      <c r="AI79" s="6">
        <f t="shared" si="12"/>
        <v>2.0553673222090888E-4</v>
      </c>
      <c r="AJ79" s="6">
        <f t="shared" si="13"/>
        <v>2.9652662409244084E-4</v>
      </c>
      <c r="AK79" s="6">
        <f t="shared" si="14"/>
        <v>1.6743342589396569E-4</v>
      </c>
      <c r="AL79" s="6">
        <f t="shared" si="15"/>
        <v>2.0501222689193687E-4</v>
      </c>
      <c r="AM79" s="6">
        <f t="shared" si="16"/>
        <v>2.1033806985920454E-4</v>
      </c>
      <c r="AN79" s="6">
        <f t="shared" si="17"/>
        <v>3.6162910294586085E-4</v>
      </c>
      <c r="AO79" s="6">
        <f t="shared" si="18"/>
        <v>1.4094008869275638E-3</v>
      </c>
      <c r="AP79" s="6">
        <f t="shared" si="19"/>
        <v>5.4397619045460409E-3</v>
      </c>
    </row>
    <row r="80" spans="1:42" x14ac:dyDescent="0.35">
      <c r="A80" s="3" t="s">
        <v>294</v>
      </c>
      <c r="B80" s="4">
        <v>45</v>
      </c>
      <c r="C80" s="4">
        <v>49</v>
      </c>
      <c r="D80" s="4">
        <v>67</v>
      </c>
      <c r="E80" s="4">
        <v>59</v>
      </c>
      <c r="F80" s="4">
        <v>54</v>
      </c>
      <c r="G80" s="4">
        <v>66</v>
      </c>
      <c r="H80" s="4">
        <v>56</v>
      </c>
      <c r="I80" s="4">
        <v>50</v>
      </c>
      <c r="J80" s="4">
        <v>54</v>
      </c>
      <c r="K80" s="4">
        <v>67</v>
      </c>
      <c r="L80" s="4">
        <v>205</v>
      </c>
      <c r="M80" s="4">
        <v>55</v>
      </c>
      <c r="N80" s="4">
        <v>827</v>
      </c>
      <c r="O80" s="5">
        <f>VLOOKUP(A80,'[1]census pivot'!$A$4:$S$462,2,FALSE)</f>
        <v>114444.20300000002</v>
      </c>
      <c r="P80" s="5">
        <f>VLOOKUP(A80,'[1]census pivot'!$A$4:$S$462,3,FALSE)</f>
        <v>115831.49500000004</v>
      </c>
      <c r="Q80" s="5">
        <f>VLOOKUP(A80,'[1]census pivot'!$A$4:$S$462,4,FALSE)</f>
        <v>111724.804</v>
      </c>
      <c r="R80" s="5">
        <f>VLOOKUP(A80,'[1]census pivot'!$A$4:$S$462,5,FALSE)</f>
        <v>113638.95699999998</v>
      </c>
      <c r="S80" s="5">
        <f>VLOOKUP(A80,'[1]census pivot'!$A$4:$S$462,6,FALSE)</f>
        <v>122539.55299999997</v>
      </c>
      <c r="T80" s="5">
        <f>VLOOKUP(A80,'[1]census pivot'!$A$4:$S$462,7,FALSE)</f>
        <v>113572.56899999997</v>
      </c>
      <c r="U80" s="5">
        <f>VLOOKUP(A80,'[1]census pivot'!$A$4:$S$462,8,FALSE)</f>
        <v>113814.21099999998</v>
      </c>
      <c r="V80" s="5">
        <f>VLOOKUP(A80,'[1]census pivot'!$A$4:$S$462,9,FALSE)</f>
        <v>102628.31299999999</v>
      </c>
      <c r="W80" s="5">
        <f>VLOOKUP(A80,'[1]census pivot'!$A$4:$S$462,10,FALSE)</f>
        <v>99082.473000000027</v>
      </c>
      <c r="X80" s="5">
        <f>VLOOKUP(A80,'[1]census pivot'!$A$4:$S$462,11,FALSE)</f>
        <v>101919.34700000001</v>
      </c>
      <c r="Y80" s="5">
        <f>VLOOKUP(A80,'[1]census pivot'!$A$4:$S$462,12,FALSE)</f>
        <v>113063.39899999998</v>
      </c>
      <c r="Z80" s="5">
        <f>VLOOKUP(A80,'[1]census pivot'!$A$4:$S$462,13,FALSE)</f>
        <v>107685.64599999995</v>
      </c>
      <c r="AA80" s="5">
        <f>VLOOKUP(A80,'[1]census pivot'!$A$4:$S$462,14,FALSE)</f>
        <v>93988.119999999981</v>
      </c>
      <c r="AB80" s="5">
        <f>VLOOKUP(A80,'[1]census pivot'!$A$4:$S$462,15,FALSE)</f>
        <v>71314.170000000027</v>
      </c>
      <c r="AC80" s="5">
        <f>VLOOKUP(A80,'[1]census pivot'!$A$4:$S$462,16,FALSE)</f>
        <v>51123.847000000009</v>
      </c>
      <c r="AD80" s="5">
        <f>VLOOKUP(A80,'[1]census pivot'!$A$4:$S$462,17,FALSE)</f>
        <v>39285.135999999999</v>
      </c>
      <c r="AE80" s="5">
        <f>VLOOKUP(A80,'[1]census pivot'!$A$4:$S$462,18,FALSE)</f>
        <v>30507.553000000004</v>
      </c>
      <c r="AF80" s="5">
        <f>VLOOKUP(A80,'[1]census pivot'!$A$4:$S$462,19,FALSE)</f>
        <v>32724.071000000011</v>
      </c>
      <c r="AG80" s="6">
        <f t="shared" si="10"/>
        <v>8.2136095613335677E-4</v>
      </c>
      <c r="AH80" s="6">
        <f t="shared" si="11"/>
        <v>2.9443263181213886E-4</v>
      </c>
      <c r="AI80" s="6">
        <f t="shared" si="12"/>
        <v>2.836837271943159E-4</v>
      </c>
      <c r="AJ80" s="6">
        <f t="shared" si="13"/>
        <v>2.3748082452286807E-4</v>
      </c>
      <c r="AK80" s="6">
        <f t="shared" si="14"/>
        <v>3.2720114431560439E-4</v>
      </c>
      <c r="AL80" s="6">
        <f t="shared" si="15"/>
        <v>2.6048602058511248E-4</v>
      </c>
      <c r="AM80" s="6">
        <f t="shared" si="16"/>
        <v>2.4792515651242419E-4</v>
      </c>
      <c r="AN80" s="6">
        <f t="shared" si="17"/>
        <v>4.410394853095341E-4</v>
      </c>
      <c r="AO80" s="6">
        <f t="shared" si="18"/>
        <v>9.5998593778210783E-4</v>
      </c>
      <c r="AP80" s="6">
        <f t="shared" si="19"/>
        <v>6.2645017485752283E-3</v>
      </c>
    </row>
    <row r="81" spans="1:42" x14ac:dyDescent="0.35">
      <c r="A81" s="3" t="s">
        <v>253</v>
      </c>
      <c r="B81" s="4">
        <v>54</v>
      </c>
      <c r="C81" s="4">
        <v>61</v>
      </c>
      <c r="D81" s="4">
        <v>53</v>
      </c>
      <c r="E81" s="4">
        <v>39</v>
      </c>
      <c r="F81" s="4">
        <v>46</v>
      </c>
      <c r="G81" s="4">
        <v>49</v>
      </c>
      <c r="H81" s="4">
        <v>68</v>
      </c>
      <c r="I81" s="4">
        <v>75</v>
      </c>
      <c r="J81" s="4">
        <v>54</v>
      </c>
      <c r="K81" s="4">
        <v>101</v>
      </c>
      <c r="L81" s="4">
        <v>355</v>
      </c>
      <c r="M81" s="4">
        <v>63</v>
      </c>
      <c r="N81" s="4">
        <v>1018</v>
      </c>
      <c r="O81" s="5">
        <f>VLOOKUP(A81,'[1]census pivot'!$A$4:$S$462,2,FALSE)</f>
        <v>352390.09799999988</v>
      </c>
      <c r="P81" s="5">
        <f>VLOOKUP(A81,'[1]census pivot'!$A$4:$S$462,3,FALSE)</f>
        <v>345090.58199999994</v>
      </c>
      <c r="Q81" s="5">
        <f>VLOOKUP(A81,'[1]census pivot'!$A$4:$S$462,4,FALSE)</f>
        <v>356366.43699999998</v>
      </c>
      <c r="R81" s="5">
        <f>VLOOKUP(A81,'[1]census pivot'!$A$4:$S$462,5,FALSE)</f>
        <v>374313.67300000001</v>
      </c>
      <c r="S81" s="5">
        <f>VLOOKUP(A81,'[1]census pivot'!$A$4:$S$462,6,FALSE)</f>
        <v>358753.72500000003</v>
      </c>
      <c r="T81" s="5">
        <f>VLOOKUP(A81,'[1]census pivot'!$A$4:$S$462,7,FALSE)</f>
        <v>361170.03400000004</v>
      </c>
      <c r="U81" s="5">
        <f>VLOOKUP(A81,'[1]census pivot'!$A$4:$S$462,8,FALSE)</f>
        <v>331463.255</v>
      </c>
      <c r="V81" s="5">
        <f>VLOOKUP(A81,'[1]census pivot'!$A$4:$S$462,9,FALSE)</f>
        <v>342123.06699999998</v>
      </c>
      <c r="W81" s="5">
        <f>VLOOKUP(A81,'[1]census pivot'!$A$4:$S$462,10,FALSE)</f>
        <v>371706.85799999989</v>
      </c>
      <c r="X81" s="5">
        <f>VLOOKUP(A81,'[1]census pivot'!$A$4:$S$462,11,FALSE)</f>
        <v>412465.54599999997</v>
      </c>
      <c r="Y81" s="5">
        <f>VLOOKUP(A81,'[1]census pivot'!$A$4:$S$462,12,FALSE)</f>
        <v>386093.36599999998</v>
      </c>
      <c r="Z81" s="5">
        <f>VLOOKUP(A81,'[1]census pivot'!$A$4:$S$462,13,FALSE)</f>
        <v>329528.55699999986</v>
      </c>
      <c r="AA81" s="5">
        <f>VLOOKUP(A81,'[1]census pivot'!$A$4:$S$462,14,FALSE)</f>
        <v>254004.15599999996</v>
      </c>
      <c r="AB81" s="5">
        <f>VLOOKUP(A81,'[1]census pivot'!$A$4:$S$462,15,FALSE)</f>
        <v>188087.24599999996</v>
      </c>
      <c r="AC81" s="5">
        <f>VLOOKUP(A81,'[1]census pivot'!$A$4:$S$462,16,FALSE)</f>
        <v>143332.10200000004</v>
      </c>
      <c r="AD81" s="5">
        <f>VLOOKUP(A81,'[1]census pivot'!$A$4:$S$462,17,FALSE)</f>
        <v>124287.18400000001</v>
      </c>
      <c r="AE81" s="5">
        <f>VLOOKUP(A81,'[1]census pivot'!$A$4:$S$462,18,FALSE)</f>
        <v>98974.41300000003</v>
      </c>
      <c r="AF81" s="5">
        <f>VLOOKUP(A81,'[1]census pivot'!$A$4:$S$462,19,FALSE)</f>
        <v>98524.028999999966</v>
      </c>
      <c r="AG81" s="6">
        <f t="shared" si="10"/>
        <v>3.2634288151876513E-4</v>
      </c>
      <c r="AH81" s="6">
        <f t="shared" si="11"/>
        <v>7.5557017129227719E-5</v>
      </c>
      <c r="AI81" s="6">
        <f t="shared" si="12"/>
        <v>7.22989456966684E-5</v>
      </c>
      <c r="AJ81" s="6">
        <f t="shared" si="13"/>
        <v>6.6413209891215603E-5</v>
      </c>
      <c r="AK81" s="6">
        <f t="shared" si="14"/>
        <v>6.8643801953245388E-5</v>
      </c>
      <c r="AL81" s="6">
        <f t="shared" si="15"/>
        <v>8.5153391914058311E-5</v>
      </c>
      <c r="AM81" s="6">
        <f t="shared" si="16"/>
        <v>1.2852749868026684E-4</v>
      </c>
      <c r="AN81" s="6">
        <f t="shared" si="17"/>
        <v>1.6293556886727085E-4</v>
      </c>
      <c r="AO81" s="6">
        <f t="shared" si="18"/>
        <v>4.5238411512392782E-4</v>
      </c>
      <c r="AP81" s="6">
        <f t="shared" si="19"/>
        <v>3.6031819202196869E-3</v>
      </c>
    </row>
    <row r="82" spans="1:42" x14ac:dyDescent="0.35">
      <c r="A82" s="3" t="s">
        <v>56</v>
      </c>
      <c r="B82" s="4">
        <v>67</v>
      </c>
      <c r="C82" s="4">
        <v>40</v>
      </c>
      <c r="D82" s="4">
        <v>51</v>
      </c>
      <c r="E82" s="4">
        <v>44</v>
      </c>
      <c r="F82" s="4">
        <v>47</v>
      </c>
      <c r="G82" s="4">
        <v>74</v>
      </c>
      <c r="H82" s="4">
        <v>53</v>
      </c>
      <c r="I82" s="4">
        <v>53</v>
      </c>
      <c r="J82" s="4">
        <v>55</v>
      </c>
      <c r="K82" s="4">
        <v>52</v>
      </c>
      <c r="L82" s="4">
        <v>35</v>
      </c>
      <c r="M82" s="4">
        <v>53</v>
      </c>
      <c r="N82" s="4">
        <v>624</v>
      </c>
      <c r="O82" s="5">
        <f>VLOOKUP(A82,'[1]census pivot'!$A$4:$S$462,2,FALSE)</f>
        <v>49320.758000000002</v>
      </c>
      <c r="P82" s="5">
        <f>VLOOKUP(A82,'[1]census pivot'!$A$4:$S$462,3,FALSE)</f>
        <v>46802.798999999999</v>
      </c>
      <c r="Q82" s="5">
        <f>VLOOKUP(A82,'[1]census pivot'!$A$4:$S$462,4,FALSE)</f>
        <v>48846.469000000012</v>
      </c>
      <c r="R82" s="5">
        <f>VLOOKUP(A82,'[1]census pivot'!$A$4:$S$462,5,FALSE)</f>
        <v>50265.949000000001</v>
      </c>
      <c r="S82" s="5">
        <f>VLOOKUP(A82,'[1]census pivot'!$A$4:$S$462,6,FALSE)</f>
        <v>52081.174000000006</v>
      </c>
      <c r="T82" s="5">
        <f>VLOOKUP(A82,'[1]census pivot'!$A$4:$S$462,7,FALSE)</f>
        <v>50221.705999999991</v>
      </c>
      <c r="U82" s="5">
        <f>VLOOKUP(A82,'[1]census pivot'!$A$4:$S$462,8,FALSE)</f>
        <v>43407.061000000002</v>
      </c>
      <c r="V82" s="5">
        <f>VLOOKUP(A82,'[1]census pivot'!$A$4:$S$462,9,FALSE)</f>
        <v>43550.242999999995</v>
      </c>
      <c r="W82" s="5">
        <f>VLOOKUP(A82,'[1]census pivot'!$A$4:$S$462,10,FALSE)</f>
        <v>46659.275999999991</v>
      </c>
      <c r="X82" s="5">
        <f>VLOOKUP(A82,'[1]census pivot'!$A$4:$S$462,11,FALSE)</f>
        <v>51883.197999999997</v>
      </c>
      <c r="Y82" s="5">
        <f>VLOOKUP(A82,'[1]census pivot'!$A$4:$S$462,12,FALSE)</f>
        <v>53141.345000000001</v>
      </c>
      <c r="Z82" s="5">
        <f>VLOOKUP(A82,'[1]census pivot'!$A$4:$S$462,13,FALSE)</f>
        <v>47214.311000000002</v>
      </c>
      <c r="AA82" s="5">
        <f>VLOOKUP(A82,'[1]census pivot'!$A$4:$S$462,14,FALSE)</f>
        <v>31530.02</v>
      </c>
      <c r="AB82" s="5">
        <f>VLOOKUP(A82,'[1]census pivot'!$A$4:$S$462,15,FALSE)</f>
        <v>19488.183000000001</v>
      </c>
      <c r="AC82" s="5">
        <f>VLOOKUP(A82,'[1]census pivot'!$A$4:$S$462,16,FALSE)</f>
        <v>12853.458999999997</v>
      </c>
      <c r="AD82" s="5">
        <f>VLOOKUP(A82,'[1]census pivot'!$A$4:$S$462,17,FALSE)</f>
        <v>8390.0279999999984</v>
      </c>
      <c r="AE82" s="5">
        <f>VLOOKUP(A82,'[1]census pivot'!$A$4:$S$462,18,FALSE)</f>
        <v>6082.7749999999996</v>
      </c>
      <c r="AF82" s="5">
        <f>VLOOKUP(A82,'[1]census pivot'!$A$4:$S$462,19,FALSE)</f>
        <v>4042.532999999999</v>
      </c>
      <c r="AG82" s="6">
        <f t="shared" si="10"/>
        <v>2.1694719290405065E-3</v>
      </c>
      <c r="AH82" s="6">
        <f t="shared" si="11"/>
        <v>5.3319801673756665E-4</v>
      </c>
      <c r="AI82" s="6">
        <f t="shared" si="12"/>
        <v>4.9830418779822465E-4</v>
      </c>
      <c r="AJ82" s="6">
        <f t="shared" si="13"/>
        <v>5.0198247297222236E-4</v>
      </c>
      <c r="AK82" s="6">
        <f t="shared" si="14"/>
        <v>8.2031254373499108E-4</v>
      </c>
      <c r="AL82" s="6">
        <f t="shared" si="15"/>
        <v>5.0464394784369593E-4</v>
      </c>
      <c r="AM82" s="6">
        <f t="shared" si="16"/>
        <v>6.7306432510043162E-4</v>
      </c>
      <c r="AN82" s="6">
        <f t="shared" si="17"/>
        <v>1.7005939277912976E-3</v>
      </c>
      <c r="AO82" s="6">
        <f t="shared" si="18"/>
        <v>3.5929460243464936E-3</v>
      </c>
      <c r="AP82" s="6">
        <f t="shared" si="19"/>
        <v>8.657937980963917E-3</v>
      </c>
    </row>
    <row r="83" spans="1:42" x14ac:dyDescent="0.35">
      <c r="A83" s="3" t="s">
        <v>358</v>
      </c>
      <c r="B83" s="4">
        <v>58</v>
      </c>
      <c r="C83" s="4">
        <v>52</v>
      </c>
      <c r="D83" s="4">
        <v>70</v>
      </c>
      <c r="E83" s="4">
        <v>58</v>
      </c>
      <c r="F83" s="4">
        <v>49</v>
      </c>
      <c r="G83" s="4">
        <v>46</v>
      </c>
      <c r="H83" s="4">
        <v>63</v>
      </c>
      <c r="I83" s="4">
        <v>38</v>
      </c>
      <c r="J83" s="4">
        <v>55</v>
      </c>
      <c r="K83" s="4">
        <v>50</v>
      </c>
      <c r="L83" s="4">
        <v>51</v>
      </c>
      <c r="M83" s="4">
        <v>41</v>
      </c>
      <c r="N83" s="4">
        <v>631</v>
      </c>
      <c r="O83" s="5">
        <f>VLOOKUP(A83,'[1]census pivot'!$A$4:$S$462,2,FALSE)</f>
        <v>39452.471999999987</v>
      </c>
      <c r="P83" s="5">
        <f>VLOOKUP(A83,'[1]census pivot'!$A$4:$S$462,3,FALSE)</f>
        <v>37767.305</v>
      </c>
      <c r="Q83" s="5">
        <f>VLOOKUP(A83,'[1]census pivot'!$A$4:$S$462,4,FALSE)</f>
        <v>32808.673999999999</v>
      </c>
      <c r="R83" s="5">
        <f>VLOOKUP(A83,'[1]census pivot'!$A$4:$S$462,5,FALSE)</f>
        <v>36831.918000000005</v>
      </c>
      <c r="S83" s="5">
        <f>VLOOKUP(A83,'[1]census pivot'!$A$4:$S$462,6,FALSE)</f>
        <v>50032.701999999997</v>
      </c>
      <c r="T83" s="5">
        <f>VLOOKUP(A83,'[1]census pivot'!$A$4:$S$462,7,FALSE)</f>
        <v>43725.871999999988</v>
      </c>
      <c r="U83" s="5">
        <f>VLOOKUP(A83,'[1]census pivot'!$A$4:$S$462,8,FALSE)</f>
        <v>40685.476000000002</v>
      </c>
      <c r="V83" s="5">
        <f>VLOOKUP(A83,'[1]census pivot'!$A$4:$S$462,9,FALSE)</f>
        <v>34386.773000000008</v>
      </c>
      <c r="W83" s="5">
        <f>VLOOKUP(A83,'[1]census pivot'!$A$4:$S$462,10,FALSE)</f>
        <v>30853.378000000001</v>
      </c>
      <c r="X83" s="5">
        <f>VLOOKUP(A83,'[1]census pivot'!$A$4:$S$462,11,FALSE)</f>
        <v>32752.261999999999</v>
      </c>
      <c r="Y83" s="5">
        <f>VLOOKUP(A83,'[1]census pivot'!$A$4:$S$462,12,FALSE)</f>
        <v>38123.60500000001</v>
      </c>
      <c r="Z83" s="5">
        <f>VLOOKUP(A83,'[1]census pivot'!$A$4:$S$462,13,FALSE)</f>
        <v>38387.96699999999</v>
      </c>
      <c r="AA83" s="5">
        <f>VLOOKUP(A83,'[1]census pivot'!$A$4:$S$462,14,FALSE)</f>
        <v>33027.044999999991</v>
      </c>
      <c r="AB83" s="5">
        <f>VLOOKUP(A83,'[1]census pivot'!$A$4:$S$462,15,FALSE)</f>
        <v>23905.053</v>
      </c>
      <c r="AC83" s="5">
        <f>VLOOKUP(A83,'[1]census pivot'!$A$4:$S$462,16,FALSE)</f>
        <v>18224.348999999995</v>
      </c>
      <c r="AD83" s="5">
        <f>VLOOKUP(A83,'[1]census pivot'!$A$4:$S$462,17,FALSE)</f>
        <v>14086.969000000003</v>
      </c>
      <c r="AE83" s="5">
        <f>VLOOKUP(A83,'[1]census pivot'!$A$4:$S$462,18,FALSE)</f>
        <v>11077.051999999998</v>
      </c>
      <c r="AF83" s="5">
        <f>VLOOKUP(A83,'[1]census pivot'!$A$4:$S$462,19,FALSE)</f>
        <v>13460.289000000001</v>
      </c>
      <c r="AG83" s="6">
        <f t="shared" si="10"/>
        <v>2.7881649595999976E-3</v>
      </c>
      <c r="AH83" s="6">
        <f t="shared" si="11"/>
        <v>9.9183888047801655E-4</v>
      </c>
      <c r="AI83" s="6">
        <f t="shared" si="12"/>
        <v>8.0585168046553364E-4</v>
      </c>
      <c r="AJ83" s="6">
        <f t="shared" si="13"/>
        <v>5.8049067051979791E-4</v>
      </c>
      <c r="AK83" s="6">
        <f t="shared" si="14"/>
        <v>7.0508727056747605E-4</v>
      </c>
      <c r="AL83" s="6">
        <f t="shared" si="15"/>
        <v>8.8887801541813927E-4</v>
      </c>
      <c r="AM83" s="6">
        <f t="shared" si="16"/>
        <v>5.3210100979889227E-4</v>
      </c>
      <c r="AN83" s="6">
        <f t="shared" si="17"/>
        <v>1.3055015592198533E-3</v>
      </c>
      <c r="AO83" s="6">
        <f t="shared" si="18"/>
        <v>1.9869638481067871E-3</v>
      </c>
      <c r="AP83" s="6">
        <f t="shared" si="19"/>
        <v>3.7889231055885943E-3</v>
      </c>
    </row>
    <row r="84" spans="1:42" x14ac:dyDescent="0.35">
      <c r="A84" s="3" t="s">
        <v>109</v>
      </c>
      <c r="B84" s="4">
        <v>37</v>
      </c>
      <c r="C84" s="4">
        <v>62</v>
      </c>
      <c r="D84" s="4">
        <v>49</v>
      </c>
      <c r="E84" s="4">
        <v>44</v>
      </c>
      <c r="F84" s="4">
        <v>55</v>
      </c>
      <c r="G84" s="4">
        <v>41</v>
      </c>
      <c r="H84" s="4">
        <v>64</v>
      </c>
      <c r="I84" s="4">
        <v>35</v>
      </c>
      <c r="J84" s="4">
        <v>55</v>
      </c>
      <c r="K84" s="4">
        <v>72</v>
      </c>
      <c r="L84" s="4">
        <v>64</v>
      </c>
      <c r="M84" s="4">
        <v>59</v>
      </c>
      <c r="N84" s="4">
        <v>637</v>
      </c>
      <c r="O84" s="5">
        <f>VLOOKUP(A84,'[1]census pivot'!$A$4:$S$462,2,FALSE)</f>
        <v>55855.555999999997</v>
      </c>
      <c r="P84" s="5">
        <f>VLOOKUP(A84,'[1]census pivot'!$A$4:$S$462,3,FALSE)</f>
        <v>56535.796000000002</v>
      </c>
      <c r="Q84" s="5">
        <f>VLOOKUP(A84,'[1]census pivot'!$A$4:$S$462,4,FALSE)</f>
        <v>56007.378000000004</v>
      </c>
      <c r="R84" s="5">
        <f>VLOOKUP(A84,'[1]census pivot'!$A$4:$S$462,5,FALSE)</f>
        <v>64232.332000000002</v>
      </c>
      <c r="S84" s="5">
        <f>VLOOKUP(A84,'[1]census pivot'!$A$4:$S$462,6,FALSE)</f>
        <v>60987.127999999997</v>
      </c>
      <c r="T84" s="5">
        <f>VLOOKUP(A84,'[1]census pivot'!$A$4:$S$462,7,FALSE)</f>
        <v>57851.334000000003</v>
      </c>
      <c r="U84" s="5">
        <f>VLOOKUP(A84,'[1]census pivot'!$A$4:$S$462,8,FALSE)</f>
        <v>52064.079999999994</v>
      </c>
      <c r="V84" s="5">
        <f>VLOOKUP(A84,'[1]census pivot'!$A$4:$S$462,9,FALSE)</f>
        <v>58452.703999999998</v>
      </c>
      <c r="W84" s="5">
        <f>VLOOKUP(A84,'[1]census pivot'!$A$4:$S$462,10,FALSE)</f>
        <v>61959.175999999999</v>
      </c>
      <c r="X84" s="5">
        <f>VLOOKUP(A84,'[1]census pivot'!$A$4:$S$462,11,FALSE)</f>
        <v>66966.936000000002</v>
      </c>
      <c r="Y84" s="5">
        <f>VLOOKUP(A84,'[1]census pivot'!$A$4:$S$462,12,FALSE)</f>
        <v>63234.868000000002</v>
      </c>
      <c r="Z84" s="5">
        <f>VLOOKUP(A84,'[1]census pivot'!$A$4:$S$462,13,FALSE)</f>
        <v>54920.851999999999</v>
      </c>
      <c r="AA84" s="5">
        <f>VLOOKUP(A84,'[1]census pivot'!$A$4:$S$462,14,FALSE)</f>
        <v>49844.413999999997</v>
      </c>
      <c r="AB84" s="5">
        <f>VLOOKUP(A84,'[1]census pivot'!$A$4:$S$462,15,FALSE)</f>
        <v>38016.300000000003</v>
      </c>
      <c r="AC84" s="5">
        <f>VLOOKUP(A84,'[1]census pivot'!$A$4:$S$462,16,FALSE)</f>
        <v>29692.914000000001</v>
      </c>
      <c r="AD84" s="5">
        <f>VLOOKUP(A84,'[1]census pivot'!$A$4:$S$462,17,FALSE)</f>
        <v>23103.252</v>
      </c>
      <c r="AE84" s="5">
        <f>VLOOKUP(A84,'[1]census pivot'!$A$4:$S$462,18,FALSE)</f>
        <v>16346.48</v>
      </c>
      <c r="AF84" s="5">
        <f>VLOOKUP(A84,'[1]census pivot'!$A$4:$S$462,19,FALSE)</f>
        <v>15622.119999999999</v>
      </c>
      <c r="AG84" s="6">
        <f t="shared" si="10"/>
        <v>1.7724288699229849E-3</v>
      </c>
      <c r="AH84" s="6">
        <f t="shared" si="11"/>
        <v>4.3538846700733714E-4</v>
      </c>
      <c r="AI84" s="6">
        <f t="shared" si="12"/>
        <v>3.9131297962792684E-4</v>
      </c>
      <c r="AJ84" s="6">
        <f t="shared" si="13"/>
        <v>5.0038477769823988E-4</v>
      </c>
      <c r="AK84" s="6">
        <f t="shared" si="14"/>
        <v>3.404979641543675E-4</v>
      </c>
      <c r="AL84" s="6">
        <f t="shared" si="15"/>
        <v>4.9154464864403877E-4</v>
      </c>
      <c r="AM84" s="6">
        <f t="shared" si="16"/>
        <v>3.340801902798586E-4</v>
      </c>
      <c r="AN84" s="6">
        <f t="shared" si="17"/>
        <v>8.122971269464152E-4</v>
      </c>
      <c r="AO84" s="6">
        <f t="shared" si="18"/>
        <v>1.8251074557363279E-3</v>
      </c>
      <c r="AP84" s="6">
        <f t="shared" si="19"/>
        <v>4.0967551139025945E-3</v>
      </c>
    </row>
    <row r="85" spans="1:42" x14ac:dyDescent="0.35">
      <c r="A85" s="3" t="s">
        <v>124</v>
      </c>
      <c r="B85" s="4">
        <v>72</v>
      </c>
      <c r="C85" s="4">
        <v>43</v>
      </c>
      <c r="D85" s="4">
        <v>56</v>
      </c>
      <c r="E85" s="4">
        <v>74</v>
      </c>
      <c r="F85" s="4">
        <v>57</v>
      </c>
      <c r="G85" s="4">
        <v>44</v>
      </c>
      <c r="H85" s="4">
        <v>57</v>
      </c>
      <c r="I85" s="4">
        <v>56</v>
      </c>
      <c r="J85" s="4">
        <v>55</v>
      </c>
      <c r="K85" s="4">
        <v>64</v>
      </c>
      <c r="L85" s="4">
        <v>67</v>
      </c>
      <c r="M85" s="4">
        <v>67</v>
      </c>
      <c r="N85" s="4">
        <v>712</v>
      </c>
      <c r="O85" s="5">
        <f>VLOOKUP(A85,'[1]census pivot'!$A$4:$S$462,2,FALSE)</f>
        <v>42176.576000000001</v>
      </c>
      <c r="P85" s="5">
        <f>VLOOKUP(A85,'[1]census pivot'!$A$4:$S$462,3,FALSE)</f>
        <v>32291.440999999999</v>
      </c>
      <c r="Q85" s="5">
        <f>VLOOKUP(A85,'[1]census pivot'!$A$4:$S$462,4,FALSE)</f>
        <v>25042.342000000001</v>
      </c>
      <c r="R85" s="5">
        <f>VLOOKUP(A85,'[1]census pivot'!$A$4:$S$462,5,FALSE)</f>
        <v>38222.521999999997</v>
      </c>
      <c r="S85" s="5">
        <f>VLOOKUP(A85,'[1]census pivot'!$A$4:$S$462,6,FALSE)</f>
        <v>58651.800999999999</v>
      </c>
      <c r="T85" s="5">
        <f>VLOOKUP(A85,'[1]census pivot'!$A$4:$S$462,7,FALSE)</f>
        <v>78422.070999999996</v>
      </c>
      <c r="U85" s="5">
        <f>VLOOKUP(A85,'[1]census pivot'!$A$4:$S$462,8,FALSE)</f>
        <v>71172.971999999994</v>
      </c>
      <c r="V85" s="5">
        <f>VLOOKUP(A85,'[1]census pivot'!$A$4:$S$462,9,FALSE)</f>
        <v>50743.692999999999</v>
      </c>
      <c r="W85" s="5">
        <f>VLOOKUP(A85,'[1]census pivot'!$A$4:$S$462,10,FALSE)</f>
        <v>42176.576000000001</v>
      </c>
      <c r="X85" s="5">
        <f>VLOOKUP(A85,'[1]census pivot'!$A$4:$S$462,11,FALSE)</f>
        <v>38222.521999999997</v>
      </c>
      <c r="Y85" s="5">
        <f>VLOOKUP(A85,'[1]census pivot'!$A$4:$S$462,12,FALSE)</f>
        <v>38881.531000000003</v>
      </c>
      <c r="Z85" s="5">
        <f>VLOOKUP(A85,'[1]census pivot'!$A$4:$S$462,13,FALSE)</f>
        <v>36245.495000000003</v>
      </c>
      <c r="AA85" s="5">
        <f>VLOOKUP(A85,'[1]census pivot'!$A$4:$S$462,14,FALSE)</f>
        <v>32950.449999999997</v>
      </c>
      <c r="AB85" s="5">
        <f>VLOOKUP(A85,'[1]census pivot'!$A$4:$S$462,15,FALSE)</f>
        <v>24383.332999999999</v>
      </c>
      <c r="AC85" s="5">
        <f>VLOOKUP(A85,'[1]census pivot'!$A$4:$S$462,16,FALSE)</f>
        <v>18452.252</v>
      </c>
      <c r="AD85" s="5">
        <f>VLOOKUP(A85,'[1]census pivot'!$A$4:$S$462,17,FALSE)</f>
        <v>12521.171</v>
      </c>
      <c r="AE85" s="5">
        <f>VLOOKUP(A85,'[1]census pivot'!$A$4:$S$462,18,FALSE)</f>
        <v>9226.1260000000002</v>
      </c>
      <c r="AF85" s="5">
        <f>VLOOKUP(A85,'[1]census pivot'!$A$4:$S$462,19,FALSE)</f>
        <v>10544.144</v>
      </c>
      <c r="AG85" s="6">
        <f t="shared" si="10"/>
        <v>2.7266319579853991E-3</v>
      </c>
      <c r="AH85" s="6">
        <f t="shared" si="11"/>
        <v>9.7673652547922759E-4</v>
      </c>
      <c r="AI85" s="6">
        <f t="shared" si="12"/>
        <v>5.7806855589586932E-4</v>
      </c>
      <c r="AJ85" s="6">
        <f t="shared" si="13"/>
        <v>3.810286681758566E-4</v>
      </c>
      <c r="AK85" s="6">
        <f t="shared" si="14"/>
        <v>4.7352424259555255E-4</v>
      </c>
      <c r="AL85" s="6">
        <f t="shared" si="15"/>
        <v>7.3926074936683285E-4</v>
      </c>
      <c r="AM85" s="6">
        <f t="shared" si="16"/>
        <v>8.0929597825421702E-4</v>
      </c>
      <c r="AN85" s="6">
        <f t="shared" si="17"/>
        <v>1.2839791962687098E-3</v>
      </c>
      <c r="AO85" s="6">
        <f t="shared" si="18"/>
        <v>2.9428944663789712E-3</v>
      </c>
      <c r="AP85" s="6">
        <f t="shared" si="19"/>
        <v>6.3542379542616259E-3</v>
      </c>
    </row>
    <row r="86" spans="1:42" x14ac:dyDescent="0.35">
      <c r="A86" s="3" t="s">
        <v>146</v>
      </c>
      <c r="B86" s="4">
        <v>60</v>
      </c>
      <c r="C86" s="4">
        <v>65</v>
      </c>
      <c r="D86" s="4">
        <v>34</v>
      </c>
      <c r="E86" s="4">
        <v>66</v>
      </c>
      <c r="F86" s="4">
        <v>55</v>
      </c>
      <c r="G86" s="4">
        <v>44</v>
      </c>
      <c r="H86" s="4">
        <v>49</v>
      </c>
      <c r="I86" s="4">
        <v>52</v>
      </c>
      <c r="J86" s="4">
        <v>55</v>
      </c>
      <c r="K86" s="4">
        <v>75</v>
      </c>
      <c r="L86" s="4">
        <v>185</v>
      </c>
      <c r="M86" s="4">
        <v>63</v>
      </c>
      <c r="N86" s="4">
        <v>803</v>
      </c>
      <c r="O86" s="5">
        <f>VLOOKUP(A86,'[1]census pivot'!$A$4:$S$462,2,FALSE)</f>
        <v>87273.002000000008</v>
      </c>
      <c r="P86" s="5">
        <f>VLOOKUP(A86,'[1]census pivot'!$A$4:$S$462,3,FALSE)</f>
        <v>80482.876999999993</v>
      </c>
      <c r="Q86" s="5">
        <f>VLOOKUP(A86,'[1]census pivot'!$A$4:$S$462,4,FALSE)</f>
        <v>82878.804999999993</v>
      </c>
      <c r="R86" s="5">
        <f>VLOOKUP(A86,'[1]census pivot'!$A$4:$S$462,5,FALSE)</f>
        <v>86199.772000000012</v>
      </c>
      <c r="S86" s="5">
        <f>VLOOKUP(A86,'[1]census pivot'!$A$4:$S$462,6,FALSE)</f>
        <v>95629.942999999999</v>
      </c>
      <c r="T86" s="5">
        <f>VLOOKUP(A86,'[1]census pivot'!$A$4:$S$462,7,FALSE)</f>
        <v>97587.078999999998</v>
      </c>
      <c r="U86" s="5">
        <f>VLOOKUP(A86,'[1]census pivot'!$A$4:$S$462,8,FALSE)</f>
        <v>85682.782999999981</v>
      </c>
      <c r="V86" s="5">
        <f>VLOOKUP(A86,'[1]census pivot'!$A$4:$S$462,9,FALSE)</f>
        <v>86170.240999999995</v>
      </c>
      <c r="W86" s="5">
        <f>VLOOKUP(A86,'[1]census pivot'!$A$4:$S$462,10,FALSE)</f>
        <v>91507.197</v>
      </c>
      <c r="X86" s="5">
        <f>VLOOKUP(A86,'[1]census pivot'!$A$4:$S$462,11,FALSE)</f>
        <v>95993.598999999987</v>
      </c>
      <c r="Y86" s="5">
        <f>VLOOKUP(A86,'[1]census pivot'!$A$4:$S$462,12,FALSE)</f>
        <v>96706.945999999996</v>
      </c>
      <c r="Z86" s="5">
        <f>VLOOKUP(A86,'[1]census pivot'!$A$4:$S$462,13,FALSE)</f>
        <v>90244.463000000003</v>
      </c>
      <c r="AA86" s="5">
        <f>VLOOKUP(A86,'[1]census pivot'!$A$4:$S$462,14,FALSE)</f>
        <v>80380.982000000004</v>
      </c>
      <c r="AB86" s="5">
        <f>VLOOKUP(A86,'[1]census pivot'!$A$4:$S$462,15,FALSE)</f>
        <v>55831.468999999997</v>
      </c>
      <c r="AC86" s="5">
        <f>VLOOKUP(A86,'[1]census pivot'!$A$4:$S$462,16,FALSE)</f>
        <v>42160.423000000003</v>
      </c>
      <c r="AD86" s="5">
        <f>VLOOKUP(A86,'[1]census pivot'!$A$4:$S$462,17,FALSE)</f>
        <v>35399.862999999998</v>
      </c>
      <c r="AE86" s="5">
        <f>VLOOKUP(A86,'[1]census pivot'!$A$4:$S$462,18,FALSE)</f>
        <v>29652.010999999999</v>
      </c>
      <c r="AF86" s="5">
        <f>VLOOKUP(A86,'[1]census pivot'!$A$4:$S$462,19,FALSE)</f>
        <v>28777.923999999999</v>
      </c>
      <c r="AG86" s="6">
        <f t="shared" si="10"/>
        <v>1.4322871579460505E-3</v>
      </c>
      <c r="AH86" s="6">
        <f t="shared" si="11"/>
        <v>2.081271420797443E-4</v>
      </c>
      <c r="AI86" s="6">
        <f t="shared" si="12"/>
        <v>1.869881388748808E-4</v>
      </c>
      <c r="AJ86" s="6">
        <f t="shared" si="13"/>
        <v>3.0010389815211412E-4</v>
      </c>
      <c r="AK86" s="6">
        <f t="shared" si="14"/>
        <v>2.4763977067251497E-4</v>
      </c>
      <c r="AL86" s="6">
        <f t="shared" si="15"/>
        <v>2.5428054705294169E-4</v>
      </c>
      <c r="AM86" s="6">
        <f t="shared" si="16"/>
        <v>3.0476110992706861E-4</v>
      </c>
      <c r="AN86" s="6">
        <f t="shared" si="17"/>
        <v>5.6127092637419437E-4</v>
      </c>
      <c r="AO86" s="6">
        <f t="shared" si="18"/>
        <v>1.1529260479106261E-3</v>
      </c>
      <c r="AP86" s="6">
        <f t="shared" si="19"/>
        <v>6.4285387646447331E-3</v>
      </c>
    </row>
    <row r="87" spans="1:42" x14ac:dyDescent="0.35">
      <c r="A87" s="3" t="s">
        <v>296</v>
      </c>
      <c r="B87" s="4">
        <v>65</v>
      </c>
      <c r="C87" s="4">
        <v>65</v>
      </c>
      <c r="D87" s="4">
        <v>63</v>
      </c>
      <c r="E87" s="4">
        <v>60</v>
      </c>
      <c r="F87" s="4">
        <v>59</v>
      </c>
      <c r="G87" s="4">
        <v>36</v>
      </c>
      <c r="H87" s="4">
        <v>59</v>
      </c>
      <c r="I87" s="4">
        <v>55</v>
      </c>
      <c r="J87" s="4">
        <v>55</v>
      </c>
      <c r="K87" s="4">
        <v>77</v>
      </c>
      <c r="L87" s="4">
        <v>212</v>
      </c>
      <c r="M87" s="4">
        <v>34</v>
      </c>
      <c r="N87" s="4">
        <v>840</v>
      </c>
      <c r="O87" s="5">
        <f>VLOOKUP(A87,'[1]census pivot'!$A$4:$S$462,2,FALSE)</f>
        <v>119794</v>
      </c>
      <c r="P87" s="5">
        <f>VLOOKUP(A87,'[1]census pivot'!$A$4:$S$462,3,FALSE)</f>
        <v>120893</v>
      </c>
      <c r="Q87" s="5">
        <f>VLOOKUP(A87,'[1]census pivot'!$A$4:$S$462,4,FALSE)</f>
        <v>118175</v>
      </c>
      <c r="R87" s="5">
        <f>VLOOKUP(A87,'[1]census pivot'!$A$4:$S$462,5,FALSE)</f>
        <v>115853</v>
      </c>
      <c r="S87" s="5">
        <f>VLOOKUP(A87,'[1]census pivot'!$A$4:$S$462,6,FALSE)</f>
        <v>125274</v>
      </c>
      <c r="T87" s="5">
        <f>VLOOKUP(A87,'[1]census pivot'!$A$4:$S$462,7,FALSE)</f>
        <v>116074</v>
      </c>
      <c r="U87" s="5">
        <f>VLOOKUP(A87,'[1]census pivot'!$A$4:$S$462,8,FALSE)</f>
        <v>119014</v>
      </c>
      <c r="V87" s="5">
        <f>VLOOKUP(A87,'[1]census pivot'!$A$4:$S$462,9,FALSE)</f>
        <v>109703</v>
      </c>
      <c r="W87" s="5">
        <f>VLOOKUP(A87,'[1]census pivot'!$A$4:$S$462,10,FALSE)</f>
        <v>100138</v>
      </c>
      <c r="X87" s="5">
        <f>VLOOKUP(A87,'[1]census pivot'!$A$4:$S$462,11,FALSE)</f>
        <v>99668</v>
      </c>
      <c r="Y87" s="5">
        <f>VLOOKUP(A87,'[1]census pivot'!$A$4:$S$462,12,FALSE)</f>
        <v>110345</v>
      </c>
      <c r="Z87" s="5">
        <f>VLOOKUP(A87,'[1]census pivot'!$A$4:$S$462,13,FALSE)</f>
        <v>110592</v>
      </c>
      <c r="AA87" s="5">
        <f>VLOOKUP(A87,'[1]census pivot'!$A$4:$S$462,14,FALSE)</f>
        <v>99185</v>
      </c>
      <c r="AB87" s="5">
        <f>VLOOKUP(A87,'[1]census pivot'!$A$4:$S$462,15,FALSE)</f>
        <v>78144</v>
      </c>
      <c r="AC87" s="5">
        <f>VLOOKUP(A87,'[1]census pivot'!$A$4:$S$462,16,FALSE)</f>
        <v>56453</v>
      </c>
      <c r="AD87" s="5">
        <f>VLOOKUP(A87,'[1]census pivot'!$A$4:$S$462,17,FALSE)</f>
        <v>40612</v>
      </c>
      <c r="AE87" s="5">
        <f>VLOOKUP(A87,'[1]census pivot'!$A$4:$S$462,18,FALSE)</f>
        <v>31741</v>
      </c>
      <c r="AF87" s="5">
        <f>VLOOKUP(A87,'[1]census pivot'!$A$4:$S$462,19,FALSE)</f>
        <v>33744</v>
      </c>
      <c r="AG87" s="6">
        <f t="shared" si="10"/>
        <v>1.0851962535686262E-3</v>
      </c>
      <c r="AH87" s="6">
        <f t="shared" si="11"/>
        <v>2.6352334900530392E-4</v>
      </c>
      <c r="AI87" s="6">
        <f t="shared" si="12"/>
        <v>2.6127310504422979E-4</v>
      </c>
      <c r="AJ87" s="6">
        <f t="shared" si="13"/>
        <v>2.5096984958823931E-4</v>
      </c>
      <c r="AK87" s="6">
        <f t="shared" si="14"/>
        <v>1.7155846569545514E-4</v>
      </c>
      <c r="AL87" s="6">
        <f t="shared" si="15"/>
        <v>2.8093498973873047E-4</v>
      </c>
      <c r="AM87" s="6">
        <f t="shared" si="16"/>
        <v>2.6218317546728191E-4</v>
      </c>
      <c r="AN87" s="6">
        <f t="shared" si="17"/>
        <v>4.0862723537671714E-4</v>
      </c>
      <c r="AO87" s="6">
        <f t="shared" si="18"/>
        <v>1.0642267770514008E-3</v>
      </c>
      <c r="AP87" s="6">
        <f t="shared" si="19"/>
        <v>6.2825983878615462E-3</v>
      </c>
    </row>
    <row r="88" spans="1:42" x14ac:dyDescent="0.35">
      <c r="A88" s="3" t="s">
        <v>479</v>
      </c>
      <c r="B88" s="4">
        <v>64</v>
      </c>
      <c r="C88" s="4">
        <v>54</v>
      </c>
      <c r="D88" s="4">
        <v>48</v>
      </c>
      <c r="E88" s="4">
        <v>54</v>
      </c>
      <c r="F88" s="4">
        <v>50</v>
      </c>
      <c r="G88" s="4">
        <v>54</v>
      </c>
      <c r="H88" s="4">
        <v>58</v>
      </c>
      <c r="I88" s="4">
        <v>64</v>
      </c>
      <c r="J88" s="4">
        <v>55</v>
      </c>
      <c r="K88" s="4">
        <v>116</v>
      </c>
      <c r="L88" s="4">
        <v>169</v>
      </c>
      <c r="M88" s="4">
        <v>61</v>
      </c>
      <c r="N88" s="4">
        <v>847</v>
      </c>
      <c r="O88" s="5">
        <f>VLOOKUP(A88,'[1]census pivot'!$A$4:$S$462,2,FALSE)</f>
        <v>96984.424000000014</v>
      </c>
      <c r="P88" s="5">
        <f>VLOOKUP(A88,'[1]census pivot'!$A$4:$S$462,3,FALSE)</f>
        <v>95631.361000000019</v>
      </c>
      <c r="Q88" s="5">
        <f>VLOOKUP(A88,'[1]census pivot'!$A$4:$S$462,4,FALSE)</f>
        <v>103285.86499999996</v>
      </c>
      <c r="R88" s="5">
        <f>VLOOKUP(A88,'[1]census pivot'!$A$4:$S$462,5,FALSE)</f>
        <v>113652.68400000002</v>
      </c>
      <c r="S88" s="5">
        <f>VLOOKUP(A88,'[1]census pivot'!$A$4:$S$462,6,FALSE)</f>
        <v>111011.67499999997</v>
      </c>
      <c r="T88" s="5">
        <f>VLOOKUP(A88,'[1]census pivot'!$A$4:$S$462,7,FALSE)</f>
        <v>101739.50900000001</v>
      </c>
      <c r="U88" s="5">
        <f>VLOOKUP(A88,'[1]census pivot'!$A$4:$S$462,8,FALSE)</f>
        <v>102497.75699999998</v>
      </c>
      <c r="V88" s="5">
        <f>VLOOKUP(A88,'[1]census pivot'!$A$4:$S$462,9,FALSE)</f>
        <v>106316.28700000001</v>
      </c>
      <c r="W88" s="5">
        <f>VLOOKUP(A88,'[1]census pivot'!$A$4:$S$462,10,FALSE)</f>
        <v>113848.82800000004</v>
      </c>
      <c r="X88" s="5">
        <f>VLOOKUP(A88,'[1]census pivot'!$A$4:$S$462,11,FALSE)</f>
        <v>122914.18299999998</v>
      </c>
      <c r="Y88" s="5">
        <f>VLOOKUP(A88,'[1]census pivot'!$A$4:$S$462,12,FALSE)</f>
        <v>131956.198</v>
      </c>
      <c r="Z88" s="5">
        <f>VLOOKUP(A88,'[1]census pivot'!$A$4:$S$462,13,FALSE)</f>
        <v>127743.23099999997</v>
      </c>
      <c r="AA88" s="5">
        <f>VLOOKUP(A88,'[1]census pivot'!$A$4:$S$462,14,FALSE)</f>
        <v>109521.60200000001</v>
      </c>
      <c r="AB88" s="5">
        <f>VLOOKUP(A88,'[1]census pivot'!$A$4:$S$462,15,FALSE)</f>
        <v>83673.773999999976</v>
      </c>
      <c r="AC88" s="5">
        <f>VLOOKUP(A88,'[1]census pivot'!$A$4:$S$462,16,FALSE)</f>
        <v>64959.694000000003</v>
      </c>
      <c r="AD88" s="5">
        <f>VLOOKUP(A88,'[1]census pivot'!$A$4:$S$462,17,FALSE)</f>
        <v>52834.55599999999</v>
      </c>
      <c r="AE88" s="5">
        <f>VLOOKUP(A88,'[1]census pivot'!$A$4:$S$462,18,FALSE)</f>
        <v>39636.51</v>
      </c>
      <c r="AF88" s="5">
        <f>VLOOKUP(A88,'[1]census pivot'!$A$4:$S$462,19,FALSE)</f>
        <v>34439.434000000001</v>
      </c>
      <c r="AG88" s="6">
        <f t="shared" si="10"/>
        <v>1.2166902182148341E-3</v>
      </c>
      <c r="AH88" s="6">
        <f t="shared" si="11"/>
        <v>2.4130640148782291E-4</v>
      </c>
      <c r="AI88" s="6">
        <f t="shared" si="12"/>
        <v>2.1365204616189255E-4</v>
      </c>
      <c r="AJ88" s="6">
        <f t="shared" si="13"/>
        <v>2.4481330454159136E-4</v>
      </c>
      <c r="AK88" s="6">
        <f t="shared" si="14"/>
        <v>2.4527046439668697E-4</v>
      </c>
      <c r="AL88" s="6">
        <f t="shared" si="15"/>
        <v>2.2756665475381387E-4</v>
      </c>
      <c r="AM88" s="6">
        <f t="shared" si="16"/>
        <v>2.6974077527957971E-4</v>
      </c>
      <c r="AN88" s="6">
        <f t="shared" si="17"/>
        <v>3.7003778987381228E-4</v>
      </c>
      <c r="AO88" s="6">
        <f t="shared" si="18"/>
        <v>1.2544464449020195E-3</v>
      </c>
      <c r="AP88" s="6">
        <f t="shared" si="19"/>
        <v>4.9071654313482616E-3</v>
      </c>
    </row>
    <row r="89" spans="1:42" x14ac:dyDescent="0.35">
      <c r="A89" s="3" t="s">
        <v>106</v>
      </c>
      <c r="B89" s="4">
        <v>57</v>
      </c>
      <c r="C89" s="4">
        <v>46</v>
      </c>
      <c r="D89" s="4">
        <v>60</v>
      </c>
      <c r="E89" s="4">
        <v>63</v>
      </c>
      <c r="F89" s="4">
        <v>42</v>
      </c>
      <c r="G89" s="4">
        <v>68</v>
      </c>
      <c r="H89" s="4">
        <v>47</v>
      </c>
      <c r="I89" s="4">
        <v>47</v>
      </c>
      <c r="J89" s="4">
        <v>55</v>
      </c>
      <c r="K89" s="4">
        <v>112</v>
      </c>
      <c r="L89" s="4">
        <v>307</v>
      </c>
      <c r="M89" s="4">
        <v>54</v>
      </c>
      <c r="N89" s="4">
        <v>958</v>
      </c>
      <c r="O89" s="5">
        <f>VLOOKUP(A89,'[1]census pivot'!$A$4:$S$462,2,FALSE)</f>
        <v>188741.39800000002</v>
      </c>
      <c r="P89" s="5">
        <f>VLOOKUP(A89,'[1]census pivot'!$A$4:$S$462,3,FALSE)</f>
        <v>210609.40099999998</v>
      </c>
      <c r="Q89" s="5">
        <f>VLOOKUP(A89,'[1]census pivot'!$A$4:$S$462,4,FALSE)</f>
        <v>229190.81400000001</v>
      </c>
      <c r="R89" s="5">
        <f>VLOOKUP(A89,'[1]census pivot'!$A$4:$S$462,5,FALSE)</f>
        <v>252953.66699999999</v>
      </c>
      <c r="S89" s="5">
        <f>VLOOKUP(A89,'[1]census pivot'!$A$4:$S$462,6,FALSE)</f>
        <v>241810.45600000001</v>
      </c>
      <c r="T89" s="5">
        <f>VLOOKUP(A89,'[1]census pivot'!$A$4:$S$462,7,FALSE)</f>
        <v>219637.91</v>
      </c>
      <c r="U89" s="5">
        <f>VLOOKUP(A89,'[1]census pivot'!$A$4:$S$462,8,FALSE)</f>
        <v>218968.155</v>
      </c>
      <c r="V89" s="5">
        <f>VLOOKUP(A89,'[1]census pivot'!$A$4:$S$462,9,FALSE)</f>
        <v>206455.959</v>
      </c>
      <c r="W89" s="5">
        <f>VLOOKUP(A89,'[1]census pivot'!$A$4:$S$462,10,FALSE)</f>
        <v>233510.166</v>
      </c>
      <c r="X89" s="5">
        <f>VLOOKUP(A89,'[1]census pivot'!$A$4:$S$462,11,FALSE)</f>
        <v>263152.83899999998</v>
      </c>
      <c r="Y89" s="5">
        <f>VLOOKUP(A89,'[1]census pivot'!$A$4:$S$462,12,FALSE)</f>
        <v>283183.02300000004</v>
      </c>
      <c r="Z89" s="5">
        <f>VLOOKUP(A89,'[1]census pivot'!$A$4:$S$462,13,FALSE)</f>
        <v>264674.723</v>
      </c>
      <c r="AA89" s="5">
        <f>VLOOKUP(A89,'[1]census pivot'!$A$4:$S$462,14,FALSE)</f>
        <v>224209.27900000004</v>
      </c>
      <c r="AB89" s="5">
        <f>VLOOKUP(A89,'[1]census pivot'!$A$4:$S$462,15,FALSE)</f>
        <v>177692.75299999997</v>
      </c>
      <c r="AC89" s="5">
        <f>VLOOKUP(A89,'[1]census pivot'!$A$4:$S$462,16,FALSE)</f>
        <v>125833.11899999999</v>
      </c>
      <c r="AD89" s="5">
        <f>VLOOKUP(A89,'[1]census pivot'!$A$4:$S$462,17,FALSE)</f>
        <v>91204.077000000005</v>
      </c>
      <c r="AE89" s="5">
        <f>VLOOKUP(A89,'[1]census pivot'!$A$4:$S$462,18,FALSE)</f>
        <v>71583.659000000014</v>
      </c>
      <c r="AF89" s="5">
        <f>VLOOKUP(A89,'[1]census pivot'!$A$4:$S$462,19,FALSE)</f>
        <v>87324.955000000002</v>
      </c>
      <c r="AG89" s="6">
        <f t="shared" si="10"/>
        <v>5.4572023462494434E-4</v>
      </c>
      <c r="AH89" s="6">
        <f t="shared" si="11"/>
        <v>1.3642558132901324E-4</v>
      </c>
      <c r="AI89" s="6">
        <f t="shared" si="12"/>
        <v>1.2126990865099569E-4</v>
      </c>
      <c r="AJ89" s="6">
        <f t="shared" si="13"/>
        <v>9.5757909777193805E-5</v>
      </c>
      <c r="AK89" s="6">
        <f t="shared" si="14"/>
        <v>1.5455735370535628E-4</v>
      </c>
      <c r="AL89" s="6">
        <f t="shared" si="15"/>
        <v>8.6027667720630071E-5</v>
      </c>
      <c r="AM89" s="6">
        <f t="shared" si="16"/>
        <v>9.613732461632074E-5</v>
      </c>
      <c r="AN89" s="6">
        <f t="shared" si="17"/>
        <v>1.8120366358753104E-4</v>
      </c>
      <c r="AO89" s="6">
        <f t="shared" si="18"/>
        <v>6.8801251711001117E-4</v>
      </c>
      <c r="AP89" s="6">
        <f t="shared" si="19"/>
        <v>3.5156044454875469E-3</v>
      </c>
    </row>
    <row r="90" spans="1:42" x14ac:dyDescent="0.35">
      <c r="A90" s="3" t="s">
        <v>456</v>
      </c>
      <c r="B90" s="4">
        <v>44</v>
      </c>
      <c r="C90" s="4">
        <v>56</v>
      </c>
      <c r="D90" s="4">
        <v>60</v>
      </c>
      <c r="E90" s="4">
        <v>46</v>
      </c>
      <c r="F90" s="4">
        <v>67</v>
      </c>
      <c r="G90" s="4">
        <v>68</v>
      </c>
      <c r="H90" s="4">
        <v>54</v>
      </c>
      <c r="I90" s="4">
        <v>50</v>
      </c>
      <c r="J90" s="4">
        <v>56</v>
      </c>
      <c r="K90" s="4">
        <v>63</v>
      </c>
      <c r="L90" s="4">
        <v>67</v>
      </c>
      <c r="M90" s="4">
        <v>41</v>
      </c>
      <c r="N90" s="4">
        <v>672</v>
      </c>
      <c r="O90" s="5">
        <f>VLOOKUP(A90,'[1]census pivot'!$A$4:$S$462,2,FALSE)</f>
        <v>30541.286</v>
      </c>
      <c r="P90" s="5">
        <f>VLOOKUP(A90,'[1]census pivot'!$A$4:$S$462,3,FALSE)</f>
        <v>33686.876999999993</v>
      </c>
      <c r="Q90" s="5">
        <f>VLOOKUP(A90,'[1]census pivot'!$A$4:$S$462,4,FALSE)</f>
        <v>35972.993000000002</v>
      </c>
      <c r="R90" s="5">
        <f>VLOOKUP(A90,'[1]census pivot'!$A$4:$S$462,5,FALSE)</f>
        <v>44704.106999999989</v>
      </c>
      <c r="S90" s="5">
        <f>VLOOKUP(A90,'[1]census pivot'!$A$4:$S$462,6,FALSE)</f>
        <v>44818.94200000001</v>
      </c>
      <c r="T90" s="5">
        <f>VLOOKUP(A90,'[1]census pivot'!$A$4:$S$462,7,FALSE)</f>
        <v>35071.763999999996</v>
      </c>
      <c r="U90" s="5">
        <f>VLOOKUP(A90,'[1]census pivot'!$A$4:$S$462,8,FALSE)</f>
        <v>35436.218000000001</v>
      </c>
      <c r="V90" s="5">
        <f>VLOOKUP(A90,'[1]census pivot'!$A$4:$S$462,9,FALSE)</f>
        <v>33846.906999999999</v>
      </c>
      <c r="W90" s="5">
        <f>VLOOKUP(A90,'[1]census pivot'!$A$4:$S$462,10,FALSE)</f>
        <v>38699.044000000002</v>
      </c>
      <c r="X90" s="5">
        <f>VLOOKUP(A90,'[1]census pivot'!$A$4:$S$462,11,FALSE)</f>
        <v>43275.263999999996</v>
      </c>
      <c r="Y90" s="5">
        <f>VLOOKUP(A90,'[1]census pivot'!$A$4:$S$462,12,FALSE)</f>
        <v>50033.205000000002</v>
      </c>
      <c r="Z90" s="5">
        <f>VLOOKUP(A90,'[1]census pivot'!$A$4:$S$462,13,FALSE)</f>
        <v>49497.407000000007</v>
      </c>
      <c r="AA90" s="5">
        <f>VLOOKUP(A90,'[1]census pivot'!$A$4:$S$462,14,FALSE)</f>
        <v>44122.332999999999</v>
      </c>
      <c r="AB90" s="5">
        <f>VLOOKUP(A90,'[1]census pivot'!$A$4:$S$462,15,FALSE)</f>
        <v>34193.952000000005</v>
      </c>
      <c r="AC90" s="5">
        <f>VLOOKUP(A90,'[1]census pivot'!$A$4:$S$462,16,FALSE)</f>
        <v>23722.878000000001</v>
      </c>
      <c r="AD90" s="5">
        <f>VLOOKUP(A90,'[1]census pivot'!$A$4:$S$462,17,FALSE)</f>
        <v>16568.589</v>
      </c>
      <c r="AE90" s="5">
        <f>VLOOKUP(A90,'[1]census pivot'!$A$4:$S$462,18,FALSE)</f>
        <v>12960.739</v>
      </c>
      <c r="AF90" s="5">
        <f>VLOOKUP(A90,'[1]census pivot'!$A$4:$S$462,19,FALSE)</f>
        <v>12918.938</v>
      </c>
      <c r="AG90" s="6">
        <f t="shared" si="10"/>
        <v>3.2742563623548793E-3</v>
      </c>
      <c r="AH90" s="6">
        <f t="shared" si="11"/>
        <v>8.6132805013848003E-4</v>
      </c>
      <c r="AI90" s="6">
        <f t="shared" si="12"/>
        <v>6.7021845960586084E-4</v>
      </c>
      <c r="AJ90" s="6">
        <f t="shared" si="13"/>
        <v>9.5024702309591004E-4</v>
      </c>
      <c r="AK90" s="6">
        <f t="shared" si="14"/>
        <v>9.3733694386334532E-4</v>
      </c>
      <c r="AL90" s="6">
        <f t="shared" si="15"/>
        <v>5.78725603138982E-4</v>
      </c>
      <c r="AM90" s="6">
        <f t="shared" si="16"/>
        <v>5.3407539905579737E-4</v>
      </c>
      <c r="AN90" s="6">
        <f t="shared" si="17"/>
        <v>9.6690374801245164E-4</v>
      </c>
      <c r="AO90" s="6">
        <f t="shared" si="18"/>
        <v>2.1334721873792727E-3</v>
      </c>
      <c r="AP90" s="6">
        <f t="shared" si="19"/>
        <v>5.1861848086893828E-3</v>
      </c>
    </row>
    <row r="91" spans="1:42" x14ac:dyDescent="0.35">
      <c r="A91" s="3" t="s">
        <v>449</v>
      </c>
      <c r="B91" s="4">
        <v>65</v>
      </c>
      <c r="C91" s="4">
        <v>51</v>
      </c>
      <c r="D91" s="4">
        <v>56</v>
      </c>
      <c r="E91" s="4">
        <v>52</v>
      </c>
      <c r="F91" s="4">
        <v>53</v>
      </c>
      <c r="G91" s="4">
        <v>49</v>
      </c>
      <c r="H91" s="4">
        <v>36</v>
      </c>
      <c r="I91" s="4">
        <v>42</v>
      </c>
      <c r="J91" s="4">
        <v>56</v>
      </c>
      <c r="K91" s="4">
        <v>83</v>
      </c>
      <c r="L91" s="4">
        <v>102</v>
      </c>
      <c r="M91" s="4">
        <v>50</v>
      </c>
      <c r="N91" s="4">
        <v>695</v>
      </c>
      <c r="O91" s="5">
        <f>VLOOKUP(A91,'[1]census pivot'!$A$4:$S$462,2,FALSE)</f>
        <v>242911</v>
      </c>
      <c r="P91" s="5">
        <f>VLOOKUP(A91,'[1]census pivot'!$A$4:$S$462,3,FALSE)</f>
        <v>248150</v>
      </c>
      <c r="Q91" s="5">
        <f>VLOOKUP(A91,'[1]census pivot'!$A$4:$S$462,4,FALSE)</f>
        <v>240347</v>
      </c>
      <c r="R91" s="5">
        <f>VLOOKUP(A91,'[1]census pivot'!$A$4:$S$462,5,FALSE)</f>
        <v>221543</v>
      </c>
      <c r="S91" s="5">
        <f>VLOOKUP(A91,'[1]census pivot'!$A$4:$S$462,6,FALSE)</f>
        <v>244235</v>
      </c>
      <c r="T91" s="5">
        <f>VLOOKUP(A91,'[1]census pivot'!$A$4:$S$462,7,FALSE)</f>
        <v>216364</v>
      </c>
      <c r="U91" s="5">
        <f>VLOOKUP(A91,'[1]census pivot'!$A$4:$S$462,8,FALSE)</f>
        <v>213774</v>
      </c>
      <c r="V91" s="5">
        <f>VLOOKUP(A91,'[1]census pivot'!$A$4:$S$462,9,FALSE)</f>
        <v>208292</v>
      </c>
      <c r="W91" s="5">
        <f>VLOOKUP(A91,'[1]census pivot'!$A$4:$S$462,10,FALSE)</f>
        <v>173796</v>
      </c>
      <c r="X91" s="5">
        <f>VLOOKUP(A91,'[1]census pivot'!$A$4:$S$462,11,FALSE)</f>
        <v>150740</v>
      </c>
      <c r="Y91" s="5">
        <f>VLOOKUP(A91,'[1]census pivot'!$A$4:$S$462,12,FALSE)</f>
        <v>147338</v>
      </c>
      <c r="Z91" s="5">
        <f>VLOOKUP(A91,'[1]census pivot'!$A$4:$S$462,13,FALSE)</f>
        <v>142394</v>
      </c>
      <c r="AA91" s="5">
        <f>VLOOKUP(A91,'[1]census pivot'!$A$4:$S$462,14,FALSE)</f>
        <v>131837</v>
      </c>
      <c r="AB91" s="5">
        <f>VLOOKUP(A91,'[1]census pivot'!$A$4:$S$462,15,FALSE)</f>
        <v>103407</v>
      </c>
      <c r="AC91" s="5">
        <f>VLOOKUP(A91,'[1]census pivot'!$A$4:$S$462,16,FALSE)</f>
        <v>74358</v>
      </c>
      <c r="AD91" s="5">
        <f>VLOOKUP(A91,'[1]census pivot'!$A$4:$S$462,17,FALSE)</f>
        <v>53184</v>
      </c>
      <c r="AE91" s="5">
        <f>VLOOKUP(A91,'[1]census pivot'!$A$4:$S$462,18,FALSE)</f>
        <v>36766</v>
      </c>
      <c r="AF91" s="5">
        <f>VLOOKUP(A91,'[1]census pivot'!$A$4:$S$462,19,FALSE)</f>
        <v>34299</v>
      </c>
      <c r="AG91" s="6">
        <f t="shared" si="10"/>
        <v>4.7754115704928964E-4</v>
      </c>
      <c r="AH91" s="6">
        <f t="shared" si="11"/>
        <v>1.1463734680049213E-4</v>
      </c>
      <c r="AI91" s="6">
        <f t="shared" si="12"/>
        <v>1.2022895027244739E-4</v>
      </c>
      <c r="AJ91" s="6">
        <f t="shared" si="13"/>
        <v>1.2321627012726148E-4</v>
      </c>
      <c r="AK91" s="6">
        <f t="shared" si="14"/>
        <v>1.2824270848600322E-4</v>
      </c>
      <c r="AL91" s="6">
        <f t="shared" si="15"/>
        <v>1.207737572044901E-4</v>
      </c>
      <c r="AM91" s="6">
        <f t="shared" si="16"/>
        <v>1.5315555134175202E-4</v>
      </c>
      <c r="AN91" s="6">
        <f t="shared" si="17"/>
        <v>3.1502264225241188E-4</v>
      </c>
      <c r="AO91" s="6">
        <f t="shared" si="18"/>
        <v>9.2273485269594221E-4</v>
      </c>
      <c r="AP91" s="6">
        <f t="shared" si="19"/>
        <v>2.9738476340418086E-3</v>
      </c>
    </row>
    <row r="92" spans="1:42" x14ac:dyDescent="0.35">
      <c r="A92" s="3" t="s">
        <v>121</v>
      </c>
      <c r="B92" s="4">
        <v>60</v>
      </c>
      <c r="C92" s="4">
        <v>49</v>
      </c>
      <c r="D92" s="4">
        <v>60</v>
      </c>
      <c r="E92" s="4">
        <v>65</v>
      </c>
      <c r="F92" s="4">
        <v>66</v>
      </c>
      <c r="G92" s="4">
        <v>60</v>
      </c>
      <c r="H92" s="4">
        <v>67</v>
      </c>
      <c r="I92" s="4">
        <v>75</v>
      </c>
      <c r="J92" s="4">
        <v>56</v>
      </c>
      <c r="K92" s="4">
        <v>52</v>
      </c>
      <c r="L92" s="4">
        <v>51</v>
      </c>
      <c r="M92" s="4">
        <v>51</v>
      </c>
      <c r="N92" s="4">
        <v>712</v>
      </c>
      <c r="O92" s="5">
        <f>VLOOKUP(A92,'[1]census pivot'!$A$4:$S$462,2,FALSE)</f>
        <v>36542.889000000003</v>
      </c>
      <c r="P92" s="5">
        <f>VLOOKUP(A92,'[1]census pivot'!$A$4:$S$462,3,FALSE)</f>
        <v>27871.695</v>
      </c>
      <c r="Q92" s="5">
        <f>VLOOKUP(A92,'[1]census pivot'!$A$4:$S$462,4,FALSE)</f>
        <v>24155.469000000001</v>
      </c>
      <c r="R92" s="5">
        <f>VLOOKUP(A92,'[1]census pivot'!$A$4:$S$462,5,FALSE)</f>
        <v>40259.114999999998</v>
      </c>
      <c r="S92" s="5">
        <f>VLOOKUP(A92,'[1]census pivot'!$A$4:$S$462,6,FALSE)</f>
        <v>59459.616000000002</v>
      </c>
      <c r="T92" s="5">
        <f>VLOOKUP(A92,'[1]census pivot'!$A$4:$S$462,7,FALSE)</f>
        <v>72466.407000000007</v>
      </c>
      <c r="U92" s="5">
        <f>VLOOKUP(A92,'[1]census pivot'!$A$4:$S$462,8,FALSE)</f>
        <v>60698.358</v>
      </c>
      <c r="V92" s="5">
        <f>VLOOKUP(A92,'[1]census pivot'!$A$4:$S$462,9,FALSE)</f>
        <v>45214.082999999999</v>
      </c>
      <c r="W92" s="5">
        <f>VLOOKUP(A92,'[1]census pivot'!$A$4:$S$462,10,FALSE)</f>
        <v>39020.373</v>
      </c>
      <c r="X92" s="5">
        <f>VLOOKUP(A92,'[1]census pivot'!$A$4:$S$462,11,FALSE)</f>
        <v>38401.002</v>
      </c>
      <c r="Y92" s="5">
        <f>VLOOKUP(A92,'[1]census pivot'!$A$4:$S$462,12,FALSE)</f>
        <v>37781.631000000001</v>
      </c>
      <c r="Z92" s="5">
        <f>VLOOKUP(A92,'[1]census pivot'!$A$4:$S$462,13,FALSE)</f>
        <v>34684.775999999998</v>
      </c>
      <c r="AA92" s="5">
        <f>VLOOKUP(A92,'[1]census pivot'!$A$4:$S$462,14,FALSE)</f>
        <v>30968.55</v>
      </c>
      <c r="AB92" s="5">
        <f>VLOOKUP(A92,'[1]census pivot'!$A$4:$S$462,15,FALSE)</f>
        <v>22297.356</v>
      </c>
      <c r="AC92" s="5">
        <f>VLOOKUP(A92,'[1]census pivot'!$A$4:$S$462,16,FALSE)</f>
        <v>16103.646000000001</v>
      </c>
      <c r="AD92" s="5">
        <f>VLOOKUP(A92,'[1]census pivot'!$A$4:$S$462,17,FALSE)</f>
        <v>12387.42</v>
      </c>
      <c r="AE92" s="5">
        <f>VLOOKUP(A92,'[1]census pivot'!$A$4:$S$462,18,FALSE)</f>
        <v>9290.5650000000005</v>
      </c>
      <c r="AF92" s="5">
        <f>VLOOKUP(A92,'[1]census pivot'!$A$4:$S$462,19,FALSE)</f>
        <v>9909.9359999999997</v>
      </c>
      <c r="AG92" s="6">
        <f t="shared" si="10"/>
        <v>2.982796461440145E-3</v>
      </c>
      <c r="AH92" s="6">
        <f t="shared" si="11"/>
        <v>1.1532437170705672E-3</v>
      </c>
      <c r="AI92" s="6">
        <f t="shared" si="12"/>
        <v>6.016923741237742E-4</v>
      </c>
      <c r="AJ92" s="6">
        <f t="shared" si="13"/>
        <v>4.9562660212707161E-4</v>
      </c>
      <c r="AK92" s="6">
        <f t="shared" si="14"/>
        <v>7.1229758995535028E-4</v>
      </c>
      <c r="AL92" s="6">
        <f t="shared" si="15"/>
        <v>8.7946553383105039E-4</v>
      </c>
      <c r="AM92" s="6">
        <f t="shared" si="16"/>
        <v>1.1423640593623543E-3</v>
      </c>
      <c r="AN92" s="6">
        <f t="shared" si="17"/>
        <v>1.4582952809408462E-3</v>
      </c>
      <c r="AO92" s="6">
        <f t="shared" si="18"/>
        <v>2.3987469315067799E-3</v>
      </c>
      <c r="AP92" s="6">
        <f t="shared" si="19"/>
        <v>5.1463500874274065E-3</v>
      </c>
    </row>
    <row r="93" spans="1:42" x14ac:dyDescent="0.35">
      <c r="A93" s="3" t="s">
        <v>159</v>
      </c>
      <c r="B93" s="4">
        <v>64</v>
      </c>
      <c r="C93" s="4">
        <v>67</v>
      </c>
      <c r="D93" s="4">
        <v>54</v>
      </c>
      <c r="E93" s="4">
        <v>55</v>
      </c>
      <c r="F93" s="4">
        <v>61</v>
      </c>
      <c r="G93" s="4">
        <v>63</v>
      </c>
      <c r="H93" s="4">
        <v>39</v>
      </c>
      <c r="I93" s="4">
        <v>62</v>
      </c>
      <c r="J93" s="4">
        <v>56</v>
      </c>
      <c r="K93" s="4">
        <v>56</v>
      </c>
      <c r="L93" s="4">
        <v>99</v>
      </c>
      <c r="M93" s="4">
        <v>53</v>
      </c>
      <c r="N93" s="4">
        <v>729</v>
      </c>
      <c r="O93" s="5">
        <f>VLOOKUP(A93,'[1]census pivot'!$A$4:$S$462,2,FALSE)</f>
        <v>106045.37800000006</v>
      </c>
      <c r="P93" s="5">
        <f>VLOOKUP(A93,'[1]census pivot'!$A$4:$S$462,3,FALSE)</f>
        <v>111642.34300000002</v>
      </c>
      <c r="Q93" s="5">
        <f>VLOOKUP(A93,'[1]census pivot'!$A$4:$S$462,4,FALSE)</f>
        <v>111992.304</v>
      </c>
      <c r="R93" s="5">
        <f>VLOOKUP(A93,'[1]census pivot'!$A$4:$S$462,5,FALSE)</f>
        <v>105809.60199999997</v>
      </c>
      <c r="S93" s="5">
        <f>VLOOKUP(A93,'[1]census pivot'!$A$4:$S$462,6,FALSE)</f>
        <v>104928.59800000001</v>
      </c>
      <c r="T93" s="5">
        <f>VLOOKUP(A93,'[1]census pivot'!$A$4:$S$462,7,FALSE)</f>
        <v>99847.310000000041</v>
      </c>
      <c r="U93" s="5">
        <f>VLOOKUP(A93,'[1]census pivot'!$A$4:$S$462,8,FALSE)</f>
        <v>99948.132000000041</v>
      </c>
      <c r="V93" s="5">
        <f>VLOOKUP(A93,'[1]census pivot'!$A$4:$S$462,9,FALSE)</f>
        <v>92470.814999999988</v>
      </c>
      <c r="W93" s="5">
        <f>VLOOKUP(A93,'[1]census pivot'!$A$4:$S$462,10,FALSE)</f>
        <v>93055.595000000045</v>
      </c>
      <c r="X93" s="5">
        <f>VLOOKUP(A93,'[1]census pivot'!$A$4:$S$462,11,FALSE)</f>
        <v>90467.299000000014</v>
      </c>
      <c r="Y93" s="5">
        <f>VLOOKUP(A93,'[1]census pivot'!$A$4:$S$462,12,FALSE)</f>
        <v>96129.700999999986</v>
      </c>
      <c r="Z93" s="5">
        <f>VLOOKUP(A93,'[1]census pivot'!$A$4:$S$462,13,FALSE)</f>
        <v>91699.294000000009</v>
      </c>
      <c r="AA93" s="5">
        <f>VLOOKUP(A93,'[1]census pivot'!$A$4:$S$462,14,FALSE)</f>
        <v>84040.031000000017</v>
      </c>
      <c r="AB93" s="5">
        <f>VLOOKUP(A93,'[1]census pivot'!$A$4:$S$462,15,FALSE)</f>
        <v>66599.705999999991</v>
      </c>
      <c r="AC93" s="5">
        <f>VLOOKUP(A93,'[1]census pivot'!$A$4:$S$462,16,FALSE)</f>
        <v>48594.245999999999</v>
      </c>
      <c r="AD93" s="5">
        <f>VLOOKUP(A93,'[1]census pivot'!$A$4:$S$462,17,FALSE)</f>
        <v>33937.877999999997</v>
      </c>
      <c r="AE93" s="5">
        <f>VLOOKUP(A93,'[1]census pivot'!$A$4:$S$462,18,FALSE)</f>
        <v>23958.250000000011</v>
      </c>
      <c r="AF93" s="5">
        <f>VLOOKUP(A93,'[1]census pivot'!$A$4:$S$462,19,FALSE)</f>
        <v>22252.799000000003</v>
      </c>
      <c r="AG93" s="6">
        <f t="shared" si="10"/>
        <v>1.2353202230086814E-3</v>
      </c>
      <c r="AH93" s="6">
        <f t="shared" si="11"/>
        <v>2.414652681254707E-4</v>
      </c>
      <c r="AI93" s="6">
        <f t="shared" si="12"/>
        <v>2.5624210513328863E-4</v>
      </c>
      <c r="AJ93" s="6">
        <f t="shared" si="13"/>
        <v>3.0531227033697781E-4</v>
      </c>
      <c r="AK93" s="6">
        <f t="shared" si="14"/>
        <v>3.3957429564879731E-4</v>
      </c>
      <c r="AL93" s="6">
        <f t="shared" si="15"/>
        <v>2.090065756684191E-4</v>
      </c>
      <c r="AM93" s="6">
        <f t="shared" si="16"/>
        <v>3.5279525513142829E-4</v>
      </c>
      <c r="AN93" s="6">
        <f t="shared" si="17"/>
        <v>4.8613663328435857E-4</v>
      </c>
      <c r="AO93" s="6">
        <f t="shared" si="18"/>
        <v>9.6724948514691667E-4</v>
      </c>
      <c r="AP93" s="6">
        <f t="shared" si="19"/>
        <v>4.4488785433239204E-3</v>
      </c>
    </row>
    <row r="94" spans="1:42" x14ac:dyDescent="0.35">
      <c r="A94" s="3" t="s">
        <v>325</v>
      </c>
      <c r="B94" s="4">
        <v>42</v>
      </c>
      <c r="C94" s="4">
        <v>66</v>
      </c>
      <c r="D94" s="4">
        <v>59</v>
      </c>
      <c r="E94" s="4">
        <v>52</v>
      </c>
      <c r="F94" s="4">
        <v>54</v>
      </c>
      <c r="G94" s="4">
        <v>48</v>
      </c>
      <c r="H94" s="4">
        <v>38</v>
      </c>
      <c r="I94" s="4">
        <v>48</v>
      </c>
      <c r="J94" s="4">
        <v>56</v>
      </c>
      <c r="K94" s="4">
        <v>65</v>
      </c>
      <c r="L94" s="4">
        <v>134</v>
      </c>
      <c r="M94" s="4">
        <v>74</v>
      </c>
      <c r="N94" s="4">
        <v>736</v>
      </c>
      <c r="O94" s="5">
        <f>VLOOKUP(A94,'[1]census pivot'!$A$4:$S$462,2,FALSE)</f>
        <v>141911.87400000001</v>
      </c>
      <c r="P94" s="5">
        <f>VLOOKUP(A94,'[1]census pivot'!$A$4:$S$462,3,FALSE)</f>
        <v>137435.16900000005</v>
      </c>
      <c r="Q94" s="5">
        <f>VLOOKUP(A94,'[1]census pivot'!$A$4:$S$462,4,FALSE)</f>
        <v>138135.99499999997</v>
      </c>
      <c r="R94" s="5">
        <f>VLOOKUP(A94,'[1]census pivot'!$A$4:$S$462,5,FALSE)</f>
        <v>149202.72899999999</v>
      </c>
      <c r="S94" s="5">
        <f>VLOOKUP(A94,'[1]census pivot'!$A$4:$S$462,6,FALSE)</f>
        <v>141935.42199999999</v>
      </c>
      <c r="T94" s="5">
        <f>VLOOKUP(A94,'[1]census pivot'!$A$4:$S$462,7,FALSE)</f>
        <v>134899.655</v>
      </c>
      <c r="U94" s="5">
        <f>VLOOKUP(A94,'[1]census pivot'!$A$4:$S$462,8,FALSE)</f>
        <v>118901.23500000003</v>
      </c>
      <c r="V94" s="5">
        <f>VLOOKUP(A94,'[1]census pivot'!$A$4:$S$462,9,FALSE)</f>
        <v>122522.984</v>
      </c>
      <c r="W94" s="5">
        <f>VLOOKUP(A94,'[1]census pivot'!$A$4:$S$462,10,FALSE)</f>
        <v>129591.97199999998</v>
      </c>
      <c r="X94" s="5">
        <f>VLOOKUP(A94,'[1]census pivot'!$A$4:$S$462,11,FALSE)</f>
        <v>142929.88500000007</v>
      </c>
      <c r="Y94" s="5">
        <f>VLOOKUP(A94,'[1]census pivot'!$A$4:$S$462,12,FALSE)</f>
        <v>140691.67600000004</v>
      </c>
      <c r="Z94" s="5">
        <f>VLOOKUP(A94,'[1]census pivot'!$A$4:$S$462,13,FALSE)</f>
        <v>127928.05299999997</v>
      </c>
      <c r="AA94" s="5">
        <f>VLOOKUP(A94,'[1]census pivot'!$A$4:$S$462,14,FALSE)</f>
        <v>106934.90399999999</v>
      </c>
      <c r="AB94" s="5">
        <f>VLOOKUP(A94,'[1]census pivot'!$A$4:$S$462,15,FALSE)</f>
        <v>79531.26999999999</v>
      </c>
      <c r="AC94" s="5">
        <f>VLOOKUP(A94,'[1]census pivot'!$A$4:$S$462,16,FALSE)</f>
        <v>61455.118000000002</v>
      </c>
      <c r="AD94" s="5">
        <f>VLOOKUP(A94,'[1]census pivot'!$A$4:$S$462,17,FALSE)</f>
        <v>47388.419000000002</v>
      </c>
      <c r="AE94" s="5">
        <f>VLOOKUP(A94,'[1]census pivot'!$A$4:$S$462,18,FALSE)</f>
        <v>34253.870999999992</v>
      </c>
      <c r="AF94" s="5">
        <f>VLOOKUP(A94,'[1]census pivot'!$A$4:$S$462,19,FALSE)</f>
        <v>29812.348000000005</v>
      </c>
      <c r="AG94" s="6">
        <f t="shared" si="10"/>
        <v>7.6103568331427991E-4</v>
      </c>
      <c r="AH94" s="6">
        <f t="shared" si="11"/>
        <v>2.1410077579815282E-4</v>
      </c>
      <c r="AI94" s="6">
        <f t="shared" si="12"/>
        <v>2.0265293228437109E-4</v>
      </c>
      <c r="AJ94" s="6">
        <f t="shared" si="13"/>
        <v>2.127652113434275E-4</v>
      </c>
      <c r="AK94" s="6">
        <f t="shared" si="14"/>
        <v>1.9038933969470659E-4</v>
      </c>
      <c r="AL94" s="6">
        <f t="shared" si="15"/>
        <v>1.3398135129790074E-4</v>
      </c>
      <c r="AM94" s="6">
        <f t="shared" si="16"/>
        <v>2.0437450253170408E-4</v>
      </c>
      <c r="AN94" s="6">
        <f t="shared" si="17"/>
        <v>3.9720146600251942E-4</v>
      </c>
      <c r="AO94" s="6">
        <f t="shared" si="18"/>
        <v>7.9615601179241797E-4</v>
      </c>
      <c r="AP94" s="6">
        <f t="shared" si="19"/>
        <v>4.4947818266444488E-3</v>
      </c>
    </row>
    <row r="95" spans="1:42" x14ac:dyDescent="0.35">
      <c r="A95" s="3" t="s">
        <v>355</v>
      </c>
      <c r="B95" s="4">
        <v>78</v>
      </c>
      <c r="C95" s="4">
        <v>63</v>
      </c>
      <c r="D95" s="4">
        <v>60</v>
      </c>
      <c r="E95" s="4">
        <v>78</v>
      </c>
      <c r="F95" s="4">
        <v>72</v>
      </c>
      <c r="G95" s="4">
        <v>55</v>
      </c>
      <c r="H95" s="4">
        <v>60</v>
      </c>
      <c r="I95" s="4">
        <v>56</v>
      </c>
      <c r="J95" s="4">
        <v>56</v>
      </c>
      <c r="K95" s="4">
        <v>52</v>
      </c>
      <c r="L95" s="4">
        <v>85</v>
      </c>
      <c r="M95" s="4">
        <v>62</v>
      </c>
      <c r="N95" s="4">
        <v>777</v>
      </c>
      <c r="O95" s="5">
        <f>VLOOKUP(A95,'[1]census pivot'!$A$4:$S$462,2,FALSE)</f>
        <v>41571.671999999999</v>
      </c>
      <c r="P95" s="5">
        <f>VLOOKUP(A95,'[1]census pivot'!$A$4:$S$462,3,FALSE)</f>
        <v>39883.701000000001</v>
      </c>
      <c r="Q95" s="5">
        <f>VLOOKUP(A95,'[1]census pivot'!$A$4:$S$462,4,FALSE)</f>
        <v>36848.653999999995</v>
      </c>
      <c r="R95" s="5">
        <f>VLOOKUP(A95,'[1]census pivot'!$A$4:$S$462,5,FALSE)</f>
        <v>45008.985000000001</v>
      </c>
      <c r="S95" s="5">
        <f>VLOOKUP(A95,'[1]census pivot'!$A$4:$S$462,6,FALSE)</f>
        <v>59477.23</v>
      </c>
      <c r="T95" s="5">
        <f>VLOOKUP(A95,'[1]census pivot'!$A$4:$S$462,7,FALSE)</f>
        <v>46101.113000000012</v>
      </c>
      <c r="U95" s="5">
        <f>VLOOKUP(A95,'[1]census pivot'!$A$4:$S$462,8,FALSE)</f>
        <v>41292.233999999997</v>
      </c>
      <c r="V95" s="5">
        <f>VLOOKUP(A95,'[1]census pivot'!$A$4:$S$462,9,FALSE)</f>
        <v>35080.424999999988</v>
      </c>
      <c r="W95" s="5">
        <f>VLOOKUP(A95,'[1]census pivot'!$A$4:$S$462,10,FALSE)</f>
        <v>36004.594999999994</v>
      </c>
      <c r="X95" s="5">
        <f>VLOOKUP(A95,'[1]census pivot'!$A$4:$S$462,11,FALSE)</f>
        <v>40571.329000000005</v>
      </c>
      <c r="Y95" s="5">
        <f>VLOOKUP(A95,'[1]census pivot'!$A$4:$S$462,12,FALSE)</f>
        <v>46040.608999999997</v>
      </c>
      <c r="Z95" s="5">
        <f>VLOOKUP(A95,'[1]census pivot'!$A$4:$S$462,13,FALSE)</f>
        <v>43259.865000000005</v>
      </c>
      <c r="AA95" s="5">
        <f>VLOOKUP(A95,'[1]census pivot'!$A$4:$S$462,14,FALSE)</f>
        <v>35619.471000000005</v>
      </c>
      <c r="AB95" s="5">
        <f>VLOOKUP(A95,'[1]census pivot'!$A$4:$S$462,15,FALSE)</f>
        <v>25035.070999999996</v>
      </c>
      <c r="AC95" s="5">
        <f>VLOOKUP(A95,'[1]census pivot'!$A$4:$S$462,16,FALSE)</f>
        <v>19825.216000000004</v>
      </c>
      <c r="AD95" s="5">
        <f>VLOOKUP(A95,'[1]census pivot'!$A$4:$S$462,17,FALSE)</f>
        <v>16408.989999999998</v>
      </c>
      <c r="AE95" s="5">
        <f>VLOOKUP(A95,'[1]census pivot'!$A$4:$S$462,18,FALSE)</f>
        <v>14191.985999999997</v>
      </c>
      <c r="AF95" s="5">
        <f>VLOOKUP(A95,'[1]census pivot'!$A$4:$S$462,19,FALSE)</f>
        <v>14456.888000000004</v>
      </c>
      <c r="AG95" s="6">
        <f t="shared" si="10"/>
        <v>3.3917327164517223E-3</v>
      </c>
      <c r="AH95" s="6">
        <f t="shared" si="11"/>
        <v>7.8193872715101738E-4</v>
      </c>
      <c r="AI95" s="6">
        <f t="shared" si="12"/>
        <v>5.7423842944258243E-4</v>
      </c>
      <c r="AJ95" s="6">
        <f t="shared" si="13"/>
        <v>8.2386134038326731E-4</v>
      </c>
      <c r="AK95" s="6">
        <f t="shared" si="14"/>
        <v>7.7372138321125895E-4</v>
      </c>
      <c r="AL95" s="6">
        <f t="shared" si="15"/>
        <v>6.9274515021243378E-4</v>
      </c>
      <c r="AM95" s="6">
        <f t="shared" si="16"/>
        <v>7.0994512428451467E-4</v>
      </c>
      <c r="AN95" s="6">
        <f t="shared" si="17"/>
        <v>1.2483201456111952E-3</v>
      </c>
      <c r="AO95" s="6">
        <f t="shared" si="18"/>
        <v>1.69929220558194E-3</v>
      </c>
      <c r="AP95" s="6">
        <f t="shared" si="19"/>
        <v>5.8795502877244379E-3</v>
      </c>
    </row>
    <row r="96" spans="1:42" x14ac:dyDescent="0.35">
      <c r="A96" s="3" t="s">
        <v>261</v>
      </c>
      <c r="B96" s="4">
        <v>57</v>
      </c>
      <c r="C96" s="4">
        <v>64</v>
      </c>
      <c r="D96" s="4">
        <v>67</v>
      </c>
      <c r="E96" s="4">
        <v>48</v>
      </c>
      <c r="F96" s="4">
        <v>56</v>
      </c>
      <c r="G96" s="4">
        <v>52</v>
      </c>
      <c r="H96" s="4">
        <v>60</v>
      </c>
      <c r="I96" s="4">
        <v>74</v>
      </c>
      <c r="J96" s="4">
        <v>56</v>
      </c>
      <c r="K96" s="4">
        <v>166</v>
      </c>
      <c r="L96" s="4">
        <v>219</v>
      </c>
      <c r="M96" s="4">
        <v>59</v>
      </c>
      <c r="N96" s="4">
        <v>978</v>
      </c>
      <c r="O96" s="5">
        <f>VLOOKUP(A96,'[1]census pivot'!$A$4:$S$462,2,FALSE)</f>
        <v>215338.05700000003</v>
      </c>
      <c r="P96" s="5">
        <f>VLOOKUP(A96,'[1]census pivot'!$A$4:$S$462,3,FALSE)</f>
        <v>205902.77100000004</v>
      </c>
      <c r="Q96" s="5">
        <f>VLOOKUP(A96,'[1]census pivot'!$A$4:$S$462,4,FALSE)</f>
        <v>210870.15100000001</v>
      </c>
      <c r="R96" s="5">
        <f>VLOOKUP(A96,'[1]census pivot'!$A$4:$S$462,5,FALSE)</f>
        <v>225381.92600000004</v>
      </c>
      <c r="S96" s="5">
        <f>VLOOKUP(A96,'[1]census pivot'!$A$4:$S$462,6,FALSE)</f>
        <v>221914.82799999995</v>
      </c>
      <c r="T96" s="5">
        <f>VLOOKUP(A96,'[1]census pivot'!$A$4:$S$462,7,FALSE)</f>
        <v>201947.18599999999</v>
      </c>
      <c r="U96" s="5">
        <f>VLOOKUP(A96,'[1]census pivot'!$A$4:$S$462,8,FALSE)</f>
        <v>179359.182</v>
      </c>
      <c r="V96" s="5">
        <f>VLOOKUP(A96,'[1]census pivot'!$A$4:$S$462,9,FALSE)</f>
        <v>183130.80399999995</v>
      </c>
      <c r="W96" s="5">
        <f>VLOOKUP(A96,'[1]census pivot'!$A$4:$S$462,10,FALSE)</f>
        <v>200629.14600000007</v>
      </c>
      <c r="X96" s="5">
        <f>VLOOKUP(A96,'[1]census pivot'!$A$4:$S$462,11,FALSE)</f>
        <v>208694.98199999996</v>
      </c>
      <c r="Y96" s="5">
        <f>VLOOKUP(A96,'[1]census pivot'!$A$4:$S$462,12,FALSE)</f>
        <v>194951.68500000006</v>
      </c>
      <c r="Z96" s="5">
        <f>VLOOKUP(A96,'[1]census pivot'!$A$4:$S$462,13,FALSE)</f>
        <v>172322.85599999997</v>
      </c>
      <c r="AA96" s="5">
        <f>VLOOKUP(A96,'[1]census pivot'!$A$4:$S$462,14,FALSE)</f>
        <v>137899.92000000001</v>
      </c>
      <c r="AB96" s="5">
        <f>VLOOKUP(A96,'[1]census pivot'!$A$4:$S$462,15,FALSE)</f>
        <v>107645.361</v>
      </c>
      <c r="AC96" s="5">
        <f>VLOOKUP(A96,'[1]census pivot'!$A$4:$S$462,16,FALSE)</f>
        <v>86683.842000000033</v>
      </c>
      <c r="AD96" s="5">
        <f>VLOOKUP(A96,'[1]census pivot'!$A$4:$S$462,17,FALSE)</f>
        <v>70878.187000000005</v>
      </c>
      <c r="AE96" s="5">
        <f>VLOOKUP(A96,'[1]census pivot'!$A$4:$S$462,18,FALSE)</f>
        <v>53351.656000000003</v>
      </c>
      <c r="AF96" s="5">
        <f>VLOOKUP(A96,'[1]census pivot'!$A$4:$S$462,19,FALSE)</f>
        <v>46621.498</v>
      </c>
      <c r="AG96" s="6">
        <f t="shared" si="10"/>
        <v>5.6190717834887858E-4</v>
      </c>
      <c r="AH96" s="6">
        <f t="shared" si="11"/>
        <v>1.607590043961637E-4</v>
      </c>
      <c r="AI96" s="6">
        <f t="shared" si="12"/>
        <v>1.4978870157416794E-4</v>
      </c>
      <c r="AJ96" s="6">
        <f t="shared" si="13"/>
        <v>1.4686353205619685E-4</v>
      </c>
      <c r="AK96" s="6">
        <f t="shared" si="14"/>
        <v>1.3550137266799206E-4</v>
      </c>
      <c r="AL96" s="6">
        <f t="shared" si="15"/>
        <v>1.4864485428787153E-4</v>
      </c>
      <c r="AM96" s="6">
        <f t="shared" si="16"/>
        <v>2.3853825613371474E-4</v>
      </c>
      <c r="AN96" s="6">
        <f t="shared" si="17"/>
        <v>2.8817079026460059E-4</v>
      </c>
      <c r="AO96" s="6">
        <f t="shared" si="18"/>
        <v>1.3362328728049667E-3</v>
      </c>
      <c r="AP96" s="6">
        <f t="shared" si="19"/>
        <v>4.6974037599564044E-3</v>
      </c>
    </row>
    <row r="97" spans="1:42" x14ac:dyDescent="0.35">
      <c r="A97" s="3" t="s">
        <v>152</v>
      </c>
      <c r="B97" s="4">
        <v>49</v>
      </c>
      <c r="C97" s="4">
        <v>47</v>
      </c>
      <c r="D97" s="4">
        <v>65</v>
      </c>
      <c r="E97" s="4">
        <v>44</v>
      </c>
      <c r="F97" s="4">
        <v>65</v>
      </c>
      <c r="G97" s="4">
        <v>59</v>
      </c>
      <c r="H97" s="4">
        <v>54</v>
      </c>
      <c r="I97" s="4">
        <v>62</v>
      </c>
      <c r="J97" s="4">
        <v>56</v>
      </c>
      <c r="K97" s="4">
        <v>106</v>
      </c>
      <c r="L97" s="4">
        <v>382</v>
      </c>
      <c r="M97" s="4">
        <v>38</v>
      </c>
      <c r="N97" s="4">
        <v>1027</v>
      </c>
      <c r="O97" s="5">
        <f>VLOOKUP(A97,'[1]census pivot'!$A$4:$S$462,2,FALSE)</f>
        <v>91417</v>
      </c>
      <c r="P97" s="5">
        <f>VLOOKUP(A97,'[1]census pivot'!$A$4:$S$462,3,FALSE)</f>
        <v>84608</v>
      </c>
      <c r="Q97" s="5">
        <f>VLOOKUP(A97,'[1]census pivot'!$A$4:$S$462,4,FALSE)</f>
        <v>84030</v>
      </c>
      <c r="R97" s="5">
        <f>VLOOKUP(A97,'[1]census pivot'!$A$4:$S$462,5,FALSE)</f>
        <v>78077</v>
      </c>
      <c r="S97" s="5">
        <f>VLOOKUP(A97,'[1]census pivot'!$A$4:$S$462,6,FALSE)</f>
        <v>99206</v>
      </c>
      <c r="T97" s="5">
        <f>VLOOKUP(A97,'[1]census pivot'!$A$4:$S$462,7,FALSE)</f>
        <v>104714</v>
      </c>
      <c r="U97" s="5">
        <f>VLOOKUP(A97,'[1]census pivot'!$A$4:$S$462,8,FALSE)</f>
        <v>100691</v>
      </c>
      <c r="V97" s="5">
        <f>VLOOKUP(A97,'[1]census pivot'!$A$4:$S$462,9,FALSE)</f>
        <v>89133</v>
      </c>
      <c r="W97" s="5">
        <f>VLOOKUP(A97,'[1]census pivot'!$A$4:$S$462,10,FALSE)</f>
        <v>88270</v>
      </c>
      <c r="X97" s="5">
        <f>VLOOKUP(A97,'[1]census pivot'!$A$4:$S$462,11,FALSE)</f>
        <v>87803</v>
      </c>
      <c r="Y97" s="5">
        <f>VLOOKUP(A97,'[1]census pivot'!$A$4:$S$462,12,FALSE)</f>
        <v>91962</v>
      </c>
      <c r="Z97" s="5">
        <f>VLOOKUP(A97,'[1]census pivot'!$A$4:$S$462,13,FALSE)</f>
        <v>94869</v>
      </c>
      <c r="AA97" s="5">
        <f>VLOOKUP(A97,'[1]census pivot'!$A$4:$S$462,14,FALSE)</f>
        <v>88752</v>
      </c>
      <c r="AB97" s="5">
        <f>VLOOKUP(A97,'[1]census pivot'!$A$4:$S$462,15,FALSE)</f>
        <v>80078</v>
      </c>
      <c r="AC97" s="5">
        <f>VLOOKUP(A97,'[1]census pivot'!$A$4:$S$462,16,FALSE)</f>
        <v>53596</v>
      </c>
      <c r="AD97" s="5">
        <f>VLOOKUP(A97,'[1]census pivot'!$A$4:$S$462,17,FALSE)</f>
        <v>37060</v>
      </c>
      <c r="AE97" s="5">
        <f>VLOOKUP(A97,'[1]census pivot'!$A$4:$S$462,18,FALSE)</f>
        <v>29539</v>
      </c>
      <c r="AF97" s="5">
        <f>VLOOKUP(A97,'[1]census pivot'!$A$4:$S$462,19,FALSE)</f>
        <v>37853</v>
      </c>
      <c r="AG97" s="6">
        <f t="shared" si="10"/>
        <v>1.0501329074460986E-3</v>
      </c>
      <c r="AH97" s="6">
        <f t="shared" si="11"/>
        <v>3.8544100380697116E-4</v>
      </c>
      <c r="AI97" s="6">
        <f t="shared" si="12"/>
        <v>3.6664542003463389E-4</v>
      </c>
      <c r="AJ97" s="6">
        <f t="shared" si="13"/>
        <v>3.1644799298945984E-4</v>
      </c>
      <c r="AK97" s="6">
        <f t="shared" si="14"/>
        <v>3.3257611201614404E-4</v>
      </c>
      <c r="AL97" s="6">
        <f t="shared" si="15"/>
        <v>3.0039217867771815E-4</v>
      </c>
      <c r="AM97" s="6">
        <f t="shared" si="16"/>
        <v>3.376520114801684E-4</v>
      </c>
      <c r="AN97" s="6">
        <f t="shared" si="17"/>
        <v>4.1892963478312912E-4</v>
      </c>
      <c r="AO97" s="6">
        <f t="shared" si="18"/>
        <v>1.5916154897220678E-3</v>
      </c>
      <c r="AP97" s="6">
        <f t="shared" si="19"/>
        <v>1.0091670409214593E-2</v>
      </c>
    </row>
    <row r="98" spans="1:42" x14ac:dyDescent="0.35">
      <c r="A98" s="3" t="s">
        <v>99</v>
      </c>
      <c r="B98" s="4">
        <v>61</v>
      </c>
      <c r="C98" s="4">
        <v>45</v>
      </c>
      <c r="D98" s="4">
        <v>59</v>
      </c>
      <c r="E98" s="4">
        <v>68</v>
      </c>
      <c r="F98" s="4">
        <v>50</v>
      </c>
      <c r="G98" s="4">
        <v>41</v>
      </c>
      <c r="H98" s="4">
        <v>85</v>
      </c>
      <c r="I98" s="4">
        <v>54</v>
      </c>
      <c r="J98" s="4">
        <v>56</v>
      </c>
      <c r="K98" s="4">
        <v>177</v>
      </c>
      <c r="L98" s="4">
        <v>364</v>
      </c>
      <c r="M98" s="4">
        <v>57</v>
      </c>
      <c r="N98" s="4">
        <v>1117</v>
      </c>
      <c r="O98" s="5">
        <f>VLOOKUP(A98,'[1]census pivot'!$A$4:$S$462,2,FALSE)</f>
        <v>212558.02899999998</v>
      </c>
      <c r="P98" s="5">
        <f>VLOOKUP(A98,'[1]census pivot'!$A$4:$S$462,3,FALSE)</f>
        <v>220481.057</v>
      </c>
      <c r="Q98" s="5">
        <f>VLOOKUP(A98,'[1]census pivot'!$A$4:$S$462,4,FALSE)</f>
        <v>239005.40400000001</v>
      </c>
      <c r="R98" s="5">
        <f>VLOOKUP(A98,'[1]census pivot'!$A$4:$S$462,5,FALSE)</f>
        <v>252564.43600000005</v>
      </c>
      <c r="S98" s="5">
        <f>VLOOKUP(A98,'[1]census pivot'!$A$4:$S$462,6,FALSE)</f>
        <v>225479.24100000001</v>
      </c>
      <c r="T98" s="5">
        <f>VLOOKUP(A98,'[1]census pivot'!$A$4:$S$462,7,FALSE)</f>
        <v>200964.25099999999</v>
      </c>
      <c r="U98" s="5">
        <f>VLOOKUP(A98,'[1]census pivot'!$A$4:$S$462,8,FALSE)</f>
        <v>202304.459</v>
      </c>
      <c r="V98" s="5">
        <f>VLOOKUP(A98,'[1]census pivot'!$A$4:$S$462,9,FALSE)</f>
        <v>242590.71600000001</v>
      </c>
      <c r="W98" s="5">
        <f>VLOOKUP(A98,'[1]census pivot'!$A$4:$S$462,10,FALSE)</f>
        <v>277210.59899999999</v>
      </c>
      <c r="X98" s="5">
        <f>VLOOKUP(A98,'[1]census pivot'!$A$4:$S$462,11,FALSE)</f>
        <v>289140.89899999998</v>
      </c>
      <c r="Y98" s="5">
        <f>VLOOKUP(A98,'[1]census pivot'!$A$4:$S$462,12,FALSE)</f>
        <v>259211.02599999998</v>
      </c>
      <c r="Z98" s="5">
        <f>VLOOKUP(A98,'[1]census pivot'!$A$4:$S$462,13,FALSE)</f>
        <v>218603.60700000002</v>
      </c>
      <c r="AA98" s="5">
        <f>VLOOKUP(A98,'[1]census pivot'!$A$4:$S$462,14,FALSE)</f>
        <v>178440.981</v>
      </c>
      <c r="AB98" s="5">
        <f>VLOOKUP(A98,'[1]census pivot'!$A$4:$S$462,15,FALSE)</f>
        <v>129342.342</v>
      </c>
      <c r="AC98" s="5">
        <f>VLOOKUP(A98,'[1]census pivot'!$A$4:$S$462,16,FALSE)</f>
        <v>104607.512</v>
      </c>
      <c r="AD98" s="5">
        <f>VLOOKUP(A98,'[1]census pivot'!$A$4:$S$462,17,FALSE)</f>
        <v>89120.801000000007</v>
      </c>
      <c r="AE98" s="5">
        <f>VLOOKUP(A98,'[1]census pivot'!$A$4:$S$462,18,FALSE)</f>
        <v>75799.892999999996</v>
      </c>
      <c r="AF98" s="5">
        <f>VLOOKUP(A98,'[1]census pivot'!$A$4:$S$462,19,FALSE)</f>
        <v>77304.618000000002</v>
      </c>
      <c r="AG98" s="6">
        <f t="shared" si="10"/>
        <v>4.9868734904386981E-4</v>
      </c>
      <c r="AH98" s="6">
        <f t="shared" si="11"/>
        <v>1.2840421863920818E-4</v>
      </c>
      <c r="AI98" s="6">
        <f t="shared" si="12"/>
        <v>1.2341968493393543E-4</v>
      </c>
      <c r="AJ98" s="6">
        <f t="shared" si="13"/>
        <v>1.239868077044708E-4</v>
      </c>
      <c r="AK98" s="6">
        <f t="shared" si="14"/>
        <v>7.8876291415307407E-5</v>
      </c>
      <c r="AL98" s="6">
        <f t="shared" si="15"/>
        <v>1.5500994183616663E-4</v>
      </c>
      <c r="AM98" s="6">
        <f t="shared" si="16"/>
        <v>1.3600487610726481E-4</v>
      </c>
      <c r="AN98" s="6">
        <f t="shared" si="17"/>
        <v>2.3936753557452531E-4</v>
      </c>
      <c r="AO98" s="6">
        <f t="shared" si="18"/>
        <v>1.073243118901743E-3</v>
      </c>
      <c r="AP98" s="6">
        <f t="shared" si="19"/>
        <v>4.7086449609000068E-3</v>
      </c>
    </row>
    <row r="99" spans="1:42" x14ac:dyDescent="0.35">
      <c r="A99" s="3" t="s">
        <v>119</v>
      </c>
      <c r="B99" s="4">
        <v>72</v>
      </c>
      <c r="C99" s="4">
        <v>53</v>
      </c>
      <c r="D99" s="4">
        <v>42</v>
      </c>
      <c r="E99" s="4">
        <v>59</v>
      </c>
      <c r="F99" s="4">
        <v>67</v>
      </c>
      <c r="G99" s="4">
        <v>58</v>
      </c>
      <c r="H99" s="4">
        <v>40</v>
      </c>
      <c r="I99" s="4">
        <v>65</v>
      </c>
      <c r="J99" s="4">
        <v>57</v>
      </c>
      <c r="K99" s="4">
        <v>37</v>
      </c>
      <c r="L99" s="4">
        <v>53</v>
      </c>
      <c r="M99" s="4">
        <v>56</v>
      </c>
      <c r="N99" s="4">
        <v>659</v>
      </c>
      <c r="O99" s="5">
        <f>VLOOKUP(A99,'[1]census pivot'!$A$4:$S$462,2,FALSE)</f>
        <v>33261.480000000003</v>
      </c>
      <c r="P99" s="5">
        <f>VLOOKUP(A99,'[1]census pivot'!$A$4:$S$462,3,FALSE)</f>
        <v>26134.02</v>
      </c>
      <c r="Q99" s="5">
        <f>VLOOKUP(A99,'[1]census pivot'!$A$4:$S$462,4,FALSE)</f>
        <v>26134.02</v>
      </c>
      <c r="R99" s="5">
        <f>VLOOKUP(A99,'[1]census pivot'!$A$4:$S$462,5,FALSE)</f>
        <v>42170.805</v>
      </c>
      <c r="S99" s="5">
        <f>VLOOKUP(A99,'[1]census pivot'!$A$4:$S$462,6,FALSE)</f>
        <v>58801.544999999998</v>
      </c>
      <c r="T99" s="5">
        <f>VLOOKUP(A99,'[1]census pivot'!$A$4:$S$462,7,FALSE)</f>
        <v>65929.005000000005</v>
      </c>
      <c r="U99" s="5">
        <f>VLOOKUP(A99,'[1]census pivot'!$A$4:$S$462,8,FALSE)</f>
        <v>53455.95</v>
      </c>
      <c r="V99" s="5">
        <f>VLOOKUP(A99,'[1]census pivot'!$A$4:$S$462,9,FALSE)</f>
        <v>43952.67</v>
      </c>
      <c r="W99" s="5">
        <f>VLOOKUP(A99,'[1]census pivot'!$A$4:$S$462,10,FALSE)</f>
        <v>38013.120000000003</v>
      </c>
      <c r="X99" s="5">
        <f>VLOOKUP(A99,'[1]census pivot'!$A$4:$S$462,11,FALSE)</f>
        <v>38607.074999999997</v>
      </c>
      <c r="Y99" s="5">
        <f>VLOOKUP(A99,'[1]census pivot'!$A$4:$S$462,12,FALSE)</f>
        <v>36825.21</v>
      </c>
      <c r="Z99" s="5">
        <f>VLOOKUP(A99,'[1]census pivot'!$A$4:$S$462,13,FALSE)</f>
        <v>33855.434999999998</v>
      </c>
      <c r="AA99" s="5">
        <f>VLOOKUP(A99,'[1]census pivot'!$A$4:$S$462,14,FALSE)</f>
        <v>29697.75</v>
      </c>
      <c r="AB99" s="5">
        <f>VLOOKUP(A99,'[1]census pivot'!$A$4:$S$462,15,FALSE)</f>
        <v>20788.424999999999</v>
      </c>
      <c r="AC99" s="5">
        <f>VLOOKUP(A99,'[1]census pivot'!$A$4:$S$462,16,FALSE)</f>
        <v>14848.875</v>
      </c>
      <c r="AD99" s="5">
        <f>VLOOKUP(A99,'[1]census pivot'!$A$4:$S$462,17,FALSE)</f>
        <v>11879.1</v>
      </c>
      <c r="AE99" s="5">
        <f>VLOOKUP(A99,'[1]census pivot'!$A$4:$S$462,18,FALSE)</f>
        <v>9503.2800000000007</v>
      </c>
      <c r="AF99" s="5">
        <f>VLOOKUP(A99,'[1]census pivot'!$A$4:$S$462,19,FALSE)</f>
        <v>10097.235000000001</v>
      </c>
      <c r="AG99" s="6">
        <f t="shared" si="10"/>
        <v>3.7581009624346236E-3</v>
      </c>
      <c r="AH99" s="6">
        <f t="shared" si="11"/>
        <v>8.0355031487693051E-4</v>
      </c>
      <c r="AI99" s="6">
        <f t="shared" si="12"/>
        <v>4.1595545711276401E-4</v>
      </c>
      <c r="AJ99" s="6">
        <f t="shared" si="13"/>
        <v>5.6120974372357048E-4</v>
      </c>
      <c r="AK99" s="6">
        <f t="shared" si="14"/>
        <v>7.0761228556450188E-4</v>
      </c>
      <c r="AL99" s="6">
        <f t="shared" si="15"/>
        <v>5.3027692320337366E-4</v>
      </c>
      <c r="AM99" s="6">
        <f t="shared" si="16"/>
        <v>1.022765420804638E-3</v>
      </c>
      <c r="AN99" s="6">
        <f t="shared" si="17"/>
        <v>1.5994477696121758E-3</v>
      </c>
      <c r="AO99" s="6">
        <f t="shared" si="18"/>
        <v>1.7303967098143424E-3</v>
      </c>
      <c r="AP99" s="6">
        <f t="shared" si="19"/>
        <v>5.2489617207086888E-3</v>
      </c>
    </row>
    <row r="100" spans="1:42" x14ac:dyDescent="0.35">
      <c r="A100" s="3" t="s">
        <v>332</v>
      </c>
      <c r="B100" s="4">
        <v>50</v>
      </c>
      <c r="C100" s="4">
        <v>41</v>
      </c>
      <c r="D100" s="4">
        <v>47</v>
      </c>
      <c r="E100" s="4">
        <v>68</v>
      </c>
      <c r="F100" s="4">
        <v>60</v>
      </c>
      <c r="G100" s="4">
        <v>62</v>
      </c>
      <c r="H100" s="4">
        <v>59</v>
      </c>
      <c r="I100" s="4">
        <v>36</v>
      </c>
      <c r="J100" s="4">
        <v>57</v>
      </c>
      <c r="K100" s="4">
        <v>96</v>
      </c>
      <c r="L100" s="4">
        <v>95</v>
      </c>
      <c r="M100" s="4">
        <v>41</v>
      </c>
      <c r="N100" s="4">
        <v>712</v>
      </c>
      <c r="O100" s="5">
        <f>VLOOKUP(A100,'[1]census pivot'!$A$4:$S$462,2,FALSE)</f>
        <v>129195</v>
      </c>
      <c r="P100" s="5">
        <f>VLOOKUP(A100,'[1]census pivot'!$A$4:$S$462,3,FALSE)</f>
        <v>137105</v>
      </c>
      <c r="Q100" s="5">
        <f>VLOOKUP(A100,'[1]census pivot'!$A$4:$S$462,4,FALSE)</f>
        <v>139100</v>
      </c>
      <c r="R100" s="5">
        <f>VLOOKUP(A100,'[1]census pivot'!$A$4:$S$462,5,FALSE)</f>
        <v>135894</v>
      </c>
      <c r="S100" s="5">
        <f>VLOOKUP(A100,'[1]census pivot'!$A$4:$S$462,6,FALSE)</f>
        <v>145157</v>
      </c>
      <c r="T100" s="5">
        <f>VLOOKUP(A100,'[1]census pivot'!$A$4:$S$462,7,FALSE)</f>
        <v>137796</v>
      </c>
      <c r="U100" s="5">
        <f>VLOOKUP(A100,'[1]census pivot'!$A$4:$S$462,8,FALSE)</f>
        <v>135822</v>
      </c>
      <c r="V100" s="5">
        <f>VLOOKUP(A100,'[1]census pivot'!$A$4:$S$462,9,FALSE)</f>
        <v>123062</v>
      </c>
      <c r="W100" s="5">
        <f>VLOOKUP(A100,'[1]census pivot'!$A$4:$S$462,10,FALSE)</f>
        <v>116439</v>
      </c>
      <c r="X100" s="5">
        <f>VLOOKUP(A100,'[1]census pivot'!$A$4:$S$462,11,FALSE)</f>
        <v>119118</v>
      </c>
      <c r="Y100" s="5">
        <f>VLOOKUP(A100,'[1]census pivot'!$A$4:$S$462,12,FALSE)</f>
        <v>132509</v>
      </c>
      <c r="Z100" s="5">
        <f>VLOOKUP(A100,'[1]census pivot'!$A$4:$S$462,13,FALSE)</f>
        <v>134728</v>
      </c>
      <c r="AA100" s="5">
        <f>VLOOKUP(A100,'[1]census pivot'!$A$4:$S$462,14,FALSE)</f>
        <v>126698</v>
      </c>
      <c r="AB100" s="5">
        <f>VLOOKUP(A100,'[1]census pivot'!$A$4:$S$462,15,FALSE)</f>
        <v>105292</v>
      </c>
      <c r="AC100" s="5">
        <f>VLOOKUP(A100,'[1]census pivot'!$A$4:$S$462,16,FALSE)</f>
        <v>78188</v>
      </c>
      <c r="AD100" s="5">
        <f>VLOOKUP(A100,'[1]census pivot'!$A$4:$S$462,17,FALSE)</f>
        <v>54410</v>
      </c>
      <c r="AE100" s="5">
        <f>VLOOKUP(A100,'[1]census pivot'!$A$4:$S$462,18,FALSE)</f>
        <v>37268</v>
      </c>
      <c r="AF100" s="5">
        <f>VLOOKUP(A100,'[1]census pivot'!$A$4:$S$462,19,FALSE)</f>
        <v>35086</v>
      </c>
      <c r="AG100" s="6">
        <f t="shared" si="10"/>
        <v>7.0436162390185382E-4</v>
      </c>
      <c r="AH100" s="6">
        <f t="shared" si="11"/>
        <v>1.7016346554189822E-4</v>
      </c>
      <c r="AI100" s="6">
        <f t="shared" si="12"/>
        <v>1.6722943522705843E-4</v>
      </c>
      <c r="AJ100" s="6">
        <f t="shared" si="13"/>
        <v>2.1928381904699252E-4</v>
      </c>
      <c r="AK100" s="6">
        <f t="shared" si="14"/>
        <v>2.5887157047360974E-4</v>
      </c>
      <c r="AL100" s="6">
        <f t="shared" si="15"/>
        <v>2.3447404292862054E-4</v>
      </c>
      <c r="AM100" s="6">
        <f t="shared" si="16"/>
        <v>1.3770627252071332E-4</v>
      </c>
      <c r="AN100" s="6">
        <f t="shared" si="17"/>
        <v>3.1066056245912358E-4</v>
      </c>
      <c r="AO100" s="6">
        <f t="shared" si="18"/>
        <v>1.0471432622875718E-3</v>
      </c>
      <c r="AP100" s="6">
        <f t="shared" si="19"/>
        <v>2.7076326740010262E-3</v>
      </c>
    </row>
    <row r="101" spans="1:42" x14ac:dyDescent="0.35">
      <c r="A101" s="3" t="s">
        <v>445</v>
      </c>
      <c r="B101" s="4">
        <v>55</v>
      </c>
      <c r="C101" s="4">
        <v>67</v>
      </c>
      <c r="D101" s="4">
        <v>47</v>
      </c>
      <c r="E101" s="4">
        <v>62</v>
      </c>
      <c r="F101" s="4">
        <v>42</v>
      </c>
      <c r="G101" s="4">
        <v>51</v>
      </c>
      <c r="H101" s="4">
        <v>55</v>
      </c>
      <c r="I101" s="4">
        <v>75</v>
      </c>
      <c r="J101" s="4">
        <v>57</v>
      </c>
      <c r="K101" s="4">
        <v>106</v>
      </c>
      <c r="L101" s="4">
        <v>185</v>
      </c>
      <c r="M101" s="4">
        <v>70</v>
      </c>
      <c r="N101" s="4">
        <v>872</v>
      </c>
      <c r="O101" s="5">
        <f>VLOOKUP(A101,'[1]census pivot'!$A$4:$S$462,2,FALSE)</f>
        <v>247692.30000000002</v>
      </c>
      <c r="P101" s="5">
        <f>VLOOKUP(A101,'[1]census pivot'!$A$4:$S$462,3,FALSE)</f>
        <v>239426.95399999997</v>
      </c>
      <c r="Q101" s="5">
        <f>VLOOKUP(A101,'[1]census pivot'!$A$4:$S$462,4,FALSE)</f>
        <v>228638.40400000004</v>
      </c>
      <c r="R101" s="5">
        <f>VLOOKUP(A101,'[1]census pivot'!$A$4:$S$462,5,FALSE)</f>
        <v>210433.68100000001</v>
      </c>
      <c r="S101" s="5">
        <f>VLOOKUP(A101,'[1]census pivot'!$A$4:$S$462,6,FALSE)</f>
        <v>221869.76500000004</v>
      </c>
      <c r="T101" s="5">
        <f>VLOOKUP(A101,'[1]census pivot'!$A$4:$S$462,7,FALSE)</f>
        <v>214531.91500000001</v>
      </c>
      <c r="U101" s="5">
        <f>VLOOKUP(A101,'[1]census pivot'!$A$4:$S$462,8,FALSE)</f>
        <v>215207.05499999999</v>
      </c>
      <c r="V101" s="5">
        <f>VLOOKUP(A101,'[1]census pivot'!$A$4:$S$462,9,FALSE)</f>
        <v>184809.92599999998</v>
      </c>
      <c r="W101" s="5">
        <f>VLOOKUP(A101,'[1]census pivot'!$A$4:$S$462,10,FALSE)</f>
        <v>157813.37300000002</v>
      </c>
      <c r="X101" s="5">
        <f>VLOOKUP(A101,'[1]census pivot'!$A$4:$S$462,11,FALSE)</f>
        <v>151729.93900000004</v>
      </c>
      <c r="Y101" s="5">
        <f>VLOOKUP(A101,'[1]census pivot'!$A$4:$S$462,12,FALSE)</f>
        <v>153398.42800000001</v>
      </c>
      <c r="Z101" s="5">
        <f>VLOOKUP(A101,'[1]census pivot'!$A$4:$S$462,13,FALSE)</f>
        <v>138825.291</v>
      </c>
      <c r="AA101" s="5">
        <f>VLOOKUP(A101,'[1]census pivot'!$A$4:$S$462,14,FALSE)</f>
        <v>114525.73199999999</v>
      </c>
      <c r="AB101" s="5">
        <f>VLOOKUP(A101,'[1]census pivot'!$A$4:$S$462,15,FALSE)</f>
        <v>85992.434999999998</v>
      </c>
      <c r="AC101" s="5">
        <f>VLOOKUP(A101,'[1]census pivot'!$A$4:$S$462,16,FALSE)</f>
        <v>64365.158000000003</v>
      </c>
      <c r="AD101" s="5">
        <f>VLOOKUP(A101,'[1]census pivot'!$A$4:$S$462,17,FALSE)</f>
        <v>49823.315000000002</v>
      </c>
      <c r="AE101" s="5">
        <f>VLOOKUP(A101,'[1]census pivot'!$A$4:$S$462,18,FALSE)</f>
        <v>36508.188000000002</v>
      </c>
      <c r="AF101" s="5">
        <f>VLOOKUP(A101,'[1]census pivot'!$A$4:$S$462,19,FALSE)</f>
        <v>33042.894999999997</v>
      </c>
      <c r="AG101" s="6">
        <f t="shared" si="10"/>
        <v>4.9254659914740992E-4</v>
      </c>
      <c r="AH101" s="6">
        <f t="shared" si="11"/>
        <v>1.0041332731998508E-4</v>
      </c>
      <c r="AI101" s="6">
        <f t="shared" si="12"/>
        <v>1.0871992910276268E-4</v>
      </c>
      <c r="AJ101" s="6">
        <f t="shared" si="13"/>
        <v>9.7733747535160706E-5</v>
      </c>
      <c r="AK101" s="6">
        <f t="shared" si="14"/>
        <v>1.4885152337523901E-4</v>
      </c>
      <c r="AL101" s="6">
        <f t="shared" si="15"/>
        <v>1.8025200521588994E-4</v>
      </c>
      <c r="AM101" s="6">
        <f t="shared" si="16"/>
        <v>2.960319603682832E-4</v>
      </c>
      <c r="AN101" s="6">
        <f t="shared" si="17"/>
        <v>3.7909625222585201E-4</v>
      </c>
      <c r="AO101" s="6">
        <f t="shared" si="18"/>
        <v>1.2278252586428386E-3</v>
      </c>
      <c r="AP101" s="6">
        <f t="shared" si="19"/>
        <v>5.5987830364137292E-3</v>
      </c>
    </row>
    <row r="102" spans="1:42" x14ac:dyDescent="0.35">
      <c r="A102" s="3" t="s">
        <v>189</v>
      </c>
      <c r="B102" s="4">
        <v>38</v>
      </c>
      <c r="C102" s="4">
        <v>53</v>
      </c>
      <c r="D102" s="4">
        <v>67</v>
      </c>
      <c r="E102" s="4">
        <v>31</v>
      </c>
      <c r="F102" s="4">
        <v>38</v>
      </c>
      <c r="G102" s="4">
        <v>59</v>
      </c>
      <c r="H102" s="4">
        <v>40</v>
      </c>
      <c r="I102" s="4">
        <v>69</v>
      </c>
      <c r="J102" s="4">
        <v>57</v>
      </c>
      <c r="K102" s="4">
        <v>132</v>
      </c>
      <c r="L102" s="4">
        <v>322</v>
      </c>
      <c r="M102" s="4">
        <v>49</v>
      </c>
      <c r="N102" s="4">
        <v>955</v>
      </c>
      <c r="O102" s="5">
        <f>VLOOKUP(A102,'[1]census pivot'!$A$4:$S$462,2,FALSE)</f>
        <v>198379.46799999996</v>
      </c>
      <c r="P102" s="5">
        <f>VLOOKUP(A102,'[1]census pivot'!$A$4:$S$462,3,FALSE)</f>
        <v>188298.413</v>
      </c>
      <c r="Q102" s="5">
        <f>VLOOKUP(A102,'[1]census pivot'!$A$4:$S$462,4,FALSE)</f>
        <v>190758.58900000001</v>
      </c>
      <c r="R102" s="5">
        <f>VLOOKUP(A102,'[1]census pivot'!$A$4:$S$462,5,FALSE)</f>
        <v>201391.44300000006</v>
      </c>
      <c r="S102" s="5">
        <f>VLOOKUP(A102,'[1]census pivot'!$A$4:$S$462,6,FALSE)</f>
        <v>219760.00599999999</v>
      </c>
      <c r="T102" s="5">
        <f>VLOOKUP(A102,'[1]census pivot'!$A$4:$S$462,7,FALSE)</f>
        <v>187513.95500000002</v>
      </c>
      <c r="U102" s="5">
        <f>VLOOKUP(A102,'[1]census pivot'!$A$4:$S$462,8,FALSE)</f>
        <v>166822.25199999998</v>
      </c>
      <c r="V102" s="5">
        <f>VLOOKUP(A102,'[1]census pivot'!$A$4:$S$462,9,FALSE)</f>
        <v>176107.87099999996</v>
      </c>
      <c r="W102" s="5">
        <f>VLOOKUP(A102,'[1]census pivot'!$A$4:$S$462,10,FALSE)</f>
        <v>185294.18799999999</v>
      </c>
      <c r="X102" s="5">
        <f>VLOOKUP(A102,'[1]census pivot'!$A$4:$S$462,11,FALSE)</f>
        <v>205836.31700000001</v>
      </c>
      <c r="Y102" s="5">
        <f>VLOOKUP(A102,'[1]census pivot'!$A$4:$S$462,12,FALSE)</f>
        <v>194979.92800000004</v>
      </c>
      <c r="Z102" s="5">
        <f>VLOOKUP(A102,'[1]census pivot'!$A$4:$S$462,13,FALSE)</f>
        <v>166141.94099999996</v>
      </c>
      <c r="AA102" s="5">
        <f>VLOOKUP(A102,'[1]census pivot'!$A$4:$S$462,14,FALSE)</f>
        <v>126519.44100000001</v>
      </c>
      <c r="AB102" s="5">
        <f>VLOOKUP(A102,'[1]census pivot'!$A$4:$S$462,15,FALSE)</f>
        <v>95363.464999999967</v>
      </c>
      <c r="AC102" s="5">
        <f>VLOOKUP(A102,'[1]census pivot'!$A$4:$S$462,16,FALSE)</f>
        <v>78682.752000000008</v>
      </c>
      <c r="AD102" s="5">
        <f>VLOOKUP(A102,'[1]census pivot'!$A$4:$S$462,17,FALSE)</f>
        <v>68470.165000000023</v>
      </c>
      <c r="AE102" s="5">
        <f>VLOOKUP(A102,'[1]census pivot'!$A$4:$S$462,18,FALSE)</f>
        <v>57077.71699999999</v>
      </c>
      <c r="AF102" s="5">
        <f>VLOOKUP(A102,'[1]census pivot'!$A$4:$S$462,19,FALSE)</f>
        <v>57578.03899999999</v>
      </c>
      <c r="AG102" s="6">
        <f t="shared" si="10"/>
        <v>4.5871682648125671E-4</v>
      </c>
      <c r="AH102" s="6">
        <f t="shared" si="11"/>
        <v>1.7675441858741868E-4</v>
      </c>
      <c r="AI102" s="6">
        <f t="shared" si="12"/>
        <v>1.5908766349750821E-4</v>
      </c>
      <c r="AJ102" s="6">
        <f t="shared" si="13"/>
        <v>1.0724278030102636E-4</v>
      </c>
      <c r="AK102" s="6">
        <f t="shared" si="14"/>
        <v>1.6325308207499727E-4</v>
      </c>
      <c r="AL102" s="6">
        <f t="shared" si="15"/>
        <v>9.979635431193662E-5</v>
      </c>
      <c r="AM102" s="6">
        <f t="shared" si="16"/>
        <v>2.3576735518866649E-4</v>
      </c>
      <c r="AN102" s="6">
        <f t="shared" si="17"/>
        <v>3.2749921821052856E-4</v>
      </c>
      <c r="AO102" s="6">
        <f t="shared" si="18"/>
        <v>1.0513916913389267E-3</v>
      </c>
      <c r="AP102" s="6">
        <f t="shared" si="19"/>
        <v>5.5924099811735526E-3</v>
      </c>
    </row>
    <row r="103" spans="1:42" x14ac:dyDescent="0.35">
      <c r="A103" s="3" t="s">
        <v>257</v>
      </c>
      <c r="B103" s="4">
        <v>46</v>
      </c>
      <c r="C103" s="4">
        <v>68</v>
      </c>
      <c r="D103" s="4">
        <v>48</v>
      </c>
      <c r="E103" s="4">
        <v>50</v>
      </c>
      <c r="F103" s="4">
        <v>42</v>
      </c>
      <c r="G103" s="4">
        <v>54</v>
      </c>
      <c r="H103" s="4">
        <v>55</v>
      </c>
      <c r="I103" s="4">
        <v>49</v>
      </c>
      <c r="J103" s="4">
        <v>57</v>
      </c>
      <c r="K103" s="4">
        <v>105</v>
      </c>
      <c r="L103" s="4">
        <v>337</v>
      </c>
      <c r="M103" s="4">
        <v>49</v>
      </c>
      <c r="N103" s="4">
        <v>960</v>
      </c>
      <c r="O103" s="5">
        <f>VLOOKUP(A103,'[1]census pivot'!$A$4:$S$462,2,FALSE)</f>
        <v>338865.79599999997</v>
      </c>
      <c r="P103" s="5">
        <f>VLOOKUP(A103,'[1]census pivot'!$A$4:$S$462,3,FALSE)</f>
        <v>345557.79</v>
      </c>
      <c r="Q103" s="5">
        <f>VLOOKUP(A103,'[1]census pivot'!$A$4:$S$462,4,FALSE)</f>
        <v>342669.28599999985</v>
      </c>
      <c r="R103" s="5">
        <f>VLOOKUP(A103,'[1]census pivot'!$A$4:$S$462,5,FALSE)</f>
        <v>347776.10000000015</v>
      </c>
      <c r="S103" s="5">
        <f>VLOOKUP(A103,'[1]census pivot'!$A$4:$S$462,6,FALSE)</f>
        <v>345827.81599999999</v>
      </c>
      <c r="T103" s="5">
        <f>VLOOKUP(A103,'[1]census pivot'!$A$4:$S$462,7,FALSE)</f>
        <v>360109.98699999996</v>
      </c>
      <c r="U103" s="5">
        <f>VLOOKUP(A103,'[1]census pivot'!$A$4:$S$462,8,FALSE)</f>
        <v>355950.66</v>
      </c>
      <c r="V103" s="5">
        <f>VLOOKUP(A103,'[1]census pivot'!$A$4:$S$462,9,FALSE)</f>
        <v>313466.34000000003</v>
      </c>
      <c r="W103" s="5">
        <f>VLOOKUP(A103,'[1]census pivot'!$A$4:$S$462,10,FALSE)</f>
        <v>336506.84600000002</v>
      </c>
      <c r="X103" s="5">
        <f>VLOOKUP(A103,'[1]census pivot'!$A$4:$S$462,11,FALSE)</f>
        <v>362955.14900000003</v>
      </c>
      <c r="Y103" s="5">
        <f>VLOOKUP(A103,'[1]census pivot'!$A$4:$S$462,12,FALSE)</f>
        <v>388712.40100000007</v>
      </c>
      <c r="Z103" s="5">
        <f>VLOOKUP(A103,'[1]census pivot'!$A$4:$S$462,13,FALSE)</f>
        <v>351213.1759999998</v>
      </c>
      <c r="AA103" s="5">
        <f>VLOOKUP(A103,'[1]census pivot'!$A$4:$S$462,14,FALSE)</f>
        <v>291479.37399999989</v>
      </c>
      <c r="AB103" s="5">
        <f>VLOOKUP(A103,'[1]census pivot'!$A$4:$S$462,15,FALSE)</f>
        <v>214083.42300000004</v>
      </c>
      <c r="AC103" s="5">
        <f>VLOOKUP(A103,'[1]census pivot'!$A$4:$S$462,16,FALSE)</f>
        <v>158007.15799999997</v>
      </c>
      <c r="AD103" s="5">
        <f>VLOOKUP(A103,'[1]census pivot'!$A$4:$S$462,17,FALSE)</f>
        <v>120787.82900000004</v>
      </c>
      <c r="AE103" s="5">
        <f>VLOOKUP(A103,'[1]census pivot'!$A$4:$S$462,18,FALSE)</f>
        <v>92903.07799999998</v>
      </c>
      <c r="AF103" s="5">
        <f>VLOOKUP(A103,'[1]census pivot'!$A$4:$S$462,19,FALSE)</f>
        <v>100288.46400000002</v>
      </c>
      <c r="AG103" s="6">
        <f t="shared" si="10"/>
        <v>3.3641636702690407E-4</v>
      </c>
      <c r="AH103" s="6">
        <f t="shared" si="11"/>
        <v>6.9744422551605646E-5</v>
      </c>
      <c r="AI103" s="6">
        <f t="shared" si="12"/>
        <v>6.9203761531242547E-5</v>
      </c>
      <c r="AJ103" s="6">
        <f t="shared" si="13"/>
        <v>5.8654249714689327E-5</v>
      </c>
      <c r="AK103" s="6">
        <f t="shared" si="14"/>
        <v>8.3080350333098208E-5</v>
      </c>
      <c r="AL103" s="6">
        <f t="shared" si="15"/>
        <v>7.317064571964028E-5</v>
      </c>
      <c r="AM103" s="6">
        <f t="shared" si="16"/>
        <v>7.6241742649732012E-5</v>
      </c>
      <c r="AN103" s="6">
        <f t="shared" si="17"/>
        <v>1.5318850546232988E-4</v>
      </c>
      <c r="AO103" s="6">
        <f t="shared" si="18"/>
        <v>4.913639118954182E-4</v>
      </c>
      <c r="AP103" s="6">
        <f t="shared" si="19"/>
        <v>3.3603067248093453E-3</v>
      </c>
    </row>
    <row r="104" spans="1:42" x14ac:dyDescent="0.35">
      <c r="A104" s="3" t="s">
        <v>59</v>
      </c>
      <c r="B104" s="4">
        <v>42</v>
      </c>
      <c r="C104" s="4">
        <v>54</v>
      </c>
      <c r="D104" s="4">
        <v>49</v>
      </c>
      <c r="E104" s="4">
        <v>67</v>
      </c>
      <c r="F104" s="4">
        <v>43</v>
      </c>
      <c r="G104" s="4">
        <v>50</v>
      </c>
      <c r="H104" s="4">
        <v>62</v>
      </c>
      <c r="I104" s="4">
        <v>42</v>
      </c>
      <c r="J104" s="4">
        <v>58</v>
      </c>
      <c r="K104" s="4">
        <v>41</v>
      </c>
      <c r="L104" s="4">
        <v>58</v>
      </c>
      <c r="M104" s="4">
        <v>58</v>
      </c>
      <c r="N104" s="4">
        <v>624</v>
      </c>
      <c r="O104" s="5">
        <f>VLOOKUP(A104,'[1]census pivot'!$A$4:$S$462,2,FALSE)</f>
        <v>46005.01400000001</v>
      </c>
      <c r="P104" s="5">
        <f>VLOOKUP(A104,'[1]census pivot'!$A$4:$S$462,3,FALSE)</f>
        <v>43249.179999999993</v>
      </c>
      <c r="Q104" s="5">
        <f>VLOOKUP(A104,'[1]census pivot'!$A$4:$S$462,4,FALSE)</f>
        <v>43721.675999999992</v>
      </c>
      <c r="R104" s="5">
        <f>VLOOKUP(A104,'[1]census pivot'!$A$4:$S$462,5,FALSE)</f>
        <v>43268.791999999994</v>
      </c>
      <c r="S104" s="5">
        <f>VLOOKUP(A104,'[1]census pivot'!$A$4:$S$462,6,FALSE)</f>
        <v>52510.68</v>
      </c>
      <c r="T104" s="5">
        <f>VLOOKUP(A104,'[1]census pivot'!$A$4:$S$462,7,FALSE)</f>
        <v>51872.856</v>
      </c>
      <c r="U104" s="5">
        <f>VLOOKUP(A104,'[1]census pivot'!$A$4:$S$462,8,FALSE)</f>
        <v>46032.480999999985</v>
      </c>
      <c r="V104" s="5">
        <f>VLOOKUP(A104,'[1]census pivot'!$A$4:$S$462,9,FALSE)</f>
        <v>39488.632000000005</v>
      </c>
      <c r="W104" s="5">
        <f>VLOOKUP(A104,'[1]census pivot'!$A$4:$S$462,10,FALSE)</f>
        <v>40948.168999999994</v>
      </c>
      <c r="X104" s="5">
        <f>VLOOKUP(A104,'[1]census pivot'!$A$4:$S$462,11,FALSE)</f>
        <v>42840.976999999999</v>
      </c>
      <c r="Y104" s="5">
        <f>VLOOKUP(A104,'[1]census pivot'!$A$4:$S$462,12,FALSE)</f>
        <v>46557.416000000005</v>
      </c>
      <c r="Z104" s="5">
        <f>VLOOKUP(A104,'[1]census pivot'!$A$4:$S$462,13,FALSE)</f>
        <v>43542.109999999993</v>
      </c>
      <c r="AA104" s="5">
        <f>VLOOKUP(A104,'[1]census pivot'!$A$4:$S$462,14,FALSE)</f>
        <v>33338.931000000004</v>
      </c>
      <c r="AB104" s="5">
        <f>VLOOKUP(A104,'[1]census pivot'!$A$4:$S$462,15,FALSE)</f>
        <v>20882.516000000003</v>
      </c>
      <c r="AC104" s="5">
        <f>VLOOKUP(A104,'[1]census pivot'!$A$4:$S$462,16,FALSE)</f>
        <v>14361.534</v>
      </c>
      <c r="AD104" s="5">
        <f>VLOOKUP(A104,'[1]census pivot'!$A$4:$S$462,17,FALSE)</f>
        <v>8568.2710000000006</v>
      </c>
      <c r="AE104" s="5">
        <f>VLOOKUP(A104,'[1]census pivot'!$A$4:$S$462,18,FALSE)</f>
        <v>5645.8490000000011</v>
      </c>
      <c r="AF104" s="5">
        <f>VLOOKUP(A104,'[1]census pivot'!$A$4:$S$462,19,FALSE)</f>
        <v>4919.4150000000009</v>
      </c>
      <c r="AG104" s="6">
        <f t="shared" si="10"/>
        <v>2.0867290682706884E-3</v>
      </c>
      <c r="AH104" s="6">
        <f t="shared" si="11"/>
        <v>5.6340712571576856E-4</v>
      </c>
      <c r="AI104" s="6">
        <f t="shared" si="12"/>
        <v>5.1159187847684112E-4</v>
      </c>
      <c r="AJ104" s="6">
        <f t="shared" si="13"/>
        <v>4.3919975475902815E-4</v>
      </c>
      <c r="AK104" s="6">
        <f t="shared" si="14"/>
        <v>6.2160602334247479E-4</v>
      </c>
      <c r="AL104" s="6">
        <f t="shared" si="15"/>
        <v>6.9352477062982541E-4</v>
      </c>
      <c r="AM104" s="6">
        <f t="shared" si="16"/>
        <v>5.4629853412104554E-4</v>
      </c>
      <c r="AN104" s="6">
        <f t="shared" si="17"/>
        <v>1.6456678503179968E-3</v>
      </c>
      <c r="AO104" s="6">
        <f t="shared" si="18"/>
        <v>2.8844557383784571E-3</v>
      </c>
      <c r="AP104" s="6">
        <f t="shared" si="19"/>
        <v>1.1790019748283077E-2</v>
      </c>
    </row>
    <row r="105" spans="1:42" x14ac:dyDescent="0.35">
      <c r="A105" s="3" t="s">
        <v>113</v>
      </c>
      <c r="B105" s="4">
        <v>60</v>
      </c>
      <c r="C105" s="4">
        <v>57</v>
      </c>
      <c r="D105" s="4">
        <v>46</v>
      </c>
      <c r="E105" s="4">
        <v>49</v>
      </c>
      <c r="F105" s="4">
        <v>54</v>
      </c>
      <c r="G105" s="4">
        <v>69</v>
      </c>
      <c r="H105" s="4">
        <v>76</v>
      </c>
      <c r="I105" s="4">
        <v>38</v>
      </c>
      <c r="J105" s="4">
        <v>58</v>
      </c>
      <c r="K105" s="4">
        <v>62</v>
      </c>
      <c r="L105" s="4">
        <v>67</v>
      </c>
      <c r="M105" s="4">
        <v>55</v>
      </c>
      <c r="N105" s="4">
        <v>691</v>
      </c>
      <c r="O105" s="5">
        <f>VLOOKUP(A105,'[1]census pivot'!$A$4:$S$462,2,FALSE)</f>
        <v>55963.097000000002</v>
      </c>
      <c r="P105" s="5">
        <f>VLOOKUP(A105,'[1]census pivot'!$A$4:$S$462,3,FALSE)</f>
        <v>57731.851999999999</v>
      </c>
      <c r="Q105" s="5">
        <f>VLOOKUP(A105,'[1]census pivot'!$A$4:$S$462,4,FALSE)</f>
        <v>56436.422999999995</v>
      </c>
      <c r="R105" s="5">
        <f>VLOOKUP(A105,'[1]census pivot'!$A$4:$S$462,5,FALSE)</f>
        <v>61240.256999999998</v>
      </c>
      <c r="S105" s="5">
        <f>VLOOKUP(A105,'[1]census pivot'!$A$4:$S$462,6,FALSE)</f>
        <v>64799.716999999997</v>
      </c>
      <c r="T105" s="5">
        <f>VLOOKUP(A105,'[1]census pivot'!$A$4:$S$462,7,FALSE)</f>
        <v>60228.240000000005</v>
      </c>
      <c r="U105" s="5">
        <f>VLOOKUP(A105,'[1]census pivot'!$A$4:$S$462,8,FALSE)</f>
        <v>56836.257000000005</v>
      </c>
      <c r="V105" s="5">
        <f>VLOOKUP(A105,'[1]census pivot'!$A$4:$S$462,9,FALSE)</f>
        <v>55133.353999999999</v>
      </c>
      <c r="W105" s="5">
        <f>VLOOKUP(A105,'[1]census pivot'!$A$4:$S$462,10,FALSE)</f>
        <v>57141.618999999999</v>
      </c>
      <c r="X105" s="5">
        <f>VLOOKUP(A105,'[1]census pivot'!$A$4:$S$462,11,FALSE)</f>
        <v>64849.313000000002</v>
      </c>
      <c r="Y105" s="5">
        <f>VLOOKUP(A105,'[1]census pivot'!$A$4:$S$462,12,FALSE)</f>
        <v>67163.426999999996</v>
      </c>
      <c r="Z105" s="5">
        <f>VLOOKUP(A105,'[1]census pivot'!$A$4:$S$462,13,FALSE)</f>
        <v>62948.853999999999</v>
      </c>
      <c r="AA105" s="5">
        <f>VLOOKUP(A105,'[1]census pivot'!$A$4:$S$462,14,FALSE)</f>
        <v>55567.985000000001</v>
      </c>
      <c r="AB105" s="5">
        <f>VLOOKUP(A105,'[1]census pivot'!$A$4:$S$462,15,FALSE)</f>
        <v>46994.286</v>
      </c>
      <c r="AC105" s="5">
        <f>VLOOKUP(A105,'[1]census pivot'!$A$4:$S$462,16,FALSE)</f>
        <v>34250.402999999998</v>
      </c>
      <c r="AD105" s="5">
        <f>VLOOKUP(A105,'[1]census pivot'!$A$4:$S$462,17,FALSE)</f>
        <v>24818.343000000001</v>
      </c>
      <c r="AE105" s="5">
        <f>VLOOKUP(A105,'[1]census pivot'!$A$4:$S$462,18,FALSE)</f>
        <v>17423.652999999998</v>
      </c>
      <c r="AF105" s="5">
        <f>VLOOKUP(A105,'[1]census pivot'!$A$4:$S$462,19,FALSE)</f>
        <v>17598.285</v>
      </c>
      <c r="AG105" s="6">
        <f t="shared" si="10"/>
        <v>2.0906634241489529E-3</v>
      </c>
      <c r="AH105" s="6">
        <f t="shared" si="11"/>
        <v>4.0291403194100988E-4</v>
      </c>
      <c r="AI105" s="6">
        <f t="shared" si="12"/>
        <v>3.6496357893567961E-4</v>
      </c>
      <c r="AJ105" s="6">
        <f t="shared" si="13"/>
        <v>4.6128417567966825E-4</v>
      </c>
      <c r="AK105" s="6">
        <f t="shared" si="14"/>
        <v>6.1456260604043965E-4</v>
      </c>
      <c r="AL105" s="6">
        <f t="shared" si="15"/>
        <v>5.7570201179068029E-4</v>
      </c>
      <c r="AM105" s="6">
        <f t="shared" si="16"/>
        <v>3.206295436212233E-4</v>
      </c>
      <c r="AN105" s="6">
        <f t="shared" si="17"/>
        <v>7.1389281827394279E-4</v>
      </c>
      <c r="AO105" s="6">
        <f t="shared" si="18"/>
        <v>1.4677336743273211E-3</v>
      </c>
      <c r="AP105" s="6">
        <f t="shared" si="19"/>
        <v>3.8071891664443439E-3</v>
      </c>
    </row>
    <row r="106" spans="1:42" x14ac:dyDescent="0.35">
      <c r="A106" s="3" t="s">
        <v>307</v>
      </c>
      <c r="B106" s="4">
        <v>54</v>
      </c>
      <c r="C106" s="4">
        <v>60</v>
      </c>
      <c r="D106" s="4">
        <v>41</v>
      </c>
      <c r="E106" s="4">
        <v>46</v>
      </c>
      <c r="F106" s="4">
        <v>49</v>
      </c>
      <c r="G106" s="4">
        <v>62</v>
      </c>
      <c r="H106" s="4">
        <v>58</v>
      </c>
      <c r="I106" s="4">
        <v>58</v>
      </c>
      <c r="J106" s="4">
        <v>58</v>
      </c>
      <c r="K106" s="4">
        <v>59</v>
      </c>
      <c r="L106" s="4">
        <v>86</v>
      </c>
      <c r="M106" s="4">
        <v>65</v>
      </c>
      <c r="N106" s="4">
        <v>696</v>
      </c>
      <c r="O106" s="5">
        <f>VLOOKUP(A106,'[1]census pivot'!$A$4:$S$462,2,FALSE)</f>
        <v>72299.672999999995</v>
      </c>
      <c r="P106" s="5">
        <f>VLOOKUP(A106,'[1]census pivot'!$A$4:$S$462,3,FALSE)</f>
        <v>78997.66399999999</v>
      </c>
      <c r="Q106" s="5">
        <f>VLOOKUP(A106,'[1]census pivot'!$A$4:$S$462,4,FALSE)</f>
        <v>87230.946999999986</v>
      </c>
      <c r="R106" s="5">
        <f>VLOOKUP(A106,'[1]census pivot'!$A$4:$S$462,5,FALSE)</f>
        <v>96599.282999999981</v>
      </c>
      <c r="S106" s="5">
        <f>VLOOKUP(A106,'[1]census pivot'!$A$4:$S$462,6,FALSE)</f>
        <v>83080.710000000006</v>
      </c>
      <c r="T106" s="5">
        <f>VLOOKUP(A106,'[1]census pivot'!$A$4:$S$462,7,FALSE)</f>
        <v>70958.42</v>
      </c>
      <c r="U106" s="5">
        <f>VLOOKUP(A106,'[1]census pivot'!$A$4:$S$462,8,FALSE)</f>
        <v>73270.159000000014</v>
      </c>
      <c r="V106" s="5">
        <f>VLOOKUP(A106,'[1]census pivot'!$A$4:$S$462,9,FALSE)</f>
        <v>88927.861999999994</v>
      </c>
      <c r="W106" s="5">
        <f>VLOOKUP(A106,'[1]census pivot'!$A$4:$S$462,10,FALSE)</f>
        <v>103218.34600000001</v>
      </c>
      <c r="X106" s="5">
        <f>VLOOKUP(A106,'[1]census pivot'!$A$4:$S$462,11,FALSE)</f>
        <v>114782.51299999999</v>
      </c>
      <c r="Y106" s="5">
        <f>VLOOKUP(A106,'[1]census pivot'!$A$4:$S$462,12,FALSE)</f>
        <v>106894.11900000002</v>
      </c>
      <c r="Z106" s="5">
        <f>VLOOKUP(A106,'[1]census pivot'!$A$4:$S$462,13,FALSE)</f>
        <v>91960.916000000012</v>
      </c>
      <c r="AA106" s="5">
        <f>VLOOKUP(A106,'[1]census pivot'!$A$4:$S$462,14,FALSE)</f>
        <v>74856.738000000012</v>
      </c>
      <c r="AB106" s="5">
        <f>VLOOKUP(A106,'[1]census pivot'!$A$4:$S$462,15,FALSE)</f>
        <v>52290.17</v>
      </c>
      <c r="AC106" s="5">
        <f>VLOOKUP(A106,'[1]census pivot'!$A$4:$S$462,16,FALSE)</f>
        <v>38193.22</v>
      </c>
      <c r="AD106" s="5">
        <f>VLOOKUP(A106,'[1]census pivot'!$A$4:$S$462,17,FALSE)</f>
        <v>31146.232000000004</v>
      </c>
      <c r="AE106" s="5">
        <f>VLOOKUP(A106,'[1]census pivot'!$A$4:$S$462,18,FALSE)</f>
        <v>25637.282000000003</v>
      </c>
      <c r="AF106" s="5">
        <f>VLOOKUP(A106,'[1]census pivot'!$A$4:$S$462,19,FALSE)</f>
        <v>23051.814000000002</v>
      </c>
      <c r="AG106" s="6">
        <f t="shared" si="10"/>
        <v>1.5767706169293463E-3</v>
      </c>
      <c r="AH106" s="6">
        <f t="shared" si="11"/>
        <v>2.4664827404471306E-4</v>
      </c>
      <c r="AI106" s="6">
        <f t="shared" si="12"/>
        <v>2.2818344611133195E-4</v>
      </c>
      <c r="AJ106" s="6">
        <f t="shared" si="13"/>
        <v>3.3973849246618444E-4</v>
      </c>
      <c r="AK106" s="6">
        <f t="shared" si="14"/>
        <v>3.2267095273615809E-4</v>
      </c>
      <c r="AL106" s="6">
        <f t="shared" si="15"/>
        <v>2.616423728415361E-4</v>
      </c>
      <c r="AM106" s="6">
        <f t="shared" si="16"/>
        <v>3.476850237925057E-4</v>
      </c>
      <c r="AN106" s="6">
        <f t="shared" si="17"/>
        <v>6.4100162471808367E-4</v>
      </c>
      <c r="AO106" s="6">
        <f t="shared" si="18"/>
        <v>1.0390339703175114E-3</v>
      </c>
      <c r="AP106" s="6">
        <f t="shared" si="19"/>
        <v>3.7307259203115204E-3</v>
      </c>
    </row>
    <row r="107" spans="1:42" x14ac:dyDescent="0.35">
      <c r="A107" s="3" t="s">
        <v>312</v>
      </c>
      <c r="B107" s="4">
        <v>42</v>
      </c>
      <c r="C107" s="4">
        <v>58</v>
      </c>
      <c r="D107" s="4">
        <v>48</v>
      </c>
      <c r="E107" s="4">
        <v>61</v>
      </c>
      <c r="F107" s="4">
        <v>72</v>
      </c>
      <c r="G107" s="4">
        <v>48</v>
      </c>
      <c r="H107" s="4">
        <v>59</v>
      </c>
      <c r="I107" s="4">
        <v>73</v>
      </c>
      <c r="J107" s="4">
        <v>58</v>
      </c>
      <c r="K107" s="4">
        <v>23</v>
      </c>
      <c r="L107" s="4">
        <v>150</v>
      </c>
      <c r="M107" s="4">
        <v>40</v>
      </c>
      <c r="N107" s="4">
        <v>732</v>
      </c>
      <c r="O107" s="5">
        <f>VLOOKUP(A107,'[1]census pivot'!$A$4:$S$462,2,FALSE)</f>
        <v>62585.561000000009</v>
      </c>
      <c r="P107" s="5">
        <f>VLOOKUP(A107,'[1]census pivot'!$A$4:$S$462,3,FALSE)</f>
        <v>70588.51999999999</v>
      </c>
      <c r="Q107" s="5">
        <f>VLOOKUP(A107,'[1]census pivot'!$A$4:$S$462,4,FALSE)</f>
        <v>76068.820999999996</v>
      </c>
      <c r="R107" s="5">
        <f>VLOOKUP(A107,'[1]census pivot'!$A$4:$S$462,5,FALSE)</f>
        <v>87340.021000000008</v>
      </c>
      <c r="S107" s="5">
        <f>VLOOKUP(A107,'[1]census pivot'!$A$4:$S$462,6,FALSE)</f>
        <v>83899.75499999999</v>
      </c>
      <c r="T107" s="5">
        <f>VLOOKUP(A107,'[1]census pivot'!$A$4:$S$462,7,FALSE)</f>
        <v>73541.390999999989</v>
      </c>
      <c r="U107" s="5">
        <f>VLOOKUP(A107,'[1]census pivot'!$A$4:$S$462,8,FALSE)</f>
        <v>70589.911999999997</v>
      </c>
      <c r="V107" s="5">
        <f>VLOOKUP(A107,'[1]census pivot'!$A$4:$S$462,9,FALSE)</f>
        <v>71566.706000000006</v>
      </c>
      <c r="W107" s="5">
        <f>VLOOKUP(A107,'[1]census pivot'!$A$4:$S$462,10,FALSE)</f>
        <v>82578.814999999988</v>
      </c>
      <c r="X107" s="5">
        <f>VLOOKUP(A107,'[1]census pivot'!$A$4:$S$462,11,FALSE)</f>
        <v>96000.831000000006</v>
      </c>
      <c r="Y107" s="5">
        <f>VLOOKUP(A107,'[1]census pivot'!$A$4:$S$462,12,FALSE)</f>
        <v>105828.486</v>
      </c>
      <c r="Z107" s="5">
        <f>VLOOKUP(A107,'[1]census pivot'!$A$4:$S$462,13,FALSE)</f>
        <v>96695.125</v>
      </c>
      <c r="AA107" s="5">
        <f>VLOOKUP(A107,'[1]census pivot'!$A$4:$S$462,14,FALSE)</f>
        <v>83390.798999999999</v>
      </c>
      <c r="AB107" s="5">
        <f>VLOOKUP(A107,'[1]census pivot'!$A$4:$S$462,15,FALSE)</f>
        <v>61842.59</v>
      </c>
      <c r="AC107" s="5">
        <f>VLOOKUP(A107,'[1]census pivot'!$A$4:$S$462,16,FALSE)</f>
        <v>43910.641000000003</v>
      </c>
      <c r="AD107" s="5">
        <f>VLOOKUP(A107,'[1]census pivot'!$A$4:$S$462,17,FALSE)</f>
        <v>30971.365000000002</v>
      </c>
      <c r="AE107" s="5">
        <f>VLOOKUP(A107,'[1]census pivot'!$A$4:$S$462,18,FALSE)</f>
        <v>23479.265999999996</v>
      </c>
      <c r="AF107" s="5">
        <f>VLOOKUP(A107,'[1]census pivot'!$A$4:$S$462,19,FALSE)</f>
        <v>23990.132000000001</v>
      </c>
      <c r="AG107" s="6">
        <f t="shared" si="10"/>
        <v>1.597812632853127E-3</v>
      </c>
      <c r="AH107" s="6">
        <f t="shared" si="11"/>
        <v>3.2729353793479733E-4</v>
      </c>
      <c r="AI107" s="6">
        <f t="shared" si="12"/>
        <v>2.8030870584647339E-4</v>
      </c>
      <c r="AJ107" s="6">
        <f t="shared" si="13"/>
        <v>4.9954450214052392E-4</v>
      </c>
      <c r="AK107" s="6">
        <f t="shared" si="14"/>
        <v>3.1139406249760572E-4</v>
      </c>
      <c r="AL107" s="6">
        <f t="shared" si="15"/>
        <v>2.9232621344103344E-4</v>
      </c>
      <c r="AM107" s="6">
        <f t="shared" si="16"/>
        <v>4.0536205372719748E-4</v>
      </c>
      <c r="AN107" s="6">
        <f t="shared" si="17"/>
        <v>5.4844660017999832E-4</v>
      </c>
      <c r="AO107" s="6">
        <f t="shared" si="18"/>
        <v>4.2240098190964953E-4</v>
      </c>
      <c r="AP107" s="6">
        <f t="shared" si="19"/>
        <v>6.2525708487139627E-3</v>
      </c>
    </row>
    <row r="108" spans="1:42" x14ac:dyDescent="0.35">
      <c r="A108" s="3" t="s">
        <v>222</v>
      </c>
      <c r="B108" s="4">
        <v>40</v>
      </c>
      <c r="C108" s="4">
        <v>68</v>
      </c>
      <c r="D108" s="4">
        <v>52</v>
      </c>
      <c r="E108" s="4">
        <v>61</v>
      </c>
      <c r="F108" s="4">
        <v>48</v>
      </c>
      <c r="G108" s="4">
        <v>61</v>
      </c>
      <c r="H108" s="4">
        <v>56</v>
      </c>
      <c r="I108" s="4">
        <v>65</v>
      </c>
      <c r="J108" s="4">
        <v>58</v>
      </c>
      <c r="K108" s="4">
        <v>72</v>
      </c>
      <c r="L108" s="4">
        <v>162</v>
      </c>
      <c r="M108" s="4">
        <v>63</v>
      </c>
      <c r="N108" s="4">
        <v>806</v>
      </c>
      <c r="O108" s="5">
        <f>VLOOKUP(A108,'[1]census pivot'!$A$4:$S$462,2,FALSE)</f>
        <v>64944.401000000013</v>
      </c>
      <c r="P108" s="5">
        <f>VLOOKUP(A108,'[1]census pivot'!$A$4:$S$462,3,FALSE)</f>
        <v>72813.697</v>
      </c>
      <c r="Q108" s="5">
        <f>VLOOKUP(A108,'[1]census pivot'!$A$4:$S$462,4,FALSE)</f>
        <v>73145.391999999993</v>
      </c>
      <c r="R108" s="5">
        <f>VLOOKUP(A108,'[1]census pivot'!$A$4:$S$462,5,FALSE)</f>
        <v>82085.876000000018</v>
      </c>
      <c r="S108" s="5">
        <f>VLOOKUP(A108,'[1]census pivot'!$A$4:$S$462,6,FALSE)</f>
        <v>78293.794999999998</v>
      </c>
      <c r="T108" s="5">
        <f>VLOOKUP(A108,'[1]census pivot'!$A$4:$S$462,7,FALSE)</f>
        <v>74841.515000000014</v>
      </c>
      <c r="U108" s="5">
        <f>VLOOKUP(A108,'[1]census pivot'!$A$4:$S$462,8,FALSE)</f>
        <v>72687.796999999991</v>
      </c>
      <c r="V108" s="5">
        <f>VLOOKUP(A108,'[1]census pivot'!$A$4:$S$462,9,FALSE)</f>
        <v>71750.630999999994</v>
      </c>
      <c r="W108" s="5">
        <f>VLOOKUP(A108,'[1]census pivot'!$A$4:$S$462,10,FALSE)</f>
        <v>82483.428</v>
      </c>
      <c r="X108" s="5">
        <f>VLOOKUP(A108,'[1]census pivot'!$A$4:$S$462,11,FALSE)</f>
        <v>93448.428</v>
      </c>
      <c r="Y108" s="5">
        <f>VLOOKUP(A108,'[1]census pivot'!$A$4:$S$462,12,FALSE)</f>
        <v>105154.14400000001</v>
      </c>
      <c r="Z108" s="5">
        <f>VLOOKUP(A108,'[1]census pivot'!$A$4:$S$462,13,FALSE)</f>
        <v>102742.41899999999</v>
      </c>
      <c r="AA108" s="5">
        <f>VLOOKUP(A108,'[1]census pivot'!$A$4:$S$462,14,FALSE)</f>
        <v>93429.253000000012</v>
      </c>
      <c r="AB108" s="5">
        <f>VLOOKUP(A108,'[1]census pivot'!$A$4:$S$462,15,FALSE)</f>
        <v>74625.183999999994</v>
      </c>
      <c r="AC108" s="5">
        <f>VLOOKUP(A108,'[1]census pivot'!$A$4:$S$462,16,FALSE)</f>
        <v>53059.510999999999</v>
      </c>
      <c r="AD108" s="5">
        <f>VLOOKUP(A108,'[1]census pivot'!$A$4:$S$462,17,FALSE)</f>
        <v>38783.599000000002</v>
      </c>
      <c r="AE108" s="5">
        <f>VLOOKUP(A108,'[1]census pivot'!$A$4:$S$462,18,FALSE)</f>
        <v>30453.236999999994</v>
      </c>
      <c r="AF108" s="5">
        <f>VLOOKUP(A108,'[1]census pivot'!$A$4:$S$462,19,FALSE)</f>
        <v>29402.300999999999</v>
      </c>
      <c r="AG108" s="6">
        <f t="shared" si="10"/>
        <v>1.6629609071303927E-3</v>
      </c>
      <c r="AH108" s="6">
        <f t="shared" si="11"/>
        <v>3.5626421318647728E-4</v>
      </c>
      <c r="AI108" s="6">
        <f t="shared" si="12"/>
        <v>3.2423061897913477E-4</v>
      </c>
      <c r="AJ108" s="6">
        <f t="shared" si="13"/>
        <v>3.253590716941729E-4</v>
      </c>
      <c r="AK108" s="6">
        <f t="shared" si="14"/>
        <v>3.9550278580167562E-4</v>
      </c>
      <c r="AL108" s="6">
        <f t="shared" si="15"/>
        <v>2.8197016501880953E-4</v>
      </c>
      <c r="AM108" s="6">
        <f t="shared" si="16"/>
        <v>3.3134243765837909E-4</v>
      </c>
      <c r="AN108" s="6">
        <f t="shared" si="17"/>
        <v>4.5424394834478796E-4</v>
      </c>
      <c r="AO108" s="6">
        <f t="shared" si="18"/>
        <v>1.0399088716301248E-3</v>
      </c>
      <c r="AP108" s="6">
        <f t="shared" si="19"/>
        <v>5.5097728575732897E-3</v>
      </c>
    </row>
    <row r="109" spans="1:42" x14ac:dyDescent="0.35">
      <c r="A109" s="3" t="s">
        <v>149</v>
      </c>
      <c r="B109" s="4">
        <v>33</v>
      </c>
      <c r="C109" s="4">
        <v>73</v>
      </c>
      <c r="D109" s="4">
        <v>50</v>
      </c>
      <c r="E109" s="4">
        <v>61</v>
      </c>
      <c r="F109" s="4">
        <v>52</v>
      </c>
      <c r="G109" s="4">
        <v>59</v>
      </c>
      <c r="H109" s="4">
        <v>49</v>
      </c>
      <c r="I109" s="4">
        <v>56</v>
      </c>
      <c r="J109" s="4">
        <v>58</v>
      </c>
      <c r="K109" s="4">
        <v>82</v>
      </c>
      <c r="L109" s="4">
        <v>224</v>
      </c>
      <c r="M109" s="4">
        <v>44</v>
      </c>
      <c r="N109" s="4">
        <v>841</v>
      </c>
      <c r="O109" s="5">
        <f>VLOOKUP(A109,'[1]census pivot'!$A$4:$S$462,2,FALSE)</f>
        <v>89518.225999999995</v>
      </c>
      <c r="P109" s="5">
        <f>VLOOKUP(A109,'[1]census pivot'!$A$4:$S$462,3,FALSE)</f>
        <v>83571.363000000012</v>
      </c>
      <c r="Q109" s="5">
        <f>VLOOKUP(A109,'[1]census pivot'!$A$4:$S$462,4,FALSE)</f>
        <v>84430.761000000013</v>
      </c>
      <c r="R109" s="5">
        <f>VLOOKUP(A109,'[1]census pivot'!$A$4:$S$462,5,FALSE)</f>
        <v>82907.510000000009</v>
      </c>
      <c r="S109" s="5">
        <f>VLOOKUP(A109,'[1]census pivot'!$A$4:$S$462,6,FALSE)</f>
        <v>103170.31000000001</v>
      </c>
      <c r="T109" s="5">
        <f>VLOOKUP(A109,'[1]census pivot'!$A$4:$S$462,7,FALSE)</f>
        <v>104146.57399999999</v>
      </c>
      <c r="U109" s="5">
        <f>VLOOKUP(A109,'[1]census pivot'!$A$4:$S$462,8,FALSE)</f>
        <v>94974.826000000001</v>
      </c>
      <c r="V109" s="5">
        <f>VLOOKUP(A109,'[1]census pivot'!$A$4:$S$462,9,FALSE)</f>
        <v>85388.7</v>
      </c>
      <c r="W109" s="5">
        <f>VLOOKUP(A109,'[1]census pivot'!$A$4:$S$462,10,FALSE)</f>
        <v>88891.585999999996</v>
      </c>
      <c r="X109" s="5">
        <f>VLOOKUP(A109,'[1]census pivot'!$A$4:$S$462,11,FALSE)</f>
        <v>89961.20199999999</v>
      </c>
      <c r="Y109" s="5">
        <f>VLOOKUP(A109,'[1]census pivot'!$A$4:$S$462,12,FALSE)</f>
        <v>94380.692999999999</v>
      </c>
      <c r="Z109" s="5">
        <f>VLOOKUP(A109,'[1]census pivot'!$A$4:$S$462,13,FALSE)</f>
        <v>91825.132000000012</v>
      </c>
      <c r="AA109" s="5">
        <f>VLOOKUP(A109,'[1]census pivot'!$A$4:$S$462,14,FALSE)</f>
        <v>85379.101999999999</v>
      </c>
      <c r="AB109" s="5">
        <f>VLOOKUP(A109,'[1]census pivot'!$A$4:$S$462,15,FALSE)</f>
        <v>67525.578000000009</v>
      </c>
      <c r="AC109" s="5">
        <f>VLOOKUP(A109,'[1]census pivot'!$A$4:$S$462,16,FALSE)</f>
        <v>45386.904999999999</v>
      </c>
      <c r="AD109" s="5">
        <f>VLOOKUP(A109,'[1]census pivot'!$A$4:$S$462,17,FALSE)</f>
        <v>35187.833999999995</v>
      </c>
      <c r="AE109" s="5">
        <f>VLOOKUP(A109,'[1]census pivot'!$A$4:$S$462,18,FALSE)</f>
        <v>29284.258000000005</v>
      </c>
      <c r="AF109" s="5">
        <f>VLOOKUP(A109,'[1]census pivot'!$A$4:$S$462,19,FALSE)</f>
        <v>35489.49</v>
      </c>
      <c r="AG109" s="6">
        <f t="shared" si="10"/>
        <v>1.1841164055239432E-3</v>
      </c>
      <c r="AH109" s="6">
        <f t="shared" si="11"/>
        <v>2.9761528491151695E-4</v>
      </c>
      <c r="AI109" s="6">
        <f t="shared" si="12"/>
        <v>2.6870478168757565E-4</v>
      </c>
      <c r="AJ109" s="6">
        <f t="shared" si="13"/>
        <v>2.6114721973630157E-4</v>
      </c>
      <c r="AK109" s="6">
        <f t="shared" si="14"/>
        <v>3.3853513414592402E-4</v>
      </c>
      <c r="AL109" s="6">
        <f t="shared" si="15"/>
        <v>2.6581043880448337E-4</v>
      </c>
      <c r="AM109" s="6">
        <f t="shared" si="16"/>
        <v>3.1601953709525923E-4</v>
      </c>
      <c r="AN109" s="6">
        <f t="shared" si="17"/>
        <v>5.1367216855907768E-4</v>
      </c>
      <c r="AO109" s="6">
        <f t="shared" si="18"/>
        <v>1.2718681441266091E-3</v>
      </c>
      <c r="AP109" s="6">
        <f t="shared" si="19"/>
        <v>6.3117277819433309E-3</v>
      </c>
    </row>
    <row r="110" spans="1:42" x14ac:dyDescent="0.35">
      <c r="A110" s="3" t="s">
        <v>469</v>
      </c>
      <c r="B110" s="4">
        <v>65</v>
      </c>
      <c r="C110" s="4">
        <v>60</v>
      </c>
      <c r="D110" s="4">
        <v>43</v>
      </c>
      <c r="E110" s="4">
        <v>76</v>
      </c>
      <c r="F110" s="4">
        <v>61</v>
      </c>
      <c r="G110" s="4">
        <v>55</v>
      </c>
      <c r="H110" s="4">
        <v>63</v>
      </c>
      <c r="I110" s="4">
        <v>45</v>
      </c>
      <c r="J110" s="4">
        <v>58</v>
      </c>
      <c r="K110" s="4">
        <v>115</v>
      </c>
      <c r="L110" s="4">
        <v>298</v>
      </c>
      <c r="M110" s="4">
        <v>60</v>
      </c>
      <c r="N110" s="4">
        <v>999</v>
      </c>
      <c r="O110" s="5">
        <f>VLOOKUP(A110,'[1]census pivot'!$A$4:$S$462,2,FALSE)</f>
        <v>425379.18200000009</v>
      </c>
      <c r="P110" s="5">
        <f>VLOOKUP(A110,'[1]census pivot'!$A$4:$S$462,3,FALSE)</f>
        <v>418513.97599999991</v>
      </c>
      <c r="Q110" s="5">
        <f>VLOOKUP(A110,'[1]census pivot'!$A$4:$S$462,4,FALSE)</f>
        <v>434960.234</v>
      </c>
      <c r="R110" s="5">
        <f>VLOOKUP(A110,'[1]census pivot'!$A$4:$S$462,5,FALSE)</f>
        <v>461585.34799999994</v>
      </c>
      <c r="S110" s="5">
        <f>VLOOKUP(A110,'[1]census pivot'!$A$4:$S$462,6,FALSE)</f>
        <v>454407.70000000007</v>
      </c>
      <c r="T110" s="5">
        <f>VLOOKUP(A110,'[1]census pivot'!$A$4:$S$462,7,FALSE)</f>
        <v>464143.87100000016</v>
      </c>
      <c r="U110" s="5">
        <f>VLOOKUP(A110,'[1]census pivot'!$A$4:$S$462,8,FALSE)</f>
        <v>431039.196</v>
      </c>
      <c r="V110" s="5">
        <f>VLOOKUP(A110,'[1]census pivot'!$A$4:$S$462,9,FALSE)</f>
        <v>453244.46100000001</v>
      </c>
      <c r="W110" s="5">
        <f>VLOOKUP(A110,'[1]census pivot'!$A$4:$S$462,10,FALSE)</f>
        <v>468544.44400000002</v>
      </c>
      <c r="X110" s="5">
        <f>VLOOKUP(A110,'[1]census pivot'!$A$4:$S$462,11,FALSE)</f>
        <v>495418.52599999995</v>
      </c>
      <c r="Y110" s="5">
        <f>VLOOKUP(A110,'[1]census pivot'!$A$4:$S$462,12,FALSE)</f>
        <v>482114.76700000005</v>
      </c>
      <c r="Z110" s="5">
        <f>VLOOKUP(A110,'[1]census pivot'!$A$4:$S$462,13,FALSE)</f>
        <v>429097.79800000001</v>
      </c>
      <c r="AA110" s="5">
        <f>VLOOKUP(A110,'[1]census pivot'!$A$4:$S$462,14,FALSE)</f>
        <v>344920.51099999994</v>
      </c>
      <c r="AB110" s="5">
        <f>VLOOKUP(A110,'[1]census pivot'!$A$4:$S$462,15,FALSE)</f>
        <v>239260.39799999996</v>
      </c>
      <c r="AC110" s="5">
        <f>VLOOKUP(A110,'[1]census pivot'!$A$4:$S$462,16,FALSE)</f>
        <v>176271.28399999999</v>
      </c>
      <c r="AD110" s="5">
        <f>VLOOKUP(A110,'[1]census pivot'!$A$4:$S$462,17,FALSE)</f>
        <v>140711.75699999998</v>
      </c>
      <c r="AE110" s="5">
        <f>VLOOKUP(A110,'[1]census pivot'!$A$4:$S$462,18,FALSE)</f>
        <v>112742.02</v>
      </c>
      <c r="AF110" s="5">
        <f>VLOOKUP(A110,'[1]census pivot'!$A$4:$S$462,19,FALSE)</f>
        <v>106946.40900000001</v>
      </c>
      <c r="AG110" s="6">
        <f t="shared" si="10"/>
        <v>2.9385547128161994E-4</v>
      </c>
      <c r="AH110" s="6">
        <f t="shared" si="11"/>
        <v>5.0382307392744769E-5</v>
      </c>
      <c r="AI110" s="6">
        <f t="shared" si="12"/>
        <v>4.694358772032951E-5</v>
      </c>
      <c r="AJ110" s="6">
        <f t="shared" si="13"/>
        <v>6.8142486435123761E-5</v>
      </c>
      <c r="AK110" s="6">
        <f t="shared" si="14"/>
        <v>5.9666589282716523E-5</v>
      </c>
      <c r="AL110" s="6">
        <f t="shared" si="15"/>
        <v>6.4447932823501279E-5</v>
      </c>
      <c r="AM110" s="6">
        <f t="shared" si="16"/>
        <v>5.8138159623301635E-5</v>
      </c>
      <c r="AN110" s="6">
        <f t="shared" si="17"/>
        <v>1.3958021135919069E-4</v>
      </c>
      <c r="AO110" s="6">
        <f t="shared" si="18"/>
        <v>4.5373164827604837E-4</v>
      </c>
      <c r="AP110" s="6">
        <f t="shared" si="19"/>
        <v>2.7864423199099649E-3</v>
      </c>
    </row>
    <row r="111" spans="1:42" x14ac:dyDescent="0.35">
      <c r="A111" s="3" t="s">
        <v>252</v>
      </c>
      <c r="B111" s="4">
        <v>54</v>
      </c>
      <c r="C111" s="4">
        <v>72</v>
      </c>
      <c r="D111" s="4">
        <v>60</v>
      </c>
      <c r="E111" s="4">
        <v>79</v>
      </c>
      <c r="F111" s="4">
        <v>66</v>
      </c>
      <c r="G111" s="4">
        <v>73</v>
      </c>
      <c r="H111" s="4">
        <v>64</v>
      </c>
      <c r="I111" s="4">
        <v>45</v>
      </c>
      <c r="J111" s="4">
        <v>58</v>
      </c>
      <c r="K111" s="4">
        <v>101</v>
      </c>
      <c r="L111" s="4">
        <v>348</v>
      </c>
      <c r="M111" s="4">
        <v>45</v>
      </c>
      <c r="N111" s="4">
        <v>1065</v>
      </c>
      <c r="O111" s="5">
        <f>VLOOKUP(A111,'[1]census pivot'!$A$4:$S$462,2,FALSE)</f>
        <v>354883.35799999977</v>
      </c>
      <c r="P111" s="5">
        <f>VLOOKUP(A111,'[1]census pivot'!$A$4:$S$462,3,FALSE)</f>
        <v>333803.09399999992</v>
      </c>
      <c r="Q111" s="5">
        <f>VLOOKUP(A111,'[1]census pivot'!$A$4:$S$462,4,FALSE)</f>
        <v>347607.17800000007</v>
      </c>
      <c r="R111" s="5">
        <f>VLOOKUP(A111,'[1]census pivot'!$A$4:$S$462,5,FALSE)</f>
        <v>373065.65099999995</v>
      </c>
      <c r="S111" s="5">
        <f>VLOOKUP(A111,'[1]census pivot'!$A$4:$S$462,6,FALSE)</f>
        <v>370235.41200000001</v>
      </c>
      <c r="T111" s="5">
        <f>VLOOKUP(A111,'[1]census pivot'!$A$4:$S$462,7,FALSE)</f>
        <v>352302.44500000012</v>
      </c>
      <c r="U111" s="5">
        <f>VLOOKUP(A111,'[1]census pivot'!$A$4:$S$462,8,FALSE)</f>
        <v>321467.67099999997</v>
      </c>
      <c r="V111" s="5">
        <f>VLOOKUP(A111,'[1]census pivot'!$A$4:$S$462,9,FALSE)</f>
        <v>348161.72299999988</v>
      </c>
      <c r="W111" s="5">
        <f>VLOOKUP(A111,'[1]census pivot'!$A$4:$S$462,10,FALSE)</f>
        <v>383191.9929999999</v>
      </c>
      <c r="X111" s="5">
        <f>VLOOKUP(A111,'[1]census pivot'!$A$4:$S$462,11,FALSE)</f>
        <v>415081.103</v>
      </c>
      <c r="Y111" s="5">
        <f>VLOOKUP(A111,'[1]census pivot'!$A$4:$S$462,12,FALSE)</f>
        <v>376818.36800000002</v>
      </c>
      <c r="Z111" s="5">
        <f>VLOOKUP(A111,'[1]census pivot'!$A$4:$S$462,13,FALSE)</f>
        <v>314898.3949999999</v>
      </c>
      <c r="AA111" s="5">
        <f>VLOOKUP(A111,'[1]census pivot'!$A$4:$S$462,14,FALSE)</f>
        <v>239781.144</v>
      </c>
      <c r="AB111" s="5">
        <f>VLOOKUP(A111,'[1]census pivot'!$A$4:$S$462,15,FALSE)</f>
        <v>178504.163</v>
      </c>
      <c r="AC111" s="5">
        <f>VLOOKUP(A111,'[1]census pivot'!$A$4:$S$462,16,FALSE)</f>
        <v>142888.88400000002</v>
      </c>
      <c r="AD111" s="5">
        <f>VLOOKUP(A111,'[1]census pivot'!$A$4:$S$462,17,FALSE)</f>
        <v>122164.59699999999</v>
      </c>
      <c r="AE111" s="5">
        <f>VLOOKUP(A111,'[1]census pivot'!$A$4:$S$462,18,FALSE)</f>
        <v>97537.680000000008</v>
      </c>
      <c r="AF111" s="5">
        <f>VLOOKUP(A111,'[1]census pivot'!$A$4:$S$462,19,FALSE)</f>
        <v>98819.255999999965</v>
      </c>
      <c r="AG111" s="6">
        <f t="shared" si="10"/>
        <v>3.550462346560643E-4</v>
      </c>
      <c r="AH111" s="6">
        <f t="shared" si="11"/>
        <v>8.8052679076725167E-5</v>
      </c>
      <c r="AI111" s="6">
        <f t="shared" si="12"/>
        <v>8.0720993130074407E-5</v>
      </c>
      <c r="AJ111" s="6">
        <f t="shared" si="13"/>
        <v>9.7956259015797588E-5</v>
      </c>
      <c r="AK111" s="6">
        <f t="shared" si="14"/>
        <v>9.9814902697506795E-5</v>
      </c>
      <c r="AL111" s="6">
        <f t="shared" si="15"/>
        <v>8.0818339124764983E-5</v>
      </c>
      <c r="AM111" s="6">
        <f t="shared" si="16"/>
        <v>8.1127924929641243E-5</v>
      </c>
      <c r="AN111" s="6">
        <f t="shared" si="17"/>
        <v>1.8046438944897272E-4</v>
      </c>
      <c r="AO111" s="6">
        <f t="shared" si="18"/>
        <v>4.597130324689352E-4</v>
      </c>
      <c r="AP111" s="6">
        <f t="shared" si="19"/>
        <v>3.5215808546463874E-3</v>
      </c>
    </row>
    <row r="112" spans="1:42" x14ac:dyDescent="0.35">
      <c r="A112" s="3" t="s">
        <v>193</v>
      </c>
      <c r="B112" s="4">
        <v>42</v>
      </c>
      <c r="C112" s="4">
        <v>56</v>
      </c>
      <c r="D112" s="4">
        <v>62</v>
      </c>
      <c r="E112" s="4">
        <v>47</v>
      </c>
      <c r="F112" s="4">
        <v>33</v>
      </c>
      <c r="G112" s="4">
        <v>62</v>
      </c>
      <c r="H112" s="4">
        <v>51</v>
      </c>
      <c r="I112" s="4">
        <v>61</v>
      </c>
      <c r="J112" s="4">
        <v>58</v>
      </c>
      <c r="K112" s="4">
        <v>129</v>
      </c>
      <c r="L112" s="4">
        <v>403</v>
      </c>
      <c r="M112" s="4">
        <v>64</v>
      </c>
      <c r="N112" s="4">
        <v>1068</v>
      </c>
      <c r="O112" s="5">
        <f>VLOOKUP(A112,'[1]census pivot'!$A$4:$S$462,2,FALSE)</f>
        <v>189131.59999999998</v>
      </c>
      <c r="P112" s="5">
        <f>VLOOKUP(A112,'[1]census pivot'!$A$4:$S$462,3,FALSE)</f>
        <v>189449.88200000001</v>
      </c>
      <c r="Q112" s="5">
        <f>VLOOKUP(A112,'[1]census pivot'!$A$4:$S$462,4,FALSE)</f>
        <v>187012.41800000001</v>
      </c>
      <c r="R112" s="5">
        <f>VLOOKUP(A112,'[1]census pivot'!$A$4:$S$462,5,FALSE)</f>
        <v>190427.51199999999</v>
      </c>
      <c r="S112" s="5">
        <f>VLOOKUP(A112,'[1]census pivot'!$A$4:$S$462,6,FALSE)</f>
        <v>195513.57599999997</v>
      </c>
      <c r="T112" s="5">
        <f>VLOOKUP(A112,'[1]census pivot'!$A$4:$S$462,7,FALSE)</f>
        <v>182667.76699999999</v>
      </c>
      <c r="U112" s="5">
        <f>VLOOKUP(A112,'[1]census pivot'!$A$4:$S$462,8,FALSE)</f>
        <v>173567.46499999997</v>
      </c>
      <c r="V112" s="5">
        <f>VLOOKUP(A112,'[1]census pivot'!$A$4:$S$462,9,FALSE)</f>
        <v>159651.90900000004</v>
      </c>
      <c r="W112" s="5">
        <f>VLOOKUP(A112,'[1]census pivot'!$A$4:$S$462,10,FALSE)</f>
        <v>165389.103</v>
      </c>
      <c r="X112" s="5">
        <f>VLOOKUP(A112,'[1]census pivot'!$A$4:$S$462,11,FALSE)</f>
        <v>179208.06000000003</v>
      </c>
      <c r="Y112" s="5">
        <f>VLOOKUP(A112,'[1]census pivot'!$A$4:$S$462,12,FALSE)</f>
        <v>188809.66500000001</v>
      </c>
      <c r="Z112" s="5">
        <f>VLOOKUP(A112,'[1]census pivot'!$A$4:$S$462,13,FALSE)</f>
        <v>172716.465</v>
      </c>
      <c r="AA112" s="5">
        <f>VLOOKUP(A112,'[1]census pivot'!$A$4:$S$462,14,FALSE)</f>
        <v>145321.27199999994</v>
      </c>
      <c r="AB112" s="5">
        <f>VLOOKUP(A112,'[1]census pivot'!$A$4:$S$462,15,FALSE)</f>
        <v>104411.02699999997</v>
      </c>
      <c r="AC112" s="5">
        <f>VLOOKUP(A112,'[1]census pivot'!$A$4:$S$462,16,FALSE)</f>
        <v>79210.66899999998</v>
      </c>
      <c r="AD112" s="5">
        <f>VLOOKUP(A112,'[1]census pivot'!$A$4:$S$462,17,FALSE)</f>
        <v>61425.898999999976</v>
      </c>
      <c r="AE112" s="5">
        <f>VLOOKUP(A112,'[1]census pivot'!$A$4:$S$462,18,FALSE)</f>
        <v>51951.25700000002</v>
      </c>
      <c r="AF112" s="5">
        <f>VLOOKUP(A112,'[1]census pivot'!$A$4:$S$462,19,FALSE)</f>
        <v>55206.286</v>
      </c>
      <c r="AG112" s="6">
        <f t="shared" si="10"/>
        <v>5.1815772721216342E-4</v>
      </c>
      <c r="AH112" s="6">
        <f t="shared" si="11"/>
        <v>1.6469112577806593E-4</v>
      </c>
      <c r="AI112" s="6">
        <f t="shared" si="12"/>
        <v>1.6064627977625435E-4</v>
      </c>
      <c r="AJ112" s="6">
        <f t="shared" si="13"/>
        <v>9.2635419059280478E-5</v>
      </c>
      <c r="AK112" s="6">
        <f t="shared" si="14"/>
        <v>1.9074516049070138E-4</v>
      </c>
      <c r="AL112" s="6">
        <f t="shared" si="15"/>
        <v>1.3858028169702965E-4</v>
      </c>
      <c r="AM112" s="6">
        <f t="shared" si="16"/>
        <v>1.9180113836616818E-4</v>
      </c>
      <c r="AN112" s="6">
        <f t="shared" si="17"/>
        <v>3.158668134728481E-4</v>
      </c>
      <c r="AO112" s="6">
        <f t="shared" si="18"/>
        <v>1.1377953421234169E-3</v>
      </c>
      <c r="AP112" s="6">
        <f t="shared" si="19"/>
        <v>7.2998933491015862E-3</v>
      </c>
    </row>
    <row r="113" spans="1:42" x14ac:dyDescent="0.35">
      <c r="A113" s="3" t="s">
        <v>256</v>
      </c>
      <c r="B113" s="4">
        <v>48</v>
      </c>
      <c r="C113" s="4">
        <v>30</v>
      </c>
      <c r="D113" s="4">
        <v>45</v>
      </c>
      <c r="E113" s="4">
        <v>50</v>
      </c>
      <c r="F113" s="4">
        <v>74</v>
      </c>
      <c r="G113" s="4">
        <v>50</v>
      </c>
      <c r="H113" s="4">
        <v>74</v>
      </c>
      <c r="I113" s="4">
        <v>52</v>
      </c>
      <c r="J113" s="4">
        <v>58</v>
      </c>
      <c r="K113" s="4">
        <v>153</v>
      </c>
      <c r="L113" s="4">
        <v>420</v>
      </c>
      <c r="M113" s="4">
        <v>45</v>
      </c>
      <c r="N113" s="4">
        <v>1099</v>
      </c>
      <c r="O113" s="5">
        <f>VLOOKUP(A113,'[1]census pivot'!$A$4:$S$462,2,FALSE)</f>
        <v>336961.84200000012</v>
      </c>
      <c r="P113" s="5">
        <f>VLOOKUP(A113,'[1]census pivot'!$A$4:$S$462,3,FALSE)</f>
        <v>341477.44199999998</v>
      </c>
      <c r="Q113" s="5">
        <f>VLOOKUP(A113,'[1]census pivot'!$A$4:$S$462,4,FALSE)</f>
        <v>338952.03100000008</v>
      </c>
      <c r="R113" s="5">
        <f>VLOOKUP(A113,'[1]census pivot'!$A$4:$S$462,5,FALSE)</f>
        <v>351935.50800000003</v>
      </c>
      <c r="S113" s="5">
        <f>VLOOKUP(A113,'[1]census pivot'!$A$4:$S$462,6,FALSE)</f>
        <v>346983.54299999995</v>
      </c>
      <c r="T113" s="5">
        <f>VLOOKUP(A113,'[1]census pivot'!$A$4:$S$462,7,FALSE)</f>
        <v>356493.00499999983</v>
      </c>
      <c r="U113" s="5">
        <f>VLOOKUP(A113,'[1]census pivot'!$A$4:$S$462,8,FALSE)</f>
        <v>343244.85900000011</v>
      </c>
      <c r="V113" s="5">
        <f>VLOOKUP(A113,'[1]census pivot'!$A$4:$S$462,9,FALSE)</f>
        <v>310088.03999999986</v>
      </c>
      <c r="W113" s="5">
        <f>VLOOKUP(A113,'[1]census pivot'!$A$4:$S$462,10,FALSE)</f>
        <v>339699.946</v>
      </c>
      <c r="X113" s="5">
        <f>VLOOKUP(A113,'[1]census pivot'!$A$4:$S$462,11,FALSE)</f>
        <v>372070.00000000006</v>
      </c>
      <c r="Y113" s="5">
        <f>VLOOKUP(A113,'[1]census pivot'!$A$4:$S$462,12,FALSE)</f>
        <v>389312.42600000009</v>
      </c>
      <c r="Z113" s="5">
        <f>VLOOKUP(A113,'[1]census pivot'!$A$4:$S$462,13,FALSE)</f>
        <v>349728.72499999998</v>
      </c>
      <c r="AA113" s="5">
        <f>VLOOKUP(A113,'[1]census pivot'!$A$4:$S$462,14,FALSE)</f>
        <v>291530.65700000001</v>
      </c>
      <c r="AB113" s="5">
        <f>VLOOKUP(A113,'[1]census pivot'!$A$4:$S$462,15,FALSE)</f>
        <v>218582.27400000006</v>
      </c>
      <c r="AC113" s="5">
        <f>VLOOKUP(A113,'[1]census pivot'!$A$4:$S$462,16,FALSE)</f>
        <v>163505.88400000005</v>
      </c>
      <c r="AD113" s="5">
        <f>VLOOKUP(A113,'[1]census pivot'!$A$4:$S$462,17,FALSE)</f>
        <v>130799.28299999998</v>
      </c>
      <c r="AE113" s="5">
        <f>VLOOKUP(A113,'[1]census pivot'!$A$4:$S$462,18,FALSE)</f>
        <v>104023.64900000002</v>
      </c>
      <c r="AF113" s="5">
        <f>VLOOKUP(A113,'[1]census pivot'!$A$4:$S$462,19,FALSE)</f>
        <v>107269.71299999999</v>
      </c>
      <c r="AG113" s="6">
        <f t="shared" si="10"/>
        <v>2.3148021608927451E-4</v>
      </c>
      <c r="AH113" s="6">
        <f t="shared" si="11"/>
        <v>6.6134701369703893E-5</v>
      </c>
      <c r="AI113" s="6">
        <f t="shared" si="12"/>
        <v>6.4385138644618235E-5</v>
      </c>
      <c r="AJ113" s="6">
        <f t="shared" si="13"/>
        <v>1.0575388843042515E-4</v>
      </c>
      <c r="AK113" s="6">
        <f t="shared" si="14"/>
        <v>7.6948175523823878E-5</v>
      </c>
      <c r="AL113" s="6">
        <f t="shared" si="15"/>
        <v>9.7191631265731337E-5</v>
      </c>
      <c r="AM113" s="6">
        <f t="shared" si="16"/>
        <v>8.1090431515900999E-5</v>
      </c>
      <c r="AN113" s="6">
        <f t="shared" si="17"/>
        <v>1.517974289064462E-4</v>
      </c>
      <c r="AO113" s="6">
        <f t="shared" si="18"/>
        <v>6.5155476382519574E-4</v>
      </c>
      <c r="AP113" s="6">
        <f t="shared" si="19"/>
        <v>3.9153642557056157E-3</v>
      </c>
    </row>
    <row r="114" spans="1:42" x14ac:dyDescent="0.35">
      <c r="A114" s="3" t="s">
        <v>451</v>
      </c>
      <c r="B114" s="4">
        <v>61</v>
      </c>
      <c r="C114" s="4">
        <v>46</v>
      </c>
      <c r="D114" s="4">
        <v>51</v>
      </c>
      <c r="E114" s="4">
        <v>51</v>
      </c>
      <c r="F114" s="4">
        <v>43</v>
      </c>
      <c r="G114" s="4">
        <v>59</v>
      </c>
      <c r="H114" s="4">
        <v>61</v>
      </c>
      <c r="I114" s="4">
        <v>57</v>
      </c>
      <c r="J114" s="4">
        <v>59</v>
      </c>
      <c r="K114" s="4">
        <v>41</v>
      </c>
      <c r="L114" s="4">
        <v>50</v>
      </c>
      <c r="M114" s="4">
        <v>40</v>
      </c>
      <c r="N114" s="4">
        <v>619</v>
      </c>
      <c r="O114" s="5">
        <f>VLOOKUP(A114,'[1]census pivot'!$A$4:$S$462,2,FALSE)</f>
        <v>29364.756000000001</v>
      </c>
      <c r="P114" s="5">
        <f>VLOOKUP(A114,'[1]census pivot'!$A$4:$S$462,3,FALSE)</f>
        <v>32231.414999999997</v>
      </c>
      <c r="Q114" s="5">
        <f>VLOOKUP(A114,'[1]census pivot'!$A$4:$S$462,4,FALSE)</f>
        <v>35435.29</v>
      </c>
      <c r="R114" s="5">
        <f>VLOOKUP(A114,'[1]census pivot'!$A$4:$S$462,5,FALSE)</f>
        <v>43869.734000000011</v>
      </c>
      <c r="S114" s="5">
        <f>VLOOKUP(A114,'[1]census pivot'!$A$4:$S$462,6,FALSE)</f>
        <v>41086.714999999997</v>
      </c>
      <c r="T114" s="5">
        <f>VLOOKUP(A114,'[1]census pivot'!$A$4:$S$462,7,FALSE)</f>
        <v>31372.320000000003</v>
      </c>
      <c r="U114" s="5">
        <f>VLOOKUP(A114,'[1]census pivot'!$A$4:$S$462,8,FALSE)</f>
        <v>31093.436999999998</v>
      </c>
      <c r="V114" s="5">
        <f>VLOOKUP(A114,'[1]census pivot'!$A$4:$S$462,9,FALSE)</f>
        <v>34166.896999999997</v>
      </c>
      <c r="W114" s="5">
        <f>VLOOKUP(A114,'[1]census pivot'!$A$4:$S$462,10,FALSE)</f>
        <v>42741.192999999999</v>
      </c>
      <c r="X114" s="5">
        <f>VLOOKUP(A114,'[1]census pivot'!$A$4:$S$462,11,FALSE)</f>
        <v>47178.672999999995</v>
      </c>
      <c r="Y114" s="5">
        <f>VLOOKUP(A114,'[1]census pivot'!$A$4:$S$462,12,FALSE)</f>
        <v>47637.896000000001</v>
      </c>
      <c r="Z114" s="5">
        <f>VLOOKUP(A114,'[1]census pivot'!$A$4:$S$462,13,FALSE)</f>
        <v>42978.618999999999</v>
      </c>
      <c r="AA114" s="5">
        <f>VLOOKUP(A114,'[1]census pivot'!$A$4:$S$462,14,FALSE)</f>
        <v>34070.798000000003</v>
      </c>
      <c r="AB114" s="5">
        <f>VLOOKUP(A114,'[1]census pivot'!$A$4:$S$462,15,FALSE)</f>
        <v>24173.703000000001</v>
      </c>
      <c r="AC114" s="5">
        <f>VLOOKUP(A114,'[1]census pivot'!$A$4:$S$462,16,FALSE)</f>
        <v>17851.246000000003</v>
      </c>
      <c r="AD114" s="5">
        <f>VLOOKUP(A114,'[1]census pivot'!$A$4:$S$462,17,FALSE)</f>
        <v>15352.96</v>
      </c>
      <c r="AE114" s="5">
        <f>VLOOKUP(A114,'[1]census pivot'!$A$4:$S$462,18,FALSE)</f>
        <v>12113.244999999999</v>
      </c>
      <c r="AF114" s="5">
        <f>VLOOKUP(A114,'[1]census pivot'!$A$4:$S$462,19,FALSE)</f>
        <v>10509.152</v>
      </c>
      <c r="AG114" s="6">
        <f t="shared" si="10"/>
        <v>3.6438239091787445E-3</v>
      </c>
      <c r="AH114" s="6">
        <f t="shared" si="11"/>
        <v>7.5369415431119334E-4</v>
      </c>
      <c r="AI114" s="6">
        <f t="shared" si="12"/>
        <v>6.0030757641482864E-4</v>
      </c>
      <c r="AJ114" s="6">
        <f t="shared" si="13"/>
        <v>6.883771535819217E-4</v>
      </c>
      <c r="AK114" s="6">
        <f t="shared" si="14"/>
        <v>7.6714946373001853E-4</v>
      </c>
      <c r="AL114" s="6">
        <f t="shared" si="15"/>
        <v>6.4334747231783941E-4</v>
      </c>
      <c r="AM114" s="6">
        <f t="shared" si="16"/>
        <v>7.3978496164351249E-4</v>
      </c>
      <c r="AN114" s="6">
        <f t="shared" si="17"/>
        <v>1.4039279381397938E-3</v>
      </c>
      <c r="AO114" s="6">
        <f t="shared" si="18"/>
        <v>1.4927435370121209E-3</v>
      </c>
      <c r="AP114" s="6">
        <f t="shared" si="19"/>
        <v>4.7577578095739786E-3</v>
      </c>
    </row>
    <row r="115" spans="1:42" x14ac:dyDescent="0.35">
      <c r="A115" s="3" t="s">
        <v>116</v>
      </c>
      <c r="B115" s="4">
        <v>37</v>
      </c>
      <c r="C115" s="4">
        <v>55</v>
      </c>
      <c r="D115" s="4">
        <v>49</v>
      </c>
      <c r="E115" s="4">
        <v>56</v>
      </c>
      <c r="F115" s="4">
        <v>43</v>
      </c>
      <c r="G115" s="4">
        <v>49</v>
      </c>
      <c r="H115" s="4">
        <v>53</v>
      </c>
      <c r="I115" s="4">
        <v>38</v>
      </c>
      <c r="J115" s="4">
        <v>59</v>
      </c>
      <c r="K115" s="4">
        <v>67</v>
      </c>
      <c r="L115" s="4">
        <v>51</v>
      </c>
      <c r="M115" s="4">
        <v>66</v>
      </c>
      <c r="N115" s="4">
        <v>623</v>
      </c>
      <c r="O115" s="5">
        <f>VLOOKUP(A115,'[1]census pivot'!$A$4:$S$462,2,FALSE)</f>
        <v>55282</v>
      </c>
      <c r="P115" s="5">
        <f>VLOOKUP(A115,'[1]census pivot'!$A$4:$S$462,3,FALSE)</f>
        <v>56310</v>
      </c>
      <c r="Q115" s="5">
        <f>VLOOKUP(A115,'[1]census pivot'!$A$4:$S$462,4,FALSE)</f>
        <v>57714</v>
      </c>
      <c r="R115" s="5">
        <f>VLOOKUP(A115,'[1]census pivot'!$A$4:$S$462,5,FALSE)</f>
        <v>60135</v>
      </c>
      <c r="S115" s="5">
        <f>VLOOKUP(A115,'[1]census pivot'!$A$4:$S$462,6,FALSE)</f>
        <v>62751</v>
      </c>
      <c r="T115" s="5">
        <f>VLOOKUP(A115,'[1]census pivot'!$A$4:$S$462,7,FALSE)</f>
        <v>65393</v>
      </c>
      <c r="U115" s="5">
        <f>VLOOKUP(A115,'[1]census pivot'!$A$4:$S$462,8,FALSE)</f>
        <v>59848</v>
      </c>
      <c r="V115" s="5">
        <f>VLOOKUP(A115,'[1]census pivot'!$A$4:$S$462,9,FALSE)</f>
        <v>56230</v>
      </c>
      <c r="W115" s="5">
        <f>VLOOKUP(A115,'[1]census pivot'!$A$4:$S$462,10,FALSE)</f>
        <v>54083</v>
      </c>
      <c r="X115" s="5">
        <f>VLOOKUP(A115,'[1]census pivot'!$A$4:$S$462,11,FALSE)</f>
        <v>61127</v>
      </c>
      <c r="Y115" s="5">
        <f>VLOOKUP(A115,'[1]census pivot'!$A$4:$S$462,12,FALSE)</f>
        <v>67265</v>
      </c>
      <c r="Z115" s="5">
        <f>VLOOKUP(A115,'[1]census pivot'!$A$4:$S$462,13,FALSE)</f>
        <v>66862</v>
      </c>
      <c r="AA115" s="5">
        <f>VLOOKUP(A115,'[1]census pivot'!$A$4:$S$462,14,FALSE)</f>
        <v>60167</v>
      </c>
      <c r="AB115" s="5">
        <f>VLOOKUP(A115,'[1]census pivot'!$A$4:$S$462,15,FALSE)</f>
        <v>54964</v>
      </c>
      <c r="AC115" s="5">
        <f>VLOOKUP(A115,'[1]census pivot'!$A$4:$S$462,16,FALSE)</f>
        <v>40641</v>
      </c>
      <c r="AD115" s="5">
        <f>VLOOKUP(A115,'[1]census pivot'!$A$4:$S$462,17,FALSE)</f>
        <v>28409</v>
      </c>
      <c r="AE115" s="5">
        <f>VLOOKUP(A115,'[1]census pivot'!$A$4:$S$462,18,FALSE)</f>
        <v>18232</v>
      </c>
      <c r="AF115" s="5">
        <f>VLOOKUP(A115,'[1]census pivot'!$A$4:$S$462,19,FALSE)</f>
        <v>18319</v>
      </c>
      <c r="AG115" s="6">
        <f t="shared" si="10"/>
        <v>1.6641944936869144E-3</v>
      </c>
      <c r="AH115" s="6">
        <f t="shared" si="11"/>
        <v>4.2973409106854699E-4</v>
      </c>
      <c r="AI115" s="6">
        <f t="shared" si="12"/>
        <v>3.9874355093338541E-4</v>
      </c>
      <c r="AJ115" s="6">
        <f t="shared" si="13"/>
        <v>3.4333804425068466E-4</v>
      </c>
      <c r="AK115" s="6">
        <f t="shared" si="14"/>
        <v>4.441906212323117E-4</v>
      </c>
      <c r="AL115" s="6">
        <f t="shared" si="15"/>
        <v>4.1279830519035452E-4</v>
      </c>
      <c r="AM115" s="6">
        <f t="shared" si="16"/>
        <v>2.9914428988656131E-4</v>
      </c>
      <c r="AN115" s="6">
        <f t="shared" si="17"/>
        <v>6.1712253543224726E-4</v>
      </c>
      <c r="AO115" s="6">
        <f t="shared" si="18"/>
        <v>1.4365043631139984E-3</v>
      </c>
      <c r="AP115" s="6">
        <f t="shared" si="19"/>
        <v>2.7839947595392762E-3</v>
      </c>
    </row>
    <row r="116" spans="1:42" x14ac:dyDescent="0.35">
      <c r="A116" s="3" t="s">
        <v>308</v>
      </c>
      <c r="B116" s="4">
        <v>40</v>
      </c>
      <c r="C116" s="4">
        <v>32</v>
      </c>
      <c r="D116" s="4">
        <v>51</v>
      </c>
      <c r="E116" s="4">
        <v>45</v>
      </c>
      <c r="F116" s="4">
        <v>44</v>
      </c>
      <c r="G116" s="4">
        <v>55</v>
      </c>
      <c r="H116" s="4">
        <v>53</v>
      </c>
      <c r="I116" s="4">
        <v>39</v>
      </c>
      <c r="J116" s="4">
        <v>59</v>
      </c>
      <c r="K116" s="4">
        <v>45</v>
      </c>
      <c r="L116" s="4">
        <v>130</v>
      </c>
      <c r="M116" s="4">
        <v>55</v>
      </c>
      <c r="N116" s="4">
        <v>648</v>
      </c>
      <c r="O116" s="5">
        <f>VLOOKUP(A116,'[1]census pivot'!$A$4:$S$462,2,FALSE)</f>
        <v>69428.031999999992</v>
      </c>
      <c r="P116" s="5">
        <f>VLOOKUP(A116,'[1]census pivot'!$A$4:$S$462,3,FALSE)</f>
        <v>76284.868999999992</v>
      </c>
      <c r="Q116" s="5">
        <f>VLOOKUP(A116,'[1]census pivot'!$A$4:$S$462,4,FALSE)</f>
        <v>82851.066000000021</v>
      </c>
      <c r="R116" s="5">
        <f>VLOOKUP(A116,'[1]census pivot'!$A$4:$S$462,5,FALSE)</f>
        <v>89971.192999999999</v>
      </c>
      <c r="S116" s="5">
        <f>VLOOKUP(A116,'[1]census pivot'!$A$4:$S$462,6,FALSE)</f>
        <v>79510.152000000002</v>
      </c>
      <c r="T116" s="5">
        <f>VLOOKUP(A116,'[1]census pivot'!$A$4:$S$462,7,FALSE)</f>
        <v>69566.805000000008</v>
      </c>
      <c r="U116" s="5">
        <f>VLOOKUP(A116,'[1]census pivot'!$A$4:$S$462,8,FALSE)</f>
        <v>69720.600999999995</v>
      </c>
      <c r="V116" s="5">
        <f>VLOOKUP(A116,'[1]census pivot'!$A$4:$S$462,9,FALSE)</f>
        <v>81335.616999999998</v>
      </c>
      <c r="W116" s="5">
        <f>VLOOKUP(A116,'[1]census pivot'!$A$4:$S$462,10,FALSE)</f>
        <v>97259.012999999992</v>
      </c>
      <c r="X116" s="5">
        <f>VLOOKUP(A116,'[1]census pivot'!$A$4:$S$462,11,FALSE)</f>
        <v>108524.70700000001</v>
      </c>
      <c r="Y116" s="5">
        <f>VLOOKUP(A116,'[1]census pivot'!$A$4:$S$462,12,FALSE)</f>
        <v>104127.545</v>
      </c>
      <c r="Z116" s="5">
        <f>VLOOKUP(A116,'[1]census pivot'!$A$4:$S$462,13,FALSE)</f>
        <v>88847.83600000001</v>
      </c>
      <c r="AA116" s="5">
        <f>VLOOKUP(A116,'[1]census pivot'!$A$4:$S$462,14,FALSE)</f>
        <v>73939.296000000002</v>
      </c>
      <c r="AB116" s="5">
        <f>VLOOKUP(A116,'[1]census pivot'!$A$4:$S$462,15,FALSE)</f>
        <v>51107.377999999997</v>
      </c>
      <c r="AC116" s="5">
        <f>VLOOKUP(A116,'[1]census pivot'!$A$4:$S$462,16,FALSE)</f>
        <v>37802.245000000003</v>
      </c>
      <c r="AD116" s="5">
        <f>VLOOKUP(A116,'[1]census pivot'!$A$4:$S$462,17,FALSE)</f>
        <v>29403.625999999997</v>
      </c>
      <c r="AE116" s="5">
        <f>VLOOKUP(A116,'[1]census pivot'!$A$4:$S$462,18,FALSE)</f>
        <v>24593.859</v>
      </c>
      <c r="AF116" s="5">
        <f>VLOOKUP(A116,'[1]census pivot'!$A$4:$S$462,19,FALSE)</f>
        <v>21840.059000000005</v>
      </c>
      <c r="AG116" s="6">
        <f t="shared" si="10"/>
        <v>1.0370450944079763E-3</v>
      </c>
      <c r="AH116" s="6">
        <f t="shared" si="11"/>
        <v>3.2048072611632315E-4</v>
      </c>
      <c r="AI116" s="6">
        <f t="shared" si="12"/>
        <v>3.0091807449368543E-4</v>
      </c>
      <c r="AJ116" s="6">
        <f t="shared" si="13"/>
        <v>3.1589359916717809E-4</v>
      </c>
      <c r="AK116" s="6">
        <f t="shared" si="14"/>
        <v>3.0795998737476036E-4</v>
      </c>
      <c r="AL116" s="6">
        <f t="shared" si="15"/>
        <v>2.4923319410696858E-4</v>
      </c>
      <c r="AM116" s="6">
        <f t="shared" si="16"/>
        <v>2.3957667612204138E-4</v>
      </c>
      <c r="AN116" s="6">
        <f t="shared" si="17"/>
        <v>6.6359521061066704E-4</v>
      </c>
      <c r="AO116" s="6">
        <f t="shared" si="18"/>
        <v>8.3337214686943293E-4</v>
      </c>
      <c r="AP116" s="6">
        <f t="shared" si="19"/>
        <v>5.952364872274382E-3</v>
      </c>
    </row>
    <row r="117" spans="1:42" x14ac:dyDescent="0.35">
      <c r="A117" s="3" t="s">
        <v>414</v>
      </c>
      <c r="B117" s="4">
        <v>33</v>
      </c>
      <c r="C117" s="4">
        <v>55</v>
      </c>
      <c r="D117" s="4">
        <v>55</v>
      </c>
      <c r="E117" s="4">
        <v>72</v>
      </c>
      <c r="F117" s="4">
        <v>36</v>
      </c>
      <c r="G117" s="4">
        <v>60</v>
      </c>
      <c r="H117" s="4">
        <v>57</v>
      </c>
      <c r="I117" s="4">
        <v>49</v>
      </c>
      <c r="J117" s="4">
        <v>59</v>
      </c>
      <c r="K117" s="4">
        <v>66</v>
      </c>
      <c r="L117" s="4">
        <v>82</v>
      </c>
      <c r="M117" s="4">
        <v>75</v>
      </c>
      <c r="N117" s="4">
        <v>699</v>
      </c>
      <c r="O117" s="5">
        <f>VLOOKUP(A117,'[1]census pivot'!$A$4:$S$462,2,FALSE)</f>
        <v>55525.162000000011</v>
      </c>
      <c r="P117" s="5">
        <f>VLOOKUP(A117,'[1]census pivot'!$A$4:$S$462,3,FALSE)</f>
        <v>50472.307000000001</v>
      </c>
      <c r="Q117" s="5">
        <f>VLOOKUP(A117,'[1]census pivot'!$A$4:$S$462,4,FALSE)</f>
        <v>53730.640000000007</v>
      </c>
      <c r="R117" s="5">
        <f>VLOOKUP(A117,'[1]census pivot'!$A$4:$S$462,5,FALSE)</f>
        <v>59359.240000000013</v>
      </c>
      <c r="S117" s="5">
        <f>VLOOKUP(A117,'[1]census pivot'!$A$4:$S$462,6,FALSE)</f>
        <v>60137.967000000011</v>
      </c>
      <c r="T117" s="5">
        <f>VLOOKUP(A117,'[1]census pivot'!$A$4:$S$462,7,FALSE)</f>
        <v>53113.475999999995</v>
      </c>
      <c r="U117" s="5">
        <f>VLOOKUP(A117,'[1]census pivot'!$A$4:$S$462,8,FALSE)</f>
        <v>43838.277999999998</v>
      </c>
      <c r="V117" s="5">
        <f>VLOOKUP(A117,'[1]census pivot'!$A$4:$S$462,9,FALSE)</f>
        <v>45381.714000000022</v>
      </c>
      <c r="W117" s="5">
        <f>VLOOKUP(A117,'[1]census pivot'!$A$4:$S$462,10,FALSE)</f>
        <v>51409.83</v>
      </c>
      <c r="X117" s="5">
        <f>VLOOKUP(A117,'[1]census pivot'!$A$4:$S$462,11,FALSE)</f>
        <v>58590.431000000004</v>
      </c>
      <c r="Y117" s="5">
        <f>VLOOKUP(A117,'[1]census pivot'!$A$4:$S$462,12,FALSE)</f>
        <v>56146.053999999989</v>
      </c>
      <c r="Z117" s="5">
        <f>VLOOKUP(A117,'[1]census pivot'!$A$4:$S$462,13,FALSE)</f>
        <v>49784.670999999995</v>
      </c>
      <c r="AA117" s="5">
        <f>VLOOKUP(A117,'[1]census pivot'!$A$4:$S$462,14,FALSE)</f>
        <v>36766.043000000005</v>
      </c>
      <c r="AB117" s="5">
        <f>VLOOKUP(A117,'[1]census pivot'!$A$4:$S$462,15,FALSE)</f>
        <v>28016.870999999992</v>
      </c>
      <c r="AC117" s="5">
        <f>VLOOKUP(A117,'[1]census pivot'!$A$4:$S$462,16,FALSE)</f>
        <v>25406.498000000003</v>
      </c>
      <c r="AD117" s="5">
        <f>VLOOKUP(A117,'[1]census pivot'!$A$4:$S$462,17,FALSE)</f>
        <v>22592.850999999999</v>
      </c>
      <c r="AE117" s="5">
        <f>VLOOKUP(A117,'[1]census pivot'!$A$4:$S$462,18,FALSE)</f>
        <v>18357.696</v>
      </c>
      <c r="AF117" s="5">
        <f>VLOOKUP(A117,'[1]census pivot'!$A$4:$S$462,19,FALSE)</f>
        <v>18533.295000000002</v>
      </c>
      <c r="AG117" s="6">
        <f t="shared" si="10"/>
        <v>1.5848670554081405E-3</v>
      </c>
      <c r="AH117" s="6">
        <f t="shared" si="11"/>
        <v>5.2781616627406891E-4</v>
      </c>
      <c r="AI117" s="6">
        <f t="shared" si="12"/>
        <v>4.6026180344114646E-4</v>
      </c>
      <c r="AJ117" s="6">
        <f t="shared" si="13"/>
        <v>3.7131870765329326E-4</v>
      </c>
      <c r="AK117" s="6">
        <f t="shared" si="14"/>
        <v>6.1988886136582326E-4</v>
      </c>
      <c r="AL117" s="6">
        <f t="shared" si="15"/>
        <v>4.9679053702926328E-4</v>
      </c>
      <c r="AM117" s="6">
        <f t="shared" si="16"/>
        <v>5.6614206556401131E-4</v>
      </c>
      <c r="AN117" s="6">
        <f t="shared" si="17"/>
        <v>1.1043856107240263E-3</v>
      </c>
      <c r="AO117" s="6">
        <f t="shared" si="18"/>
        <v>1.611700083029416E-3</v>
      </c>
      <c r="AP117" s="6">
        <f t="shared" si="19"/>
        <v>4.4244695829856479E-3</v>
      </c>
    </row>
    <row r="118" spans="1:42" x14ac:dyDescent="0.35">
      <c r="A118" s="3" t="s">
        <v>216</v>
      </c>
      <c r="B118" s="4">
        <v>70</v>
      </c>
      <c r="C118" s="4">
        <v>64</v>
      </c>
      <c r="D118" s="4">
        <v>57</v>
      </c>
      <c r="E118" s="4">
        <v>54</v>
      </c>
      <c r="F118" s="4">
        <v>51</v>
      </c>
      <c r="G118" s="4">
        <v>52</v>
      </c>
      <c r="H118" s="4">
        <v>43</v>
      </c>
      <c r="I118" s="4">
        <v>56</v>
      </c>
      <c r="J118" s="4">
        <v>59</v>
      </c>
      <c r="K118" s="4">
        <v>56</v>
      </c>
      <c r="L118" s="4">
        <v>96</v>
      </c>
      <c r="M118" s="4">
        <v>45</v>
      </c>
      <c r="N118" s="4">
        <v>703</v>
      </c>
      <c r="O118" s="5">
        <f>VLOOKUP(A118,'[1]census pivot'!$A$4:$S$462,2,FALSE)</f>
        <v>70908.907999999996</v>
      </c>
      <c r="P118" s="5">
        <f>VLOOKUP(A118,'[1]census pivot'!$A$4:$S$462,3,FALSE)</f>
        <v>72032.434999999998</v>
      </c>
      <c r="Q118" s="5">
        <f>VLOOKUP(A118,'[1]census pivot'!$A$4:$S$462,4,FALSE)</f>
        <v>82137.741999999998</v>
      </c>
      <c r="R118" s="5">
        <f>VLOOKUP(A118,'[1]census pivot'!$A$4:$S$462,5,FALSE)</f>
        <v>91978.040000000008</v>
      </c>
      <c r="S118" s="5">
        <f>VLOOKUP(A118,'[1]census pivot'!$A$4:$S$462,6,FALSE)</f>
        <v>81501.835000000006</v>
      </c>
      <c r="T118" s="5">
        <f>VLOOKUP(A118,'[1]census pivot'!$A$4:$S$462,7,FALSE)</f>
        <v>74643.462</v>
      </c>
      <c r="U118" s="5">
        <f>VLOOKUP(A118,'[1]census pivot'!$A$4:$S$462,8,FALSE)</f>
        <v>72744.014999999999</v>
      </c>
      <c r="V118" s="5">
        <f>VLOOKUP(A118,'[1]census pivot'!$A$4:$S$462,9,FALSE)</f>
        <v>85879.418999999994</v>
      </c>
      <c r="W118" s="5">
        <f>VLOOKUP(A118,'[1]census pivot'!$A$4:$S$462,10,FALSE)</f>
        <v>99029.508999999991</v>
      </c>
      <c r="X118" s="5">
        <f>VLOOKUP(A118,'[1]census pivot'!$A$4:$S$462,11,FALSE)</f>
        <v>110340.17400000001</v>
      </c>
      <c r="Y118" s="5">
        <f>VLOOKUP(A118,'[1]census pivot'!$A$4:$S$462,12,FALSE)</f>
        <v>106313.52799999999</v>
      </c>
      <c r="Z118" s="5">
        <f>VLOOKUP(A118,'[1]census pivot'!$A$4:$S$462,13,FALSE)</f>
        <v>95143.251999999993</v>
      </c>
      <c r="AA118" s="5">
        <f>VLOOKUP(A118,'[1]census pivot'!$A$4:$S$462,14,FALSE)</f>
        <v>76678.309000000008</v>
      </c>
      <c r="AB118" s="5">
        <f>VLOOKUP(A118,'[1]census pivot'!$A$4:$S$462,15,FALSE)</f>
        <v>56554.82699999999</v>
      </c>
      <c r="AC118" s="5">
        <f>VLOOKUP(A118,'[1]census pivot'!$A$4:$S$462,16,FALSE)</f>
        <v>45384.793000000012</v>
      </c>
      <c r="AD118" s="5">
        <f>VLOOKUP(A118,'[1]census pivot'!$A$4:$S$462,17,FALSE)</f>
        <v>39647.591</v>
      </c>
      <c r="AE118" s="5">
        <f>VLOOKUP(A118,'[1]census pivot'!$A$4:$S$462,18,FALSE)</f>
        <v>29260.34</v>
      </c>
      <c r="AF118" s="5">
        <f>VLOOKUP(A118,'[1]census pivot'!$A$4:$S$462,19,FALSE)</f>
        <v>26937.315999999992</v>
      </c>
      <c r="AG118" s="6">
        <f t="shared" si="10"/>
        <v>1.8897484643255261E-3</v>
      </c>
      <c r="AH118" s="6">
        <f t="shared" si="11"/>
        <v>3.6972131127539667E-4</v>
      </c>
      <c r="AI118" s="6">
        <f t="shared" si="12"/>
        <v>3.2856837140331121E-4</v>
      </c>
      <c r="AJ118" s="6">
        <f t="shared" si="13"/>
        <v>3.4602668447876337E-4</v>
      </c>
      <c r="AK118" s="6">
        <f t="shared" si="14"/>
        <v>2.8121952013047204E-4</v>
      </c>
      <c r="AL118" s="6">
        <f t="shared" si="15"/>
        <v>1.9847341449997472E-4</v>
      </c>
      <c r="AM118" s="6">
        <f t="shared" si="16"/>
        <v>3.2591951600300035E-4</v>
      </c>
      <c r="AN118" s="6">
        <f t="shared" si="17"/>
        <v>5.7877398405055858E-4</v>
      </c>
      <c r="AO118" s="6">
        <f t="shared" si="18"/>
        <v>8.1267858702650645E-4</v>
      </c>
      <c r="AP118" s="6">
        <f t="shared" si="19"/>
        <v>3.5638294475960424E-3</v>
      </c>
    </row>
    <row r="119" spans="1:42" x14ac:dyDescent="0.35">
      <c r="A119" s="3" t="s">
        <v>404</v>
      </c>
      <c r="B119" s="4">
        <v>60</v>
      </c>
      <c r="C119" s="4">
        <v>51</v>
      </c>
      <c r="D119" s="4">
        <v>51</v>
      </c>
      <c r="E119" s="4">
        <v>58</v>
      </c>
      <c r="F119" s="4">
        <v>52</v>
      </c>
      <c r="G119" s="4">
        <v>54</v>
      </c>
      <c r="H119" s="4">
        <v>64</v>
      </c>
      <c r="I119" s="4">
        <v>51</v>
      </c>
      <c r="J119" s="4">
        <v>59</v>
      </c>
      <c r="K119" s="4">
        <v>59</v>
      </c>
      <c r="L119" s="4">
        <v>102</v>
      </c>
      <c r="M119" s="4">
        <v>73</v>
      </c>
      <c r="N119" s="4">
        <v>734</v>
      </c>
      <c r="O119" s="5">
        <f>VLOOKUP(A119,'[1]census pivot'!$A$4:$S$462,2,FALSE)</f>
        <v>54571</v>
      </c>
      <c r="P119" s="5">
        <f>VLOOKUP(A119,'[1]census pivot'!$A$4:$S$462,3,FALSE)</f>
        <v>56675</v>
      </c>
      <c r="Q119" s="5">
        <f>VLOOKUP(A119,'[1]census pivot'!$A$4:$S$462,4,FALSE)</f>
        <v>61119</v>
      </c>
      <c r="R119" s="5">
        <f>VLOOKUP(A119,'[1]census pivot'!$A$4:$S$462,5,FALSE)</f>
        <v>73590</v>
      </c>
      <c r="S119" s="5">
        <f>VLOOKUP(A119,'[1]census pivot'!$A$4:$S$462,6,FALSE)</f>
        <v>80922</v>
      </c>
      <c r="T119" s="5">
        <f>VLOOKUP(A119,'[1]census pivot'!$A$4:$S$462,7,FALSE)</f>
        <v>73684</v>
      </c>
      <c r="U119" s="5">
        <f>VLOOKUP(A119,'[1]census pivot'!$A$4:$S$462,8,FALSE)</f>
        <v>66863</v>
      </c>
      <c r="V119" s="5">
        <f>VLOOKUP(A119,'[1]census pivot'!$A$4:$S$462,9,FALSE)</f>
        <v>62234</v>
      </c>
      <c r="W119" s="5">
        <f>VLOOKUP(A119,'[1]census pivot'!$A$4:$S$462,10,FALSE)</f>
        <v>62277</v>
      </c>
      <c r="X119" s="5">
        <f>VLOOKUP(A119,'[1]census pivot'!$A$4:$S$462,11,FALSE)</f>
        <v>71424</v>
      </c>
      <c r="Y119" s="5">
        <f>VLOOKUP(A119,'[1]census pivot'!$A$4:$S$462,12,FALSE)</f>
        <v>78000</v>
      </c>
      <c r="Z119" s="5">
        <f>VLOOKUP(A119,'[1]census pivot'!$A$4:$S$462,13,FALSE)</f>
        <v>77086</v>
      </c>
      <c r="AA119" s="5">
        <f>VLOOKUP(A119,'[1]census pivot'!$A$4:$S$462,14,FALSE)</f>
        <v>67549</v>
      </c>
      <c r="AB119" s="5">
        <f>VLOOKUP(A119,'[1]census pivot'!$A$4:$S$462,15,FALSE)</f>
        <v>54746</v>
      </c>
      <c r="AC119" s="5">
        <f>VLOOKUP(A119,'[1]census pivot'!$A$4:$S$462,16,FALSE)</f>
        <v>38593</v>
      </c>
      <c r="AD119" s="5">
        <f>VLOOKUP(A119,'[1]census pivot'!$A$4:$S$462,17,FALSE)</f>
        <v>26521</v>
      </c>
      <c r="AE119" s="5">
        <f>VLOOKUP(A119,'[1]census pivot'!$A$4:$S$462,18,FALSE)</f>
        <v>22632</v>
      </c>
      <c r="AF119" s="5">
        <f>VLOOKUP(A119,'[1]census pivot'!$A$4:$S$462,19,FALSE)</f>
        <v>27652</v>
      </c>
      <c r="AG119" s="6">
        <f t="shared" si="10"/>
        <v>2.0340473878067106E-3</v>
      </c>
      <c r="AH119" s="6">
        <f t="shared" si="11"/>
        <v>4.3295923391683784E-4</v>
      </c>
      <c r="AI119" s="6">
        <f t="shared" si="12"/>
        <v>3.3007145076110594E-4</v>
      </c>
      <c r="AJ119" s="6">
        <f t="shared" si="13"/>
        <v>3.6998299501234464E-4</v>
      </c>
      <c r="AK119" s="6">
        <f t="shared" si="14"/>
        <v>4.3369662118206424E-4</v>
      </c>
      <c r="AL119" s="6">
        <f t="shared" si="15"/>
        <v>4.2831138237498661E-4</v>
      </c>
      <c r="AM119" s="6">
        <f t="shared" si="16"/>
        <v>3.5261174681093787E-4</v>
      </c>
      <c r="AN119" s="6">
        <f t="shared" si="17"/>
        <v>6.3210447937089539E-4</v>
      </c>
      <c r="AO119" s="6">
        <f t="shared" si="18"/>
        <v>1.200333652065998E-3</v>
      </c>
      <c r="AP119" s="6">
        <f t="shared" si="19"/>
        <v>3.6887024446694634E-3</v>
      </c>
    </row>
    <row r="120" spans="1:42" x14ac:dyDescent="0.35">
      <c r="A120" s="3" t="s">
        <v>418</v>
      </c>
      <c r="B120" s="4">
        <v>64</v>
      </c>
      <c r="C120" s="4">
        <v>59</v>
      </c>
      <c r="D120" s="4">
        <v>68</v>
      </c>
      <c r="E120" s="4">
        <v>55</v>
      </c>
      <c r="F120" s="4">
        <v>52</v>
      </c>
      <c r="G120" s="4">
        <v>70</v>
      </c>
      <c r="H120" s="4">
        <v>56</v>
      </c>
      <c r="I120" s="4">
        <v>50</v>
      </c>
      <c r="J120" s="4">
        <v>59</v>
      </c>
      <c r="K120" s="4">
        <v>46</v>
      </c>
      <c r="L120" s="4">
        <v>112</v>
      </c>
      <c r="M120" s="4">
        <v>60</v>
      </c>
      <c r="N120" s="4">
        <v>751</v>
      </c>
      <c r="O120" s="5">
        <f>VLOOKUP(A120,'[1]census pivot'!$A$4:$S$462,2,FALSE)</f>
        <v>46870.54</v>
      </c>
      <c r="P120" s="5">
        <f>VLOOKUP(A120,'[1]census pivot'!$A$4:$S$462,3,FALSE)</f>
        <v>46313.572</v>
      </c>
      <c r="Q120" s="5">
        <f>VLOOKUP(A120,'[1]census pivot'!$A$4:$S$462,4,FALSE)</f>
        <v>44233.068000000007</v>
      </c>
      <c r="R120" s="5">
        <f>VLOOKUP(A120,'[1]census pivot'!$A$4:$S$462,5,FALSE)</f>
        <v>45607.734000000011</v>
      </c>
      <c r="S120" s="5">
        <f>VLOOKUP(A120,'[1]census pivot'!$A$4:$S$462,6,FALSE)</f>
        <v>45881.920999999988</v>
      </c>
      <c r="T120" s="5">
        <f>VLOOKUP(A120,'[1]census pivot'!$A$4:$S$462,7,FALSE)</f>
        <v>45706.951000000008</v>
      </c>
      <c r="U120" s="5">
        <f>VLOOKUP(A120,'[1]census pivot'!$A$4:$S$462,8,FALSE)</f>
        <v>42701.697999999989</v>
      </c>
      <c r="V120" s="5">
        <f>VLOOKUP(A120,'[1]census pivot'!$A$4:$S$462,9,FALSE)</f>
        <v>39611.872999999992</v>
      </c>
      <c r="W120" s="5">
        <f>VLOOKUP(A120,'[1]census pivot'!$A$4:$S$462,10,FALSE)</f>
        <v>40114.572</v>
      </c>
      <c r="X120" s="5">
        <f>VLOOKUP(A120,'[1]census pivot'!$A$4:$S$462,11,FALSE)</f>
        <v>45684.175999999992</v>
      </c>
      <c r="Y120" s="5">
        <f>VLOOKUP(A120,'[1]census pivot'!$A$4:$S$462,12,FALSE)</f>
        <v>48534.284</v>
      </c>
      <c r="Z120" s="5">
        <f>VLOOKUP(A120,'[1]census pivot'!$A$4:$S$462,13,FALSE)</f>
        <v>46294.732999999993</v>
      </c>
      <c r="AA120" s="5">
        <f>VLOOKUP(A120,'[1]census pivot'!$A$4:$S$462,14,FALSE)</f>
        <v>39847.679000000011</v>
      </c>
      <c r="AB120" s="5">
        <f>VLOOKUP(A120,'[1]census pivot'!$A$4:$S$462,15,FALSE)</f>
        <v>28478.535000000003</v>
      </c>
      <c r="AC120" s="5">
        <f>VLOOKUP(A120,'[1]census pivot'!$A$4:$S$462,16,FALSE)</f>
        <v>23617.662999999997</v>
      </c>
      <c r="AD120" s="5">
        <f>VLOOKUP(A120,'[1]census pivot'!$A$4:$S$462,17,FALSE)</f>
        <v>18428.287999999997</v>
      </c>
      <c r="AE120" s="5">
        <f>VLOOKUP(A120,'[1]census pivot'!$A$4:$S$462,18,FALSE)</f>
        <v>14606.472000000003</v>
      </c>
      <c r="AF120" s="5">
        <f>VLOOKUP(A120,'[1]census pivot'!$A$4:$S$462,19,FALSE)</f>
        <v>15436.463999999996</v>
      </c>
      <c r="AG120" s="6">
        <f t="shared" si="10"/>
        <v>2.6242496886103722E-3</v>
      </c>
      <c r="AH120" s="6">
        <f t="shared" si="11"/>
        <v>7.5099418377092724E-4</v>
      </c>
      <c r="AI120" s="6">
        <f t="shared" si="12"/>
        <v>7.432534312212676E-4</v>
      </c>
      <c r="AJ120" s="6">
        <f t="shared" si="13"/>
        <v>5.881777471794643E-4</v>
      </c>
      <c r="AK120" s="6">
        <f t="shared" si="14"/>
        <v>8.7800227390046059E-4</v>
      </c>
      <c r="AL120" s="6">
        <f t="shared" si="15"/>
        <v>5.9436335512170341E-4</v>
      </c>
      <c r="AM120" s="6">
        <f t="shared" si="16"/>
        <v>5.8043417683730511E-4</v>
      </c>
      <c r="AN120" s="6">
        <f t="shared" si="17"/>
        <v>1.1325202656823439E-3</v>
      </c>
      <c r="AO120" s="6">
        <f t="shared" si="18"/>
        <v>1.392472656074995E-3</v>
      </c>
      <c r="AP120" s="6">
        <f t="shared" si="19"/>
        <v>7.255547643553603E-3</v>
      </c>
    </row>
    <row r="121" spans="1:42" x14ac:dyDescent="0.35">
      <c r="A121" s="3" t="s">
        <v>448</v>
      </c>
      <c r="B121" s="4">
        <v>44</v>
      </c>
      <c r="C121" s="4">
        <v>66</v>
      </c>
      <c r="D121" s="4">
        <v>48</v>
      </c>
      <c r="E121" s="4">
        <v>46</v>
      </c>
      <c r="F121" s="4">
        <v>58</v>
      </c>
      <c r="G121" s="4">
        <v>54</v>
      </c>
      <c r="H121" s="4">
        <v>68</v>
      </c>
      <c r="I121" s="4">
        <v>62</v>
      </c>
      <c r="J121" s="4">
        <v>59</v>
      </c>
      <c r="K121" s="4">
        <v>78</v>
      </c>
      <c r="L121" s="4">
        <v>155</v>
      </c>
      <c r="M121" s="4">
        <v>44</v>
      </c>
      <c r="N121" s="4">
        <v>782</v>
      </c>
      <c r="O121" s="5">
        <f>VLOOKUP(A121,'[1]census pivot'!$A$4:$S$462,2,FALSE)</f>
        <v>247109.09100000001</v>
      </c>
      <c r="P121" s="5">
        <f>VLOOKUP(A121,'[1]census pivot'!$A$4:$S$462,3,FALSE)</f>
        <v>251884.89900000003</v>
      </c>
      <c r="Q121" s="5">
        <f>VLOOKUP(A121,'[1]census pivot'!$A$4:$S$462,4,FALSE)</f>
        <v>242288.84699999995</v>
      </c>
      <c r="R121" s="5">
        <f>VLOOKUP(A121,'[1]census pivot'!$A$4:$S$462,5,FALSE)</f>
        <v>220945.28999999995</v>
      </c>
      <c r="S121" s="5">
        <f>VLOOKUP(A121,'[1]census pivot'!$A$4:$S$462,6,FALSE)</f>
        <v>243260.35800000001</v>
      </c>
      <c r="T121" s="5">
        <f>VLOOKUP(A121,'[1]census pivot'!$A$4:$S$462,7,FALSE)</f>
        <v>212279.75699999998</v>
      </c>
      <c r="U121" s="5">
        <f>VLOOKUP(A121,'[1]census pivot'!$A$4:$S$462,8,FALSE)</f>
        <v>219937.37399999998</v>
      </c>
      <c r="V121" s="5">
        <f>VLOOKUP(A121,'[1]census pivot'!$A$4:$S$462,9,FALSE)</f>
        <v>205704.15699999998</v>
      </c>
      <c r="W121" s="5">
        <f>VLOOKUP(A121,'[1]census pivot'!$A$4:$S$462,10,FALSE)</f>
        <v>170540.32100000003</v>
      </c>
      <c r="X121" s="5">
        <f>VLOOKUP(A121,'[1]census pivot'!$A$4:$S$462,11,FALSE)</f>
        <v>150135.37900000002</v>
      </c>
      <c r="Y121" s="5">
        <f>VLOOKUP(A121,'[1]census pivot'!$A$4:$S$462,12,FALSE)</f>
        <v>150686.99300000002</v>
      </c>
      <c r="Z121" s="5">
        <f>VLOOKUP(A121,'[1]census pivot'!$A$4:$S$462,13,FALSE)</f>
        <v>144376.28599999999</v>
      </c>
      <c r="AA121" s="5">
        <f>VLOOKUP(A121,'[1]census pivot'!$A$4:$S$462,14,FALSE)</f>
        <v>126953.769</v>
      </c>
      <c r="AB121" s="5">
        <f>VLOOKUP(A121,'[1]census pivot'!$A$4:$S$462,15,FALSE)</f>
        <v>98981.310000000027</v>
      </c>
      <c r="AC121" s="5">
        <f>VLOOKUP(A121,'[1]census pivot'!$A$4:$S$462,16,FALSE)</f>
        <v>70092.772000000012</v>
      </c>
      <c r="AD121" s="5">
        <f>VLOOKUP(A121,'[1]census pivot'!$A$4:$S$462,17,FALSE)</f>
        <v>51505.27900000001</v>
      </c>
      <c r="AE121" s="5">
        <f>VLOOKUP(A121,'[1]census pivot'!$A$4:$S$462,18,FALSE)</f>
        <v>36527.137999999992</v>
      </c>
      <c r="AF121" s="5">
        <f>VLOOKUP(A121,'[1]census pivot'!$A$4:$S$462,19,FALSE)</f>
        <v>33245.295000000006</v>
      </c>
      <c r="AG121" s="6">
        <f t="shared" si="10"/>
        <v>4.4514752393306318E-4</v>
      </c>
      <c r="AH121" s="6">
        <f t="shared" si="11"/>
        <v>9.7131829419363773E-5</v>
      </c>
      <c r="AI121" s="6">
        <f t="shared" si="12"/>
        <v>1.0340244718435654E-4</v>
      </c>
      <c r="AJ121" s="6">
        <f t="shared" si="13"/>
        <v>1.3419181203162448E-4</v>
      </c>
      <c r="AK121" s="6">
        <f t="shared" si="14"/>
        <v>1.4352370109734872E-4</v>
      </c>
      <c r="AL121" s="6">
        <f t="shared" si="15"/>
        <v>2.2604701754030447E-4</v>
      </c>
      <c r="AM121" s="6">
        <f t="shared" si="16"/>
        <v>2.2850398935716872E-4</v>
      </c>
      <c r="AN121" s="6">
        <f t="shared" si="17"/>
        <v>3.4895945790200996E-4</v>
      </c>
      <c r="AO121" s="6">
        <f t="shared" si="18"/>
        <v>8.860372423944693E-4</v>
      </c>
      <c r="AP121" s="6">
        <f t="shared" si="19"/>
        <v>4.6623138702784851E-3</v>
      </c>
    </row>
    <row r="122" spans="1:42" x14ac:dyDescent="0.35">
      <c r="A122" s="3" t="s">
        <v>447</v>
      </c>
      <c r="B122" s="4">
        <v>47</v>
      </c>
      <c r="C122" s="4">
        <v>54</v>
      </c>
      <c r="D122" s="4">
        <v>43</v>
      </c>
      <c r="E122" s="4">
        <v>76</v>
      </c>
      <c r="F122" s="4">
        <v>63</v>
      </c>
      <c r="G122" s="4">
        <v>46</v>
      </c>
      <c r="H122" s="4">
        <v>58</v>
      </c>
      <c r="I122" s="4">
        <v>41</v>
      </c>
      <c r="J122" s="4">
        <v>59</v>
      </c>
      <c r="K122" s="4">
        <v>88</v>
      </c>
      <c r="L122" s="4">
        <v>154</v>
      </c>
      <c r="M122" s="4">
        <v>63</v>
      </c>
      <c r="N122" s="4">
        <v>792</v>
      </c>
      <c r="O122" s="5">
        <f>VLOOKUP(A122,'[1]census pivot'!$A$4:$S$462,2,FALSE)</f>
        <v>248849.96399999998</v>
      </c>
      <c r="P122" s="5">
        <f>VLOOKUP(A122,'[1]census pivot'!$A$4:$S$462,3,FALSE)</f>
        <v>247503.20299999998</v>
      </c>
      <c r="Q122" s="5">
        <f>VLOOKUP(A122,'[1]census pivot'!$A$4:$S$462,4,FALSE)</f>
        <v>240334.95400000003</v>
      </c>
      <c r="R122" s="5">
        <f>VLOOKUP(A122,'[1]census pivot'!$A$4:$S$462,5,FALSE)</f>
        <v>217357.57699999999</v>
      </c>
      <c r="S122" s="5">
        <f>VLOOKUP(A122,'[1]census pivot'!$A$4:$S$462,6,FALSE)</f>
        <v>239532.807</v>
      </c>
      <c r="T122" s="5">
        <f>VLOOKUP(A122,'[1]census pivot'!$A$4:$S$462,7,FALSE)</f>
        <v>212472.40399999998</v>
      </c>
      <c r="U122" s="5">
        <f>VLOOKUP(A122,'[1]census pivot'!$A$4:$S$462,8,FALSE)</f>
        <v>220219.71799999999</v>
      </c>
      <c r="V122" s="5">
        <f>VLOOKUP(A122,'[1]census pivot'!$A$4:$S$462,9,FALSE)</f>
        <v>196973.23300000001</v>
      </c>
      <c r="W122" s="5">
        <f>VLOOKUP(A122,'[1]census pivot'!$A$4:$S$462,10,FALSE)</f>
        <v>166899.54100000003</v>
      </c>
      <c r="X122" s="5">
        <f>VLOOKUP(A122,'[1]census pivot'!$A$4:$S$462,11,FALSE)</f>
        <v>148101.804</v>
      </c>
      <c r="Y122" s="5">
        <f>VLOOKUP(A122,'[1]census pivot'!$A$4:$S$462,12,FALSE)</f>
        <v>152102.587</v>
      </c>
      <c r="Z122" s="5">
        <f>VLOOKUP(A122,'[1]census pivot'!$A$4:$S$462,13,FALSE)</f>
        <v>141392.90900000001</v>
      </c>
      <c r="AA122" s="5">
        <f>VLOOKUP(A122,'[1]census pivot'!$A$4:$S$462,14,FALSE)</f>
        <v>122958.62600000002</v>
      </c>
      <c r="AB122" s="5">
        <f>VLOOKUP(A122,'[1]census pivot'!$A$4:$S$462,15,FALSE)</f>
        <v>93005.281999999992</v>
      </c>
      <c r="AC122" s="5">
        <f>VLOOKUP(A122,'[1]census pivot'!$A$4:$S$462,16,FALSE)</f>
        <v>66290.638999999996</v>
      </c>
      <c r="AD122" s="5">
        <f>VLOOKUP(A122,'[1]census pivot'!$A$4:$S$462,17,FALSE)</f>
        <v>50180.712</v>
      </c>
      <c r="AE122" s="5">
        <f>VLOOKUP(A122,'[1]census pivot'!$A$4:$S$462,18,FALSE)</f>
        <v>36229.096000000005</v>
      </c>
      <c r="AF122" s="5">
        <f>VLOOKUP(A122,'[1]census pivot'!$A$4:$S$462,19,FALSE)</f>
        <v>32956.731</v>
      </c>
      <c r="AG122" s="6">
        <f t="shared" si="10"/>
        <v>4.0586704686041271E-4</v>
      </c>
      <c r="AH122" s="6">
        <f t="shared" si="11"/>
        <v>8.8143986654164077E-5</v>
      </c>
      <c r="AI122" s="6">
        <f t="shared" si="12"/>
        <v>9.4114478014490241E-5</v>
      </c>
      <c r="AJ122" s="6">
        <f t="shared" si="13"/>
        <v>1.4560006248507572E-4</v>
      </c>
      <c r="AK122" s="6">
        <f t="shared" si="14"/>
        <v>1.2641781217739582E-4</v>
      </c>
      <c r="AL122" s="6">
        <f t="shared" si="15"/>
        <v>1.9320170436814164E-4</v>
      </c>
      <c r="AM122" s="6">
        <f t="shared" si="16"/>
        <v>1.5509650814019292E-4</v>
      </c>
      <c r="AN122" s="6">
        <f t="shared" si="17"/>
        <v>3.7037985423368129E-4</v>
      </c>
      <c r="AO122" s="6">
        <f t="shared" si="18"/>
        <v>1.0184029109288149E-3</v>
      </c>
      <c r="AP122" s="6">
        <f t="shared" si="19"/>
        <v>4.672793548607718E-3</v>
      </c>
    </row>
    <row r="123" spans="1:42" x14ac:dyDescent="0.35">
      <c r="A123" s="3" t="s">
        <v>382</v>
      </c>
      <c r="B123" s="4">
        <v>67</v>
      </c>
      <c r="C123" s="4">
        <v>37</v>
      </c>
      <c r="D123" s="4">
        <v>38</v>
      </c>
      <c r="E123" s="4">
        <v>51</v>
      </c>
      <c r="F123" s="4">
        <v>64</v>
      </c>
      <c r="G123" s="4">
        <v>56</v>
      </c>
      <c r="H123" s="4">
        <v>58</v>
      </c>
      <c r="I123" s="4">
        <v>58</v>
      </c>
      <c r="J123" s="4">
        <v>59</v>
      </c>
      <c r="K123" s="4">
        <v>92</v>
      </c>
      <c r="L123" s="4">
        <v>237</v>
      </c>
      <c r="M123" s="4">
        <v>44</v>
      </c>
      <c r="N123" s="4">
        <v>861</v>
      </c>
      <c r="O123" s="5">
        <f>VLOOKUP(A123,'[1]census pivot'!$A$4:$S$462,2,FALSE)</f>
        <v>229177.13499999995</v>
      </c>
      <c r="P123" s="5">
        <f>VLOOKUP(A123,'[1]census pivot'!$A$4:$S$462,3,FALSE)</f>
        <v>234047.68500000008</v>
      </c>
      <c r="Q123" s="5">
        <f>VLOOKUP(A123,'[1]census pivot'!$A$4:$S$462,4,FALSE)</f>
        <v>235789.82800000001</v>
      </c>
      <c r="R123" s="5">
        <f>VLOOKUP(A123,'[1]census pivot'!$A$4:$S$462,5,FALSE)</f>
        <v>245306.83500000002</v>
      </c>
      <c r="S123" s="5">
        <f>VLOOKUP(A123,'[1]census pivot'!$A$4:$S$462,6,FALSE)</f>
        <v>254326.58600000001</v>
      </c>
      <c r="T123" s="5">
        <f>VLOOKUP(A123,'[1]census pivot'!$A$4:$S$462,7,FALSE)</f>
        <v>258111.99299999999</v>
      </c>
      <c r="U123" s="5">
        <f>VLOOKUP(A123,'[1]census pivot'!$A$4:$S$462,8,FALSE)</f>
        <v>260551.08199999997</v>
      </c>
      <c r="V123" s="5">
        <f>VLOOKUP(A123,'[1]census pivot'!$A$4:$S$462,9,FALSE)</f>
        <v>241967.215</v>
      </c>
      <c r="W123" s="5">
        <f>VLOOKUP(A123,'[1]census pivot'!$A$4:$S$462,10,FALSE)</f>
        <v>250359.25200000004</v>
      </c>
      <c r="X123" s="5">
        <f>VLOOKUP(A123,'[1]census pivot'!$A$4:$S$462,11,FALSE)</f>
        <v>249939.11300000001</v>
      </c>
      <c r="Y123" s="5">
        <f>VLOOKUP(A123,'[1]census pivot'!$A$4:$S$462,12,FALSE)</f>
        <v>265236.04300000001</v>
      </c>
      <c r="Z123" s="5">
        <f>VLOOKUP(A123,'[1]census pivot'!$A$4:$S$462,13,FALSE)</f>
        <v>264019.39900000003</v>
      </c>
      <c r="AA123" s="5">
        <f>VLOOKUP(A123,'[1]census pivot'!$A$4:$S$462,14,FALSE)</f>
        <v>239057.08399999997</v>
      </c>
      <c r="AB123" s="5">
        <f>VLOOKUP(A123,'[1]census pivot'!$A$4:$S$462,15,FALSE)</f>
        <v>175098.20300000001</v>
      </c>
      <c r="AC123" s="5">
        <f>VLOOKUP(A123,'[1]census pivot'!$A$4:$S$462,16,FALSE)</f>
        <v>125821.10900000001</v>
      </c>
      <c r="AD123" s="5">
        <f>VLOOKUP(A123,'[1]census pivot'!$A$4:$S$462,17,FALSE)</f>
        <v>89890.544999999984</v>
      </c>
      <c r="AE123" s="5">
        <f>VLOOKUP(A123,'[1]census pivot'!$A$4:$S$462,18,FALSE)</f>
        <v>71802.475999999995</v>
      </c>
      <c r="AF123" s="5">
        <f>VLOOKUP(A123,'[1]census pivot'!$A$4:$S$462,19,FALSE)</f>
        <v>76256.415999999997</v>
      </c>
      <c r="AG123" s="6">
        <f t="shared" si="10"/>
        <v>4.5379745235055852E-4</v>
      </c>
      <c r="AH123" s="6">
        <f t="shared" si="11"/>
        <v>8.0879025085423508E-5</v>
      </c>
      <c r="AI123" s="6">
        <f t="shared" si="12"/>
        <v>7.6055760889542253E-5</v>
      </c>
      <c r="AJ123" s="6">
        <f t="shared" si="13"/>
        <v>1.2339417067621405E-4</v>
      </c>
      <c r="AK123" s="6">
        <f t="shared" si="14"/>
        <v>1.1374566218476326E-4</v>
      </c>
      <c r="AL123" s="6">
        <f t="shared" si="15"/>
        <v>1.1258306873788766E-4</v>
      </c>
      <c r="AM123" s="6">
        <f t="shared" si="16"/>
        <v>1.1529062073052617E-4</v>
      </c>
      <c r="AN123" s="6">
        <f t="shared" si="17"/>
        <v>1.9606584771136255E-4</v>
      </c>
      <c r="AO123" s="6">
        <f t="shared" si="18"/>
        <v>5.6897941191908343E-4</v>
      </c>
      <c r="AP123" s="6">
        <f t="shared" si="19"/>
        <v>3.1079352063962725E-3</v>
      </c>
    </row>
    <row r="124" spans="1:42" x14ac:dyDescent="0.35">
      <c r="A124" s="3" t="s">
        <v>96</v>
      </c>
      <c r="B124" s="4">
        <v>54</v>
      </c>
      <c r="C124" s="4">
        <v>60</v>
      </c>
      <c r="D124" s="4">
        <v>65</v>
      </c>
      <c r="E124" s="4">
        <v>57</v>
      </c>
      <c r="F124" s="4">
        <v>63</v>
      </c>
      <c r="G124" s="4">
        <v>55</v>
      </c>
      <c r="H124" s="4">
        <v>48</v>
      </c>
      <c r="I124" s="4">
        <v>76</v>
      </c>
      <c r="J124" s="4">
        <v>59</v>
      </c>
      <c r="K124" s="4">
        <v>137</v>
      </c>
      <c r="L124" s="4">
        <v>307</v>
      </c>
      <c r="M124" s="4">
        <v>37</v>
      </c>
      <c r="N124" s="4">
        <v>1018</v>
      </c>
      <c r="O124" s="5">
        <f>VLOOKUP(A124,'[1]census pivot'!$A$4:$S$462,2,FALSE)</f>
        <v>331074.32999999996</v>
      </c>
      <c r="P124" s="5">
        <f>VLOOKUP(A124,'[1]census pivot'!$A$4:$S$462,3,FALSE)</f>
        <v>347599.39900000003</v>
      </c>
      <c r="Q124" s="5">
        <f>VLOOKUP(A124,'[1]census pivot'!$A$4:$S$462,4,FALSE)</f>
        <v>343266.12900000002</v>
      </c>
      <c r="R124" s="5">
        <f>VLOOKUP(A124,'[1]census pivot'!$A$4:$S$462,5,FALSE)</f>
        <v>334675.18699999992</v>
      </c>
      <c r="S124" s="5">
        <f>VLOOKUP(A124,'[1]census pivot'!$A$4:$S$462,6,FALSE)</f>
        <v>368259.72600000014</v>
      </c>
      <c r="T124" s="5">
        <f>VLOOKUP(A124,'[1]census pivot'!$A$4:$S$462,7,FALSE)</f>
        <v>386806.87400000001</v>
      </c>
      <c r="U124" s="5">
        <f>VLOOKUP(A124,'[1]census pivot'!$A$4:$S$462,8,FALSE)</f>
        <v>381746.08999999985</v>
      </c>
      <c r="V124" s="5">
        <f>VLOOKUP(A124,'[1]census pivot'!$A$4:$S$462,9,FALSE)</f>
        <v>352263.77499999985</v>
      </c>
      <c r="W124" s="5">
        <f>VLOOKUP(A124,'[1]census pivot'!$A$4:$S$462,10,FALSE)</f>
        <v>351431.22400000005</v>
      </c>
      <c r="X124" s="5">
        <f>VLOOKUP(A124,'[1]census pivot'!$A$4:$S$462,11,FALSE)</f>
        <v>341117.65299999993</v>
      </c>
      <c r="Y124" s="5">
        <f>VLOOKUP(A124,'[1]census pivot'!$A$4:$S$462,12,FALSE)</f>
        <v>362500.05</v>
      </c>
      <c r="Z124" s="5">
        <f>VLOOKUP(A124,'[1]census pivot'!$A$4:$S$462,13,FALSE)</f>
        <v>340053.26699999999</v>
      </c>
      <c r="AA124" s="5">
        <f>VLOOKUP(A124,'[1]census pivot'!$A$4:$S$462,14,FALSE)</f>
        <v>296796.12099999981</v>
      </c>
      <c r="AB124" s="5">
        <f>VLOOKUP(A124,'[1]census pivot'!$A$4:$S$462,15,FALSE)</f>
        <v>222765.98400000003</v>
      </c>
      <c r="AC124" s="5">
        <f>VLOOKUP(A124,'[1]census pivot'!$A$4:$S$462,16,FALSE)</f>
        <v>147911.59899999993</v>
      </c>
      <c r="AD124" s="5">
        <f>VLOOKUP(A124,'[1]census pivot'!$A$4:$S$462,17,FALSE)</f>
        <v>105856.238</v>
      </c>
      <c r="AE124" s="5">
        <f>VLOOKUP(A124,'[1]census pivot'!$A$4:$S$462,18,FALSE)</f>
        <v>73972.940999999992</v>
      </c>
      <c r="AF124" s="5">
        <f>VLOOKUP(A124,'[1]census pivot'!$A$4:$S$462,19,FALSE)</f>
        <v>74365.219000000026</v>
      </c>
      <c r="AG124" s="6">
        <f t="shared" si="10"/>
        <v>3.4433355192472944E-4</v>
      </c>
      <c r="AH124" s="6">
        <f t="shared" si="11"/>
        <v>9.4084879568632923E-5</v>
      </c>
      <c r="AI124" s="6">
        <f t="shared" si="12"/>
        <v>9.2469443184421817E-5</v>
      </c>
      <c r="AJ124" s="6">
        <f t="shared" si="13"/>
        <v>8.1972229567772514E-5</v>
      </c>
      <c r="AK124" s="6">
        <f t="shared" si="14"/>
        <v>7.8158861549618613E-5</v>
      </c>
      <c r="AL124" s="6">
        <f t="shared" si="15"/>
        <v>6.8218863447214894E-5</v>
      </c>
      <c r="AM124" s="6">
        <f t="shared" si="16"/>
        <v>1.1933747826731055E-4</v>
      </c>
      <c r="AN124" s="6">
        <f t="shared" si="17"/>
        <v>1.5916797428777883E-4</v>
      </c>
      <c r="AO124" s="6">
        <f t="shared" si="18"/>
        <v>7.6183409590053239E-4</v>
      </c>
      <c r="AP124" s="6">
        <f t="shared" si="19"/>
        <v>4.1282739986283085E-3</v>
      </c>
    </row>
    <row r="125" spans="1:42" x14ac:dyDescent="0.35">
      <c r="A125" s="3" t="s">
        <v>458</v>
      </c>
      <c r="B125" s="4">
        <v>53</v>
      </c>
      <c r="C125" s="4">
        <v>59</v>
      </c>
      <c r="D125" s="4">
        <v>63</v>
      </c>
      <c r="E125" s="4">
        <v>50</v>
      </c>
      <c r="F125" s="4">
        <v>53</v>
      </c>
      <c r="G125" s="4">
        <v>49</v>
      </c>
      <c r="H125" s="4">
        <v>64</v>
      </c>
      <c r="I125" s="4">
        <v>40</v>
      </c>
      <c r="J125" s="4">
        <v>60</v>
      </c>
      <c r="K125" s="4">
        <v>65</v>
      </c>
      <c r="L125" s="4">
        <v>62</v>
      </c>
      <c r="M125" s="4">
        <v>50</v>
      </c>
      <c r="N125" s="4">
        <v>668</v>
      </c>
      <c r="O125" s="5">
        <f>VLOOKUP(A125,'[1]census pivot'!$A$4:$S$462,2,FALSE)</f>
        <v>28365</v>
      </c>
      <c r="P125" s="5">
        <f>VLOOKUP(A125,'[1]census pivot'!$A$4:$S$462,3,FALSE)</f>
        <v>31233</v>
      </c>
      <c r="Q125" s="5">
        <f>VLOOKUP(A125,'[1]census pivot'!$A$4:$S$462,4,FALSE)</f>
        <v>32717</v>
      </c>
      <c r="R125" s="5">
        <f>VLOOKUP(A125,'[1]census pivot'!$A$4:$S$462,5,FALSE)</f>
        <v>41353</v>
      </c>
      <c r="S125" s="5">
        <f>VLOOKUP(A125,'[1]census pivot'!$A$4:$S$462,6,FALSE)</f>
        <v>43237</v>
      </c>
      <c r="T125" s="5">
        <f>VLOOKUP(A125,'[1]census pivot'!$A$4:$S$462,7,FALSE)</f>
        <v>33781</v>
      </c>
      <c r="U125" s="5">
        <f>VLOOKUP(A125,'[1]census pivot'!$A$4:$S$462,8,FALSE)</f>
        <v>34189</v>
      </c>
      <c r="V125" s="5">
        <f>VLOOKUP(A125,'[1]census pivot'!$A$4:$S$462,9,FALSE)</f>
        <v>33027</v>
      </c>
      <c r="W125" s="5">
        <f>VLOOKUP(A125,'[1]census pivot'!$A$4:$S$462,10,FALSE)</f>
        <v>33977</v>
      </c>
      <c r="X125" s="5">
        <f>VLOOKUP(A125,'[1]census pivot'!$A$4:$S$462,11,FALSE)</f>
        <v>38766</v>
      </c>
      <c r="Y125" s="5">
        <f>VLOOKUP(A125,'[1]census pivot'!$A$4:$S$462,12,FALSE)</f>
        <v>45011</v>
      </c>
      <c r="Z125" s="5">
        <f>VLOOKUP(A125,'[1]census pivot'!$A$4:$S$462,13,FALSE)</f>
        <v>46511</v>
      </c>
      <c r="AA125" s="5">
        <f>VLOOKUP(A125,'[1]census pivot'!$A$4:$S$462,14,FALSE)</f>
        <v>43898</v>
      </c>
      <c r="AB125" s="5">
        <f>VLOOKUP(A125,'[1]census pivot'!$A$4:$S$462,15,FALSE)</f>
        <v>35848</v>
      </c>
      <c r="AC125" s="5">
        <f>VLOOKUP(A125,'[1]census pivot'!$A$4:$S$462,16,FALSE)</f>
        <v>25109</v>
      </c>
      <c r="AD125" s="5">
        <f>VLOOKUP(A125,'[1]census pivot'!$A$4:$S$462,17,FALSE)</f>
        <v>16547</v>
      </c>
      <c r="AE125" s="5">
        <f>VLOOKUP(A125,'[1]census pivot'!$A$4:$S$462,18,FALSE)</f>
        <v>12147</v>
      </c>
      <c r="AF125" s="5">
        <f>VLOOKUP(A125,'[1]census pivot'!$A$4:$S$462,19,FALSE)</f>
        <v>12702</v>
      </c>
      <c r="AG125" s="6">
        <f t="shared" si="10"/>
        <v>3.9485281156354662E-3</v>
      </c>
      <c r="AH125" s="6">
        <f t="shared" si="11"/>
        <v>9.8514464425332286E-4</v>
      </c>
      <c r="AI125" s="6">
        <f t="shared" si="12"/>
        <v>7.447688852110178E-4</v>
      </c>
      <c r="AJ125" s="6">
        <f t="shared" si="13"/>
        <v>7.7975577460644401E-4</v>
      </c>
      <c r="AK125" s="6">
        <f t="shared" si="14"/>
        <v>7.3129962390305057E-4</v>
      </c>
      <c r="AL125" s="6">
        <f t="shared" si="15"/>
        <v>7.6393282165749545E-4</v>
      </c>
      <c r="AM125" s="6">
        <f t="shared" si="16"/>
        <v>4.424338284905264E-4</v>
      </c>
      <c r="AN125" s="6">
        <f t="shared" si="17"/>
        <v>9.843004084846695E-4</v>
      </c>
      <c r="AO125" s="6">
        <f t="shared" si="18"/>
        <v>2.2652819404753608E-3</v>
      </c>
      <c r="AP125" s="6">
        <f t="shared" si="19"/>
        <v>4.8811210832939694E-3</v>
      </c>
    </row>
    <row r="126" spans="1:42" x14ac:dyDescent="0.35">
      <c r="A126" s="3" t="s">
        <v>154</v>
      </c>
      <c r="B126" s="4">
        <v>58</v>
      </c>
      <c r="C126" s="4">
        <v>51</v>
      </c>
      <c r="D126" s="4">
        <v>67</v>
      </c>
      <c r="E126" s="4">
        <v>50</v>
      </c>
      <c r="F126" s="4">
        <v>57</v>
      </c>
      <c r="G126" s="4">
        <v>36</v>
      </c>
      <c r="H126" s="4">
        <v>58</v>
      </c>
      <c r="I126" s="4">
        <v>67</v>
      </c>
      <c r="J126" s="4">
        <v>60</v>
      </c>
      <c r="K126" s="4">
        <v>48</v>
      </c>
      <c r="L126" s="4">
        <v>102</v>
      </c>
      <c r="M126" s="4">
        <v>68</v>
      </c>
      <c r="N126" s="4">
        <v>722</v>
      </c>
      <c r="O126" s="5">
        <f>VLOOKUP(A126,'[1]census pivot'!$A$4:$S$462,2,FALSE)</f>
        <v>117531.72699999997</v>
      </c>
      <c r="P126" s="5">
        <f>VLOOKUP(A126,'[1]census pivot'!$A$4:$S$462,3,FALSE)</f>
        <v>114080.367</v>
      </c>
      <c r="Q126" s="5">
        <f>VLOOKUP(A126,'[1]census pivot'!$A$4:$S$462,4,FALSE)</f>
        <v>112905.56300000002</v>
      </c>
      <c r="R126" s="5">
        <f>VLOOKUP(A126,'[1]census pivot'!$A$4:$S$462,5,FALSE)</f>
        <v>113576.31400000003</v>
      </c>
      <c r="S126" s="5">
        <f>VLOOKUP(A126,'[1]census pivot'!$A$4:$S$462,6,FALSE)</f>
        <v>107576.36100000002</v>
      </c>
      <c r="T126" s="5">
        <f>VLOOKUP(A126,'[1]census pivot'!$A$4:$S$462,7,FALSE)</f>
        <v>103077.68300000002</v>
      </c>
      <c r="U126" s="5">
        <f>VLOOKUP(A126,'[1]census pivot'!$A$4:$S$462,8,FALSE)</f>
        <v>95590.604999999996</v>
      </c>
      <c r="V126" s="5">
        <f>VLOOKUP(A126,'[1]census pivot'!$A$4:$S$462,9,FALSE)</f>
        <v>94300.748999999996</v>
      </c>
      <c r="W126" s="5">
        <f>VLOOKUP(A126,'[1]census pivot'!$A$4:$S$462,10,FALSE)</f>
        <v>95323.424999999988</v>
      </c>
      <c r="X126" s="5">
        <f>VLOOKUP(A126,'[1]census pivot'!$A$4:$S$462,11,FALSE)</f>
        <v>102965.74399999996</v>
      </c>
      <c r="Y126" s="5">
        <f>VLOOKUP(A126,'[1]census pivot'!$A$4:$S$462,12,FALSE)</f>
        <v>100295.78</v>
      </c>
      <c r="Z126" s="5">
        <f>VLOOKUP(A126,'[1]census pivot'!$A$4:$S$462,13,FALSE)</f>
        <v>90443.842000000019</v>
      </c>
      <c r="AA126" s="5">
        <f>VLOOKUP(A126,'[1]census pivot'!$A$4:$S$462,14,FALSE)</f>
        <v>74586.661000000036</v>
      </c>
      <c r="AB126" s="5">
        <f>VLOOKUP(A126,'[1]census pivot'!$A$4:$S$462,15,FALSE)</f>
        <v>55861.544000000002</v>
      </c>
      <c r="AC126" s="5">
        <f>VLOOKUP(A126,'[1]census pivot'!$A$4:$S$462,16,FALSE)</f>
        <v>42114.082999999984</v>
      </c>
      <c r="AD126" s="5">
        <f>VLOOKUP(A126,'[1]census pivot'!$A$4:$S$462,17,FALSE)</f>
        <v>32144.224999999991</v>
      </c>
      <c r="AE126" s="5">
        <f>VLOOKUP(A126,'[1]census pivot'!$A$4:$S$462,18,FALSE)</f>
        <v>24716.352999999996</v>
      </c>
      <c r="AF126" s="5">
        <f>VLOOKUP(A126,'[1]census pivot'!$A$4:$S$462,19,FALSE)</f>
        <v>23060.665000000005</v>
      </c>
      <c r="AG126" s="6">
        <f t="shared" si="10"/>
        <v>9.2740915820968095E-4</v>
      </c>
      <c r="AH126" s="6">
        <f t="shared" si="11"/>
        <v>2.9517248051454109E-4</v>
      </c>
      <c r="AI126" s="6">
        <f t="shared" si="12"/>
        <v>3.0295812609998948E-4</v>
      </c>
      <c r="AJ126" s="6">
        <f t="shared" si="13"/>
        <v>2.8691041018081355E-4</v>
      </c>
      <c r="AK126" s="6">
        <f t="shared" si="14"/>
        <v>1.8984921194699575E-4</v>
      </c>
      <c r="AL126" s="6">
        <f t="shared" si="15"/>
        <v>2.8534667485814979E-4</v>
      </c>
      <c r="AM126" s="6">
        <f t="shared" si="16"/>
        <v>4.0598555286473298E-4</v>
      </c>
      <c r="AN126" s="6">
        <f t="shared" si="17"/>
        <v>6.1239720364331032E-4</v>
      </c>
      <c r="AO126" s="6">
        <f t="shared" si="18"/>
        <v>8.4417010323039644E-4</v>
      </c>
      <c r="AP126" s="6">
        <f t="shared" si="19"/>
        <v>4.4231161590526542E-3</v>
      </c>
    </row>
    <row r="127" spans="1:42" x14ac:dyDescent="0.35">
      <c r="A127" s="3" t="s">
        <v>217</v>
      </c>
      <c r="B127" s="4">
        <v>58</v>
      </c>
      <c r="C127" s="4">
        <v>44</v>
      </c>
      <c r="D127" s="4">
        <v>47</v>
      </c>
      <c r="E127" s="4">
        <v>64</v>
      </c>
      <c r="F127" s="4">
        <v>42</v>
      </c>
      <c r="G127" s="4">
        <v>74</v>
      </c>
      <c r="H127" s="4">
        <v>37</v>
      </c>
      <c r="I127" s="4">
        <v>54</v>
      </c>
      <c r="J127" s="4">
        <v>60</v>
      </c>
      <c r="K127" s="4">
        <v>66</v>
      </c>
      <c r="L127" s="4">
        <v>122</v>
      </c>
      <c r="M127" s="4">
        <v>61</v>
      </c>
      <c r="N127" s="4">
        <v>729</v>
      </c>
      <c r="O127" s="5">
        <f>VLOOKUP(A127,'[1]census pivot'!$A$4:$S$462,2,FALSE)</f>
        <v>69854.609000000011</v>
      </c>
      <c r="P127" s="5">
        <f>VLOOKUP(A127,'[1]census pivot'!$A$4:$S$462,3,FALSE)</f>
        <v>73998.353000000003</v>
      </c>
      <c r="Q127" s="5">
        <f>VLOOKUP(A127,'[1]census pivot'!$A$4:$S$462,4,FALSE)</f>
        <v>82392.671999999991</v>
      </c>
      <c r="R127" s="5">
        <f>VLOOKUP(A127,'[1]census pivot'!$A$4:$S$462,5,FALSE)</f>
        <v>91791.331000000006</v>
      </c>
      <c r="S127" s="5">
        <f>VLOOKUP(A127,'[1]census pivot'!$A$4:$S$462,6,FALSE)</f>
        <v>79944.63</v>
      </c>
      <c r="T127" s="5">
        <f>VLOOKUP(A127,'[1]census pivot'!$A$4:$S$462,7,FALSE)</f>
        <v>71989.709999999992</v>
      </c>
      <c r="U127" s="5">
        <f>VLOOKUP(A127,'[1]census pivot'!$A$4:$S$462,8,FALSE)</f>
        <v>72242.853999999992</v>
      </c>
      <c r="V127" s="5">
        <f>VLOOKUP(A127,'[1]census pivot'!$A$4:$S$462,9,FALSE)</f>
        <v>85097.201000000015</v>
      </c>
      <c r="W127" s="5">
        <f>VLOOKUP(A127,'[1]census pivot'!$A$4:$S$462,10,FALSE)</f>
        <v>97528.993000000002</v>
      </c>
      <c r="X127" s="5">
        <f>VLOOKUP(A127,'[1]census pivot'!$A$4:$S$462,11,FALSE)</f>
        <v>110063.68399999998</v>
      </c>
      <c r="Y127" s="5">
        <f>VLOOKUP(A127,'[1]census pivot'!$A$4:$S$462,12,FALSE)</f>
        <v>108923.723</v>
      </c>
      <c r="Z127" s="5">
        <f>VLOOKUP(A127,'[1]census pivot'!$A$4:$S$462,13,FALSE)</f>
        <v>98578.416999999987</v>
      </c>
      <c r="AA127" s="5">
        <f>VLOOKUP(A127,'[1]census pivot'!$A$4:$S$462,14,FALSE)</f>
        <v>82213.250999999989</v>
      </c>
      <c r="AB127" s="5">
        <f>VLOOKUP(A127,'[1]census pivot'!$A$4:$S$462,15,FALSE)</f>
        <v>59679.47600000001</v>
      </c>
      <c r="AC127" s="5">
        <f>VLOOKUP(A127,'[1]census pivot'!$A$4:$S$462,16,FALSE)</f>
        <v>46602.116999999998</v>
      </c>
      <c r="AD127" s="5">
        <f>VLOOKUP(A127,'[1]census pivot'!$A$4:$S$462,17,FALSE)</f>
        <v>39998.765999999996</v>
      </c>
      <c r="AE127" s="5">
        <f>VLOOKUP(A127,'[1]census pivot'!$A$4:$S$462,18,FALSE)</f>
        <v>29813.578000000001</v>
      </c>
      <c r="AF127" s="5">
        <f>VLOOKUP(A127,'[1]census pivot'!$A$4:$S$462,19,FALSE)</f>
        <v>27321.834999999999</v>
      </c>
      <c r="AG127" s="6">
        <f t="shared" si="10"/>
        <v>1.4601756628542576E-3</v>
      </c>
      <c r="AH127" s="6">
        <f t="shared" si="11"/>
        <v>3.0052875476709739E-4</v>
      </c>
      <c r="AI127" s="6">
        <f t="shared" si="12"/>
        <v>2.7367593674804076E-4</v>
      </c>
      <c r="AJ127" s="6">
        <f t="shared" si="13"/>
        <v>2.911963764299441E-4</v>
      </c>
      <c r="AK127" s="6">
        <f t="shared" si="14"/>
        <v>4.0519926730773348E-4</v>
      </c>
      <c r="AL127" s="6">
        <f t="shared" si="15"/>
        <v>1.6895948724576662E-4</v>
      </c>
      <c r="AM127" s="6">
        <f t="shared" si="16"/>
        <v>2.9868633105370766E-4</v>
      </c>
      <c r="AN127" s="6">
        <f t="shared" si="17"/>
        <v>5.6453801929747134E-4</v>
      </c>
      <c r="AO127" s="6">
        <f t="shared" si="18"/>
        <v>9.4539154852041644E-4</v>
      </c>
      <c r="AP127" s="6">
        <f t="shared" si="19"/>
        <v>4.465293052241916E-3</v>
      </c>
    </row>
    <row r="128" spans="1:42" x14ac:dyDescent="0.35">
      <c r="A128" s="3" t="s">
        <v>328</v>
      </c>
      <c r="B128" s="4">
        <v>32</v>
      </c>
      <c r="C128" s="4">
        <v>67</v>
      </c>
      <c r="D128" s="4">
        <v>50</v>
      </c>
      <c r="E128" s="4">
        <v>44</v>
      </c>
      <c r="F128" s="4">
        <v>81</v>
      </c>
      <c r="G128" s="4">
        <v>53</v>
      </c>
      <c r="H128" s="4">
        <v>49</v>
      </c>
      <c r="I128" s="4">
        <v>57</v>
      </c>
      <c r="J128" s="4">
        <v>60</v>
      </c>
      <c r="K128" s="4">
        <v>81</v>
      </c>
      <c r="L128" s="4">
        <v>137</v>
      </c>
      <c r="M128" s="4">
        <v>53</v>
      </c>
      <c r="N128" s="4">
        <v>764</v>
      </c>
      <c r="O128" s="5">
        <f>VLOOKUP(A128,'[1]census pivot'!$A$4:$S$462,2,FALSE)</f>
        <v>138758.95499999999</v>
      </c>
      <c r="P128" s="5">
        <f>VLOOKUP(A128,'[1]census pivot'!$A$4:$S$462,3,FALSE)</f>
        <v>139401.09899999999</v>
      </c>
      <c r="Q128" s="5">
        <f>VLOOKUP(A128,'[1]census pivot'!$A$4:$S$462,4,FALSE)</f>
        <v>138767.48199999999</v>
      </c>
      <c r="R128" s="5">
        <f>VLOOKUP(A128,'[1]census pivot'!$A$4:$S$462,5,FALSE)</f>
        <v>141827.84900000002</v>
      </c>
      <c r="S128" s="5">
        <f>VLOOKUP(A128,'[1]census pivot'!$A$4:$S$462,6,FALSE)</f>
        <v>144395.78199999998</v>
      </c>
      <c r="T128" s="5">
        <f>VLOOKUP(A128,'[1]census pivot'!$A$4:$S$462,7,FALSE)</f>
        <v>137265.58899999998</v>
      </c>
      <c r="U128" s="5">
        <f>VLOOKUP(A128,'[1]census pivot'!$A$4:$S$462,8,FALSE)</f>
        <v>128057.34600000002</v>
      </c>
      <c r="V128" s="5">
        <f>VLOOKUP(A128,'[1]census pivot'!$A$4:$S$462,9,FALSE)</f>
        <v>123499.15800000001</v>
      </c>
      <c r="W128" s="5">
        <f>VLOOKUP(A128,'[1]census pivot'!$A$4:$S$462,10,FALSE)</f>
        <v>119712.50799999999</v>
      </c>
      <c r="X128" s="5">
        <f>VLOOKUP(A128,'[1]census pivot'!$A$4:$S$462,11,FALSE)</f>
        <v>133154.47300000003</v>
      </c>
      <c r="Y128" s="5">
        <f>VLOOKUP(A128,'[1]census pivot'!$A$4:$S$462,12,FALSE)</f>
        <v>141902.93</v>
      </c>
      <c r="Z128" s="5">
        <f>VLOOKUP(A128,'[1]census pivot'!$A$4:$S$462,13,FALSE)</f>
        <v>132616.15799999997</v>
      </c>
      <c r="AA128" s="5">
        <f>VLOOKUP(A128,'[1]census pivot'!$A$4:$S$462,14,FALSE)</f>
        <v>119474.54599999999</v>
      </c>
      <c r="AB128" s="5">
        <f>VLOOKUP(A128,'[1]census pivot'!$A$4:$S$462,15,FALSE)</f>
        <v>89100.642000000007</v>
      </c>
      <c r="AC128" s="5">
        <f>VLOOKUP(A128,'[1]census pivot'!$A$4:$S$462,16,FALSE)</f>
        <v>66360.858999999997</v>
      </c>
      <c r="AD128" s="5">
        <f>VLOOKUP(A128,'[1]census pivot'!$A$4:$S$462,17,FALSE)</f>
        <v>49331.801999999989</v>
      </c>
      <c r="AE128" s="5">
        <f>VLOOKUP(A128,'[1]census pivot'!$A$4:$S$462,18,FALSE)</f>
        <v>35313.384999999995</v>
      </c>
      <c r="AF128" s="5">
        <f>VLOOKUP(A128,'[1]census pivot'!$A$4:$S$462,19,FALSE)</f>
        <v>32424.165999999997</v>
      </c>
      <c r="AG128" s="6">
        <f t="shared" si="10"/>
        <v>7.1346746593760389E-4</v>
      </c>
      <c r="AH128" s="6">
        <f t="shared" si="11"/>
        <v>1.7974711529336954E-4</v>
      </c>
      <c r="AI128" s="6">
        <f t="shared" si="12"/>
        <v>1.7468858118147485E-4</v>
      </c>
      <c r="AJ128" s="6">
        <f t="shared" si="13"/>
        <v>3.0528834606778339E-4</v>
      </c>
      <c r="AK128" s="6">
        <f t="shared" si="14"/>
        <v>2.179171783642977E-4</v>
      </c>
      <c r="AL128" s="6">
        <f t="shared" si="15"/>
        <v>1.7814463259510958E-4</v>
      </c>
      <c r="AM128" s="6">
        <f t="shared" si="16"/>
        <v>2.2610909127375044E-4</v>
      </c>
      <c r="AN128" s="6">
        <f t="shared" si="17"/>
        <v>3.8594764371919967E-4</v>
      </c>
      <c r="AO128" s="6">
        <f t="shared" si="18"/>
        <v>9.5693568495512952E-4</v>
      </c>
      <c r="AP128" s="6">
        <f t="shared" si="19"/>
        <v>4.2252436037984757E-3</v>
      </c>
    </row>
    <row r="129" spans="1:42" x14ac:dyDescent="0.35">
      <c r="A129" s="3" t="s">
        <v>484</v>
      </c>
      <c r="B129" s="4">
        <v>42</v>
      </c>
      <c r="C129" s="4">
        <v>55</v>
      </c>
      <c r="D129" s="4">
        <v>64</v>
      </c>
      <c r="E129" s="4">
        <v>53</v>
      </c>
      <c r="F129" s="4">
        <v>59</v>
      </c>
      <c r="G129" s="4">
        <v>69</v>
      </c>
      <c r="H129" s="4">
        <v>64</v>
      </c>
      <c r="I129" s="4">
        <v>48</v>
      </c>
      <c r="J129" s="4">
        <v>60</v>
      </c>
      <c r="K129" s="4">
        <v>92</v>
      </c>
      <c r="L129" s="4">
        <v>156</v>
      </c>
      <c r="M129" s="4">
        <v>59</v>
      </c>
      <c r="N129" s="4">
        <v>821</v>
      </c>
      <c r="O129" s="5">
        <f>VLOOKUP(A129,'[1]census pivot'!$A$4:$S$462,2,FALSE)</f>
        <v>95271.116000000009</v>
      </c>
      <c r="P129" s="5">
        <f>VLOOKUP(A129,'[1]census pivot'!$A$4:$S$462,3,FALSE)</f>
        <v>97426.673999999999</v>
      </c>
      <c r="Q129" s="5">
        <f>VLOOKUP(A129,'[1]census pivot'!$A$4:$S$462,4,FALSE)</f>
        <v>99952.987999999998</v>
      </c>
      <c r="R129" s="5">
        <f>VLOOKUP(A129,'[1]census pivot'!$A$4:$S$462,5,FALSE)</f>
        <v>102616.30699999997</v>
      </c>
      <c r="S129" s="5">
        <f>VLOOKUP(A129,'[1]census pivot'!$A$4:$S$462,6,FALSE)</f>
        <v>114692.099</v>
      </c>
      <c r="T129" s="5">
        <f>VLOOKUP(A129,'[1]census pivot'!$A$4:$S$462,7,FALSE)</f>
        <v>101780.26699999999</v>
      </c>
      <c r="U129" s="5">
        <f>VLOOKUP(A129,'[1]census pivot'!$A$4:$S$462,8,FALSE)</f>
        <v>101904.171</v>
      </c>
      <c r="V129" s="5">
        <f>VLOOKUP(A129,'[1]census pivot'!$A$4:$S$462,9,FALSE)</f>
        <v>101454.61899999999</v>
      </c>
      <c r="W129" s="5">
        <f>VLOOKUP(A129,'[1]census pivot'!$A$4:$S$462,10,FALSE)</f>
        <v>107360.503</v>
      </c>
      <c r="X129" s="5">
        <f>VLOOKUP(A129,'[1]census pivot'!$A$4:$S$462,11,FALSE)</f>
        <v>109821.73400000001</v>
      </c>
      <c r="Y129" s="5">
        <f>VLOOKUP(A129,'[1]census pivot'!$A$4:$S$462,12,FALSE)</f>
        <v>119700.37100000001</v>
      </c>
      <c r="Z129" s="5">
        <f>VLOOKUP(A129,'[1]census pivot'!$A$4:$S$462,13,FALSE)</f>
        <v>124454.06199999999</v>
      </c>
      <c r="AA129" s="5">
        <f>VLOOKUP(A129,'[1]census pivot'!$A$4:$S$462,14,FALSE)</f>
        <v>116943.117</v>
      </c>
      <c r="AB129" s="5">
        <f>VLOOKUP(A129,'[1]census pivot'!$A$4:$S$462,15,FALSE)</f>
        <v>99598.419000000009</v>
      </c>
      <c r="AC129" s="5">
        <f>VLOOKUP(A129,'[1]census pivot'!$A$4:$S$462,16,FALSE)</f>
        <v>70404.490000000005</v>
      </c>
      <c r="AD129" s="5">
        <f>VLOOKUP(A129,'[1]census pivot'!$A$4:$S$462,17,FALSE)</f>
        <v>53011.61299999999</v>
      </c>
      <c r="AE129" s="5">
        <f>VLOOKUP(A129,'[1]census pivot'!$A$4:$S$462,18,FALSE)</f>
        <v>35248.658999999992</v>
      </c>
      <c r="AF129" s="5">
        <f>VLOOKUP(A129,'[1]census pivot'!$A$4:$S$462,19,FALSE)</f>
        <v>33823.551999999989</v>
      </c>
      <c r="AG129" s="6">
        <f t="shared" si="10"/>
        <v>1.0181469901118824E-3</v>
      </c>
      <c r="AH129" s="6">
        <f t="shared" si="11"/>
        <v>3.2424819939148544E-4</v>
      </c>
      <c r="AI129" s="6">
        <f t="shared" si="12"/>
        <v>2.9451230708489026E-4</v>
      </c>
      <c r="AJ129" s="6">
        <f t="shared" si="13"/>
        <v>2.8966375919204984E-4</v>
      </c>
      <c r="AK129" s="6">
        <f t="shared" si="14"/>
        <v>3.3043583883738081E-4</v>
      </c>
      <c r="AL129" s="6">
        <f t="shared" si="15"/>
        <v>2.7884024503870767E-4</v>
      </c>
      <c r="AM129" s="6">
        <f t="shared" si="16"/>
        <v>1.9884242309227648E-4</v>
      </c>
      <c r="AN129" s="6">
        <f t="shared" si="17"/>
        <v>3.5293513712756524E-4</v>
      </c>
      <c r="AO129" s="6">
        <f t="shared" si="18"/>
        <v>1.0423715893374996E-3</v>
      </c>
      <c r="AP129" s="6">
        <f t="shared" si="19"/>
        <v>4.6121708329154801E-3</v>
      </c>
    </row>
    <row r="130" spans="1:42" x14ac:dyDescent="0.35">
      <c r="A130" s="3" t="s">
        <v>477</v>
      </c>
      <c r="B130" s="4">
        <v>54</v>
      </c>
      <c r="C130" s="4">
        <v>61</v>
      </c>
      <c r="D130" s="4">
        <v>54</v>
      </c>
      <c r="E130" s="4">
        <v>56</v>
      </c>
      <c r="F130" s="4">
        <v>52</v>
      </c>
      <c r="G130" s="4">
        <v>47</v>
      </c>
      <c r="H130" s="4">
        <v>53</v>
      </c>
      <c r="I130" s="4">
        <v>56</v>
      </c>
      <c r="J130" s="4">
        <v>60</v>
      </c>
      <c r="K130" s="4">
        <v>109</v>
      </c>
      <c r="L130" s="4">
        <v>174</v>
      </c>
      <c r="M130" s="4">
        <v>46</v>
      </c>
      <c r="N130" s="4">
        <v>822</v>
      </c>
      <c r="O130" s="5">
        <f>VLOOKUP(A130,'[1]census pivot'!$A$4:$S$462,2,FALSE)</f>
        <v>103052.72900000001</v>
      </c>
      <c r="P130" s="5">
        <f>VLOOKUP(A130,'[1]census pivot'!$A$4:$S$462,3,FALSE)</f>
        <v>98840.656000000003</v>
      </c>
      <c r="Q130" s="5">
        <f>VLOOKUP(A130,'[1]census pivot'!$A$4:$S$462,4,FALSE)</f>
        <v>108271.73500000004</v>
      </c>
      <c r="R130" s="5">
        <f>VLOOKUP(A130,'[1]census pivot'!$A$4:$S$462,5,FALSE)</f>
        <v>116906.66600000003</v>
      </c>
      <c r="S130" s="5">
        <f>VLOOKUP(A130,'[1]census pivot'!$A$4:$S$462,6,FALSE)</f>
        <v>118872.59699999998</v>
      </c>
      <c r="T130" s="5">
        <f>VLOOKUP(A130,'[1]census pivot'!$A$4:$S$462,7,FALSE)</f>
        <v>110696.02900000002</v>
      </c>
      <c r="U130" s="5">
        <f>VLOOKUP(A130,'[1]census pivot'!$A$4:$S$462,8,FALSE)</f>
        <v>106552.162</v>
      </c>
      <c r="V130" s="5">
        <f>VLOOKUP(A130,'[1]census pivot'!$A$4:$S$462,9,FALSE)</f>
        <v>113496.48800000001</v>
      </c>
      <c r="W130" s="5">
        <f>VLOOKUP(A130,'[1]census pivot'!$A$4:$S$462,10,FALSE)</f>
        <v>123084.04200000002</v>
      </c>
      <c r="X130" s="5">
        <f>VLOOKUP(A130,'[1]census pivot'!$A$4:$S$462,11,FALSE)</f>
        <v>133320.12300000002</v>
      </c>
      <c r="Y130" s="5">
        <f>VLOOKUP(A130,'[1]census pivot'!$A$4:$S$462,12,FALSE)</f>
        <v>135255.49199999997</v>
      </c>
      <c r="Z130" s="5">
        <f>VLOOKUP(A130,'[1]census pivot'!$A$4:$S$462,13,FALSE)</f>
        <v>126908.118</v>
      </c>
      <c r="AA130" s="5">
        <f>VLOOKUP(A130,'[1]census pivot'!$A$4:$S$462,14,FALSE)</f>
        <v>101364.463</v>
      </c>
      <c r="AB130" s="5">
        <f>VLOOKUP(A130,'[1]census pivot'!$A$4:$S$462,15,FALSE)</f>
        <v>78454.973000000013</v>
      </c>
      <c r="AC130" s="5">
        <f>VLOOKUP(A130,'[1]census pivot'!$A$4:$S$462,16,FALSE)</f>
        <v>65354.794000000009</v>
      </c>
      <c r="AD130" s="5">
        <f>VLOOKUP(A130,'[1]census pivot'!$A$4:$S$462,17,FALSE)</f>
        <v>55128.969000000005</v>
      </c>
      <c r="AE130" s="5">
        <f>VLOOKUP(A130,'[1]census pivot'!$A$4:$S$462,18,FALSE)</f>
        <v>41646.221000000005</v>
      </c>
      <c r="AF130" s="5">
        <f>VLOOKUP(A130,'[1]census pivot'!$A$4:$S$462,19,FALSE)</f>
        <v>35053.653000000006</v>
      </c>
      <c r="AG130" s="6">
        <f t="shared" si="10"/>
        <v>1.1159335722201009E-3</v>
      </c>
      <c r="AH130" s="6">
        <f t="shared" si="11"/>
        <v>2.6072800250758529E-4</v>
      </c>
      <c r="AI130" s="6">
        <f t="shared" si="12"/>
        <v>2.2902777501683852E-4</v>
      </c>
      <c r="AJ130" s="6">
        <f t="shared" si="13"/>
        <v>2.3935757421335671E-4</v>
      </c>
      <c r="AK130" s="6">
        <f t="shared" si="14"/>
        <v>1.9866385454458146E-4</v>
      </c>
      <c r="AL130" s="6">
        <f t="shared" si="15"/>
        <v>1.9733734948349649E-4</v>
      </c>
      <c r="AM130" s="6">
        <f t="shared" si="16"/>
        <v>2.4532074660337763E-4</v>
      </c>
      <c r="AN130" s="6">
        <f t="shared" si="17"/>
        <v>4.1721783750612706E-4</v>
      </c>
      <c r="AO130" s="6">
        <f t="shared" si="18"/>
        <v>1.1263217359738585E-3</v>
      </c>
      <c r="AP130" s="6">
        <f t="shared" si="19"/>
        <v>4.9638193200577403E-3</v>
      </c>
    </row>
    <row r="131" spans="1:42" x14ac:dyDescent="0.35">
      <c r="A131" s="3" t="s">
        <v>262</v>
      </c>
      <c r="B131" s="4">
        <v>40</v>
      </c>
      <c r="C131" s="4">
        <v>74</v>
      </c>
      <c r="D131" s="4">
        <v>43</v>
      </c>
      <c r="E131" s="4">
        <v>56</v>
      </c>
      <c r="F131" s="4">
        <v>54</v>
      </c>
      <c r="G131" s="4">
        <v>54</v>
      </c>
      <c r="H131" s="4">
        <v>62</v>
      </c>
      <c r="I131" s="4">
        <v>74</v>
      </c>
      <c r="J131" s="4">
        <v>60</v>
      </c>
      <c r="K131" s="4">
        <v>144</v>
      </c>
      <c r="L131" s="4">
        <v>218</v>
      </c>
      <c r="M131" s="4">
        <v>60</v>
      </c>
      <c r="N131" s="4">
        <v>939</v>
      </c>
      <c r="O131" s="5">
        <f>VLOOKUP(A131,'[1]census pivot'!$A$4:$S$462,2,FALSE)</f>
        <v>199939.44999999995</v>
      </c>
      <c r="P131" s="5">
        <f>VLOOKUP(A131,'[1]census pivot'!$A$4:$S$462,3,FALSE)</f>
        <v>197971.60699999999</v>
      </c>
      <c r="Q131" s="5">
        <f>VLOOKUP(A131,'[1]census pivot'!$A$4:$S$462,4,FALSE)</f>
        <v>200280.728</v>
      </c>
      <c r="R131" s="5">
        <f>VLOOKUP(A131,'[1]census pivot'!$A$4:$S$462,5,FALSE)</f>
        <v>218419.80699999994</v>
      </c>
      <c r="S131" s="5">
        <f>VLOOKUP(A131,'[1]census pivot'!$A$4:$S$462,6,FALSE)</f>
        <v>205920.58599999995</v>
      </c>
      <c r="T131" s="5">
        <f>VLOOKUP(A131,'[1]census pivot'!$A$4:$S$462,7,FALSE)</f>
        <v>188864.67499999993</v>
      </c>
      <c r="U131" s="5">
        <f>VLOOKUP(A131,'[1]census pivot'!$A$4:$S$462,8,FALSE)</f>
        <v>175513.47299999994</v>
      </c>
      <c r="V131" s="5">
        <f>VLOOKUP(A131,'[1]census pivot'!$A$4:$S$462,9,FALSE)</f>
        <v>178812.56800000003</v>
      </c>
      <c r="W131" s="5">
        <f>VLOOKUP(A131,'[1]census pivot'!$A$4:$S$462,10,FALSE)</f>
        <v>190826.11799999999</v>
      </c>
      <c r="X131" s="5">
        <f>VLOOKUP(A131,'[1]census pivot'!$A$4:$S$462,11,FALSE)</f>
        <v>202947.79500000007</v>
      </c>
      <c r="Y131" s="5">
        <f>VLOOKUP(A131,'[1]census pivot'!$A$4:$S$462,12,FALSE)</f>
        <v>194182.97500000006</v>
      </c>
      <c r="Z131" s="5">
        <f>VLOOKUP(A131,'[1]census pivot'!$A$4:$S$462,13,FALSE)</f>
        <v>173451.726</v>
      </c>
      <c r="AA131" s="5">
        <f>VLOOKUP(A131,'[1]census pivot'!$A$4:$S$462,14,FALSE)</f>
        <v>142283.63499999998</v>
      </c>
      <c r="AB131" s="5">
        <f>VLOOKUP(A131,'[1]census pivot'!$A$4:$S$462,15,FALSE)</f>
        <v>110760.84700000002</v>
      </c>
      <c r="AC131" s="5">
        <f>VLOOKUP(A131,'[1]census pivot'!$A$4:$S$462,16,FALSE)</f>
        <v>84902.991000000009</v>
      </c>
      <c r="AD131" s="5">
        <f>VLOOKUP(A131,'[1]census pivot'!$A$4:$S$462,17,FALSE)</f>
        <v>65457.693999999989</v>
      </c>
      <c r="AE131" s="5">
        <f>VLOOKUP(A131,'[1]census pivot'!$A$4:$S$462,18,FALSE)</f>
        <v>48285.70400000002</v>
      </c>
      <c r="AF131" s="5">
        <f>VLOOKUP(A131,'[1]census pivot'!$A$4:$S$462,19,FALSE)</f>
        <v>41388.429999999993</v>
      </c>
      <c r="AG131" s="6">
        <f t="shared" ref="AG131:AG194" si="20">(B131+C131)/O131</f>
        <v>5.7017261976063265E-4</v>
      </c>
      <c r="AH131" s="6">
        <f t="shared" ref="AH131:AH194" si="21">D131/(P131+Q131)</f>
        <v>1.0797174610413773E-4</v>
      </c>
      <c r="AI131" s="6">
        <f t="shared" ref="AI131:AI194" si="22">D131/(R131+S131)</f>
        <v>1.0133374222519516E-4</v>
      </c>
      <c r="AJ131" s="6">
        <f t="shared" ref="AJ131:AJ194" si="23">F131/(T131+U131)</f>
        <v>1.4819769049377796E-4</v>
      </c>
      <c r="AK131" s="6">
        <f t="shared" ref="AK131:AK194" si="24">G131/(V131+W131)</f>
        <v>1.460886050222568E-4</v>
      </c>
      <c r="AL131" s="6">
        <f t="shared" ref="AL131:AL194" si="25">H131/(X131+Y131)</f>
        <v>1.5611985946090246E-4</v>
      </c>
      <c r="AM131" s="6">
        <f t="shared" ref="AM131:AM194" si="26">I131/(Z131+AA131)</f>
        <v>2.3437349483322524E-4</v>
      </c>
      <c r="AN131" s="6">
        <f t="shared" ref="AN131:AN194" si="27">J131/(AB131+AC131)</f>
        <v>3.0664838538023561E-4</v>
      </c>
      <c r="AO131" s="6">
        <f t="shared" ref="AO131:AO194" si="28">K131/(AD131+AE131)</f>
        <v>1.2660075444554592E-3</v>
      </c>
      <c r="AP131" s="6">
        <f t="shared" ref="AP131:AP194" si="29">L131/AF131</f>
        <v>5.2671724924091114E-3</v>
      </c>
    </row>
    <row r="132" spans="1:42" x14ac:dyDescent="0.35">
      <c r="A132" s="3" t="s">
        <v>185</v>
      </c>
      <c r="B132" s="4">
        <v>68</v>
      </c>
      <c r="C132" s="4">
        <v>54</v>
      </c>
      <c r="D132" s="4">
        <v>42</v>
      </c>
      <c r="E132" s="4">
        <v>73</v>
      </c>
      <c r="F132" s="4">
        <v>52</v>
      </c>
      <c r="G132" s="4">
        <v>62</v>
      </c>
      <c r="H132" s="4">
        <v>63</v>
      </c>
      <c r="I132" s="4">
        <v>65</v>
      </c>
      <c r="J132" s="4">
        <v>60</v>
      </c>
      <c r="K132" s="4">
        <v>105</v>
      </c>
      <c r="L132" s="4">
        <v>333</v>
      </c>
      <c r="M132" s="4">
        <v>41</v>
      </c>
      <c r="N132" s="4">
        <v>1018</v>
      </c>
      <c r="O132" s="5">
        <f>VLOOKUP(A132,'[1]census pivot'!$A$4:$S$462,2,FALSE)</f>
        <v>175728.29700000002</v>
      </c>
      <c r="P132" s="5">
        <f>VLOOKUP(A132,'[1]census pivot'!$A$4:$S$462,3,FALSE)</f>
        <v>181073.44800000003</v>
      </c>
      <c r="Q132" s="5">
        <f>VLOOKUP(A132,'[1]census pivot'!$A$4:$S$462,4,FALSE)</f>
        <v>177997.43400000001</v>
      </c>
      <c r="R132" s="5">
        <f>VLOOKUP(A132,'[1]census pivot'!$A$4:$S$462,5,FALSE)</f>
        <v>189673.78399999996</v>
      </c>
      <c r="S132" s="5">
        <f>VLOOKUP(A132,'[1]census pivot'!$A$4:$S$462,6,FALSE)</f>
        <v>203319.25800000003</v>
      </c>
      <c r="T132" s="5">
        <f>VLOOKUP(A132,'[1]census pivot'!$A$4:$S$462,7,FALSE)</f>
        <v>175858.236</v>
      </c>
      <c r="U132" s="5">
        <f>VLOOKUP(A132,'[1]census pivot'!$A$4:$S$462,8,FALSE)</f>
        <v>175361.47900000005</v>
      </c>
      <c r="V132" s="5">
        <f>VLOOKUP(A132,'[1]census pivot'!$A$4:$S$462,9,FALSE)</f>
        <v>160125.80399999989</v>
      </c>
      <c r="W132" s="5">
        <f>VLOOKUP(A132,'[1]census pivot'!$A$4:$S$462,10,FALSE)</f>
        <v>163581.57300000003</v>
      </c>
      <c r="X132" s="5">
        <f>VLOOKUP(A132,'[1]census pivot'!$A$4:$S$462,11,FALSE)</f>
        <v>177064.552</v>
      </c>
      <c r="Y132" s="5">
        <f>VLOOKUP(A132,'[1]census pivot'!$A$4:$S$462,12,FALSE)</f>
        <v>192692.7810000001</v>
      </c>
      <c r="Z132" s="5">
        <f>VLOOKUP(A132,'[1]census pivot'!$A$4:$S$462,13,FALSE)</f>
        <v>180581.11200000002</v>
      </c>
      <c r="AA132" s="5">
        <f>VLOOKUP(A132,'[1]census pivot'!$A$4:$S$462,14,FALSE)</f>
        <v>162094.19199999992</v>
      </c>
      <c r="AB132" s="5">
        <f>VLOOKUP(A132,'[1]census pivot'!$A$4:$S$462,15,FALSE)</f>
        <v>117711.04599999999</v>
      </c>
      <c r="AC132" s="5">
        <f>VLOOKUP(A132,'[1]census pivot'!$A$4:$S$462,16,FALSE)</f>
        <v>90259.741000000024</v>
      </c>
      <c r="AD132" s="5">
        <f>VLOOKUP(A132,'[1]census pivot'!$A$4:$S$462,17,FALSE)</f>
        <v>71609.883999999991</v>
      </c>
      <c r="AE132" s="5">
        <f>VLOOKUP(A132,'[1]census pivot'!$A$4:$S$462,18,FALSE)</f>
        <v>58380.170999999995</v>
      </c>
      <c r="AF132" s="5">
        <f>VLOOKUP(A132,'[1]census pivot'!$A$4:$S$462,19,FALSE)</f>
        <v>62331.764999999999</v>
      </c>
      <c r="AG132" s="6">
        <f t="shared" si="20"/>
        <v>6.9425358398596433E-4</v>
      </c>
      <c r="AH132" s="6">
        <f t="shared" si="21"/>
        <v>1.1696854884490466E-4</v>
      </c>
      <c r="AI132" s="6">
        <f t="shared" si="22"/>
        <v>1.0687212116086269E-4</v>
      </c>
      <c r="AJ132" s="6">
        <f t="shared" si="23"/>
        <v>1.4805547006380319E-4</v>
      </c>
      <c r="AK132" s="6">
        <f t="shared" si="24"/>
        <v>1.9153100733938484E-4</v>
      </c>
      <c r="AL132" s="6">
        <f t="shared" si="25"/>
        <v>1.7038201646699995E-4</v>
      </c>
      <c r="AM132" s="6">
        <f t="shared" si="26"/>
        <v>1.8968393473724039E-4</v>
      </c>
      <c r="AN132" s="6">
        <f t="shared" si="27"/>
        <v>2.88502057743331E-4</v>
      </c>
      <c r="AO132" s="6">
        <f t="shared" si="28"/>
        <v>8.0775410088102515E-4</v>
      </c>
      <c r="AP132" s="6">
        <f t="shared" si="29"/>
        <v>5.3423804058813354E-3</v>
      </c>
    </row>
    <row r="133" spans="1:42" x14ac:dyDescent="0.35">
      <c r="A133" s="3" t="s">
        <v>452</v>
      </c>
      <c r="B133" s="4">
        <v>57</v>
      </c>
      <c r="C133" s="4">
        <v>44</v>
      </c>
      <c r="D133" s="4">
        <v>28</v>
      </c>
      <c r="E133" s="4">
        <v>62</v>
      </c>
      <c r="F133" s="4">
        <v>54</v>
      </c>
      <c r="G133" s="4">
        <v>50</v>
      </c>
      <c r="H133" s="4">
        <v>47</v>
      </c>
      <c r="I133" s="4">
        <v>46</v>
      </c>
      <c r="J133" s="4">
        <v>61</v>
      </c>
      <c r="K133" s="4">
        <v>50</v>
      </c>
      <c r="L133" s="4">
        <v>58</v>
      </c>
      <c r="M133" s="4">
        <v>37</v>
      </c>
      <c r="N133" s="4">
        <v>594</v>
      </c>
      <c r="O133" s="5">
        <f>VLOOKUP(A133,'[1]census pivot'!$A$4:$S$462,2,FALSE)</f>
        <v>32222.307000000001</v>
      </c>
      <c r="P133" s="5">
        <f>VLOOKUP(A133,'[1]census pivot'!$A$4:$S$462,3,FALSE)</f>
        <v>34992.89</v>
      </c>
      <c r="Q133" s="5">
        <f>VLOOKUP(A133,'[1]census pivot'!$A$4:$S$462,4,FALSE)</f>
        <v>38018.910000000011</v>
      </c>
      <c r="R133" s="5">
        <f>VLOOKUP(A133,'[1]census pivot'!$A$4:$S$462,5,FALSE)</f>
        <v>46400.856</v>
      </c>
      <c r="S133" s="5">
        <f>VLOOKUP(A133,'[1]census pivot'!$A$4:$S$462,6,FALSE)</f>
        <v>43994.712000000007</v>
      </c>
      <c r="T133" s="5">
        <f>VLOOKUP(A133,'[1]census pivot'!$A$4:$S$462,7,FALSE)</f>
        <v>35867.648000000001</v>
      </c>
      <c r="U133" s="5">
        <f>VLOOKUP(A133,'[1]census pivot'!$A$4:$S$462,8,FALSE)</f>
        <v>35481.621999999996</v>
      </c>
      <c r="V133" s="5">
        <f>VLOOKUP(A133,'[1]census pivot'!$A$4:$S$462,9,FALSE)</f>
        <v>36661.300999999999</v>
      </c>
      <c r="W133" s="5">
        <f>VLOOKUP(A133,'[1]census pivot'!$A$4:$S$462,10,FALSE)</f>
        <v>45011.584999999992</v>
      </c>
      <c r="X133" s="5">
        <f>VLOOKUP(A133,'[1]census pivot'!$A$4:$S$462,11,FALSE)</f>
        <v>49869.222000000002</v>
      </c>
      <c r="Y133" s="5">
        <f>VLOOKUP(A133,'[1]census pivot'!$A$4:$S$462,12,FALSE)</f>
        <v>51471.520999999993</v>
      </c>
      <c r="Z133" s="5">
        <f>VLOOKUP(A133,'[1]census pivot'!$A$4:$S$462,13,FALSE)</f>
        <v>47457.639999999992</v>
      </c>
      <c r="AA133" s="5">
        <f>VLOOKUP(A133,'[1]census pivot'!$A$4:$S$462,14,FALSE)</f>
        <v>38621.438000000002</v>
      </c>
      <c r="AB133" s="5">
        <f>VLOOKUP(A133,'[1]census pivot'!$A$4:$S$462,15,FALSE)</f>
        <v>27590.215999999997</v>
      </c>
      <c r="AC133" s="5">
        <f>VLOOKUP(A133,'[1]census pivot'!$A$4:$S$462,16,FALSE)</f>
        <v>19945.243999999999</v>
      </c>
      <c r="AD133" s="5">
        <f>VLOOKUP(A133,'[1]census pivot'!$A$4:$S$462,17,FALSE)</f>
        <v>15967.832</v>
      </c>
      <c r="AE133" s="5">
        <f>VLOOKUP(A133,'[1]census pivot'!$A$4:$S$462,18,FALSE)</f>
        <v>13287.585999999998</v>
      </c>
      <c r="AF133" s="5">
        <f>VLOOKUP(A133,'[1]census pivot'!$A$4:$S$462,19,FALSE)</f>
        <v>11795.152999999998</v>
      </c>
      <c r="AG133" s="6">
        <f t="shared" si="20"/>
        <v>3.1344745117101638E-3</v>
      </c>
      <c r="AH133" s="6">
        <f t="shared" si="21"/>
        <v>3.8349965348067017E-4</v>
      </c>
      <c r="AI133" s="6">
        <f t="shared" si="22"/>
        <v>3.0974969923304202E-4</v>
      </c>
      <c r="AJ133" s="6">
        <f t="shared" si="23"/>
        <v>7.5684025919256091E-4</v>
      </c>
      <c r="AK133" s="6">
        <f t="shared" si="24"/>
        <v>6.1219827593701054E-4</v>
      </c>
      <c r="AL133" s="6">
        <f t="shared" si="25"/>
        <v>4.6378187694953059E-4</v>
      </c>
      <c r="AM133" s="6">
        <f t="shared" si="26"/>
        <v>5.3439234095885649E-4</v>
      </c>
      <c r="AN133" s="6">
        <f t="shared" si="27"/>
        <v>1.2832525445215005E-3</v>
      </c>
      <c r="AO133" s="6">
        <f t="shared" si="28"/>
        <v>1.7090851342476119E-3</v>
      </c>
      <c r="AP133" s="6">
        <f t="shared" si="29"/>
        <v>4.9172740701201589E-3</v>
      </c>
    </row>
    <row r="134" spans="1:42" x14ac:dyDescent="0.35">
      <c r="A134" s="3" t="s">
        <v>401</v>
      </c>
      <c r="B134" s="4">
        <v>79</v>
      </c>
      <c r="C134" s="4">
        <v>54</v>
      </c>
      <c r="D134" s="4">
        <v>44</v>
      </c>
      <c r="E134" s="4">
        <v>62</v>
      </c>
      <c r="F134" s="4">
        <v>58</v>
      </c>
      <c r="G134" s="4">
        <v>46</v>
      </c>
      <c r="H134" s="4">
        <v>58</v>
      </c>
      <c r="I134" s="4">
        <v>51</v>
      </c>
      <c r="J134" s="4">
        <v>61</v>
      </c>
      <c r="K134" s="4">
        <v>48</v>
      </c>
      <c r="L134" s="4">
        <v>84</v>
      </c>
      <c r="M134" s="4">
        <v>57</v>
      </c>
      <c r="N134" s="4">
        <v>702</v>
      </c>
      <c r="O134" s="5">
        <f>VLOOKUP(A134,'[1]census pivot'!$A$4:$S$462,2,FALSE)</f>
        <v>55335.516999999993</v>
      </c>
      <c r="P134" s="5">
        <f>VLOOKUP(A134,'[1]census pivot'!$A$4:$S$462,3,FALSE)</f>
        <v>58335.104000000007</v>
      </c>
      <c r="Q134" s="5">
        <f>VLOOKUP(A134,'[1]census pivot'!$A$4:$S$462,4,FALSE)</f>
        <v>63512.561000000002</v>
      </c>
      <c r="R134" s="5">
        <f>VLOOKUP(A134,'[1]census pivot'!$A$4:$S$462,5,FALSE)</f>
        <v>76662.906000000003</v>
      </c>
      <c r="S134" s="5">
        <f>VLOOKUP(A134,'[1]census pivot'!$A$4:$S$462,6,FALSE)</f>
        <v>82513.092000000004</v>
      </c>
      <c r="T134" s="5">
        <f>VLOOKUP(A134,'[1]census pivot'!$A$4:$S$462,7,FALSE)</f>
        <v>68272.620999999999</v>
      </c>
      <c r="U134" s="5">
        <f>VLOOKUP(A134,'[1]census pivot'!$A$4:$S$462,8,FALSE)</f>
        <v>63864.033000000003</v>
      </c>
      <c r="V134" s="5">
        <f>VLOOKUP(A134,'[1]census pivot'!$A$4:$S$462,9,FALSE)</f>
        <v>61348.51400000001</v>
      </c>
      <c r="W134" s="5">
        <f>VLOOKUP(A134,'[1]census pivot'!$A$4:$S$462,10,FALSE)</f>
        <v>68979.895999999993</v>
      </c>
      <c r="X134" s="5">
        <f>VLOOKUP(A134,'[1]census pivot'!$A$4:$S$462,11,FALSE)</f>
        <v>76353.661999999997</v>
      </c>
      <c r="Y134" s="5">
        <f>VLOOKUP(A134,'[1]census pivot'!$A$4:$S$462,12,FALSE)</f>
        <v>80585.236000000004</v>
      </c>
      <c r="Z134" s="5">
        <f>VLOOKUP(A134,'[1]census pivot'!$A$4:$S$462,13,FALSE)</f>
        <v>73981.255000000005</v>
      </c>
      <c r="AA134" s="5">
        <f>VLOOKUP(A134,'[1]census pivot'!$A$4:$S$462,14,FALSE)</f>
        <v>63195.124000000003</v>
      </c>
      <c r="AB134" s="5">
        <f>VLOOKUP(A134,'[1]census pivot'!$A$4:$S$462,15,FALSE)</f>
        <v>47398.637000000002</v>
      </c>
      <c r="AC134" s="5">
        <f>VLOOKUP(A134,'[1]census pivot'!$A$4:$S$462,16,FALSE)</f>
        <v>34335.160000000003</v>
      </c>
      <c r="AD134" s="5">
        <f>VLOOKUP(A134,'[1]census pivot'!$A$4:$S$462,17,FALSE)</f>
        <v>26024.861000000001</v>
      </c>
      <c r="AE134" s="5">
        <f>VLOOKUP(A134,'[1]census pivot'!$A$4:$S$462,18,FALSE)</f>
        <v>23329.132000000001</v>
      </c>
      <c r="AF134" s="5">
        <f>VLOOKUP(A134,'[1]census pivot'!$A$4:$S$462,19,FALSE)</f>
        <v>27806.086000000003</v>
      </c>
      <c r="AG134" s="6">
        <f t="shared" si="20"/>
        <v>2.403519605681104E-3</v>
      </c>
      <c r="AH134" s="6">
        <f t="shared" si="21"/>
        <v>3.6110663261376403E-4</v>
      </c>
      <c r="AI134" s="6">
        <f t="shared" si="22"/>
        <v>2.764235849176205E-4</v>
      </c>
      <c r="AJ134" s="6">
        <f t="shared" si="23"/>
        <v>4.3893952392649502E-4</v>
      </c>
      <c r="AK134" s="6">
        <f t="shared" si="24"/>
        <v>3.5295450930460977E-4</v>
      </c>
      <c r="AL134" s="6">
        <f t="shared" si="25"/>
        <v>3.6957058281370122E-4</v>
      </c>
      <c r="AM134" s="6">
        <f t="shared" si="26"/>
        <v>3.7178412472893741E-4</v>
      </c>
      <c r="AN134" s="6">
        <f t="shared" si="27"/>
        <v>7.4632529307307226E-4</v>
      </c>
      <c r="AO134" s="6">
        <f t="shared" si="28"/>
        <v>9.7256568480690096E-4</v>
      </c>
      <c r="AP134" s="6">
        <f t="shared" si="29"/>
        <v>3.0209213910940215E-3</v>
      </c>
    </row>
    <row r="135" spans="1:42" x14ac:dyDescent="0.35">
      <c r="A135" s="3" t="s">
        <v>446</v>
      </c>
      <c r="B135" s="4">
        <v>73</v>
      </c>
      <c r="C135" s="4">
        <v>55</v>
      </c>
      <c r="D135" s="4">
        <v>72</v>
      </c>
      <c r="E135" s="4">
        <v>41</v>
      </c>
      <c r="F135" s="4">
        <v>50</v>
      </c>
      <c r="G135" s="4">
        <v>65</v>
      </c>
      <c r="H135" s="4">
        <v>70</v>
      </c>
      <c r="I135" s="4">
        <v>66</v>
      </c>
      <c r="J135" s="4">
        <v>61</v>
      </c>
      <c r="K135" s="4">
        <v>84</v>
      </c>
      <c r="L135" s="4">
        <v>137</v>
      </c>
      <c r="M135" s="4">
        <v>61</v>
      </c>
      <c r="N135" s="4">
        <v>835</v>
      </c>
      <c r="O135" s="5">
        <f>VLOOKUP(A135,'[1]census pivot'!$A$4:$S$462,2,FALSE)</f>
        <v>248174.64800000002</v>
      </c>
      <c r="P135" s="5">
        <f>VLOOKUP(A135,'[1]census pivot'!$A$4:$S$462,3,FALSE)</f>
        <v>245150.93800000002</v>
      </c>
      <c r="Q135" s="5">
        <f>VLOOKUP(A135,'[1]census pivot'!$A$4:$S$462,4,FALSE)</f>
        <v>233834.16</v>
      </c>
      <c r="R135" s="5">
        <f>VLOOKUP(A135,'[1]census pivot'!$A$4:$S$462,5,FALSE)</f>
        <v>212689.31099999996</v>
      </c>
      <c r="S135" s="5">
        <f>VLOOKUP(A135,'[1]census pivot'!$A$4:$S$462,6,FALSE)</f>
        <v>230297.15400000001</v>
      </c>
      <c r="T135" s="5">
        <f>VLOOKUP(A135,'[1]census pivot'!$A$4:$S$462,7,FALSE)</f>
        <v>212909.128</v>
      </c>
      <c r="U135" s="5">
        <f>VLOOKUP(A135,'[1]census pivot'!$A$4:$S$462,8,FALSE)</f>
        <v>217495.72399999993</v>
      </c>
      <c r="V135" s="5">
        <f>VLOOKUP(A135,'[1]census pivot'!$A$4:$S$462,9,FALSE)</f>
        <v>189820.76899999997</v>
      </c>
      <c r="W135" s="5">
        <f>VLOOKUP(A135,'[1]census pivot'!$A$4:$S$462,10,FALSE)</f>
        <v>160939.894</v>
      </c>
      <c r="X135" s="5">
        <f>VLOOKUP(A135,'[1]census pivot'!$A$4:$S$462,11,FALSE)</f>
        <v>148231.63</v>
      </c>
      <c r="Y135" s="5">
        <f>VLOOKUP(A135,'[1]census pivot'!$A$4:$S$462,12,FALSE)</f>
        <v>151322.59300000002</v>
      </c>
      <c r="Z135" s="5">
        <f>VLOOKUP(A135,'[1]census pivot'!$A$4:$S$462,13,FALSE)</f>
        <v>137876.84299999999</v>
      </c>
      <c r="AA135" s="5">
        <f>VLOOKUP(A135,'[1]census pivot'!$A$4:$S$462,14,FALSE)</f>
        <v>116021.58699999997</v>
      </c>
      <c r="AB135" s="5">
        <f>VLOOKUP(A135,'[1]census pivot'!$A$4:$S$462,15,FALSE)</f>
        <v>87523.917000000001</v>
      </c>
      <c r="AC135" s="5">
        <f>VLOOKUP(A135,'[1]census pivot'!$A$4:$S$462,16,FALSE)</f>
        <v>64105.249999999993</v>
      </c>
      <c r="AD135" s="5">
        <f>VLOOKUP(A135,'[1]census pivot'!$A$4:$S$462,17,FALSE)</f>
        <v>48592.243999999999</v>
      </c>
      <c r="AE135" s="5">
        <f>VLOOKUP(A135,'[1]census pivot'!$A$4:$S$462,18,FALSE)</f>
        <v>34546.454000000005</v>
      </c>
      <c r="AF135" s="5">
        <f>VLOOKUP(A135,'[1]census pivot'!$A$4:$S$462,19,FALSE)</f>
        <v>32111.701000000005</v>
      </c>
      <c r="AG135" s="6">
        <f t="shared" si="20"/>
        <v>5.1576581665988702E-4</v>
      </c>
      <c r="AH135" s="6">
        <f t="shared" si="21"/>
        <v>1.5031782888577465E-4</v>
      </c>
      <c r="AI135" s="6">
        <f t="shared" si="22"/>
        <v>1.625331825883213E-4</v>
      </c>
      <c r="AJ135" s="6">
        <f t="shared" si="23"/>
        <v>1.1616969410930341E-4</v>
      </c>
      <c r="AK135" s="6">
        <f t="shared" si="24"/>
        <v>1.8531154390023492E-4</v>
      </c>
      <c r="AL135" s="6">
        <f t="shared" si="25"/>
        <v>2.3368056473702258E-4</v>
      </c>
      <c r="AM135" s="6">
        <f t="shared" si="26"/>
        <v>2.5994646756972859E-4</v>
      </c>
      <c r="AN135" s="6">
        <f t="shared" si="27"/>
        <v>4.0229727041895576E-4</v>
      </c>
      <c r="AO135" s="6">
        <f t="shared" si="28"/>
        <v>1.0103598206457358E-3</v>
      </c>
      <c r="AP135" s="6">
        <f t="shared" si="29"/>
        <v>4.2663576121364606E-3</v>
      </c>
    </row>
    <row r="136" spans="1:42" x14ac:dyDescent="0.35">
      <c r="A136" s="3" t="s">
        <v>190</v>
      </c>
      <c r="B136" s="4">
        <v>56</v>
      </c>
      <c r="C136" s="4">
        <v>49</v>
      </c>
      <c r="D136" s="4">
        <v>50</v>
      </c>
      <c r="E136" s="4">
        <v>58</v>
      </c>
      <c r="F136" s="4">
        <v>52</v>
      </c>
      <c r="G136" s="4">
        <v>79</v>
      </c>
      <c r="H136" s="4">
        <v>52</v>
      </c>
      <c r="I136" s="4">
        <v>57</v>
      </c>
      <c r="J136" s="4">
        <v>61</v>
      </c>
      <c r="K136" s="4">
        <v>113</v>
      </c>
      <c r="L136" s="4">
        <v>303</v>
      </c>
      <c r="M136" s="4">
        <v>66</v>
      </c>
      <c r="N136" s="4">
        <v>996</v>
      </c>
      <c r="O136" s="5">
        <f>VLOOKUP(A136,'[1]census pivot'!$A$4:$S$462,2,FALSE)</f>
        <v>193043.56899999996</v>
      </c>
      <c r="P136" s="5">
        <f>VLOOKUP(A136,'[1]census pivot'!$A$4:$S$462,3,FALSE)</f>
        <v>192843.948</v>
      </c>
      <c r="Q136" s="5">
        <f>VLOOKUP(A136,'[1]census pivot'!$A$4:$S$462,4,FALSE)</f>
        <v>190439.42299999998</v>
      </c>
      <c r="R136" s="5">
        <f>VLOOKUP(A136,'[1]census pivot'!$A$4:$S$462,5,FALSE)</f>
        <v>200675.90100000004</v>
      </c>
      <c r="S136" s="5">
        <f>VLOOKUP(A136,'[1]census pivot'!$A$4:$S$462,6,FALSE)</f>
        <v>200426.60799999998</v>
      </c>
      <c r="T136" s="5">
        <f>VLOOKUP(A136,'[1]census pivot'!$A$4:$S$462,7,FALSE)</f>
        <v>182214.2459999999</v>
      </c>
      <c r="U136" s="5">
        <f>VLOOKUP(A136,'[1]census pivot'!$A$4:$S$462,8,FALSE)</f>
        <v>168581.17099999997</v>
      </c>
      <c r="V136" s="5">
        <f>VLOOKUP(A136,'[1]census pivot'!$A$4:$S$462,9,FALSE)</f>
        <v>170461.40099999995</v>
      </c>
      <c r="W136" s="5">
        <f>VLOOKUP(A136,'[1]census pivot'!$A$4:$S$462,10,FALSE)</f>
        <v>177097.11599999995</v>
      </c>
      <c r="X136" s="5">
        <f>VLOOKUP(A136,'[1]census pivot'!$A$4:$S$462,11,FALSE)</f>
        <v>201222.14399999994</v>
      </c>
      <c r="Y136" s="5">
        <f>VLOOKUP(A136,'[1]census pivot'!$A$4:$S$462,12,FALSE)</f>
        <v>194979.04800000007</v>
      </c>
      <c r="Z136" s="5">
        <f>VLOOKUP(A136,'[1]census pivot'!$A$4:$S$462,13,FALSE)</f>
        <v>168515.51199999987</v>
      </c>
      <c r="AA136" s="5">
        <f>VLOOKUP(A136,'[1]census pivot'!$A$4:$S$462,14,FALSE)</f>
        <v>132434.701</v>
      </c>
      <c r="AB136" s="5">
        <f>VLOOKUP(A136,'[1]census pivot'!$A$4:$S$462,15,FALSE)</f>
        <v>97738.754000000015</v>
      </c>
      <c r="AC136" s="5">
        <f>VLOOKUP(A136,'[1]census pivot'!$A$4:$S$462,16,FALSE)</f>
        <v>78443.74500000001</v>
      </c>
      <c r="AD136" s="5">
        <f>VLOOKUP(A136,'[1]census pivot'!$A$4:$S$462,17,FALSE)</f>
        <v>67379.404999999999</v>
      </c>
      <c r="AE136" s="5">
        <f>VLOOKUP(A136,'[1]census pivot'!$A$4:$S$462,18,FALSE)</f>
        <v>56189.69</v>
      </c>
      <c r="AF136" s="5">
        <f>VLOOKUP(A136,'[1]census pivot'!$A$4:$S$462,19,FALSE)</f>
        <v>56191.848000000005</v>
      </c>
      <c r="AG136" s="6">
        <f t="shared" si="20"/>
        <v>5.439186632526465E-4</v>
      </c>
      <c r="AH136" s="6">
        <f t="shared" si="21"/>
        <v>1.3045178524063859E-4</v>
      </c>
      <c r="AI136" s="6">
        <f t="shared" si="22"/>
        <v>1.2465641295701793E-4</v>
      </c>
      <c r="AJ136" s="6">
        <f t="shared" si="23"/>
        <v>1.4823454777346769E-4</v>
      </c>
      <c r="AK136" s="6">
        <f t="shared" si="24"/>
        <v>2.272998535092726E-4</v>
      </c>
      <c r="AL136" s="6">
        <f t="shared" si="25"/>
        <v>1.3124645016211864E-4</v>
      </c>
      <c r="AM136" s="6">
        <f t="shared" si="26"/>
        <v>1.8940009854719731E-4</v>
      </c>
      <c r="AN136" s="6">
        <f t="shared" si="27"/>
        <v>3.4623189219265186E-4</v>
      </c>
      <c r="AO136" s="6">
        <f t="shared" si="28"/>
        <v>9.1446813622775172E-4</v>
      </c>
      <c r="AP136" s="6">
        <f t="shared" si="29"/>
        <v>5.3922412375546E-3</v>
      </c>
    </row>
    <row r="137" spans="1:42" x14ac:dyDescent="0.35">
      <c r="A137" s="3" t="s">
        <v>60</v>
      </c>
      <c r="B137" s="4">
        <v>54</v>
      </c>
      <c r="C137" s="4">
        <v>59</v>
      </c>
      <c r="D137" s="4">
        <v>72</v>
      </c>
      <c r="E137" s="4">
        <v>57</v>
      </c>
      <c r="F137" s="4">
        <v>43</v>
      </c>
      <c r="G137" s="4">
        <v>54</v>
      </c>
      <c r="H137" s="4">
        <v>49</v>
      </c>
      <c r="I137" s="4">
        <v>58</v>
      </c>
      <c r="J137" s="4">
        <v>62</v>
      </c>
      <c r="K137" s="4">
        <v>37</v>
      </c>
      <c r="L137" s="4">
        <v>45</v>
      </c>
      <c r="M137" s="4">
        <v>35</v>
      </c>
      <c r="N137" s="4">
        <v>625</v>
      </c>
      <c r="O137" s="5">
        <f>VLOOKUP(A137,'[1]census pivot'!$A$4:$S$462,2,FALSE)</f>
        <v>50094.328999999991</v>
      </c>
      <c r="P137" s="5">
        <f>VLOOKUP(A137,'[1]census pivot'!$A$4:$S$462,3,FALSE)</f>
        <v>46805.309000000001</v>
      </c>
      <c r="Q137" s="5">
        <f>VLOOKUP(A137,'[1]census pivot'!$A$4:$S$462,4,FALSE)</f>
        <v>46807.782000000014</v>
      </c>
      <c r="R137" s="5">
        <f>VLOOKUP(A137,'[1]census pivot'!$A$4:$S$462,5,FALSE)</f>
        <v>46264.814999999995</v>
      </c>
      <c r="S137" s="5">
        <f>VLOOKUP(A137,'[1]census pivot'!$A$4:$S$462,6,FALSE)</f>
        <v>56733.120999999985</v>
      </c>
      <c r="T137" s="5">
        <f>VLOOKUP(A137,'[1]census pivot'!$A$4:$S$462,7,FALSE)</f>
        <v>56376.358</v>
      </c>
      <c r="U137" s="5">
        <f>VLOOKUP(A137,'[1]census pivot'!$A$4:$S$462,8,FALSE)</f>
        <v>49365.685000000005</v>
      </c>
      <c r="V137" s="5">
        <f>VLOOKUP(A137,'[1]census pivot'!$A$4:$S$462,9,FALSE)</f>
        <v>42777.313000000009</v>
      </c>
      <c r="W137" s="5">
        <f>VLOOKUP(A137,'[1]census pivot'!$A$4:$S$462,10,FALSE)</f>
        <v>42088.822999999997</v>
      </c>
      <c r="X137" s="5">
        <f>VLOOKUP(A137,'[1]census pivot'!$A$4:$S$462,11,FALSE)</f>
        <v>43955.425999999999</v>
      </c>
      <c r="Y137" s="5">
        <f>VLOOKUP(A137,'[1]census pivot'!$A$4:$S$462,12,FALSE)</f>
        <v>49431.360000000001</v>
      </c>
      <c r="Z137" s="5">
        <f>VLOOKUP(A137,'[1]census pivot'!$A$4:$S$462,13,FALSE)</f>
        <v>47776.762999999992</v>
      </c>
      <c r="AA137" s="5">
        <f>VLOOKUP(A137,'[1]census pivot'!$A$4:$S$462,14,FALSE)</f>
        <v>38123.248999999996</v>
      </c>
      <c r="AB137" s="5">
        <f>VLOOKUP(A137,'[1]census pivot'!$A$4:$S$462,15,FALSE)</f>
        <v>25396.794999999995</v>
      </c>
      <c r="AC137" s="5">
        <f>VLOOKUP(A137,'[1]census pivot'!$A$4:$S$462,16,FALSE)</f>
        <v>16349.493</v>
      </c>
      <c r="AD137" s="5">
        <f>VLOOKUP(A137,'[1]census pivot'!$A$4:$S$462,17,FALSE)</f>
        <v>9529.2060000000019</v>
      </c>
      <c r="AE137" s="5">
        <f>VLOOKUP(A137,'[1]census pivot'!$A$4:$S$462,18,FALSE)</f>
        <v>6870.54</v>
      </c>
      <c r="AF137" s="5">
        <f>VLOOKUP(A137,'[1]census pivot'!$A$4:$S$462,19,FALSE)</f>
        <v>5561.7810000000027</v>
      </c>
      <c r="AG137" s="6">
        <f t="shared" si="20"/>
        <v>2.2557443578094445E-3</v>
      </c>
      <c r="AH137" s="6">
        <f t="shared" si="21"/>
        <v>7.6912319880560287E-4</v>
      </c>
      <c r="AI137" s="6">
        <f t="shared" si="22"/>
        <v>6.9904313422358298E-4</v>
      </c>
      <c r="AJ137" s="6">
        <f t="shared" si="23"/>
        <v>4.0664998311031308E-4</v>
      </c>
      <c r="AK137" s="6">
        <f t="shared" si="24"/>
        <v>6.3629620182071211E-4</v>
      </c>
      <c r="AL137" s="6">
        <f t="shared" si="25"/>
        <v>5.2469950084801085E-4</v>
      </c>
      <c r="AM137" s="6">
        <f t="shared" si="26"/>
        <v>6.752036309377932E-4</v>
      </c>
      <c r="AN137" s="6">
        <f t="shared" si="27"/>
        <v>1.4851619861387438E-3</v>
      </c>
      <c r="AO137" s="6">
        <f t="shared" si="28"/>
        <v>2.256132503515603E-3</v>
      </c>
      <c r="AP137" s="6">
        <f t="shared" si="29"/>
        <v>8.0909334617813924E-3</v>
      </c>
    </row>
    <row r="138" spans="1:42" x14ac:dyDescent="0.35">
      <c r="A138" s="3" t="s">
        <v>122</v>
      </c>
      <c r="B138" s="4">
        <v>46</v>
      </c>
      <c r="C138" s="4">
        <v>51</v>
      </c>
      <c r="D138" s="4">
        <v>57</v>
      </c>
      <c r="E138" s="4">
        <v>42</v>
      </c>
      <c r="F138" s="4">
        <v>45</v>
      </c>
      <c r="G138" s="4">
        <v>57</v>
      </c>
      <c r="H138" s="4">
        <v>66</v>
      </c>
      <c r="I138" s="4">
        <v>47</v>
      </c>
      <c r="J138" s="4">
        <v>62</v>
      </c>
      <c r="K138" s="4">
        <v>73</v>
      </c>
      <c r="L138" s="4">
        <v>49</v>
      </c>
      <c r="M138" s="4">
        <v>51</v>
      </c>
      <c r="N138" s="4">
        <v>646</v>
      </c>
      <c r="O138" s="5">
        <f>VLOOKUP(A138,'[1]census pivot'!$A$4:$S$462,2,FALSE)</f>
        <v>38657.896000000001</v>
      </c>
      <c r="P138" s="5">
        <f>VLOOKUP(A138,'[1]census pivot'!$A$4:$S$462,3,FALSE)</f>
        <v>29151.856</v>
      </c>
      <c r="Q138" s="5">
        <f>VLOOKUP(A138,'[1]census pivot'!$A$4:$S$462,4,FALSE)</f>
        <v>24081.968000000001</v>
      </c>
      <c r="R138" s="5">
        <f>VLOOKUP(A138,'[1]census pivot'!$A$4:$S$462,5,FALSE)</f>
        <v>38657.896000000001</v>
      </c>
      <c r="S138" s="5">
        <f>VLOOKUP(A138,'[1]census pivot'!$A$4:$S$462,6,FALSE)</f>
        <v>60204.92</v>
      </c>
      <c r="T138" s="5">
        <f>VLOOKUP(A138,'[1]census pivot'!$A$4:$S$462,7,FALSE)</f>
        <v>75414.584000000003</v>
      </c>
      <c r="U138" s="5">
        <f>VLOOKUP(A138,'[1]census pivot'!$A$4:$S$462,8,FALSE)</f>
        <v>64641.072</v>
      </c>
      <c r="V138" s="5">
        <f>VLOOKUP(A138,'[1]census pivot'!$A$4:$S$462,9,FALSE)</f>
        <v>46896.464</v>
      </c>
      <c r="W138" s="5">
        <f>VLOOKUP(A138,'[1]census pivot'!$A$4:$S$462,10,FALSE)</f>
        <v>40559.103999999999</v>
      </c>
      <c r="X138" s="5">
        <f>VLOOKUP(A138,'[1]census pivot'!$A$4:$S$462,11,FALSE)</f>
        <v>38024.160000000003</v>
      </c>
      <c r="Y138" s="5">
        <f>VLOOKUP(A138,'[1]census pivot'!$A$4:$S$462,12,FALSE)</f>
        <v>38024.160000000003</v>
      </c>
      <c r="Z138" s="5">
        <f>VLOOKUP(A138,'[1]census pivot'!$A$4:$S$462,13,FALSE)</f>
        <v>35489.216</v>
      </c>
      <c r="AA138" s="5">
        <f>VLOOKUP(A138,'[1]census pivot'!$A$4:$S$462,14,FALSE)</f>
        <v>32320.536</v>
      </c>
      <c r="AB138" s="5">
        <f>VLOOKUP(A138,'[1]census pivot'!$A$4:$S$462,15,FALSE)</f>
        <v>22814.495999999999</v>
      </c>
      <c r="AC138" s="5">
        <f>VLOOKUP(A138,'[1]census pivot'!$A$4:$S$462,16,FALSE)</f>
        <v>17110.871999999999</v>
      </c>
      <c r="AD138" s="5">
        <f>VLOOKUP(A138,'[1]census pivot'!$A$4:$S$462,17,FALSE)</f>
        <v>12674.72</v>
      </c>
      <c r="AE138" s="5">
        <f>VLOOKUP(A138,'[1]census pivot'!$A$4:$S$462,18,FALSE)</f>
        <v>8872.3040000000001</v>
      </c>
      <c r="AF138" s="5">
        <f>VLOOKUP(A138,'[1]census pivot'!$A$4:$S$462,19,FALSE)</f>
        <v>10139.776</v>
      </c>
      <c r="AG138" s="6">
        <f t="shared" si="20"/>
        <v>2.5091898431306246E-3</v>
      </c>
      <c r="AH138" s="6">
        <f t="shared" si="21"/>
        <v>1.0707478012475678E-3</v>
      </c>
      <c r="AI138" s="6">
        <f t="shared" si="22"/>
        <v>5.76556508364075E-4</v>
      </c>
      <c r="AJ138" s="6">
        <f t="shared" si="23"/>
        <v>3.2130084057440701E-4</v>
      </c>
      <c r="AK138" s="6">
        <f t="shared" si="24"/>
        <v>6.5175953119417168E-4</v>
      </c>
      <c r="AL138" s="6">
        <f t="shared" si="25"/>
        <v>8.6786927048487057E-4</v>
      </c>
      <c r="AM138" s="6">
        <f t="shared" si="26"/>
        <v>6.9311564507712692E-4</v>
      </c>
      <c r="AN138" s="6">
        <f t="shared" si="27"/>
        <v>1.5528973959613847E-3</v>
      </c>
      <c r="AO138" s="6">
        <f t="shared" si="28"/>
        <v>3.3879388633901372E-3</v>
      </c>
      <c r="AP138" s="6">
        <f t="shared" si="29"/>
        <v>4.8324538924725755E-3</v>
      </c>
    </row>
    <row r="139" spans="1:42" x14ac:dyDescent="0.35">
      <c r="A139" s="3" t="s">
        <v>399</v>
      </c>
      <c r="B139" s="4">
        <v>50</v>
      </c>
      <c r="C139" s="4">
        <v>62</v>
      </c>
      <c r="D139" s="4">
        <v>48</v>
      </c>
      <c r="E139" s="4">
        <v>33</v>
      </c>
      <c r="F139" s="4">
        <v>60</v>
      </c>
      <c r="G139" s="4">
        <v>51</v>
      </c>
      <c r="H139" s="4">
        <v>50</v>
      </c>
      <c r="I139" s="4">
        <v>61</v>
      </c>
      <c r="J139" s="4">
        <v>62</v>
      </c>
      <c r="K139" s="4">
        <v>56</v>
      </c>
      <c r="L139" s="4">
        <v>66</v>
      </c>
      <c r="M139" s="4">
        <v>62</v>
      </c>
      <c r="N139" s="4">
        <v>661</v>
      </c>
      <c r="O139" s="5">
        <f>VLOOKUP(A139,'[1]census pivot'!$A$4:$S$462,2,FALSE)</f>
        <v>56621.284999999996</v>
      </c>
      <c r="P139" s="5">
        <f>VLOOKUP(A139,'[1]census pivot'!$A$4:$S$462,3,FALSE)</f>
        <v>59535.614000000001</v>
      </c>
      <c r="Q139" s="5">
        <f>VLOOKUP(A139,'[1]census pivot'!$A$4:$S$462,4,FALSE)</f>
        <v>65229.275000000009</v>
      </c>
      <c r="R139" s="5">
        <f>VLOOKUP(A139,'[1]census pivot'!$A$4:$S$462,5,FALSE)</f>
        <v>79413.722999999984</v>
      </c>
      <c r="S139" s="5">
        <f>VLOOKUP(A139,'[1]census pivot'!$A$4:$S$462,6,FALSE)</f>
        <v>81995.207999999999</v>
      </c>
      <c r="T139" s="5">
        <f>VLOOKUP(A139,'[1]census pivot'!$A$4:$S$462,7,FALSE)</f>
        <v>66018.78</v>
      </c>
      <c r="U139" s="5">
        <f>VLOOKUP(A139,'[1]census pivot'!$A$4:$S$462,8,FALSE)</f>
        <v>62110.783000000003</v>
      </c>
      <c r="V139" s="5">
        <f>VLOOKUP(A139,'[1]census pivot'!$A$4:$S$462,9,FALSE)</f>
        <v>64080.915999999997</v>
      </c>
      <c r="W139" s="5">
        <f>VLOOKUP(A139,'[1]census pivot'!$A$4:$S$462,10,FALSE)</f>
        <v>73030.967999999993</v>
      </c>
      <c r="X139" s="5">
        <f>VLOOKUP(A139,'[1]census pivot'!$A$4:$S$462,11,FALSE)</f>
        <v>79406.771999999997</v>
      </c>
      <c r="Y139" s="5">
        <f>VLOOKUP(A139,'[1]census pivot'!$A$4:$S$462,12,FALSE)</f>
        <v>80721.316999999995</v>
      </c>
      <c r="Z139" s="5">
        <f>VLOOKUP(A139,'[1]census pivot'!$A$4:$S$462,13,FALSE)</f>
        <v>71741.087</v>
      </c>
      <c r="AA139" s="5">
        <f>VLOOKUP(A139,'[1]census pivot'!$A$4:$S$462,14,FALSE)</f>
        <v>59001.786</v>
      </c>
      <c r="AB139" s="5">
        <f>VLOOKUP(A139,'[1]census pivot'!$A$4:$S$462,15,FALSE)</f>
        <v>42681.428</v>
      </c>
      <c r="AC139" s="5">
        <f>VLOOKUP(A139,'[1]census pivot'!$A$4:$S$462,16,FALSE)</f>
        <v>32383.309000000001</v>
      </c>
      <c r="AD139" s="5">
        <f>VLOOKUP(A139,'[1]census pivot'!$A$4:$S$462,17,FALSE)</f>
        <v>27458.933000000001</v>
      </c>
      <c r="AE139" s="5">
        <f>VLOOKUP(A139,'[1]census pivot'!$A$4:$S$462,18,FALSE)</f>
        <v>23994.054</v>
      </c>
      <c r="AF139" s="5">
        <f>VLOOKUP(A139,'[1]census pivot'!$A$4:$S$462,19,FALSE)</f>
        <v>26116.228000000003</v>
      </c>
      <c r="AG139" s="6">
        <f t="shared" si="20"/>
        <v>1.9780547191749535E-3</v>
      </c>
      <c r="AH139" s="6">
        <f t="shared" si="21"/>
        <v>3.8472362204401911E-4</v>
      </c>
      <c r="AI139" s="6">
        <f t="shared" si="22"/>
        <v>2.9738131404884904E-4</v>
      </c>
      <c r="AJ139" s="6">
        <f t="shared" si="23"/>
        <v>4.6827600590505412E-4</v>
      </c>
      <c r="AK139" s="6">
        <f t="shared" si="24"/>
        <v>3.719590053915385E-4</v>
      </c>
      <c r="AL139" s="6">
        <f t="shared" si="25"/>
        <v>3.1225002628989103E-4</v>
      </c>
      <c r="AM139" s="6">
        <f t="shared" si="26"/>
        <v>4.6656462872741067E-4</v>
      </c>
      <c r="AN139" s="6">
        <f t="shared" si="27"/>
        <v>8.259537364395216E-4</v>
      </c>
      <c r="AO139" s="6">
        <f t="shared" si="28"/>
        <v>1.088372187216264E-3</v>
      </c>
      <c r="AP139" s="6">
        <f t="shared" si="29"/>
        <v>2.5271643362892986E-3</v>
      </c>
    </row>
    <row r="140" spans="1:42" x14ac:dyDescent="0.35">
      <c r="A140" s="3" t="s">
        <v>354</v>
      </c>
      <c r="B140" s="4">
        <v>67</v>
      </c>
      <c r="C140" s="4">
        <v>44</v>
      </c>
      <c r="D140" s="4">
        <v>43</v>
      </c>
      <c r="E140" s="4">
        <v>68</v>
      </c>
      <c r="F140" s="4">
        <v>69</v>
      </c>
      <c r="G140" s="4">
        <v>59</v>
      </c>
      <c r="H140" s="4">
        <v>56</v>
      </c>
      <c r="I140" s="4">
        <v>54</v>
      </c>
      <c r="J140" s="4">
        <v>62</v>
      </c>
      <c r="K140" s="4">
        <v>39</v>
      </c>
      <c r="L140" s="4">
        <v>53</v>
      </c>
      <c r="M140" s="4">
        <v>58</v>
      </c>
      <c r="N140" s="4">
        <v>672</v>
      </c>
      <c r="O140" s="5">
        <f>VLOOKUP(A140,'[1]census pivot'!$A$4:$S$462,2,FALSE)</f>
        <v>41924.51999999999</v>
      </c>
      <c r="P140" s="5">
        <f>VLOOKUP(A140,'[1]census pivot'!$A$4:$S$462,3,FALSE)</f>
        <v>39781.030000000006</v>
      </c>
      <c r="Q140" s="5">
        <f>VLOOKUP(A140,'[1]census pivot'!$A$4:$S$462,4,FALSE)</f>
        <v>37080.183999999994</v>
      </c>
      <c r="R140" s="5">
        <f>VLOOKUP(A140,'[1]census pivot'!$A$4:$S$462,5,FALSE)</f>
        <v>46215.623000000007</v>
      </c>
      <c r="S140" s="5">
        <f>VLOOKUP(A140,'[1]census pivot'!$A$4:$S$462,6,FALSE)</f>
        <v>58515.009999999987</v>
      </c>
      <c r="T140" s="5">
        <f>VLOOKUP(A140,'[1]census pivot'!$A$4:$S$462,7,FALSE)</f>
        <v>46637.996999999988</v>
      </c>
      <c r="U140" s="5">
        <f>VLOOKUP(A140,'[1]census pivot'!$A$4:$S$462,8,FALSE)</f>
        <v>40302.065000000002</v>
      </c>
      <c r="V140" s="5">
        <f>VLOOKUP(A140,'[1]census pivot'!$A$4:$S$462,9,FALSE)</f>
        <v>34691.581999999988</v>
      </c>
      <c r="W140" s="5">
        <f>VLOOKUP(A140,'[1]census pivot'!$A$4:$S$462,10,FALSE)</f>
        <v>38082.507999999994</v>
      </c>
      <c r="X140" s="5">
        <f>VLOOKUP(A140,'[1]census pivot'!$A$4:$S$462,11,FALSE)</f>
        <v>43360.064000000006</v>
      </c>
      <c r="Y140" s="5">
        <f>VLOOKUP(A140,'[1]census pivot'!$A$4:$S$462,12,FALSE)</f>
        <v>47600.729999999981</v>
      </c>
      <c r="Z140" s="5">
        <f>VLOOKUP(A140,'[1]census pivot'!$A$4:$S$462,13,FALSE)</f>
        <v>42633.778999999988</v>
      </c>
      <c r="AA140" s="5">
        <f>VLOOKUP(A140,'[1]census pivot'!$A$4:$S$462,14,FALSE)</f>
        <v>35551.218000000001</v>
      </c>
      <c r="AB140" s="5">
        <f>VLOOKUP(A140,'[1]census pivot'!$A$4:$S$462,15,FALSE)</f>
        <v>24845.085000000006</v>
      </c>
      <c r="AC140" s="5">
        <f>VLOOKUP(A140,'[1]census pivot'!$A$4:$S$462,16,FALSE)</f>
        <v>20423.407999999999</v>
      </c>
      <c r="AD140" s="5">
        <f>VLOOKUP(A140,'[1]census pivot'!$A$4:$S$462,17,FALSE)</f>
        <v>16238.321</v>
      </c>
      <c r="AE140" s="5">
        <f>VLOOKUP(A140,'[1]census pivot'!$A$4:$S$462,18,FALSE)</f>
        <v>14929.569999999998</v>
      </c>
      <c r="AF140" s="5">
        <f>VLOOKUP(A140,'[1]census pivot'!$A$4:$S$462,19,FALSE)</f>
        <v>14947.589000000004</v>
      </c>
      <c r="AG140" s="6">
        <f t="shared" si="20"/>
        <v>2.6476152857564028E-3</v>
      </c>
      <c r="AH140" s="6">
        <f t="shared" si="21"/>
        <v>5.5944991969551761E-4</v>
      </c>
      <c r="AI140" s="6">
        <f t="shared" si="22"/>
        <v>4.1057710402647902E-4</v>
      </c>
      <c r="AJ140" s="6">
        <f t="shared" si="23"/>
        <v>7.9365022767064516E-4</v>
      </c>
      <c r="AK140" s="6">
        <f t="shared" si="24"/>
        <v>8.1072810391720485E-4</v>
      </c>
      <c r="AL140" s="6">
        <f t="shared" si="25"/>
        <v>6.1564985899309542E-4</v>
      </c>
      <c r="AM140" s="6">
        <f t="shared" si="26"/>
        <v>6.9066959227484536E-4</v>
      </c>
      <c r="AN140" s="6">
        <f t="shared" si="27"/>
        <v>1.3696060083113436E-3</v>
      </c>
      <c r="AO140" s="6">
        <f t="shared" si="28"/>
        <v>1.2512877435306741E-3</v>
      </c>
      <c r="AP140" s="6">
        <f t="shared" si="29"/>
        <v>3.5457223235131757E-3</v>
      </c>
    </row>
    <row r="141" spans="1:42" x14ac:dyDescent="0.35">
      <c r="A141" s="3" t="s">
        <v>314</v>
      </c>
      <c r="B141" s="4">
        <v>59</v>
      </c>
      <c r="C141" s="4">
        <v>55</v>
      </c>
      <c r="D141" s="4">
        <v>46</v>
      </c>
      <c r="E141" s="4">
        <v>56</v>
      </c>
      <c r="F141" s="4">
        <v>34</v>
      </c>
      <c r="G141" s="4">
        <v>51</v>
      </c>
      <c r="H141" s="4">
        <v>62</v>
      </c>
      <c r="I141" s="4">
        <v>52</v>
      </c>
      <c r="J141" s="4">
        <v>62</v>
      </c>
      <c r="K141" s="4">
        <v>46</v>
      </c>
      <c r="L141" s="4">
        <v>111</v>
      </c>
      <c r="M141" s="4">
        <v>56</v>
      </c>
      <c r="N141" s="4">
        <v>690</v>
      </c>
      <c r="O141" s="5">
        <f>VLOOKUP(A141,'[1]census pivot'!$A$4:$S$462,2,FALSE)</f>
        <v>65300</v>
      </c>
      <c r="P141" s="5">
        <f>VLOOKUP(A141,'[1]census pivot'!$A$4:$S$462,3,FALSE)</f>
        <v>73928</v>
      </c>
      <c r="Q141" s="5">
        <f>VLOOKUP(A141,'[1]census pivot'!$A$4:$S$462,4,FALSE)</f>
        <v>77262</v>
      </c>
      <c r="R141" s="5">
        <f>VLOOKUP(A141,'[1]census pivot'!$A$4:$S$462,5,FALSE)</f>
        <v>89474</v>
      </c>
      <c r="S141" s="5">
        <f>VLOOKUP(A141,'[1]census pivot'!$A$4:$S$462,6,FALSE)</f>
        <v>90511</v>
      </c>
      <c r="T141" s="5">
        <f>VLOOKUP(A141,'[1]census pivot'!$A$4:$S$462,7,FALSE)</f>
        <v>79705</v>
      </c>
      <c r="U141" s="5">
        <f>VLOOKUP(A141,'[1]census pivot'!$A$4:$S$462,8,FALSE)</f>
        <v>77798</v>
      </c>
      <c r="V141" s="5">
        <f>VLOOKUP(A141,'[1]census pivot'!$A$4:$S$462,9,FALSE)</f>
        <v>75554</v>
      </c>
      <c r="W141" s="5">
        <f>VLOOKUP(A141,'[1]census pivot'!$A$4:$S$462,10,FALSE)</f>
        <v>81195</v>
      </c>
      <c r="X141" s="5">
        <f>VLOOKUP(A141,'[1]census pivot'!$A$4:$S$462,11,FALSE)</f>
        <v>95738</v>
      </c>
      <c r="Y141" s="5">
        <f>VLOOKUP(A141,'[1]census pivot'!$A$4:$S$462,12,FALSE)</f>
        <v>108747</v>
      </c>
      <c r="Z141" s="5">
        <f>VLOOKUP(A141,'[1]census pivot'!$A$4:$S$462,13,FALSE)</f>
        <v>107690</v>
      </c>
      <c r="AA141" s="5">
        <f>VLOOKUP(A141,'[1]census pivot'!$A$4:$S$462,14,FALSE)</f>
        <v>92517</v>
      </c>
      <c r="AB141" s="5">
        <f>VLOOKUP(A141,'[1]census pivot'!$A$4:$S$462,15,FALSE)</f>
        <v>76333</v>
      </c>
      <c r="AC141" s="5">
        <f>VLOOKUP(A141,'[1]census pivot'!$A$4:$S$462,16,FALSE)</f>
        <v>51885</v>
      </c>
      <c r="AD141" s="5">
        <f>VLOOKUP(A141,'[1]census pivot'!$A$4:$S$462,17,FALSE)</f>
        <v>35272</v>
      </c>
      <c r="AE141" s="5">
        <f>VLOOKUP(A141,'[1]census pivot'!$A$4:$S$462,18,FALSE)</f>
        <v>25277</v>
      </c>
      <c r="AF141" s="5">
        <f>VLOOKUP(A141,'[1]census pivot'!$A$4:$S$462,19,FALSE)</f>
        <v>28123</v>
      </c>
      <c r="AG141" s="6">
        <f t="shared" si="20"/>
        <v>1.7457886676875956E-3</v>
      </c>
      <c r="AH141" s="6">
        <f t="shared" si="21"/>
        <v>3.0425292678087175E-4</v>
      </c>
      <c r="AI141" s="6">
        <f t="shared" si="22"/>
        <v>2.5557685362669112E-4</v>
      </c>
      <c r="AJ141" s="6">
        <f t="shared" si="23"/>
        <v>2.1586890408436664E-4</v>
      </c>
      <c r="AK141" s="6">
        <f t="shared" si="24"/>
        <v>3.2536092734243918E-4</v>
      </c>
      <c r="AL141" s="6">
        <f t="shared" si="25"/>
        <v>3.0320072376946965E-4</v>
      </c>
      <c r="AM141" s="6">
        <f t="shared" si="26"/>
        <v>2.5973117823053138E-4</v>
      </c>
      <c r="AN141" s="6">
        <f t="shared" si="27"/>
        <v>4.8355145143427601E-4</v>
      </c>
      <c r="AO141" s="6">
        <f t="shared" si="28"/>
        <v>7.5971527192852072E-4</v>
      </c>
      <c r="AP141" s="6">
        <f t="shared" si="29"/>
        <v>3.9469473384774025E-3</v>
      </c>
    </row>
    <row r="142" spans="1:42" x14ac:dyDescent="0.35">
      <c r="A142" s="3" t="s">
        <v>398</v>
      </c>
      <c r="B142" s="4">
        <v>45</v>
      </c>
      <c r="C142" s="4">
        <v>52</v>
      </c>
      <c r="D142" s="4">
        <v>34</v>
      </c>
      <c r="E142" s="4">
        <v>51</v>
      </c>
      <c r="F142" s="4">
        <v>62</v>
      </c>
      <c r="G142" s="4">
        <v>44</v>
      </c>
      <c r="H142" s="4">
        <v>48</v>
      </c>
      <c r="I142" s="4">
        <v>27</v>
      </c>
      <c r="J142" s="4">
        <v>63</v>
      </c>
      <c r="K142" s="4">
        <v>65</v>
      </c>
      <c r="L142" s="4">
        <v>131</v>
      </c>
      <c r="M142" s="4">
        <v>60</v>
      </c>
      <c r="N142" s="4">
        <v>682</v>
      </c>
      <c r="O142" s="5">
        <f>VLOOKUP(A142,'[1]census pivot'!$A$4:$S$462,2,FALSE)</f>
        <v>58002.8</v>
      </c>
      <c r="P142" s="5">
        <f>VLOOKUP(A142,'[1]census pivot'!$A$4:$S$462,3,FALSE)</f>
        <v>61450.879999999997</v>
      </c>
      <c r="Q142" s="5">
        <f>VLOOKUP(A142,'[1]census pivot'!$A$4:$S$462,4,FALSE)</f>
        <v>64828.903000000006</v>
      </c>
      <c r="R142" s="5">
        <f>VLOOKUP(A142,'[1]census pivot'!$A$4:$S$462,5,FALSE)</f>
        <v>80301.05799999999</v>
      </c>
      <c r="S142" s="5">
        <f>VLOOKUP(A142,'[1]census pivot'!$A$4:$S$462,6,FALSE)</f>
        <v>81151.246000000014</v>
      </c>
      <c r="T142" s="5">
        <f>VLOOKUP(A142,'[1]census pivot'!$A$4:$S$462,7,FALSE)</f>
        <v>66374.539999999994</v>
      </c>
      <c r="U142" s="5">
        <f>VLOOKUP(A142,'[1]census pivot'!$A$4:$S$462,8,FALSE)</f>
        <v>61005.206999999995</v>
      </c>
      <c r="V142" s="5">
        <f>VLOOKUP(A142,'[1]census pivot'!$A$4:$S$462,9,FALSE)</f>
        <v>66667.255999999994</v>
      </c>
      <c r="W142" s="5">
        <f>VLOOKUP(A142,'[1]census pivot'!$A$4:$S$462,10,FALSE)</f>
        <v>75470.713999999993</v>
      </c>
      <c r="X142" s="5">
        <f>VLOOKUP(A142,'[1]census pivot'!$A$4:$S$462,11,FALSE)</f>
        <v>80830.846000000005</v>
      </c>
      <c r="Y142" s="5">
        <f>VLOOKUP(A142,'[1]census pivot'!$A$4:$S$462,12,FALSE)</f>
        <v>79837.189000000013</v>
      </c>
      <c r="Z142" s="5">
        <f>VLOOKUP(A142,'[1]census pivot'!$A$4:$S$462,13,FALSE)</f>
        <v>69854.255000000005</v>
      </c>
      <c r="AA142" s="5">
        <f>VLOOKUP(A142,'[1]census pivot'!$A$4:$S$462,14,FALSE)</f>
        <v>57758.043000000005</v>
      </c>
      <c r="AB142" s="5">
        <f>VLOOKUP(A142,'[1]census pivot'!$A$4:$S$462,15,FALSE)</f>
        <v>40833.809000000001</v>
      </c>
      <c r="AC142" s="5">
        <f>VLOOKUP(A142,'[1]census pivot'!$A$4:$S$462,16,FALSE)</f>
        <v>31397.799000000006</v>
      </c>
      <c r="AD142" s="5">
        <f>VLOOKUP(A142,'[1]census pivot'!$A$4:$S$462,17,FALSE)</f>
        <v>28042.239000000001</v>
      </c>
      <c r="AE142" s="5">
        <f>VLOOKUP(A142,'[1]census pivot'!$A$4:$S$462,18,FALSE)</f>
        <v>25640.462</v>
      </c>
      <c r="AF142" s="5">
        <f>VLOOKUP(A142,'[1]census pivot'!$A$4:$S$462,19,FALSE)</f>
        <v>25087.219000000001</v>
      </c>
      <c r="AG142" s="6">
        <f t="shared" si="20"/>
        <v>1.6723330597833207E-3</v>
      </c>
      <c r="AH142" s="6">
        <f t="shared" si="21"/>
        <v>2.6924341483862071E-4</v>
      </c>
      <c r="AI142" s="6">
        <f t="shared" si="22"/>
        <v>2.1058850916119476E-4</v>
      </c>
      <c r="AJ142" s="6">
        <f t="shared" si="23"/>
        <v>4.8673357782693668E-4</v>
      </c>
      <c r="AK142" s="6">
        <f t="shared" si="24"/>
        <v>3.0955838190175369E-4</v>
      </c>
      <c r="AL142" s="6">
        <f t="shared" si="25"/>
        <v>2.9875264236598143E-4</v>
      </c>
      <c r="AM142" s="6">
        <f t="shared" si="26"/>
        <v>2.1157835430563282E-4</v>
      </c>
      <c r="AN142" s="6">
        <f t="shared" si="27"/>
        <v>8.7219434461434104E-4</v>
      </c>
      <c r="AO142" s="6">
        <f t="shared" si="28"/>
        <v>1.2108183602758736E-3</v>
      </c>
      <c r="AP142" s="6">
        <f t="shared" si="29"/>
        <v>5.2217824542449285E-3</v>
      </c>
    </row>
    <row r="143" spans="1:42" x14ac:dyDescent="0.35">
      <c r="A143" s="3" t="s">
        <v>352</v>
      </c>
      <c r="B143" s="4">
        <v>57</v>
      </c>
      <c r="C143" s="4">
        <v>59</v>
      </c>
      <c r="D143" s="4">
        <v>74</v>
      </c>
      <c r="E143" s="4">
        <v>66</v>
      </c>
      <c r="F143" s="4">
        <v>48</v>
      </c>
      <c r="G143" s="4">
        <v>66</v>
      </c>
      <c r="H143" s="4">
        <v>47</v>
      </c>
      <c r="I143" s="4">
        <v>49</v>
      </c>
      <c r="J143" s="4">
        <v>63</v>
      </c>
      <c r="K143" s="4">
        <v>53</v>
      </c>
      <c r="L143" s="4">
        <v>45</v>
      </c>
      <c r="M143" s="4">
        <v>64</v>
      </c>
      <c r="N143" s="4">
        <v>691</v>
      </c>
      <c r="O143" s="5">
        <f>VLOOKUP(A143,'[1]census pivot'!$A$4:$S$462,2,FALSE)</f>
        <v>35804.564000000013</v>
      </c>
      <c r="P143" s="5">
        <f>VLOOKUP(A143,'[1]census pivot'!$A$4:$S$462,3,FALSE)</f>
        <v>33247.197</v>
      </c>
      <c r="Q143" s="5">
        <f>VLOOKUP(A143,'[1]census pivot'!$A$4:$S$462,4,FALSE)</f>
        <v>34813.402000000002</v>
      </c>
      <c r="R143" s="5">
        <f>VLOOKUP(A143,'[1]census pivot'!$A$4:$S$462,5,FALSE)</f>
        <v>40242.129000000001</v>
      </c>
      <c r="S143" s="5">
        <f>VLOOKUP(A143,'[1]census pivot'!$A$4:$S$462,6,FALSE)</f>
        <v>46405.70199999999</v>
      </c>
      <c r="T143" s="5">
        <f>VLOOKUP(A143,'[1]census pivot'!$A$4:$S$462,7,FALSE)</f>
        <v>37847.902999999998</v>
      </c>
      <c r="U143" s="5">
        <f>VLOOKUP(A143,'[1]census pivot'!$A$4:$S$462,8,FALSE)</f>
        <v>33044.887999999999</v>
      </c>
      <c r="V143" s="5">
        <f>VLOOKUP(A143,'[1]census pivot'!$A$4:$S$462,9,FALSE)</f>
        <v>31556.655999999995</v>
      </c>
      <c r="W143" s="5">
        <f>VLOOKUP(A143,'[1]census pivot'!$A$4:$S$462,10,FALSE)</f>
        <v>34781.713999999993</v>
      </c>
      <c r="X143" s="5">
        <f>VLOOKUP(A143,'[1]census pivot'!$A$4:$S$462,11,FALSE)</f>
        <v>40908.926000000007</v>
      </c>
      <c r="Y143" s="5">
        <f>VLOOKUP(A143,'[1]census pivot'!$A$4:$S$462,12,FALSE)</f>
        <v>41828.353000000003</v>
      </c>
      <c r="Z143" s="5">
        <f>VLOOKUP(A143,'[1]census pivot'!$A$4:$S$462,13,FALSE)</f>
        <v>36181.987000000001</v>
      </c>
      <c r="AA143" s="5">
        <f>VLOOKUP(A143,'[1]census pivot'!$A$4:$S$462,14,FALSE)</f>
        <v>28523.52</v>
      </c>
      <c r="AB143" s="5">
        <f>VLOOKUP(A143,'[1]census pivot'!$A$4:$S$462,15,FALSE)</f>
        <v>21113.460000000003</v>
      </c>
      <c r="AC143" s="5">
        <f>VLOOKUP(A143,'[1]census pivot'!$A$4:$S$462,16,FALSE)</f>
        <v>18078.403000000002</v>
      </c>
      <c r="AD143" s="5">
        <f>VLOOKUP(A143,'[1]census pivot'!$A$4:$S$462,17,FALSE)</f>
        <v>15999.426999999998</v>
      </c>
      <c r="AE143" s="5">
        <f>VLOOKUP(A143,'[1]census pivot'!$A$4:$S$462,18,FALSE)</f>
        <v>13374.127999999997</v>
      </c>
      <c r="AF143" s="5">
        <f>VLOOKUP(A143,'[1]census pivot'!$A$4:$S$462,19,FALSE)</f>
        <v>13776.471999999998</v>
      </c>
      <c r="AG143" s="6">
        <f t="shared" si="20"/>
        <v>3.2398104331056777E-3</v>
      </c>
      <c r="AH143" s="6">
        <f t="shared" si="21"/>
        <v>1.0872663639060831E-3</v>
      </c>
      <c r="AI143" s="6">
        <f t="shared" si="22"/>
        <v>8.5403176451122028E-4</v>
      </c>
      <c r="AJ143" s="6">
        <f t="shared" si="23"/>
        <v>6.7707871735505525E-4</v>
      </c>
      <c r="AK143" s="6">
        <f t="shared" si="24"/>
        <v>9.9489933201554401E-4</v>
      </c>
      <c r="AL143" s="6">
        <f t="shared" si="25"/>
        <v>5.6806315808379426E-4</v>
      </c>
      <c r="AM143" s="6">
        <f t="shared" si="26"/>
        <v>7.5727712016845797E-4</v>
      </c>
      <c r="AN143" s="6">
        <f t="shared" si="27"/>
        <v>1.6074765315443156E-3</v>
      </c>
      <c r="AO143" s="6">
        <f t="shared" si="28"/>
        <v>1.8043440775214309E-3</v>
      </c>
      <c r="AP143" s="6">
        <f t="shared" si="29"/>
        <v>3.2664386063427564E-3</v>
      </c>
    </row>
    <row r="144" spans="1:42" x14ac:dyDescent="0.35">
      <c r="A144" s="3" t="s">
        <v>284</v>
      </c>
      <c r="B144" s="4">
        <v>64</v>
      </c>
      <c r="C144" s="4">
        <v>50</v>
      </c>
      <c r="D144" s="4">
        <v>48</v>
      </c>
      <c r="E144" s="4">
        <v>62</v>
      </c>
      <c r="F144" s="4">
        <v>39</v>
      </c>
      <c r="G144" s="4">
        <v>54</v>
      </c>
      <c r="H144" s="4">
        <v>69</v>
      </c>
      <c r="I144" s="4">
        <v>67</v>
      </c>
      <c r="J144" s="4">
        <v>63</v>
      </c>
      <c r="K144" s="4">
        <v>59</v>
      </c>
      <c r="L144" s="4">
        <v>89</v>
      </c>
      <c r="M144" s="4">
        <v>43</v>
      </c>
      <c r="N144" s="4">
        <v>707</v>
      </c>
      <c r="O144" s="5">
        <f>VLOOKUP(A144,'[1]census pivot'!$A$4:$S$462,2,FALSE)</f>
        <v>54287.481999999996</v>
      </c>
      <c r="P144" s="5">
        <f>VLOOKUP(A144,'[1]census pivot'!$A$4:$S$462,3,FALSE)</f>
        <v>56421.618999999992</v>
      </c>
      <c r="Q144" s="5">
        <f>VLOOKUP(A144,'[1]census pivot'!$A$4:$S$462,4,FALSE)</f>
        <v>53505.525000000001</v>
      </c>
      <c r="R144" s="5">
        <f>VLOOKUP(A144,'[1]census pivot'!$A$4:$S$462,5,FALSE)</f>
        <v>57476.691999999981</v>
      </c>
      <c r="S144" s="5">
        <f>VLOOKUP(A144,'[1]census pivot'!$A$4:$S$462,6,FALSE)</f>
        <v>64688.805999999997</v>
      </c>
      <c r="T144" s="5">
        <f>VLOOKUP(A144,'[1]census pivot'!$A$4:$S$462,7,FALSE)</f>
        <v>57079.128999999986</v>
      </c>
      <c r="U144" s="5">
        <f>VLOOKUP(A144,'[1]census pivot'!$A$4:$S$462,8,FALSE)</f>
        <v>56749.418999999994</v>
      </c>
      <c r="V144" s="5">
        <f>VLOOKUP(A144,'[1]census pivot'!$A$4:$S$462,9,FALSE)</f>
        <v>51086.876999999986</v>
      </c>
      <c r="W144" s="5">
        <f>VLOOKUP(A144,'[1]census pivot'!$A$4:$S$462,10,FALSE)</f>
        <v>50022.018999999993</v>
      </c>
      <c r="X144" s="5">
        <f>VLOOKUP(A144,'[1]census pivot'!$A$4:$S$462,11,FALSE)</f>
        <v>56316.834000000003</v>
      </c>
      <c r="Y144" s="5">
        <f>VLOOKUP(A144,'[1]census pivot'!$A$4:$S$462,12,FALSE)</f>
        <v>65794.039999999994</v>
      </c>
      <c r="Z144" s="5">
        <f>VLOOKUP(A144,'[1]census pivot'!$A$4:$S$462,13,FALSE)</f>
        <v>67735.368000000017</v>
      </c>
      <c r="AA144" s="5">
        <f>VLOOKUP(A144,'[1]census pivot'!$A$4:$S$462,14,FALSE)</f>
        <v>58824.604999999996</v>
      </c>
      <c r="AB144" s="5">
        <f>VLOOKUP(A144,'[1]census pivot'!$A$4:$S$462,15,FALSE)</f>
        <v>44830.845000000008</v>
      </c>
      <c r="AC144" s="5">
        <f>VLOOKUP(A144,'[1]census pivot'!$A$4:$S$462,16,FALSE)</f>
        <v>32115.644000000008</v>
      </c>
      <c r="AD144" s="5">
        <f>VLOOKUP(A144,'[1]census pivot'!$A$4:$S$462,17,FALSE)</f>
        <v>23621.606</v>
      </c>
      <c r="AE144" s="5">
        <f>VLOOKUP(A144,'[1]census pivot'!$A$4:$S$462,18,FALSE)</f>
        <v>17838.526000000005</v>
      </c>
      <c r="AF144" s="5">
        <f>VLOOKUP(A144,'[1]census pivot'!$A$4:$S$462,19,FALSE)</f>
        <v>17786.077999999998</v>
      </c>
      <c r="AG144" s="6">
        <f t="shared" si="20"/>
        <v>2.0999316195951033E-3</v>
      </c>
      <c r="AH144" s="6">
        <f t="shared" si="21"/>
        <v>4.3665284345056757E-4</v>
      </c>
      <c r="AI144" s="6">
        <f t="shared" si="22"/>
        <v>3.9290962494173279E-4</v>
      </c>
      <c r="AJ144" s="6">
        <f t="shared" si="23"/>
        <v>3.4262055244700131E-4</v>
      </c>
      <c r="AK144" s="6">
        <f t="shared" si="24"/>
        <v>5.3407763447441863E-4</v>
      </c>
      <c r="AL144" s="6">
        <f t="shared" si="25"/>
        <v>5.6506024189131594E-4</v>
      </c>
      <c r="AM144" s="6">
        <f t="shared" si="26"/>
        <v>5.2939328613794815E-4</v>
      </c>
      <c r="AN144" s="6">
        <f t="shared" si="27"/>
        <v>8.1875080746049358E-4</v>
      </c>
      <c r="AO144" s="6">
        <f t="shared" si="28"/>
        <v>1.4230538388059159E-3</v>
      </c>
      <c r="AP144" s="6">
        <f t="shared" si="29"/>
        <v>5.0039137352259457E-3</v>
      </c>
    </row>
    <row r="145" spans="1:42" x14ac:dyDescent="0.35">
      <c r="A145" s="3" t="s">
        <v>471</v>
      </c>
      <c r="B145" s="4">
        <v>66</v>
      </c>
      <c r="C145" s="4">
        <v>35</v>
      </c>
      <c r="D145" s="4">
        <v>52</v>
      </c>
      <c r="E145" s="4">
        <v>52</v>
      </c>
      <c r="F145" s="4">
        <v>67</v>
      </c>
      <c r="G145" s="4">
        <v>57</v>
      </c>
      <c r="H145" s="4">
        <v>55</v>
      </c>
      <c r="I145" s="4">
        <v>43</v>
      </c>
      <c r="J145" s="4">
        <v>63</v>
      </c>
      <c r="K145" s="4">
        <v>164</v>
      </c>
      <c r="L145" s="4">
        <v>356</v>
      </c>
      <c r="M145" s="4">
        <v>61</v>
      </c>
      <c r="N145" s="4">
        <v>1071</v>
      </c>
      <c r="O145" s="5">
        <f>VLOOKUP(A145,'[1]census pivot'!$A$4:$S$462,2,FALSE)</f>
        <v>436138.85900000005</v>
      </c>
      <c r="P145" s="5">
        <f>VLOOKUP(A145,'[1]census pivot'!$A$4:$S$462,3,FALSE)</f>
        <v>425797.52399999998</v>
      </c>
      <c r="Q145" s="5">
        <f>VLOOKUP(A145,'[1]census pivot'!$A$4:$S$462,4,FALSE)</f>
        <v>435075.0959999999</v>
      </c>
      <c r="R145" s="5">
        <f>VLOOKUP(A145,'[1]census pivot'!$A$4:$S$462,5,FALSE)</f>
        <v>454854.43699999998</v>
      </c>
      <c r="S145" s="5">
        <f>VLOOKUP(A145,'[1]census pivot'!$A$4:$S$462,6,FALSE)</f>
        <v>470736.73</v>
      </c>
      <c r="T145" s="5">
        <f>VLOOKUP(A145,'[1]census pivot'!$A$4:$S$462,7,FALSE)</f>
        <v>482372.28499999997</v>
      </c>
      <c r="U145" s="5">
        <f>VLOOKUP(A145,'[1]census pivot'!$A$4:$S$462,8,FALSE)</f>
        <v>456402.50999999989</v>
      </c>
      <c r="V145" s="5">
        <f>VLOOKUP(A145,'[1]census pivot'!$A$4:$S$462,9,FALSE)</f>
        <v>446834.82899999997</v>
      </c>
      <c r="W145" s="5">
        <f>VLOOKUP(A145,'[1]census pivot'!$A$4:$S$462,10,FALSE)</f>
        <v>462929.43599999999</v>
      </c>
      <c r="X145" s="5">
        <f>VLOOKUP(A145,'[1]census pivot'!$A$4:$S$462,11,FALSE)</f>
        <v>485684.17000000004</v>
      </c>
      <c r="Y145" s="5">
        <f>VLOOKUP(A145,'[1]census pivot'!$A$4:$S$462,12,FALSE)</f>
        <v>491174.89000000013</v>
      </c>
      <c r="Z145" s="5">
        <f>VLOOKUP(A145,'[1]census pivot'!$A$4:$S$462,13,FALSE)</f>
        <v>446324.6</v>
      </c>
      <c r="AA145" s="5">
        <f>VLOOKUP(A145,'[1]census pivot'!$A$4:$S$462,14,FALSE)</f>
        <v>383936.21100000001</v>
      </c>
      <c r="AB145" s="5">
        <f>VLOOKUP(A145,'[1]census pivot'!$A$4:$S$462,15,FALSE)</f>
        <v>270380.10000000003</v>
      </c>
      <c r="AC145" s="5">
        <f>VLOOKUP(A145,'[1]census pivot'!$A$4:$S$462,16,FALSE)</f>
        <v>190073.04000000004</v>
      </c>
      <c r="AD145" s="5">
        <f>VLOOKUP(A145,'[1]census pivot'!$A$4:$S$462,17,FALSE)</f>
        <v>143593.64699999997</v>
      </c>
      <c r="AE145" s="5">
        <f>VLOOKUP(A145,'[1]census pivot'!$A$4:$S$462,18,FALSE)</f>
        <v>114099.185</v>
      </c>
      <c r="AF145" s="5">
        <f>VLOOKUP(A145,'[1]census pivot'!$A$4:$S$462,19,FALSE)</f>
        <v>113637.503</v>
      </c>
      <c r="AG145" s="6">
        <f t="shared" si="20"/>
        <v>2.3157762239204644E-4</v>
      </c>
      <c r="AH145" s="6">
        <f t="shared" si="21"/>
        <v>6.0403826061978841E-5</v>
      </c>
      <c r="AI145" s="6">
        <f t="shared" si="22"/>
        <v>5.6180311409562105E-5</v>
      </c>
      <c r="AJ145" s="6">
        <f t="shared" si="23"/>
        <v>7.1369619590180838E-5</v>
      </c>
      <c r="AK145" s="6">
        <f t="shared" si="24"/>
        <v>6.2653593016208443E-5</v>
      </c>
      <c r="AL145" s="6">
        <f t="shared" si="25"/>
        <v>5.6302902078832121E-5</v>
      </c>
      <c r="AM145" s="6">
        <f t="shared" si="26"/>
        <v>5.1790954637746956E-5</v>
      </c>
      <c r="AN145" s="6">
        <f t="shared" si="27"/>
        <v>1.3682174042726691E-4</v>
      </c>
      <c r="AO145" s="6">
        <f t="shared" si="28"/>
        <v>6.3641661557741749E-4</v>
      </c>
      <c r="AP145" s="6">
        <f t="shared" si="29"/>
        <v>3.1327685896090133E-3</v>
      </c>
    </row>
    <row r="146" spans="1:42" x14ac:dyDescent="0.35">
      <c r="A146" s="3" t="s">
        <v>258</v>
      </c>
      <c r="B146" s="4">
        <v>76</v>
      </c>
      <c r="C146" s="4">
        <v>54</v>
      </c>
      <c r="D146" s="4">
        <v>69</v>
      </c>
      <c r="E146" s="4">
        <v>64</v>
      </c>
      <c r="F146" s="4">
        <v>62</v>
      </c>
      <c r="G146" s="4">
        <v>66</v>
      </c>
      <c r="H146" s="4">
        <v>51</v>
      </c>
      <c r="I146" s="4">
        <v>70</v>
      </c>
      <c r="J146" s="4">
        <v>63</v>
      </c>
      <c r="K146" s="4">
        <v>131</v>
      </c>
      <c r="L146" s="4">
        <v>415</v>
      </c>
      <c r="M146" s="4">
        <v>54</v>
      </c>
      <c r="N146" s="4">
        <v>1175</v>
      </c>
      <c r="O146" s="5">
        <f>VLOOKUP(A146,'[1]census pivot'!$A$4:$S$462,2,FALSE)</f>
        <v>332898.69199999998</v>
      </c>
      <c r="P146" s="5">
        <f>VLOOKUP(A146,'[1]census pivot'!$A$4:$S$462,3,FALSE)</f>
        <v>343971.86299999995</v>
      </c>
      <c r="Q146" s="5">
        <f>VLOOKUP(A146,'[1]census pivot'!$A$4:$S$462,4,FALSE)</f>
        <v>336435.28300000005</v>
      </c>
      <c r="R146" s="5">
        <f>VLOOKUP(A146,'[1]census pivot'!$A$4:$S$462,5,FALSE)</f>
        <v>341035.11699999997</v>
      </c>
      <c r="S146" s="5">
        <f>VLOOKUP(A146,'[1]census pivot'!$A$4:$S$462,6,FALSE)</f>
        <v>341200.61199999985</v>
      </c>
      <c r="T146" s="5">
        <f>VLOOKUP(A146,'[1]census pivot'!$A$4:$S$462,7,FALSE)</f>
        <v>354112.07700000005</v>
      </c>
      <c r="U146" s="5">
        <f>VLOOKUP(A146,'[1]census pivot'!$A$4:$S$462,8,FALSE)</f>
        <v>359487.63500000013</v>
      </c>
      <c r="V146" s="5">
        <f>VLOOKUP(A146,'[1]census pivot'!$A$4:$S$462,9,FALSE)</f>
        <v>313925.93999999994</v>
      </c>
      <c r="W146" s="5">
        <f>VLOOKUP(A146,'[1]census pivot'!$A$4:$S$462,10,FALSE)</f>
        <v>328415.19599999988</v>
      </c>
      <c r="X146" s="5">
        <f>VLOOKUP(A146,'[1]census pivot'!$A$4:$S$462,11,FALSE)</f>
        <v>350781.30200000003</v>
      </c>
      <c r="Y146" s="5">
        <f>VLOOKUP(A146,'[1]census pivot'!$A$4:$S$462,12,FALSE)</f>
        <v>386022.91300000012</v>
      </c>
      <c r="Z146" s="5">
        <f>VLOOKUP(A146,'[1]census pivot'!$A$4:$S$462,13,FALSE)</f>
        <v>356738.93300000002</v>
      </c>
      <c r="AA146" s="5">
        <f>VLOOKUP(A146,'[1]census pivot'!$A$4:$S$462,14,FALSE)</f>
        <v>301490.85700000002</v>
      </c>
      <c r="AB146" s="5">
        <f>VLOOKUP(A146,'[1]census pivot'!$A$4:$S$462,15,FALSE)</f>
        <v>223226.35199999996</v>
      </c>
      <c r="AC146" s="5">
        <f>VLOOKUP(A146,'[1]census pivot'!$A$4:$S$462,16,FALSE)</f>
        <v>162473.42900000003</v>
      </c>
      <c r="AD146" s="5">
        <f>VLOOKUP(A146,'[1]census pivot'!$A$4:$S$462,17,FALSE)</f>
        <v>121510.19299999998</v>
      </c>
      <c r="AE146" s="5">
        <f>VLOOKUP(A146,'[1]census pivot'!$A$4:$S$462,18,FALSE)</f>
        <v>94257.200000000012</v>
      </c>
      <c r="AF146" s="5">
        <f>VLOOKUP(A146,'[1]census pivot'!$A$4:$S$462,19,FALSE)</f>
        <v>102889.867</v>
      </c>
      <c r="AG146" s="6">
        <f t="shared" si="20"/>
        <v>3.9050919431068238E-4</v>
      </c>
      <c r="AH146" s="6">
        <f t="shared" si="21"/>
        <v>1.0140986967235645E-4</v>
      </c>
      <c r="AI146" s="6">
        <f t="shared" si="22"/>
        <v>1.0113806279412848E-4</v>
      </c>
      <c r="AJ146" s="6">
        <f t="shared" si="23"/>
        <v>8.6883443136815601E-5</v>
      </c>
      <c r="AK146" s="6">
        <f t="shared" si="24"/>
        <v>1.0274914107322564E-4</v>
      </c>
      <c r="AL146" s="6">
        <f t="shared" si="25"/>
        <v>6.9217845068923758E-5</v>
      </c>
      <c r="AM146" s="6">
        <f t="shared" si="26"/>
        <v>1.063458401054744E-4</v>
      </c>
      <c r="AN146" s="6">
        <f t="shared" si="27"/>
        <v>1.6333947568406839E-4</v>
      </c>
      <c r="AO146" s="6">
        <f t="shared" si="28"/>
        <v>6.071352959249038E-4</v>
      </c>
      <c r="AP146" s="6">
        <f t="shared" si="29"/>
        <v>4.03343897800937E-3</v>
      </c>
    </row>
    <row r="147" spans="1:42" x14ac:dyDescent="0.35">
      <c r="A147" s="3" t="s">
        <v>112</v>
      </c>
      <c r="B147" s="4">
        <v>52</v>
      </c>
      <c r="C147" s="4">
        <v>49</v>
      </c>
      <c r="D147" s="4">
        <v>52</v>
      </c>
      <c r="E147" s="4">
        <v>57</v>
      </c>
      <c r="F147" s="4">
        <v>36</v>
      </c>
      <c r="G147" s="4">
        <v>75</v>
      </c>
      <c r="H147" s="4">
        <v>63</v>
      </c>
      <c r="I147" s="4">
        <v>62</v>
      </c>
      <c r="J147" s="4">
        <v>64</v>
      </c>
      <c r="K147" s="4">
        <v>41</v>
      </c>
      <c r="L147" s="4">
        <v>49</v>
      </c>
      <c r="M147" s="4">
        <v>51</v>
      </c>
      <c r="N147" s="4">
        <v>651</v>
      </c>
      <c r="O147" s="5">
        <f>VLOOKUP(A147,'[1]census pivot'!$A$4:$S$462,2,FALSE)</f>
        <v>56145.642</v>
      </c>
      <c r="P147" s="5">
        <f>VLOOKUP(A147,'[1]census pivot'!$A$4:$S$462,3,FALSE)</f>
        <v>57573.362000000001</v>
      </c>
      <c r="Q147" s="5">
        <f>VLOOKUP(A147,'[1]census pivot'!$A$4:$S$462,4,FALSE)</f>
        <v>56239.468000000001</v>
      </c>
      <c r="R147" s="5">
        <f>VLOOKUP(A147,'[1]census pivot'!$A$4:$S$462,5,FALSE)</f>
        <v>62303.918000000005</v>
      </c>
      <c r="S147" s="5">
        <f>VLOOKUP(A147,'[1]census pivot'!$A$4:$S$462,6,FALSE)</f>
        <v>64958.051999999996</v>
      </c>
      <c r="T147" s="5">
        <f>VLOOKUP(A147,'[1]census pivot'!$A$4:$S$462,7,FALSE)</f>
        <v>58977.572</v>
      </c>
      <c r="U147" s="5">
        <f>VLOOKUP(A147,'[1]census pivot'!$A$4:$S$462,8,FALSE)</f>
        <v>55414.991999999998</v>
      </c>
      <c r="V147" s="5">
        <f>VLOOKUP(A147,'[1]census pivot'!$A$4:$S$462,9,FALSE)</f>
        <v>55237.87</v>
      </c>
      <c r="W147" s="5">
        <f>VLOOKUP(A147,'[1]census pivot'!$A$4:$S$462,10,FALSE)</f>
        <v>58541.593999999997</v>
      </c>
      <c r="X147" s="5">
        <f>VLOOKUP(A147,'[1]census pivot'!$A$4:$S$462,11,FALSE)</f>
        <v>66068.906000000003</v>
      </c>
      <c r="Y147" s="5">
        <f>VLOOKUP(A147,'[1]census pivot'!$A$4:$S$462,12,FALSE)</f>
        <v>66541.374000000011</v>
      </c>
      <c r="Z147" s="5">
        <f>VLOOKUP(A147,'[1]census pivot'!$A$4:$S$462,13,FALSE)</f>
        <v>60006.017999999996</v>
      </c>
      <c r="AA147" s="5">
        <f>VLOOKUP(A147,'[1]census pivot'!$A$4:$S$462,14,FALSE)</f>
        <v>55003.840000000004</v>
      </c>
      <c r="AB147" s="5">
        <f>VLOOKUP(A147,'[1]census pivot'!$A$4:$S$462,15,FALSE)</f>
        <v>44656.69</v>
      </c>
      <c r="AC147" s="5">
        <f>VLOOKUP(A147,'[1]census pivot'!$A$4:$S$462,16,FALSE)</f>
        <v>32952.81</v>
      </c>
      <c r="AD147" s="5">
        <f>VLOOKUP(A147,'[1]census pivot'!$A$4:$S$462,17,FALSE)</f>
        <v>24021.074000000001</v>
      </c>
      <c r="AE147" s="5">
        <f>VLOOKUP(A147,'[1]census pivot'!$A$4:$S$462,18,FALSE)</f>
        <v>17048.637999999999</v>
      </c>
      <c r="AF147" s="5">
        <f>VLOOKUP(A147,'[1]census pivot'!$A$4:$S$462,19,FALSE)</f>
        <v>16718.577999999998</v>
      </c>
      <c r="AG147" s="6">
        <f t="shared" si="20"/>
        <v>1.79889295771166E-3</v>
      </c>
      <c r="AH147" s="6">
        <f t="shared" si="21"/>
        <v>4.5689049292597326E-4</v>
      </c>
      <c r="AI147" s="6">
        <f t="shared" si="22"/>
        <v>4.0860596453127357E-4</v>
      </c>
      <c r="AJ147" s="6">
        <f t="shared" si="23"/>
        <v>3.1470577056040111E-4</v>
      </c>
      <c r="AK147" s="6">
        <f t="shared" si="24"/>
        <v>6.5916991839581874E-4</v>
      </c>
      <c r="AL147" s="6">
        <f t="shared" si="25"/>
        <v>4.7507629121965495E-4</v>
      </c>
      <c r="AM147" s="6">
        <f t="shared" si="26"/>
        <v>5.3908422354542859E-4</v>
      </c>
      <c r="AN147" s="6">
        <f t="shared" si="27"/>
        <v>8.2464131324129128E-4</v>
      </c>
      <c r="AO147" s="6">
        <f t="shared" si="28"/>
        <v>9.9830259340508653E-4</v>
      </c>
      <c r="AP147" s="6">
        <f t="shared" si="29"/>
        <v>2.9308712738607317E-3</v>
      </c>
    </row>
    <row r="148" spans="1:42" x14ac:dyDescent="0.35">
      <c r="A148" s="3" t="s">
        <v>287</v>
      </c>
      <c r="B148" s="4">
        <v>48</v>
      </c>
      <c r="C148" s="4">
        <v>64</v>
      </c>
      <c r="D148" s="4">
        <v>49</v>
      </c>
      <c r="E148" s="4">
        <v>57</v>
      </c>
      <c r="F148" s="4">
        <v>48</v>
      </c>
      <c r="G148" s="4">
        <v>48</v>
      </c>
      <c r="H148" s="4">
        <v>66</v>
      </c>
      <c r="I148" s="4">
        <v>46</v>
      </c>
      <c r="J148" s="4">
        <v>64</v>
      </c>
      <c r="K148" s="4">
        <v>64</v>
      </c>
      <c r="L148" s="4">
        <v>86</v>
      </c>
      <c r="M148" s="4">
        <v>52</v>
      </c>
      <c r="N148" s="4">
        <v>692</v>
      </c>
      <c r="O148" s="5">
        <f>VLOOKUP(A148,'[1]census pivot'!$A$4:$S$462,2,FALSE)</f>
        <v>47734</v>
      </c>
      <c r="P148" s="5">
        <f>VLOOKUP(A148,'[1]census pivot'!$A$4:$S$462,3,FALSE)</f>
        <v>49806</v>
      </c>
      <c r="Q148" s="5">
        <f>VLOOKUP(A148,'[1]census pivot'!$A$4:$S$462,4,FALSE)</f>
        <v>48962</v>
      </c>
      <c r="R148" s="5">
        <f>VLOOKUP(A148,'[1]census pivot'!$A$4:$S$462,5,FALSE)</f>
        <v>49935</v>
      </c>
      <c r="S148" s="5">
        <f>VLOOKUP(A148,'[1]census pivot'!$A$4:$S$462,6,FALSE)</f>
        <v>60508</v>
      </c>
      <c r="T148" s="5">
        <f>VLOOKUP(A148,'[1]census pivot'!$A$4:$S$462,7,FALSE)</f>
        <v>53455</v>
      </c>
      <c r="U148" s="5">
        <f>VLOOKUP(A148,'[1]census pivot'!$A$4:$S$462,8,FALSE)</f>
        <v>52197</v>
      </c>
      <c r="V148" s="5">
        <f>VLOOKUP(A148,'[1]census pivot'!$A$4:$S$462,9,FALSE)</f>
        <v>49498</v>
      </c>
      <c r="W148" s="5">
        <f>VLOOKUP(A148,'[1]census pivot'!$A$4:$S$462,10,FALSE)</f>
        <v>45122</v>
      </c>
      <c r="X148" s="5">
        <f>VLOOKUP(A148,'[1]census pivot'!$A$4:$S$462,11,FALSE)</f>
        <v>46648</v>
      </c>
      <c r="Y148" s="5">
        <f>VLOOKUP(A148,'[1]census pivot'!$A$4:$S$462,12,FALSE)</f>
        <v>53689</v>
      </c>
      <c r="Z148" s="5">
        <f>VLOOKUP(A148,'[1]census pivot'!$A$4:$S$462,13,FALSE)</f>
        <v>58799</v>
      </c>
      <c r="AA148" s="5">
        <f>VLOOKUP(A148,'[1]census pivot'!$A$4:$S$462,14,FALSE)</f>
        <v>54814</v>
      </c>
      <c r="AB148" s="5">
        <f>VLOOKUP(A148,'[1]census pivot'!$A$4:$S$462,15,FALSE)</f>
        <v>46578</v>
      </c>
      <c r="AC148" s="5">
        <f>VLOOKUP(A148,'[1]census pivot'!$A$4:$S$462,16,FALSE)</f>
        <v>32247</v>
      </c>
      <c r="AD148" s="5">
        <f>VLOOKUP(A148,'[1]census pivot'!$A$4:$S$462,17,FALSE)</f>
        <v>22848</v>
      </c>
      <c r="AE148" s="5">
        <f>VLOOKUP(A148,'[1]census pivot'!$A$4:$S$462,18,FALSE)</f>
        <v>16428</v>
      </c>
      <c r="AF148" s="5">
        <f>VLOOKUP(A148,'[1]census pivot'!$A$4:$S$462,19,FALSE)</f>
        <v>16444</v>
      </c>
      <c r="AG148" s="6">
        <f t="shared" si="20"/>
        <v>2.3463359450287009E-3</v>
      </c>
      <c r="AH148" s="6">
        <f t="shared" si="21"/>
        <v>4.9611210108537179E-4</v>
      </c>
      <c r="AI148" s="6">
        <f t="shared" si="22"/>
        <v>4.4366777432702841E-4</v>
      </c>
      <c r="AJ148" s="6">
        <f t="shared" si="23"/>
        <v>4.5432173550902965E-4</v>
      </c>
      <c r="AK148" s="6">
        <f t="shared" si="24"/>
        <v>5.0729232720355105E-4</v>
      </c>
      <c r="AL148" s="6">
        <f t="shared" si="25"/>
        <v>6.5778327037882339E-4</v>
      </c>
      <c r="AM148" s="6">
        <f t="shared" si="26"/>
        <v>4.0488324399496538E-4</v>
      </c>
      <c r="AN148" s="6">
        <f t="shared" si="27"/>
        <v>8.1192515065017443E-4</v>
      </c>
      <c r="AO148" s="6">
        <f t="shared" si="28"/>
        <v>1.6294938384764234E-3</v>
      </c>
      <c r="AP148" s="6">
        <f t="shared" si="29"/>
        <v>5.2298710775966917E-3</v>
      </c>
    </row>
    <row r="149" spans="1:42" x14ac:dyDescent="0.35">
      <c r="A149" s="3" t="s">
        <v>144</v>
      </c>
      <c r="B149" s="4">
        <v>34</v>
      </c>
      <c r="C149" s="4">
        <v>56</v>
      </c>
      <c r="D149" s="4">
        <v>64</v>
      </c>
      <c r="E149" s="4">
        <v>54</v>
      </c>
      <c r="F149" s="4">
        <v>59</v>
      </c>
      <c r="G149" s="4">
        <v>56</v>
      </c>
      <c r="H149" s="4">
        <v>36</v>
      </c>
      <c r="I149" s="4">
        <v>58</v>
      </c>
      <c r="J149" s="4">
        <v>64</v>
      </c>
      <c r="K149" s="4">
        <v>50</v>
      </c>
      <c r="L149" s="4">
        <v>123</v>
      </c>
      <c r="M149" s="4">
        <v>42</v>
      </c>
      <c r="N149" s="4">
        <v>696</v>
      </c>
      <c r="O149" s="5">
        <f>VLOOKUP(A149,'[1]census pivot'!$A$4:$S$462,2,FALSE)</f>
        <v>86680.740999999995</v>
      </c>
      <c r="P149" s="5">
        <f>VLOOKUP(A149,'[1]census pivot'!$A$4:$S$462,3,FALSE)</f>
        <v>75335.347999999998</v>
      </c>
      <c r="Q149" s="5">
        <f>VLOOKUP(A149,'[1]census pivot'!$A$4:$S$462,4,FALSE)</f>
        <v>78711.818999999989</v>
      </c>
      <c r="R149" s="5">
        <f>VLOOKUP(A149,'[1]census pivot'!$A$4:$S$462,5,FALSE)</f>
        <v>80019.471000000005</v>
      </c>
      <c r="S149" s="5">
        <f>VLOOKUP(A149,'[1]census pivot'!$A$4:$S$462,6,FALSE)</f>
        <v>94713.694000000003</v>
      </c>
      <c r="T149" s="5">
        <f>VLOOKUP(A149,'[1]census pivot'!$A$4:$S$462,7,FALSE)</f>
        <v>97577.565000000002</v>
      </c>
      <c r="U149" s="5">
        <f>VLOOKUP(A149,'[1]census pivot'!$A$4:$S$462,8,FALSE)</f>
        <v>85934.292000000001</v>
      </c>
      <c r="V149" s="5">
        <f>VLOOKUP(A149,'[1]census pivot'!$A$4:$S$462,9,FALSE)</f>
        <v>85614.460999999996</v>
      </c>
      <c r="W149" s="5">
        <f>VLOOKUP(A149,'[1]census pivot'!$A$4:$S$462,10,FALSE)</f>
        <v>90086.247000000003</v>
      </c>
      <c r="X149" s="5">
        <f>VLOOKUP(A149,'[1]census pivot'!$A$4:$S$462,11,FALSE)</f>
        <v>91165.625</v>
      </c>
      <c r="Y149" s="5">
        <f>VLOOKUP(A149,'[1]census pivot'!$A$4:$S$462,12,FALSE)</f>
        <v>88892.602000000014</v>
      </c>
      <c r="Z149" s="5">
        <f>VLOOKUP(A149,'[1]census pivot'!$A$4:$S$462,13,FALSE)</f>
        <v>80008.895000000004</v>
      </c>
      <c r="AA149" s="5">
        <f>VLOOKUP(A149,'[1]census pivot'!$A$4:$S$462,14,FALSE)</f>
        <v>67006.066999999995</v>
      </c>
      <c r="AB149" s="5">
        <f>VLOOKUP(A149,'[1]census pivot'!$A$4:$S$462,15,FALSE)</f>
        <v>47755.588000000003</v>
      </c>
      <c r="AC149" s="5">
        <f>VLOOKUP(A149,'[1]census pivot'!$A$4:$S$462,16,FALSE)</f>
        <v>39150.416999999994</v>
      </c>
      <c r="AD149" s="5">
        <f>VLOOKUP(A149,'[1]census pivot'!$A$4:$S$462,17,FALSE)</f>
        <v>37560.862000000001</v>
      </c>
      <c r="AE149" s="5">
        <f>VLOOKUP(A149,'[1]census pivot'!$A$4:$S$462,18,FALSE)</f>
        <v>30286.281999999999</v>
      </c>
      <c r="AF149" s="5">
        <f>VLOOKUP(A149,'[1]census pivot'!$A$4:$S$462,19,FALSE)</f>
        <v>25893.421000000002</v>
      </c>
      <c r="AG149" s="6">
        <f t="shared" si="20"/>
        <v>1.0382929236841666E-3</v>
      </c>
      <c r="AH149" s="6">
        <f t="shared" si="21"/>
        <v>4.15457169686217E-4</v>
      </c>
      <c r="AI149" s="6">
        <f t="shared" si="22"/>
        <v>3.6627276796594394E-4</v>
      </c>
      <c r="AJ149" s="6">
        <f t="shared" si="23"/>
        <v>3.2150511124738926E-4</v>
      </c>
      <c r="AK149" s="6">
        <f t="shared" si="24"/>
        <v>3.1872381527341375E-4</v>
      </c>
      <c r="AL149" s="6">
        <f t="shared" si="25"/>
        <v>1.9993532425485895E-4</v>
      </c>
      <c r="AM149" s="6">
        <f t="shared" si="26"/>
        <v>3.9451766820849162E-4</v>
      </c>
      <c r="AN149" s="6">
        <f t="shared" si="27"/>
        <v>7.3642782222011003E-4</v>
      </c>
      <c r="AO149" s="6">
        <f t="shared" si="28"/>
        <v>7.3695069611183636E-4</v>
      </c>
      <c r="AP149" s="6">
        <f t="shared" si="29"/>
        <v>4.7502413837090121E-3</v>
      </c>
    </row>
    <row r="150" spans="1:42" x14ac:dyDescent="0.35">
      <c r="A150" s="3" t="s">
        <v>396</v>
      </c>
      <c r="B150" s="4">
        <v>54</v>
      </c>
      <c r="C150" s="4">
        <v>44</v>
      </c>
      <c r="D150" s="4">
        <v>52</v>
      </c>
      <c r="E150" s="4">
        <v>67</v>
      </c>
      <c r="F150" s="4">
        <v>44</v>
      </c>
      <c r="G150" s="4">
        <v>47</v>
      </c>
      <c r="H150" s="4">
        <v>59</v>
      </c>
      <c r="I150" s="4">
        <v>54</v>
      </c>
      <c r="J150" s="4">
        <v>64</v>
      </c>
      <c r="K150" s="4">
        <v>71</v>
      </c>
      <c r="L150" s="4">
        <v>99</v>
      </c>
      <c r="M150" s="4">
        <v>57</v>
      </c>
      <c r="N150" s="4">
        <v>712</v>
      </c>
      <c r="O150" s="5">
        <f>VLOOKUP(A150,'[1]census pivot'!$A$4:$S$462,2,FALSE)</f>
        <v>61090.154999999999</v>
      </c>
      <c r="P150" s="5">
        <f>VLOOKUP(A150,'[1]census pivot'!$A$4:$S$462,3,FALSE)</f>
        <v>61993.463000000003</v>
      </c>
      <c r="Q150" s="5">
        <f>VLOOKUP(A150,'[1]census pivot'!$A$4:$S$462,4,FALSE)</f>
        <v>67224.633999999991</v>
      </c>
      <c r="R150" s="5">
        <f>VLOOKUP(A150,'[1]census pivot'!$A$4:$S$462,5,FALSE)</f>
        <v>78749.202999999994</v>
      </c>
      <c r="S150" s="5">
        <f>VLOOKUP(A150,'[1]census pivot'!$A$4:$S$462,6,FALSE)</f>
        <v>73817.019</v>
      </c>
      <c r="T150" s="5">
        <f>VLOOKUP(A150,'[1]census pivot'!$A$4:$S$462,7,FALSE)</f>
        <v>68191.502000000008</v>
      </c>
      <c r="U150" s="5">
        <f>VLOOKUP(A150,'[1]census pivot'!$A$4:$S$462,8,FALSE)</f>
        <v>64400.572</v>
      </c>
      <c r="V150" s="5">
        <f>VLOOKUP(A150,'[1]census pivot'!$A$4:$S$462,9,FALSE)</f>
        <v>73235.578000000009</v>
      </c>
      <c r="W150" s="5">
        <f>VLOOKUP(A150,'[1]census pivot'!$A$4:$S$462,10,FALSE)</f>
        <v>80377.28899999999</v>
      </c>
      <c r="X150" s="5">
        <f>VLOOKUP(A150,'[1]census pivot'!$A$4:$S$462,11,FALSE)</f>
        <v>83192.724999999991</v>
      </c>
      <c r="Y150" s="5">
        <f>VLOOKUP(A150,'[1]census pivot'!$A$4:$S$462,12,FALSE)</f>
        <v>77497.166000000012</v>
      </c>
      <c r="Z150" s="5">
        <f>VLOOKUP(A150,'[1]census pivot'!$A$4:$S$462,13,FALSE)</f>
        <v>65992.310000000012</v>
      </c>
      <c r="AA150" s="5">
        <f>VLOOKUP(A150,'[1]census pivot'!$A$4:$S$462,14,FALSE)</f>
        <v>52198.751999999993</v>
      </c>
      <c r="AB150" s="5">
        <f>VLOOKUP(A150,'[1]census pivot'!$A$4:$S$462,15,FALSE)</f>
        <v>38272.952999999994</v>
      </c>
      <c r="AC150" s="5">
        <f>VLOOKUP(A150,'[1]census pivot'!$A$4:$S$462,16,FALSE)</f>
        <v>32010.003000000001</v>
      </c>
      <c r="AD150" s="5">
        <f>VLOOKUP(A150,'[1]census pivot'!$A$4:$S$462,17,FALSE)</f>
        <v>29804.260000000002</v>
      </c>
      <c r="AE150" s="5">
        <f>VLOOKUP(A150,'[1]census pivot'!$A$4:$S$462,18,FALSE)</f>
        <v>25743.201000000001</v>
      </c>
      <c r="AF150" s="5">
        <f>VLOOKUP(A150,'[1]census pivot'!$A$4:$S$462,19,FALSE)</f>
        <v>23552.728000000003</v>
      </c>
      <c r="AG150" s="6">
        <f t="shared" si="20"/>
        <v>1.6041864683433854E-3</v>
      </c>
      <c r="AH150" s="6">
        <f t="shared" si="21"/>
        <v>4.0242041329551545E-4</v>
      </c>
      <c r="AI150" s="6">
        <f t="shared" si="22"/>
        <v>3.4083560121191174E-4</v>
      </c>
      <c r="AJ150" s="6">
        <f t="shared" si="23"/>
        <v>3.3184487332176427E-4</v>
      </c>
      <c r="AK150" s="6">
        <f t="shared" si="24"/>
        <v>3.0596395287642146E-4</v>
      </c>
      <c r="AL150" s="6">
        <f t="shared" si="25"/>
        <v>3.6716684312145063E-4</v>
      </c>
      <c r="AM150" s="6">
        <f t="shared" si="26"/>
        <v>4.5688734060110229E-4</v>
      </c>
      <c r="AN150" s="6">
        <f t="shared" si="27"/>
        <v>9.1060484137861259E-4</v>
      </c>
      <c r="AO150" s="6">
        <f t="shared" si="28"/>
        <v>1.2781862342907085E-3</v>
      </c>
      <c r="AP150" s="6">
        <f t="shared" si="29"/>
        <v>4.2033347474653461E-3</v>
      </c>
    </row>
    <row r="151" spans="1:42" x14ac:dyDescent="0.35">
      <c r="A151" s="3" t="s">
        <v>91</v>
      </c>
      <c r="B151" s="4">
        <v>60</v>
      </c>
      <c r="C151" s="4">
        <v>50</v>
      </c>
      <c r="D151" s="4">
        <v>55</v>
      </c>
      <c r="E151" s="4">
        <v>69</v>
      </c>
      <c r="F151" s="4">
        <v>55</v>
      </c>
      <c r="G151" s="4">
        <v>69</v>
      </c>
      <c r="H151" s="4">
        <v>71</v>
      </c>
      <c r="I151" s="4">
        <v>46</v>
      </c>
      <c r="J151" s="4">
        <v>64</v>
      </c>
      <c r="K151" s="4">
        <v>134</v>
      </c>
      <c r="L151" s="4">
        <v>260</v>
      </c>
      <c r="M151" s="4">
        <v>68</v>
      </c>
      <c r="N151" s="4">
        <v>1001</v>
      </c>
      <c r="O151" s="5">
        <f>VLOOKUP(A151,'[1]census pivot'!$A$4:$S$462,2,FALSE)</f>
        <v>337468.20199999999</v>
      </c>
      <c r="P151" s="5">
        <f>VLOOKUP(A151,'[1]census pivot'!$A$4:$S$462,3,FALSE)</f>
        <v>336321.63599999994</v>
      </c>
      <c r="Q151" s="5">
        <f>VLOOKUP(A151,'[1]census pivot'!$A$4:$S$462,4,FALSE)</f>
        <v>318182.4690000001</v>
      </c>
      <c r="R151" s="5">
        <f>VLOOKUP(A151,'[1]census pivot'!$A$4:$S$462,5,FALSE)</f>
        <v>337370.55100000004</v>
      </c>
      <c r="S151" s="5">
        <f>VLOOKUP(A151,'[1]census pivot'!$A$4:$S$462,6,FALSE)</f>
        <v>343628.02900000016</v>
      </c>
      <c r="T151" s="5">
        <f>VLOOKUP(A151,'[1]census pivot'!$A$4:$S$462,7,FALSE)</f>
        <v>355433.98899999994</v>
      </c>
      <c r="U151" s="5">
        <f>VLOOKUP(A151,'[1]census pivot'!$A$4:$S$462,8,FALSE)</f>
        <v>341063.49</v>
      </c>
      <c r="V151" s="5">
        <f>VLOOKUP(A151,'[1]census pivot'!$A$4:$S$462,9,FALSE)</f>
        <v>350169.7029999998</v>
      </c>
      <c r="W151" s="5">
        <f>VLOOKUP(A151,'[1]census pivot'!$A$4:$S$462,10,FALSE)</f>
        <v>347597.80900000012</v>
      </c>
      <c r="X151" s="5">
        <f>VLOOKUP(A151,'[1]census pivot'!$A$4:$S$462,11,FALSE)</f>
        <v>370018.7</v>
      </c>
      <c r="Y151" s="5">
        <f>VLOOKUP(A151,'[1]census pivot'!$A$4:$S$462,12,FALSE)</f>
        <v>354245.09799999994</v>
      </c>
      <c r="Z151" s="5">
        <f>VLOOKUP(A151,'[1]census pivot'!$A$4:$S$462,13,FALSE)</f>
        <v>304513.55499999988</v>
      </c>
      <c r="AA151" s="5">
        <f>VLOOKUP(A151,'[1]census pivot'!$A$4:$S$462,14,FALSE)</f>
        <v>239876.67199999999</v>
      </c>
      <c r="AB151" s="5">
        <f>VLOOKUP(A151,'[1]census pivot'!$A$4:$S$462,15,FALSE)</f>
        <v>160492.09699999992</v>
      </c>
      <c r="AC151" s="5">
        <f>VLOOKUP(A151,'[1]census pivot'!$A$4:$S$462,16,FALSE)</f>
        <v>118931.204</v>
      </c>
      <c r="AD151" s="5">
        <f>VLOOKUP(A151,'[1]census pivot'!$A$4:$S$462,17,FALSE)</f>
        <v>93308.458999999988</v>
      </c>
      <c r="AE151" s="5">
        <f>VLOOKUP(A151,'[1]census pivot'!$A$4:$S$462,18,FALSE)</f>
        <v>71237.395999999993</v>
      </c>
      <c r="AF151" s="5">
        <f>VLOOKUP(A151,'[1]census pivot'!$A$4:$S$462,19,FALSE)</f>
        <v>65537.263999999996</v>
      </c>
      <c r="AG151" s="6">
        <f t="shared" si="20"/>
        <v>3.259566363529563E-4</v>
      </c>
      <c r="AH151" s="6">
        <f t="shared" si="21"/>
        <v>8.4033086392941724E-5</v>
      </c>
      <c r="AI151" s="6">
        <f t="shared" si="22"/>
        <v>8.0763751372286247E-5</v>
      </c>
      <c r="AJ151" s="6">
        <f t="shared" si="23"/>
        <v>7.8966545692263744E-5</v>
      </c>
      <c r="AK151" s="6">
        <f t="shared" si="24"/>
        <v>9.8886805151226373E-5</v>
      </c>
      <c r="AL151" s="6">
        <f t="shared" si="25"/>
        <v>9.803057973636286E-5</v>
      </c>
      <c r="AM151" s="6">
        <f t="shared" si="26"/>
        <v>8.4498210508837836E-5</v>
      </c>
      <c r="AN151" s="6">
        <f t="shared" si="27"/>
        <v>2.2904317489256208E-4</v>
      </c>
      <c r="AO151" s="6">
        <f t="shared" si="28"/>
        <v>8.1436265896822505E-4</v>
      </c>
      <c r="AP151" s="6">
        <f t="shared" si="29"/>
        <v>3.9672086402630421E-3</v>
      </c>
    </row>
    <row r="152" spans="1:42" x14ac:dyDescent="0.35">
      <c r="A152" s="3" t="s">
        <v>186</v>
      </c>
      <c r="B152" s="4">
        <v>50</v>
      </c>
      <c r="C152" s="4">
        <v>52</v>
      </c>
      <c r="D152" s="4">
        <v>50</v>
      </c>
      <c r="E152" s="4">
        <v>63</v>
      </c>
      <c r="F152" s="4">
        <v>42</v>
      </c>
      <c r="G152" s="4">
        <v>45</v>
      </c>
      <c r="H152" s="4">
        <v>53</v>
      </c>
      <c r="I152" s="4">
        <v>62</v>
      </c>
      <c r="J152" s="4">
        <v>64</v>
      </c>
      <c r="K152" s="4">
        <v>116</v>
      </c>
      <c r="L152" s="4">
        <v>353</v>
      </c>
      <c r="M152" s="4">
        <v>52</v>
      </c>
      <c r="N152" s="4">
        <v>1002</v>
      </c>
      <c r="O152" s="5">
        <f>VLOOKUP(A152,'[1]census pivot'!$A$4:$S$462,2,FALSE)</f>
        <v>182165.25799999986</v>
      </c>
      <c r="P152" s="5">
        <f>VLOOKUP(A152,'[1]census pivot'!$A$4:$S$462,3,FALSE)</f>
        <v>187728.18900000001</v>
      </c>
      <c r="Q152" s="5">
        <f>VLOOKUP(A152,'[1]census pivot'!$A$4:$S$462,4,FALSE)</f>
        <v>187179.15099999998</v>
      </c>
      <c r="R152" s="5">
        <f>VLOOKUP(A152,'[1]census pivot'!$A$4:$S$462,5,FALSE)</f>
        <v>199664.95199999996</v>
      </c>
      <c r="S152" s="5">
        <f>VLOOKUP(A152,'[1]census pivot'!$A$4:$S$462,6,FALSE)</f>
        <v>215621.11900000004</v>
      </c>
      <c r="T152" s="5">
        <f>VLOOKUP(A152,'[1]census pivot'!$A$4:$S$462,7,FALSE)</f>
        <v>181766.65399999998</v>
      </c>
      <c r="U152" s="5">
        <f>VLOOKUP(A152,'[1]census pivot'!$A$4:$S$462,8,FALSE)</f>
        <v>183796.89899999995</v>
      </c>
      <c r="V152" s="5">
        <f>VLOOKUP(A152,'[1]census pivot'!$A$4:$S$462,9,FALSE)</f>
        <v>166497.26999999996</v>
      </c>
      <c r="W152" s="5">
        <f>VLOOKUP(A152,'[1]census pivot'!$A$4:$S$462,10,FALSE)</f>
        <v>169412.90800000002</v>
      </c>
      <c r="X152" s="5">
        <f>VLOOKUP(A152,'[1]census pivot'!$A$4:$S$462,11,FALSE)</f>
        <v>180368.30000000002</v>
      </c>
      <c r="Y152" s="5">
        <f>VLOOKUP(A152,'[1]census pivot'!$A$4:$S$462,12,FALSE)</f>
        <v>201067.34799999994</v>
      </c>
      <c r="Z152" s="5">
        <f>VLOOKUP(A152,'[1]census pivot'!$A$4:$S$462,13,FALSE)</f>
        <v>193061.15499999997</v>
      </c>
      <c r="AA152" s="5">
        <f>VLOOKUP(A152,'[1]census pivot'!$A$4:$S$462,14,FALSE)</f>
        <v>174652.07500000004</v>
      </c>
      <c r="AB152" s="5">
        <f>VLOOKUP(A152,'[1]census pivot'!$A$4:$S$462,15,FALSE)</f>
        <v>131061.64200000002</v>
      </c>
      <c r="AC152" s="5">
        <f>VLOOKUP(A152,'[1]census pivot'!$A$4:$S$462,16,FALSE)</f>
        <v>98274.973000000013</v>
      </c>
      <c r="AD152" s="5">
        <f>VLOOKUP(A152,'[1]census pivot'!$A$4:$S$462,17,FALSE)</f>
        <v>78107.181000000011</v>
      </c>
      <c r="AE152" s="5">
        <f>VLOOKUP(A152,'[1]census pivot'!$A$4:$S$462,18,FALSE)</f>
        <v>60488.735000000015</v>
      </c>
      <c r="AF152" s="5">
        <f>VLOOKUP(A152,'[1]census pivot'!$A$4:$S$462,19,FALSE)</f>
        <v>67486.192999999999</v>
      </c>
      <c r="AG152" s="6">
        <f t="shared" si="20"/>
        <v>5.5993113681424413E-4</v>
      </c>
      <c r="AH152" s="6">
        <f t="shared" si="21"/>
        <v>1.3336628725380518E-4</v>
      </c>
      <c r="AI152" s="6">
        <f t="shared" si="22"/>
        <v>1.2039893338970187E-4</v>
      </c>
      <c r="AJ152" s="6">
        <f t="shared" si="23"/>
        <v>1.1489110349028697E-4</v>
      </c>
      <c r="AK152" s="6">
        <f t="shared" si="24"/>
        <v>1.3396438377642731E-4</v>
      </c>
      <c r="AL152" s="6">
        <f t="shared" si="25"/>
        <v>1.3894873297212119E-4</v>
      </c>
      <c r="AM152" s="6">
        <f t="shared" si="26"/>
        <v>1.6860965269049471E-4</v>
      </c>
      <c r="AN152" s="6">
        <f t="shared" si="27"/>
        <v>2.7906577412420598E-4</v>
      </c>
      <c r="AO152" s="6">
        <f t="shared" si="28"/>
        <v>8.3696549904111156E-4</v>
      </c>
      <c r="AP152" s="6">
        <f t="shared" si="29"/>
        <v>5.2306995595380523E-3</v>
      </c>
    </row>
    <row r="153" spans="1:42" x14ac:dyDescent="0.35">
      <c r="A153" s="3" t="s">
        <v>182</v>
      </c>
      <c r="B153" s="4">
        <v>61</v>
      </c>
      <c r="C153" s="4">
        <v>50</v>
      </c>
      <c r="D153" s="4">
        <v>46</v>
      </c>
      <c r="E153" s="4">
        <v>60</v>
      </c>
      <c r="F153" s="4">
        <v>56</v>
      </c>
      <c r="G153" s="4">
        <v>35</v>
      </c>
      <c r="H153" s="4">
        <v>55</v>
      </c>
      <c r="I153" s="4">
        <v>48</v>
      </c>
      <c r="J153" s="4">
        <v>64</v>
      </c>
      <c r="K153" s="4">
        <v>128</v>
      </c>
      <c r="L153" s="4">
        <v>388</v>
      </c>
      <c r="M153" s="4">
        <v>47</v>
      </c>
      <c r="N153" s="4">
        <v>1038</v>
      </c>
      <c r="O153" s="5">
        <f>VLOOKUP(A153,'[1]census pivot'!$A$4:$S$462,2,FALSE)</f>
        <v>186854.58799999996</v>
      </c>
      <c r="P153" s="5">
        <f>VLOOKUP(A153,'[1]census pivot'!$A$4:$S$462,3,FALSE)</f>
        <v>187654.70499999999</v>
      </c>
      <c r="Q153" s="5">
        <f>VLOOKUP(A153,'[1]census pivot'!$A$4:$S$462,4,FALSE)</f>
        <v>186286.47099999996</v>
      </c>
      <c r="R153" s="5">
        <f>VLOOKUP(A153,'[1]census pivot'!$A$4:$S$462,5,FALSE)</f>
        <v>206754.36899999995</v>
      </c>
      <c r="S153" s="5">
        <f>VLOOKUP(A153,'[1]census pivot'!$A$4:$S$462,6,FALSE)</f>
        <v>202060.48</v>
      </c>
      <c r="T153" s="5">
        <f>VLOOKUP(A153,'[1]census pivot'!$A$4:$S$462,7,FALSE)</f>
        <v>183672.62900000002</v>
      </c>
      <c r="U153" s="5">
        <f>VLOOKUP(A153,'[1]census pivot'!$A$4:$S$462,8,FALSE)</f>
        <v>172488.75200000004</v>
      </c>
      <c r="V153" s="5">
        <f>VLOOKUP(A153,'[1]census pivot'!$A$4:$S$462,9,FALSE)</f>
        <v>168432.057</v>
      </c>
      <c r="W153" s="5">
        <f>VLOOKUP(A153,'[1]census pivot'!$A$4:$S$462,10,FALSE)</f>
        <v>180605.99499999991</v>
      </c>
      <c r="X153" s="5">
        <f>VLOOKUP(A153,'[1]census pivot'!$A$4:$S$462,11,FALSE)</f>
        <v>203297.32899999997</v>
      </c>
      <c r="Y153" s="5">
        <f>VLOOKUP(A153,'[1]census pivot'!$A$4:$S$462,12,FALSE)</f>
        <v>205845.46799999999</v>
      </c>
      <c r="Z153" s="5">
        <f>VLOOKUP(A153,'[1]census pivot'!$A$4:$S$462,13,FALSE)</f>
        <v>185432.90599999996</v>
      </c>
      <c r="AA153" s="5">
        <f>VLOOKUP(A153,'[1]census pivot'!$A$4:$S$462,14,FALSE)</f>
        <v>152425.33200000002</v>
      </c>
      <c r="AB153" s="5">
        <f>VLOOKUP(A153,'[1]census pivot'!$A$4:$S$462,15,FALSE)</f>
        <v>112074.70300000001</v>
      </c>
      <c r="AC153" s="5">
        <f>VLOOKUP(A153,'[1]census pivot'!$A$4:$S$462,16,FALSE)</f>
        <v>93972.542000000016</v>
      </c>
      <c r="AD153" s="5">
        <f>VLOOKUP(A153,'[1]census pivot'!$A$4:$S$462,17,FALSE)</f>
        <v>78452.368000000017</v>
      </c>
      <c r="AE153" s="5">
        <f>VLOOKUP(A153,'[1]census pivot'!$A$4:$S$462,18,FALSE)</f>
        <v>66374.382000000012</v>
      </c>
      <c r="AF153" s="5">
        <f>VLOOKUP(A153,'[1]census pivot'!$A$4:$S$462,19,FALSE)</f>
        <v>66546.440000000017</v>
      </c>
      <c r="AG153" s="6">
        <f t="shared" si="20"/>
        <v>5.9404481949354123E-4</v>
      </c>
      <c r="AH153" s="6">
        <f t="shared" si="21"/>
        <v>1.2301400046942144E-4</v>
      </c>
      <c r="AI153" s="6">
        <f t="shared" si="22"/>
        <v>1.1252037471858075E-4</v>
      </c>
      <c r="AJ153" s="6">
        <f t="shared" si="23"/>
        <v>1.5723209473965957E-4</v>
      </c>
      <c r="AK153" s="6">
        <f t="shared" si="24"/>
        <v>1.0027559975036764E-4</v>
      </c>
      <c r="AL153" s="6">
        <f t="shared" si="25"/>
        <v>1.3442739406212742E-4</v>
      </c>
      <c r="AM153" s="6">
        <f t="shared" si="26"/>
        <v>1.4207142109111455E-4</v>
      </c>
      <c r="AN153" s="6">
        <f t="shared" si="27"/>
        <v>3.1060837527820378E-4</v>
      </c>
      <c r="AO153" s="6">
        <f t="shared" si="28"/>
        <v>8.8381462678683307E-4</v>
      </c>
      <c r="AP153" s="6">
        <f t="shared" si="29"/>
        <v>5.8305147503006907E-3</v>
      </c>
    </row>
    <row r="154" spans="1:42" x14ac:dyDescent="0.35">
      <c r="A154" s="3" t="s">
        <v>74</v>
      </c>
      <c r="B154" s="4">
        <v>56</v>
      </c>
      <c r="C154" s="4">
        <v>58</v>
      </c>
      <c r="D154" s="4">
        <v>44</v>
      </c>
      <c r="E154" s="4">
        <v>42</v>
      </c>
      <c r="F154" s="4">
        <v>63</v>
      </c>
      <c r="G154" s="4">
        <v>66</v>
      </c>
      <c r="H154" s="4">
        <v>50</v>
      </c>
      <c r="I154" s="4">
        <v>42</v>
      </c>
      <c r="J154" s="4">
        <v>64</v>
      </c>
      <c r="K154" s="4">
        <v>188</v>
      </c>
      <c r="L154" s="4">
        <v>343</v>
      </c>
      <c r="M154" s="4">
        <v>50</v>
      </c>
      <c r="N154" s="4">
        <v>1066</v>
      </c>
      <c r="O154" s="5">
        <f>VLOOKUP(A154,'[1]census pivot'!$A$4:$S$462,2,FALSE)</f>
        <v>192485.815</v>
      </c>
      <c r="P154" s="5">
        <f>VLOOKUP(A154,'[1]census pivot'!$A$4:$S$462,3,FALSE)</f>
        <v>192036.37600000002</v>
      </c>
      <c r="Q154" s="5">
        <f>VLOOKUP(A154,'[1]census pivot'!$A$4:$S$462,4,FALSE)</f>
        <v>190856.24099999992</v>
      </c>
      <c r="R154" s="5">
        <f>VLOOKUP(A154,'[1]census pivot'!$A$4:$S$462,5,FALSE)</f>
        <v>199701.07200000001</v>
      </c>
      <c r="S154" s="5">
        <f>VLOOKUP(A154,'[1]census pivot'!$A$4:$S$462,6,FALSE)</f>
        <v>194990.77900000001</v>
      </c>
      <c r="T154" s="5">
        <f>VLOOKUP(A154,'[1]census pivot'!$A$4:$S$462,7,FALSE)</f>
        <v>189323.53200000001</v>
      </c>
      <c r="U154" s="5">
        <f>VLOOKUP(A154,'[1]census pivot'!$A$4:$S$462,8,FALSE)</f>
        <v>176713.14399999994</v>
      </c>
      <c r="V154" s="5">
        <f>VLOOKUP(A154,'[1]census pivot'!$A$4:$S$462,9,FALSE)</f>
        <v>179007.21099999995</v>
      </c>
      <c r="W154" s="5">
        <f>VLOOKUP(A154,'[1]census pivot'!$A$4:$S$462,10,FALSE)</f>
        <v>184942.05100000004</v>
      </c>
      <c r="X154" s="5">
        <f>VLOOKUP(A154,'[1]census pivot'!$A$4:$S$462,11,FALSE)</f>
        <v>198596.74100000004</v>
      </c>
      <c r="Y154" s="5">
        <f>VLOOKUP(A154,'[1]census pivot'!$A$4:$S$462,12,FALSE)</f>
        <v>193463.33499999999</v>
      </c>
      <c r="Z154" s="5">
        <f>VLOOKUP(A154,'[1]census pivot'!$A$4:$S$462,13,FALSE)</f>
        <v>176584.63999999998</v>
      </c>
      <c r="AA154" s="5">
        <f>VLOOKUP(A154,'[1]census pivot'!$A$4:$S$462,14,FALSE)</f>
        <v>158591.82399999996</v>
      </c>
      <c r="AB154" s="5">
        <f>VLOOKUP(A154,'[1]census pivot'!$A$4:$S$462,15,FALSE)</f>
        <v>122812.52699999999</v>
      </c>
      <c r="AC154" s="5">
        <f>VLOOKUP(A154,'[1]census pivot'!$A$4:$S$462,16,FALSE)</f>
        <v>98938.96100000001</v>
      </c>
      <c r="AD154" s="5">
        <f>VLOOKUP(A154,'[1]census pivot'!$A$4:$S$462,17,FALSE)</f>
        <v>74586.949999999983</v>
      </c>
      <c r="AE154" s="5">
        <f>VLOOKUP(A154,'[1]census pivot'!$A$4:$S$462,18,FALSE)</f>
        <v>54994.806000000011</v>
      </c>
      <c r="AF154" s="5">
        <f>VLOOKUP(A154,'[1]census pivot'!$A$4:$S$462,19,FALSE)</f>
        <v>48667.197999999997</v>
      </c>
      <c r="AG154" s="6">
        <f t="shared" si="20"/>
        <v>5.9225143421607457E-4</v>
      </c>
      <c r="AH154" s="6">
        <f t="shared" si="21"/>
        <v>1.1491472555606891E-4</v>
      </c>
      <c r="AI154" s="6">
        <f t="shared" si="22"/>
        <v>1.1147937280316435E-4</v>
      </c>
      <c r="AJ154" s="6">
        <f t="shared" si="23"/>
        <v>1.7211390041144402E-4</v>
      </c>
      <c r="AK154" s="6">
        <f t="shared" si="24"/>
        <v>1.8134395887303654E-4</v>
      </c>
      <c r="AL154" s="6">
        <f t="shared" si="25"/>
        <v>1.2753147555886308E-4</v>
      </c>
      <c r="AM154" s="6">
        <f t="shared" si="26"/>
        <v>1.2530712777016471E-4</v>
      </c>
      <c r="AN154" s="6">
        <f t="shared" si="27"/>
        <v>2.8861136661234034E-4</v>
      </c>
      <c r="AO154" s="6">
        <f t="shared" si="28"/>
        <v>1.4508215184242449E-3</v>
      </c>
      <c r="AP154" s="6">
        <f t="shared" si="29"/>
        <v>7.0478682582054558E-3</v>
      </c>
    </row>
    <row r="155" spans="1:42" x14ac:dyDescent="0.35">
      <c r="A155" s="3" t="s">
        <v>255</v>
      </c>
      <c r="B155" s="4">
        <v>51</v>
      </c>
      <c r="C155" s="4">
        <v>67</v>
      </c>
      <c r="D155" s="4">
        <v>56</v>
      </c>
      <c r="E155" s="4">
        <v>52</v>
      </c>
      <c r="F155" s="4">
        <v>67</v>
      </c>
      <c r="G155" s="4">
        <v>57</v>
      </c>
      <c r="H155" s="4">
        <v>43</v>
      </c>
      <c r="I155" s="4">
        <v>59</v>
      </c>
      <c r="J155" s="4">
        <v>64</v>
      </c>
      <c r="K155" s="4">
        <v>141</v>
      </c>
      <c r="L155" s="4">
        <v>366</v>
      </c>
      <c r="M155" s="4">
        <v>56</v>
      </c>
      <c r="N155" s="4">
        <v>1079</v>
      </c>
      <c r="O155" s="5">
        <f>VLOOKUP(A155,'[1]census pivot'!$A$4:$S$462,2,FALSE)</f>
        <v>335678.71800000005</v>
      </c>
      <c r="P155" s="5">
        <f>VLOOKUP(A155,'[1]census pivot'!$A$4:$S$462,3,FALSE)</f>
        <v>337993.03400000016</v>
      </c>
      <c r="Q155" s="5">
        <f>VLOOKUP(A155,'[1]census pivot'!$A$4:$S$462,4,FALSE)</f>
        <v>334430.71499999997</v>
      </c>
      <c r="R155" s="5">
        <f>VLOOKUP(A155,'[1]census pivot'!$A$4:$S$462,5,FALSE)</f>
        <v>352306.777</v>
      </c>
      <c r="S155" s="5">
        <f>VLOOKUP(A155,'[1]census pivot'!$A$4:$S$462,6,FALSE)</f>
        <v>343235.73300000001</v>
      </c>
      <c r="T155" s="5">
        <f>VLOOKUP(A155,'[1]census pivot'!$A$4:$S$462,7,FALSE)</f>
        <v>354916.85599999991</v>
      </c>
      <c r="U155" s="5">
        <f>VLOOKUP(A155,'[1]census pivot'!$A$4:$S$462,8,FALSE)</f>
        <v>332461.02099999995</v>
      </c>
      <c r="V155" s="5">
        <f>VLOOKUP(A155,'[1]census pivot'!$A$4:$S$462,9,FALSE)</f>
        <v>313317.99300000002</v>
      </c>
      <c r="W155" s="5">
        <f>VLOOKUP(A155,'[1]census pivot'!$A$4:$S$462,10,FALSE)</f>
        <v>341579.1829999999</v>
      </c>
      <c r="X155" s="5">
        <f>VLOOKUP(A155,'[1]census pivot'!$A$4:$S$462,11,FALSE)</f>
        <v>379951.38899999991</v>
      </c>
      <c r="Y155" s="5">
        <f>VLOOKUP(A155,'[1]census pivot'!$A$4:$S$462,12,FALSE)</f>
        <v>378411.79600000003</v>
      </c>
      <c r="Z155" s="5">
        <f>VLOOKUP(A155,'[1]census pivot'!$A$4:$S$462,13,FALSE)</f>
        <v>328003.68200000003</v>
      </c>
      <c r="AA155" s="5">
        <f>VLOOKUP(A155,'[1]census pivot'!$A$4:$S$462,14,FALSE)</f>
        <v>265452.56400000001</v>
      </c>
      <c r="AB155" s="5">
        <f>VLOOKUP(A155,'[1]census pivot'!$A$4:$S$462,15,FALSE)</f>
        <v>189976.22700000001</v>
      </c>
      <c r="AC155" s="5">
        <f>VLOOKUP(A155,'[1]census pivot'!$A$4:$S$462,16,FALSE)</f>
        <v>142054.59699999998</v>
      </c>
      <c r="AD155" s="5">
        <f>VLOOKUP(A155,'[1]census pivot'!$A$4:$S$462,17,FALSE)</f>
        <v>114655.356</v>
      </c>
      <c r="AE155" s="5">
        <f>VLOOKUP(A155,'[1]census pivot'!$A$4:$S$462,18,FALSE)</f>
        <v>91349.457999999999</v>
      </c>
      <c r="AF155" s="5">
        <f>VLOOKUP(A155,'[1]census pivot'!$A$4:$S$462,19,FALSE)</f>
        <v>94985.637999999948</v>
      </c>
      <c r="AG155" s="6">
        <f t="shared" si="20"/>
        <v>3.5152660467441363E-4</v>
      </c>
      <c r="AH155" s="6">
        <f t="shared" si="21"/>
        <v>8.3280818209173621E-5</v>
      </c>
      <c r="AI155" s="6">
        <f t="shared" si="22"/>
        <v>8.0512692171755246E-5</v>
      </c>
      <c r="AJ155" s="6">
        <f t="shared" si="23"/>
        <v>9.7471859717708105E-5</v>
      </c>
      <c r="AK155" s="6">
        <f t="shared" si="24"/>
        <v>8.7036564042230658E-5</v>
      </c>
      <c r="AL155" s="6">
        <f t="shared" si="25"/>
        <v>5.6701064675232094E-5</v>
      </c>
      <c r="AM155" s="6">
        <f t="shared" si="26"/>
        <v>9.9417607275465415E-5</v>
      </c>
      <c r="AN155" s="6">
        <f t="shared" si="27"/>
        <v>1.9275318848107907E-4</v>
      </c>
      <c r="AO155" s="6">
        <f t="shared" si="28"/>
        <v>6.8445002455136796E-4</v>
      </c>
      <c r="AP155" s="6">
        <f t="shared" si="29"/>
        <v>3.8532141037995681E-3</v>
      </c>
    </row>
    <row r="156" spans="1:42" x14ac:dyDescent="0.35">
      <c r="A156" s="3" t="s">
        <v>111</v>
      </c>
      <c r="B156" s="4">
        <v>56</v>
      </c>
      <c r="C156" s="4">
        <v>55</v>
      </c>
      <c r="D156" s="4">
        <v>58</v>
      </c>
      <c r="E156" s="4">
        <v>55</v>
      </c>
      <c r="F156" s="4">
        <v>46</v>
      </c>
      <c r="G156" s="4">
        <v>46</v>
      </c>
      <c r="H156" s="4">
        <v>46</v>
      </c>
      <c r="I156" s="4">
        <v>56</v>
      </c>
      <c r="J156" s="4">
        <v>65</v>
      </c>
      <c r="K156" s="4">
        <v>64</v>
      </c>
      <c r="L156" s="4">
        <v>56</v>
      </c>
      <c r="M156" s="4">
        <v>43</v>
      </c>
      <c r="N156" s="4">
        <v>646</v>
      </c>
      <c r="O156" s="5">
        <f>VLOOKUP(A156,'[1]census pivot'!$A$4:$S$462,2,FALSE)</f>
        <v>56156.893000000004</v>
      </c>
      <c r="P156" s="5">
        <f>VLOOKUP(A156,'[1]census pivot'!$A$4:$S$462,3,FALSE)</f>
        <v>57722.51</v>
      </c>
      <c r="Q156" s="5">
        <f>VLOOKUP(A156,'[1]census pivot'!$A$4:$S$462,4,FALSE)</f>
        <v>55761.531000000003</v>
      </c>
      <c r="R156" s="5">
        <f>VLOOKUP(A156,'[1]census pivot'!$A$4:$S$462,5,FALSE)</f>
        <v>63556.205000000002</v>
      </c>
      <c r="S156" s="5">
        <f>VLOOKUP(A156,'[1]census pivot'!$A$4:$S$462,6,FALSE)</f>
        <v>63486.413</v>
      </c>
      <c r="T156" s="5">
        <f>VLOOKUP(A156,'[1]census pivot'!$A$4:$S$462,7,FALSE)</f>
        <v>57953.019</v>
      </c>
      <c r="U156" s="5">
        <f>VLOOKUP(A156,'[1]census pivot'!$A$4:$S$462,8,FALSE)</f>
        <v>54026.925000000003</v>
      </c>
      <c r="V156" s="5">
        <f>VLOOKUP(A156,'[1]census pivot'!$A$4:$S$462,9,FALSE)</f>
        <v>55862.082999999999</v>
      </c>
      <c r="W156" s="5">
        <f>VLOOKUP(A156,'[1]census pivot'!$A$4:$S$462,10,FALSE)</f>
        <v>60004.340000000004</v>
      </c>
      <c r="X156" s="5">
        <f>VLOOKUP(A156,'[1]census pivot'!$A$4:$S$462,11,FALSE)</f>
        <v>66735.514999999999</v>
      </c>
      <c r="Y156" s="5">
        <f>VLOOKUP(A156,'[1]census pivot'!$A$4:$S$462,12,FALSE)</f>
        <v>65598.088000000003</v>
      </c>
      <c r="Z156" s="5">
        <f>VLOOKUP(A156,'[1]census pivot'!$A$4:$S$462,13,FALSE)</f>
        <v>58375.906999999999</v>
      </c>
      <c r="AA156" s="5">
        <f>VLOOKUP(A156,'[1]census pivot'!$A$4:$S$462,14,FALSE)</f>
        <v>53567.580999999998</v>
      </c>
      <c r="AB156" s="5">
        <f>VLOOKUP(A156,'[1]census pivot'!$A$4:$S$462,15,FALSE)</f>
        <v>41833.050000000003</v>
      </c>
      <c r="AC156" s="5">
        <f>VLOOKUP(A156,'[1]census pivot'!$A$4:$S$462,16,FALSE)</f>
        <v>31517.764999999999</v>
      </c>
      <c r="AD156" s="5">
        <f>VLOOKUP(A156,'[1]census pivot'!$A$4:$S$462,17,FALSE)</f>
        <v>23796.116999999998</v>
      </c>
      <c r="AE156" s="5">
        <f>VLOOKUP(A156,'[1]census pivot'!$A$4:$S$462,18,FALSE)</f>
        <v>17423.339999999997</v>
      </c>
      <c r="AF156" s="5">
        <f>VLOOKUP(A156,'[1]census pivot'!$A$4:$S$462,19,FALSE)</f>
        <v>16162.742999999999</v>
      </c>
      <c r="AG156" s="6">
        <f t="shared" si="20"/>
        <v>1.9766050803416064E-3</v>
      </c>
      <c r="AH156" s="6">
        <f t="shared" si="21"/>
        <v>5.1108507847372122E-4</v>
      </c>
      <c r="AI156" s="6">
        <f t="shared" si="22"/>
        <v>4.56539710162459E-4</v>
      </c>
      <c r="AJ156" s="6">
        <f t="shared" si="23"/>
        <v>4.1078784608072314E-4</v>
      </c>
      <c r="AK156" s="6">
        <f t="shared" si="24"/>
        <v>3.9700889014240127E-4</v>
      </c>
      <c r="AL156" s="6">
        <f t="shared" si="25"/>
        <v>3.4760634455029534E-4</v>
      </c>
      <c r="AM156" s="6">
        <f t="shared" si="26"/>
        <v>5.0025241307471145E-4</v>
      </c>
      <c r="AN156" s="6">
        <f t="shared" si="27"/>
        <v>8.8615238971782384E-4</v>
      </c>
      <c r="AO156" s="6">
        <f t="shared" si="28"/>
        <v>1.5526648009943462E-3</v>
      </c>
      <c r="AP156" s="6">
        <f t="shared" si="29"/>
        <v>3.4647584262151544E-3</v>
      </c>
    </row>
    <row r="157" spans="1:42" x14ac:dyDescent="0.35">
      <c r="A157" s="3" t="s">
        <v>123</v>
      </c>
      <c r="B157" s="4">
        <v>56</v>
      </c>
      <c r="C157" s="4">
        <v>39</v>
      </c>
      <c r="D157" s="4">
        <v>53</v>
      </c>
      <c r="E157" s="4">
        <v>65</v>
      </c>
      <c r="F157" s="4">
        <v>48</v>
      </c>
      <c r="G157" s="4">
        <v>57</v>
      </c>
      <c r="H157" s="4">
        <v>52</v>
      </c>
      <c r="I157" s="4">
        <v>60</v>
      </c>
      <c r="J157" s="4">
        <v>65</v>
      </c>
      <c r="K157" s="4">
        <v>59</v>
      </c>
      <c r="L157" s="4">
        <v>42</v>
      </c>
      <c r="M157" s="4">
        <v>59</v>
      </c>
      <c r="N157" s="4">
        <v>655</v>
      </c>
      <c r="O157" s="5">
        <f>VLOOKUP(A157,'[1]census pivot'!$A$4:$S$462,2,FALSE)</f>
        <v>40144.008000000002</v>
      </c>
      <c r="P157" s="5">
        <f>VLOOKUP(A157,'[1]census pivot'!$A$4:$S$462,3,FALSE)</f>
        <v>30431.748</v>
      </c>
      <c r="Q157" s="5">
        <f>VLOOKUP(A157,'[1]census pivot'!$A$4:$S$462,4,FALSE)</f>
        <v>24604.392</v>
      </c>
      <c r="R157" s="5">
        <f>VLOOKUP(A157,'[1]census pivot'!$A$4:$S$462,5,FALSE)</f>
        <v>38201.555999999997</v>
      </c>
      <c r="S157" s="5">
        <f>VLOOKUP(A157,'[1]census pivot'!$A$4:$S$462,6,FALSE)</f>
        <v>59568.527999999998</v>
      </c>
      <c r="T157" s="5">
        <f>VLOOKUP(A157,'[1]census pivot'!$A$4:$S$462,7,FALSE)</f>
        <v>77050.596000000005</v>
      </c>
      <c r="U157" s="5">
        <f>VLOOKUP(A157,'[1]census pivot'!$A$4:$S$462,8,FALSE)</f>
        <v>67985.820000000007</v>
      </c>
      <c r="V157" s="5">
        <f>VLOOKUP(A157,'[1]census pivot'!$A$4:$S$462,9,FALSE)</f>
        <v>48561.3</v>
      </c>
      <c r="W157" s="5">
        <f>VLOOKUP(A157,'[1]census pivot'!$A$4:$S$462,10,FALSE)</f>
        <v>41438.976000000002</v>
      </c>
      <c r="X157" s="5">
        <f>VLOOKUP(A157,'[1]census pivot'!$A$4:$S$462,11,FALSE)</f>
        <v>38201.555999999997</v>
      </c>
      <c r="Y157" s="5">
        <f>VLOOKUP(A157,'[1]census pivot'!$A$4:$S$462,12,FALSE)</f>
        <v>38849.040000000001</v>
      </c>
      <c r="Z157" s="5">
        <f>VLOOKUP(A157,'[1]census pivot'!$A$4:$S$462,13,FALSE)</f>
        <v>36259.103999999999</v>
      </c>
      <c r="AA157" s="5">
        <f>VLOOKUP(A157,'[1]census pivot'!$A$4:$S$462,14,FALSE)</f>
        <v>32374.2</v>
      </c>
      <c r="AB157" s="5">
        <f>VLOOKUP(A157,'[1]census pivot'!$A$4:$S$462,15,FALSE)</f>
        <v>23309.423999999999</v>
      </c>
      <c r="AC157" s="5">
        <f>VLOOKUP(A157,'[1]census pivot'!$A$4:$S$462,16,FALSE)</f>
        <v>18129.552</v>
      </c>
      <c r="AD157" s="5">
        <f>VLOOKUP(A157,'[1]census pivot'!$A$4:$S$462,17,FALSE)</f>
        <v>12949.68</v>
      </c>
      <c r="AE157" s="5">
        <f>VLOOKUP(A157,'[1]census pivot'!$A$4:$S$462,18,FALSE)</f>
        <v>9064.7759999999998</v>
      </c>
      <c r="AF157" s="5">
        <f>VLOOKUP(A157,'[1]census pivot'!$A$4:$S$462,19,FALSE)</f>
        <v>10359.744000000001</v>
      </c>
      <c r="AG157" s="6">
        <f t="shared" si="20"/>
        <v>2.3664801979911918E-3</v>
      </c>
      <c r="AH157" s="6">
        <f t="shared" si="21"/>
        <v>9.6300358273672534E-4</v>
      </c>
      <c r="AI157" s="6">
        <f t="shared" si="22"/>
        <v>5.4208810948756065E-4</v>
      </c>
      <c r="AJ157" s="6">
        <f t="shared" si="23"/>
        <v>3.3095136603485836E-4</v>
      </c>
      <c r="AK157" s="6">
        <f t="shared" si="24"/>
        <v>6.3333139111706712E-4</v>
      </c>
      <c r="AL157" s="6">
        <f t="shared" si="25"/>
        <v>6.7488121701226049E-4</v>
      </c>
      <c r="AM157" s="6">
        <f t="shared" si="26"/>
        <v>8.7421115556377698E-4</v>
      </c>
      <c r="AN157" s="6">
        <f t="shared" si="27"/>
        <v>1.5685715786027147E-3</v>
      </c>
      <c r="AO157" s="6">
        <f t="shared" si="28"/>
        <v>2.6800571406352266E-3</v>
      </c>
      <c r="AP157" s="6">
        <f t="shared" si="29"/>
        <v>4.0541542339270157E-3</v>
      </c>
    </row>
    <row r="158" spans="1:42" x14ac:dyDescent="0.35">
      <c r="A158" s="3" t="s">
        <v>281</v>
      </c>
      <c r="B158" s="4">
        <v>58</v>
      </c>
      <c r="C158" s="4">
        <v>37</v>
      </c>
      <c r="D158" s="4">
        <v>48</v>
      </c>
      <c r="E158" s="4">
        <v>49</v>
      </c>
      <c r="F158" s="4">
        <v>63</v>
      </c>
      <c r="G158" s="4">
        <v>61</v>
      </c>
      <c r="H158" s="4">
        <v>62</v>
      </c>
      <c r="I158" s="4">
        <v>48</v>
      </c>
      <c r="J158" s="4">
        <v>65</v>
      </c>
      <c r="K158" s="4">
        <v>46</v>
      </c>
      <c r="L158" s="4">
        <v>64</v>
      </c>
      <c r="M158" s="4">
        <v>56</v>
      </c>
      <c r="N158" s="4">
        <v>657</v>
      </c>
      <c r="O158" s="5">
        <f>VLOOKUP(A158,'[1]census pivot'!$A$4:$S$462,2,FALSE)</f>
        <v>56386.385999999999</v>
      </c>
      <c r="P158" s="5">
        <f>VLOOKUP(A158,'[1]census pivot'!$A$4:$S$462,3,FALSE)</f>
        <v>56434.195000000007</v>
      </c>
      <c r="Q158" s="5">
        <f>VLOOKUP(A158,'[1]census pivot'!$A$4:$S$462,4,FALSE)</f>
        <v>56932.097000000023</v>
      </c>
      <c r="R158" s="5">
        <f>VLOOKUP(A158,'[1]census pivot'!$A$4:$S$462,5,FALSE)</f>
        <v>63858.433000000005</v>
      </c>
      <c r="S158" s="5">
        <f>VLOOKUP(A158,'[1]census pivot'!$A$4:$S$462,6,FALSE)</f>
        <v>63891.826000000001</v>
      </c>
      <c r="T158" s="5">
        <f>VLOOKUP(A158,'[1]census pivot'!$A$4:$S$462,7,FALSE)</f>
        <v>59230.292999999998</v>
      </c>
      <c r="U158" s="5">
        <f>VLOOKUP(A158,'[1]census pivot'!$A$4:$S$462,8,FALSE)</f>
        <v>54636.665000000008</v>
      </c>
      <c r="V158" s="5">
        <f>VLOOKUP(A158,'[1]census pivot'!$A$4:$S$462,9,FALSE)</f>
        <v>51739.304999999993</v>
      </c>
      <c r="W158" s="5">
        <f>VLOOKUP(A158,'[1]census pivot'!$A$4:$S$462,10,FALSE)</f>
        <v>56522.301999999996</v>
      </c>
      <c r="X158" s="5">
        <f>VLOOKUP(A158,'[1]census pivot'!$A$4:$S$462,11,FALSE)</f>
        <v>67544.50499999999</v>
      </c>
      <c r="Y158" s="5">
        <f>VLOOKUP(A158,'[1]census pivot'!$A$4:$S$462,12,FALSE)</f>
        <v>72685.546999999991</v>
      </c>
      <c r="Z158" s="5">
        <f>VLOOKUP(A158,'[1]census pivot'!$A$4:$S$462,13,FALSE)</f>
        <v>69351.462999999989</v>
      </c>
      <c r="AA158" s="5">
        <f>VLOOKUP(A158,'[1]census pivot'!$A$4:$S$462,14,FALSE)</f>
        <v>56515.622000000025</v>
      </c>
      <c r="AB158" s="5">
        <f>VLOOKUP(A158,'[1]census pivot'!$A$4:$S$462,15,FALSE)</f>
        <v>41633.129000000001</v>
      </c>
      <c r="AC158" s="5">
        <f>VLOOKUP(A158,'[1]census pivot'!$A$4:$S$462,16,FALSE)</f>
        <v>31404.817000000003</v>
      </c>
      <c r="AD158" s="5">
        <f>VLOOKUP(A158,'[1]census pivot'!$A$4:$S$462,17,FALSE)</f>
        <v>24921.057000000012</v>
      </c>
      <c r="AE158" s="5">
        <f>VLOOKUP(A158,'[1]census pivot'!$A$4:$S$462,18,FALSE)</f>
        <v>19277.519999999997</v>
      </c>
      <c r="AF158" s="5">
        <f>VLOOKUP(A158,'[1]census pivot'!$A$4:$S$462,19,FALSE)</f>
        <v>18023.067999999996</v>
      </c>
      <c r="AG158" s="6">
        <f t="shared" si="20"/>
        <v>1.6848038460915017E-3</v>
      </c>
      <c r="AH158" s="6">
        <f t="shared" si="21"/>
        <v>4.2340628023716245E-4</v>
      </c>
      <c r="AI158" s="6">
        <f t="shared" si="22"/>
        <v>3.7573309342566575E-4</v>
      </c>
      <c r="AJ158" s="6">
        <f t="shared" si="23"/>
        <v>5.5327727293812481E-4</v>
      </c>
      <c r="AK158" s="6">
        <f t="shared" si="24"/>
        <v>5.6344997723893023E-4</v>
      </c>
      <c r="AL158" s="6">
        <f t="shared" si="25"/>
        <v>4.4213062118810323E-4</v>
      </c>
      <c r="AM158" s="6">
        <f t="shared" si="26"/>
        <v>3.8135466472430016E-4</v>
      </c>
      <c r="AN158" s="6">
        <f t="shared" si="27"/>
        <v>8.8994835643379133E-4</v>
      </c>
      <c r="AO158" s="6">
        <f t="shared" si="28"/>
        <v>1.0407574886404148E-3</v>
      </c>
      <c r="AP158" s="6">
        <f t="shared" si="29"/>
        <v>3.5510047456959056E-3</v>
      </c>
    </row>
    <row r="159" spans="1:42" x14ac:dyDescent="0.35">
      <c r="A159" s="3" t="s">
        <v>359</v>
      </c>
      <c r="B159" s="4">
        <v>59</v>
      </c>
      <c r="C159" s="4">
        <v>60</v>
      </c>
      <c r="D159" s="4">
        <v>73</v>
      </c>
      <c r="E159" s="4">
        <v>52</v>
      </c>
      <c r="F159" s="4">
        <v>39</v>
      </c>
      <c r="G159" s="4">
        <v>51</v>
      </c>
      <c r="H159" s="4">
        <v>46</v>
      </c>
      <c r="I159" s="4">
        <v>49</v>
      </c>
      <c r="J159" s="4">
        <v>65</v>
      </c>
      <c r="K159" s="4">
        <v>67</v>
      </c>
      <c r="L159" s="4">
        <v>55</v>
      </c>
      <c r="M159" s="4">
        <v>54</v>
      </c>
      <c r="N159" s="4">
        <v>670</v>
      </c>
      <c r="O159" s="5">
        <f>VLOOKUP(A159,'[1]census pivot'!$A$4:$S$462,2,FALSE)</f>
        <v>46750</v>
      </c>
      <c r="P159" s="5">
        <f>VLOOKUP(A159,'[1]census pivot'!$A$4:$S$462,3,FALSE)</f>
        <v>44404</v>
      </c>
      <c r="Q159" s="5">
        <f>VLOOKUP(A159,'[1]census pivot'!$A$4:$S$462,4,FALSE)</f>
        <v>40041</v>
      </c>
      <c r="R159" s="5">
        <f>VLOOKUP(A159,'[1]census pivot'!$A$4:$S$462,5,FALSE)</f>
        <v>46005</v>
      </c>
      <c r="S159" s="5">
        <f>VLOOKUP(A159,'[1]census pivot'!$A$4:$S$462,6,FALSE)</f>
        <v>66315</v>
      </c>
      <c r="T159" s="5">
        <f>VLOOKUP(A159,'[1]census pivot'!$A$4:$S$462,7,FALSE)</f>
        <v>54868</v>
      </c>
      <c r="U159" s="5">
        <f>VLOOKUP(A159,'[1]census pivot'!$A$4:$S$462,8,FALSE)</f>
        <v>48527</v>
      </c>
      <c r="V159" s="5">
        <f>VLOOKUP(A159,'[1]census pivot'!$A$4:$S$462,9,FALSE)</f>
        <v>41907</v>
      </c>
      <c r="W159" s="5">
        <f>VLOOKUP(A159,'[1]census pivot'!$A$4:$S$462,10,FALSE)</f>
        <v>37137</v>
      </c>
      <c r="X159" s="5">
        <f>VLOOKUP(A159,'[1]census pivot'!$A$4:$S$462,11,FALSE)</f>
        <v>38034</v>
      </c>
      <c r="Y159" s="5">
        <f>VLOOKUP(A159,'[1]census pivot'!$A$4:$S$462,12,FALSE)</f>
        <v>43600</v>
      </c>
      <c r="Z159" s="5">
        <f>VLOOKUP(A159,'[1]census pivot'!$A$4:$S$462,13,FALSE)</f>
        <v>45095</v>
      </c>
      <c r="AA159" s="5">
        <f>VLOOKUP(A159,'[1]census pivot'!$A$4:$S$462,14,FALSE)</f>
        <v>41173</v>
      </c>
      <c r="AB159" s="5">
        <f>VLOOKUP(A159,'[1]census pivot'!$A$4:$S$462,15,FALSE)</f>
        <v>31320</v>
      </c>
      <c r="AC159" s="5">
        <f>VLOOKUP(A159,'[1]census pivot'!$A$4:$S$462,16,FALSE)</f>
        <v>22911</v>
      </c>
      <c r="AD159" s="5">
        <f>VLOOKUP(A159,'[1]census pivot'!$A$4:$S$462,17,FALSE)</f>
        <v>17748</v>
      </c>
      <c r="AE159" s="5">
        <f>VLOOKUP(A159,'[1]census pivot'!$A$4:$S$462,18,FALSE)</f>
        <v>13292</v>
      </c>
      <c r="AF159" s="5">
        <f>VLOOKUP(A159,'[1]census pivot'!$A$4:$S$462,19,FALSE)</f>
        <v>16168</v>
      </c>
      <c r="AG159" s="6">
        <f t="shared" si="20"/>
        <v>2.5454545454545456E-3</v>
      </c>
      <c r="AH159" s="6">
        <f t="shared" si="21"/>
        <v>8.6446799692107288E-4</v>
      </c>
      <c r="AI159" s="6">
        <f t="shared" si="22"/>
        <v>6.4992877492877493E-4</v>
      </c>
      <c r="AJ159" s="6">
        <f t="shared" si="23"/>
        <v>3.771942550413463E-4</v>
      </c>
      <c r="AK159" s="6">
        <f t="shared" si="24"/>
        <v>6.452102626385304E-4</v>
      </c>
      <c r="AL159" s="6">
        <f t="shared" si="25"/>
        <v>5.6349070240341032E-4</v>
      </c>
      <c r="AM159" s="6">
        <f t="shared" si="26"/>
        <v>5.6799740344044142E-4</v>
      </c>
      <c r="AN159" s="6">
        <f t="shared" si="27"/>
        <v>1.1985764599583264E-3</v>
      </c>
      <c r="AO159" s="6">
        <f t="shared" si="28"/>
        <v>2.1585051546391754E-3</v>
      </c>
      <c r="AP159" s="6">
        <f t="shared" si="29"/>
        <v>3.4017812963879268E-3</v>
      </c>
    </row>
    <row r="160" spans="1:42" x14ac:dyDescent="0.35">
      <c r="A160" s="3" t="s">
        <v>420</v>
      </c>
      <c r="B160" s="4">
        <v>66</v>
      </c>
      <c r="C160" s="4">
        <v>46</v>
      </c>
      <c r="D160" s="4">
        <v>49</v>
      </c>
      <c r="E160" s="4">
        <v>41</v>
      </c>
      <c r="F160" s="4">
        <v>58</v>
      </c>
      <c r="G160" s="4">
        <v>57</v>
      </c>
      <c r="H160" s="4">
        <v>42</v>
      </c>
      <c r="I160" s="4">
        <v>44</v>
      </c>
      <c r="J160" s="4">
        <v>65</v>
      </c>
      <c r="K160" s="4">
        <v>60</v>
      </c>
      <c r="L160" s="4">
        <v>113</v>
      </c>
      <c r="M160" s="4">
        <v>49</v>
      </c>
      <c r="N160" s="4">
        <v>690</v>
      </c>
      <c r="O160" s="5">
        <f>VLOOKUP(A160,'[1]census pivot'!$A$4:$S$462,2,FALSE)</f>
        <v>39710.264000000003</v>
      </c>
      <c r="P160" s="5">
        <f>VLOOKUP(A160,'[1]census pivot'!$A$4:$S$462,3,FALSE)</f>
        <v>40271.695999999996</v>
      </c>
      <c r="Q160" s="5">
        <f>VLOOKUP(A160,'[1]census pivot'!$A$4:$S$462,4,FALSE)</f>
        <v>37216.138999999996</v>
      </c>
      <c r="R160" s="5">
        <f>VLOOKUP(A160,'[1]census pivot'!$A$4:$S$462,5,FALSE)</f>
        <v>39807.475000000006</v>
      </c>
      <c r="S160" s="5">
        <f>VLOOKUP(A160,'[1]census pivot'!$A$4:$S$462,6,FALSE)</f>
        <v>42433.80000000001</v>
      </c>
      <c r="T160" s="5">
        <f>VLOOKUP(A160,'[1]census pivot'!$A$4:$S$462,7,FALSE)</f>
        <v>36573.672000000013</v>
      </c>
      <c r="U160" s="5">
        <f>VLOOKUP(A160,'[1]census pivot'!$A$4:$S$462,8,FALSE)</f>
        <v>35668.025999999998</v>
      </c>
      <c r="V160" s="5">
        <f>VLOOKUP(A160,'[1]census pivot'!$A$4:$S$462,9,FALSE)</f>
        <v>32832.493999999999</v>
      </c>
      <c r="W160" s="5">
        <f>VLOOKUP(A160,'[1]census pivot'!$A$4:$S$462,10,FALSE)</f>
        <v>31282.168999999994</v>
      </c>
      <c r="X160" s="5">
        <f>VLOOKUP(A160,'[1]census pivot'!$A$4:$S$462,11,FALSE)</f>
        <v>33169.929999999993</v>
      </c>
      <c r="Y160" s="5">
        <f>VLOOKUP(A160,'[1]census pivot'!$A$4:$S$462,12,FALSE)</f>
        <v>39044.724000000002</v>
      </c>
      <c r="Z160" s="5">
        <f>VLOOKUP(A160,'[1]census pivot'!$A$4:$S$462,13,FALSE)</f>
        <v>38314.887999999992</v>
      </c>
      <c r="AA160" s="5">
        <f>VLOOKUP(A160,'[1]census pivot'!$A$4:$S$462,14,FALSE)</f>
        <v>34496.131999999998</v>
      </c>
      <c r="AB160" s="5">
        <f>VLOOKUP(A160,'[1]census pivot'!$A$4:$S$462,15,FALSE)</f>
        <v>25453.909000000003</v>
      </c>
      <c r="AC160" s="5">
        <f>VLOOKUP(A160,'[1]census pivot'!$A$4:$S$462,16,FALSE)</f>
        <v>19409.580000000002</v>
      </c>
      <c r="AD160" s="5">
        <f>VLOOKUP(A160,'[1]census pivot'!$A$4:$S$462,17,FALSE)</f>
        <v>15580.17</v>
      </c>
      <c r="AE160" s="5">
        <f>VLOOKUP(A160,'[1]census pivot'!$A$4:$S$462,18,FALSE)</f>
        <v>12202.883999999998</v>
      </c>
      <c r="AF160" s="5">
        <f>VLOOKUP(A160,'[1]census pivot'!$A$4:$S$462,19,FALSE)</f>
        <v>13110.413999999999</v>
      </c>
      <c r="AG160" s="6">
        <f t="shared" si="20"/>
        <v>2.8204294990332975E-3</v>
      </c>
      <c r="AH160" s="6">
        <f t="shared" si="21"/>
        <v>6.3235732421740786E-4</v>
      </c>
      <c r="AI160" s="6">
        <f t="shared" si="22"/>
        <v>5.9580788357184379E-4</v>
      </c>
      <c r="AJ160" s="6">
        <f t="shared" si="23"/>
        <v>8.0286042003054796E-4</v>
      </c>
      <c r="AK160" s="6">
        <f t="shared" si="24"/>
        <v>8.8903220157298508E-4</v>
      </c>
      <c r="AL160" s="6">
        <f t="shared" si="25"/>
        <v>5.8159940778778783E-4</v>
      </c>
      <c r="AM160" s="6">
        <f t="shared" si="26"/>
        <v>6.0430412868821238E-4</v>
      </c>
      <c r="AN160" s="6">
        <f t="shared" si="27"/>
        <v>1.4488396120952607E-3</v>
      </c>
      <c r="AO160" s="6">
        <f t="shared" si="28"/>
        <v>2.1595897988752428E-3</v>
      </c>
      <c r="AP160" s="6">
        <f t="shared" si="29"/>
        <v>8.6191023410854915E-3</v>
      </c>
    </row>
    <row r="161" spans="1:42" x14ac:dyDescent="0.35">
      <c r="A161" s="3" t="s">
        <v>291</v>
      </c>
      <c r="B161" s="4">
        <v>49</v>
      </c>
      <c r="C161" s="4">
        <v>43</v>
      </c>
      <c r="D161" s="4">
        <v>42</v>
      </c>
      <c r="E161" s="4">
        <v>50</v>
      </c>
      <c r="F161" s="4">
        <v>44</v>
      </c>
      <c r="G161" s="4">
        <v>50</v>
      </c>
      <c r="H161" s="4">
        <v>43</v>
      </c>
      <c r="I161" s="4">
        <v>56</v>
      </c>
      <c r="J161" s="4">
        <v>65</v>
      </c>
      <c r="K161" s="4">
        <v>60</v>
      </c>
      <c r="L161" s="4">
        <v>160</v>
      </c>
      <c r="M161" s="4">
        <v>32</v>
      </c>
      <c r="N161" s="4">
        <v>694</v>
      </c>
      <c r="O161" s="5">
        <f>VLOOKUP(A161,'[1]census pivot'!$A$4:$S$462,2,FALSE)</f>
        <v>122417.12199999997</v>
      </c>
      <c r="P161" s="5">
        <f>VLOOKUP(A161,'[1]census pivot'!$A$4:$S$462,3,FALSE)</f>
        <v>118584.11700000003</v>
      </c>
      <c r="Q161" s="5">
        <f>VLOOKUP(A161,'[1]census pivot'!$A$4:$S$462,4,FALSE)</f>
        <v>115242.53199999995</v>
      </c>
      <c r="R161" s="5">
        <f>VLOOKUP(A161,'[1]census pivot'!$A$4:$S$462,5,FALSE)</f>
        <v>120601.44600000001</v>
      </c>
      <c r="S161" s="5">
        <f>VLOOKUP(A161,'[1]census pivot'!$A$4:$S$462,6,FALSE)</f>
        <v>125587.01000000005</v>
      </c>
      <c r="T161" s="5">
        <f>VLOOKUP(A161,'[1]census pivot'!$A$4:$S$462,7,FALSE)</f>
        <v>120687.02000000003</v>
      </c>
      <c r="U161" s="5">
        <f>VLOOKUP(A161,'[1]census pivot'!$A$4:$S$462,8,FALSE)</f>
        <v>111352.41300000004</v>
      </c>
      <c r="V161" s="5">
        <f>VLOOKUP(A161,'[1]census pivot'!$A$4:$S$462,9,FALSE)</f>
        <v>103691.06599999999</v>
      </c>
      <c r="W161" s="5">
        <f>VLOOKUP(A161,'[1]census pivot'!$A$4:$S$462,10,FALSE)</f>
        <v>105887.337</v>
      </c>
      <c r="X161" s="5">
        <f>VLOOKUP(A161,'[1]census pivot'!$A$4:$S$462,11,FALSE)</f>
        <v>117433.50600000001</v>
      </c>
      <c r="Y161" s="5">
        <f>VLOOKUP(A161,'[1]census pivot'!$A$4:$S$462,12,FALSE)</f>
        <v>119797.86299999998</v>
      </c>
      <c r="Z161" s="5">
        <f>VLOOKUP(A161,'[1]census pivot'!$A$4:$S$462,13,FALSE)</f>
        <v>107245.163</v>
      </c>
      <c r="AA161" s="5">
        <f>VLOOKUP(A161,'[1]census pivot'!$A$4:$S$462,14,FALSE)</f>
        <v>90809.623000000051</v>
      </c>
      <c r="AB161" s="5">
        <f>VLOOKUP(A161,'[1]census pivot'!$A$4:$S$462,15,FALSE)</f>
        <v>63926.330999999969</v>
      </c>
      <c r="AC161" s="5">
        <f>VLOOKUP(A161,'[1]census pivot'!$A$4:$S$462,16,FALSE)</f>
        <v>50722.325000000012</v>
      </c>
      <c r="AD161" s="5">
        <f>VLOOKUP(A161,'[1]census pivot'!$A$4:$S$462,17,FALSE)</f>
        <v>42524.434000000016</v>
      </c>
      <c r="AE161" s="5">
        <f>VLOOKUP(A161,'[1]census pivot'!$A$4:$S$462,18,FALSE)</f>
        <v>34134.937000000005</v>
      </c>
      <c r="AF161" s="5">
        <f>VLOOKUP(A161,'[1]census pivot'!$A$4:$S$462,19,FALSE)</f>
        <v>34208.58</v>
      </c>
      <c r="AG161" s="6">
        <f t="shared" si="20"/>
        <v>7.5152885884704936E-4</v>
      </c>
      <c r="AH161" s="6">
        <f t="shared" si="21"/>
        <v>1.7962024508164594E-4</v>
      </c>
      <c r="AI161" s="6">
        <f t="shared" si="22"/>
        <v>1.7060101307105963E-4</v>
      </c>
      <c r="AJ161" s="6">
        <f t="shared" si="23"/>
        <v>1.8962294223499496E-4</v>
      </c>
      <c r="AK161" s="6">
        <f t="shared" si="24"/>
        <v>2.3857420079682543E-4</v>
      </c>
      <c r="AL161" s="6">
        <f t="shared" si="25"/>
        <v>1.8125764809796295E-4</v>
      </c>
      <c r="AM161" s="6">
        <f t="shared" si="26"/>
        <v>2.8275004674716616E-4</v>
      </c>
      <c r="AN161" s="6">
        <f t="shared" si="27"/>
        <v>5.6694951574486844E-4</v>
      </c>
      <c r="AO161" s="6">
        <f t="shared" si="28"/>
        <v>7.8268317646384012E-4</v>
      </c>
      <c r="AP161" s="6">
        <f t="shared" si="29"/>
        <v>4.677189173008643E-3</v>
      </c>
    </row>
    <row r="162" spans="1:42" x14ac:dyDescent="0.35">
      <c r="A162" s="3" t="s">
        <v>415</v>
      </c>
      <c r="B162" s="4">
        <v>61</v>
      </c>
      <c r="C162" s="4">
        <v>66</v>
      </c>
      <c r="D162" s="4">
        <v>53</v>
      </c>
      <c r="E162" s="4">
        <v>65</v>
      </c>
      <c r="F162" s="4">
        <v>54</v>
      </c>
      <c r="G162" s="4">
        <v>66</v>
      </c>
      <c r="H162" s="4">
        <v>46</v>
      </c>
      <c r="I162" s="4">
        <v>53</v>
      </c>
      <c r="J162" s="4">
        <v>65</v>
      </c>
      <c r="K162" s="4">
        <v>39</v>
      </c>
      <c r="L162" s="4">
        <v>75</v>
      </c>
      <c r="M162" s="4">
        <v>52</v>
      </c>
      <c r="N162" s="4">
        <v>695</v>
      </c>
      <c r="O162" s="5">
        <f>VLOOKUP(A162,'[1]census pivot'!$A$4:$S$462,2,FALSE)</f>
        <v>50286.19</v>
      </c>
      <c r="P162" s="5">
        <f>VLOOKUP(A162,'[1]census pivot'!$A$4:$S$462,3,FALSE)</f>
        <v>46129.069000000003</v>
      </c>
      <c r="Q162" s="5">
        <f>VLOOKUP(A162,'[1]census pivot'!$A$4:$S$462,4,FALSE)</f>
        <v>49307.48799999999</v>
      </c>
      <c r="R162" s="5">
        <f>VLOOKUP(A162,'[1]census pivot'!$A$4:$S$462,5,FALSE)</f>
        <v>50806.048000000003</v>
      </c>
      <c r="S162" s="5">
        <f>VLOOKUP(A162,'[1]census pivot'!$A$4:$S$462,6,FALSE)</f>
        <v>50589.498999999996</v>
      </c>
      <c r="T162" s="5">
        <f>VLOOKUP(A162,'[1]census pivot'!$A$4:$S$462,7,FALSE)</f>
        <v>46931.630000000005</v>
      </c>
      <c r="U162" s="5">
        <f>VLOOKUP(A162,'[1]census pivot'!$A$4:$S$462,8,FALSE)</f>
        <v>41302.83600000001</v>
      </c>
      <c r="V162" s="5">
        <f>VLOOKUP(A162,'[1]census pivot'!$A$4:$S$462,9,FALSE)</f>
        <v>40544.348999999995</v>
      </c>
      <c r="W162" s="5">
        <f>VLOOKUP(A162,'[1]census pivot'!$A$4:$S$462,10,FALSE)</f>
        <v>45079.983</v>
      </c>
      <c r="X162" s="5">
        <f>VLOOKUP(A162,'[1]census pivot'!$A$4:$S$462,11,FALSE)</f>
        <v>51387.106999999989</v>
      </c>
      <c r="Y162" s="5">
        <f>VLOOKUP(A162,'[1]census pivot'!$A$4:$S$462,12,FALSE)</f>
        <v>50054.890999999989</v>
      </c>
      <c r="Z162" s="5">
        <f>VLOOKUP(A162,'[1]census pivot'!$A$4:$S$462,13,FALSE)</f>
        <v>44489.030999999988</v>
      </c>
      <c r="AA162" s="5">
        <f>VLOOKUP(A162,'[1]census pivot'!$A$4:$S$462,14,FALSE)</f>
        <v>33325.084999999992</v>
      </c>
      <c r="AB162" s="5">
        <f>VLOOKUP(A162,'[1]census pivot'!$A$4:$S$462,15,FALSE)</f>
        <v>25135.506000000001</v>
      </c>
      <c r="AC162" s="5">
        <f>VLOOKUP(A162,'[1]census pivot'!$A$4:$S$462,16,FALSE)</f>
        <v>21875.389000000003</v>
      </c>
      <c r="AD162" s="5">
        <f>VLOOKUP(A162,'[1]census pivot'!$A$4:$S$462,17,FALSE)</f>
        <v>18726.872000000007</v>
      </c>
      <c r="AE162" s="5">
        <f>VLOOKUP(A162,'[1]census pivot'!$A$4:$S$462,18,FALSE)</f>
        <v>14940.051999999998</v>
      </c>
      <c r="AF162" s="5">
        <f>VLOOKUP(A162,'[1]census pivot'!$A$4:$S$462,19,FALSE)</f>
        <v>15679.570999999998</v>
      </c>
      <c r="AG162" s="6">
        <f t="shared" si="20"/>
        <v>2.5255442895952148E-3</v>
      </c>
      <c r="AH162" s="6">
        <f t="shared" si="21"/>
        <v>5.553427498437522E-4</v>
      </c>
      <c r="AI162" s="6">
        <f t="shared" si="22"/>
        <v>5.2270540046497308E-4</v>
      </c>
      <c r="AJ162" s="6">
        <f t="shared" si="23"/>
        <v>6.1200574387790816E-4</v>
      </c>
      <c r="AK162" s="6">
        <f t="shared" si="24"/>
        <v>7.708089331429763E-4</v>
      </c>
      <c r="AL162" s="6">
        <f t="shared" si="25"/>
        <v>4.5346110000711945E-4</v>
      </c>
      <c r="AM162" s="6">
        <f t="shared" si="26"/>
        <v>6.8111035277969377E-4</v>
      </c>
      <c r="AN162" s="6">
        <f t="shared" si="27"/>
        <v>1.3826582114635341E-3</v>
      </c>
      <c r="AO162" s="6">
        <f t="shared" si="28"/>
        <v>1.1584069872258003E-3</v>
      </c>
      <c r="AP162" s="6">
        <f t="shared" si="29"/>
        <v>4.7832941347693766E-3</v>
      </c>
    </row>
    <row r="163" spans="1:42" x14ac:dyDescent="0.35">
      <c r="A163" s="3" t="s">
        <v>402</v>
      </c>
      <c r="B163" s="4">
        <v>50</v>
      </c>
      <c r="C163" s="4">
        <v>49</v>
      </c>
      <c r="D163" s="4">
        <v>43</v>
      </c>
      <c r="E163" s="4">
        <v>33</v>
      </c>
      <c r="F163" s="4">
        <v>47</v>
      </c>
      <c r="G163" s="4">
        <v>43</v>
      </c>
      <c r="H163" s="4">
        <v>59</v>
      </c>
      <c r="I163" s="4">
        <v>50</v>
      </c>
      <c r="J163" s="4">
        <v>65</v>
      </c>
      <c r="K163" s="4">
        <v>39</v>
      </c>
      <c r="L163" s="4">
        <v>154</v>
      </c>
      <c r="M163" s="4">
        <v>68</v>
      </c>
      <c r="N163" s="4">
        <v>700</v>
      </c>
      <c r="O163" s="5">
        <f>VLOOKUP(A163,'[1]census pivot'!$A$4:$S$462,2,FALSE)</f>
        <v>56512.298999999999</v>
      </c>
      <c r="P163" s="5">
        <f>VLOOKUP(A163,'[1]census pivot'!$A$4:$S$462,3,FALSE)</f>
        <v>58917.661999999997</v>
      </c>
      <c r="Q163" s="5">
        <f>VLOOKUP(A163,'[1]census pivot'!$A$4:$S$462,4,FALSE)</f>
        <v>63204.807000000008</v>
      </c>
      <c r="R163" s="5">
        <f>VLOOKUP(A163,'[1]census pivot'!$A$4:$S$462,5,FALSE)</f>
        <v>75331.001999999993</v>
      </c>
      <c r="S163" s="5">
        <f>VLOOKUP(A163,'[1]census pivot'!$A$4:$S$462,6,FALSE)</f>
        <v>81058.48</v>
      </c>
      <c r="T163" s="5">
        <f>VLOOKUP(A163,'[1]census pivot'!$A$4:$S$462,7,FALSE)</f>
        <v>70260.669000000009</v>
      </c>
      <c r="U163" s="5">
        <f>VLOOKUP(A163,'[1]census pivot'!$A$4:$S$462,8,FALSE)</f>
        <v>65371.732000000004</v>
      </c>
      <c r="V163" s="5">
        <f>VLOOKUP(A163,'[1]census pivot'!$A$4:$S$462,9,FALSE)</f>
        <v>61680.074000000001</v>
      </c>
      <c r="W163" s="5">
        <f>VLOOKUP(A163,'[1]census pivot'!$A$4:$S$462,10,FALSE)</f>
        <v>66943.462</v>
      </c>
      <c r="X163" s="5">
        <f>VLOOKUP(A163,'[1]census pivot'!$A$4:$S$462,11,FALSE)</f>
        <v>74235.616999999998</v>
      </c>
      <c r="Y163" s="5">
        <f>VLOOKUP(A163,'[1]census pivot'!$A$4:$S$462,12,FALSE)</f>
        <v>79691.47099999999</v>
      </c>
      <c r="Z163" s="5">
        <f>VLOOKUP(A163,'[1]census pivot'!$A$4:$S$462,13,FALSE)</f>
        <v>75617.139999999985</v>
      </c>
      <c r="AA163" s="5">
        <f>VLOOKUP(A163,'[1]census pivot'!$A$4:$S$462,14,FALSE)</f>
        <v>63521.932000000001</v>
      </c>
      <c r="AB163" s="5">
        <f>VLOOKUP(A163,'[1]census pivot'!$A$4:$S$462,15,FALSE)</f>
        <v>49839.370999999999</v>
      </c>
      <c r="AC163" s="5">
        <f>VLOOKUP(A163,'[1]census pivot'!$A$4:$S$462,16,FALSE)</f>
        <v>35378.536999999997</v>
      </c>
      <c r="AD163" s="5">
        <f>VLOOKUP(A163,'[1]census pivot'!$A$4:$S$462,17,FALSE)</f>
        <v>25804.104000000003</v>
      </c>
      <c r="AE163" s="5">
        <f>VLOOKUP(A163,'[1]census pivot'!$A$4:$S$462,18,FALSE)</f>
        <v>22718.029000000002</v>
      </c>
      <c r="AF163" s="5">
        <f>VLOOKUP(A163,'[1]census pivot'!$A$4:$S$462,19,FALSE)</f>
        <v>28050.168000000001</v>
      </c>
      <c r="AG163" s="6">
        <f t="shared" si="20"/>
        <v>1.7518310483174645E-3</v>
      </c>
      <c r="AH163" s="6">
        <f t="shared" si="21"/>
        <v>3.5210555725007488E-4</v>
      </c>
      <c r="AI163" s="6">
        <f t="shared" si="22"/>
        <v>2.7495455225051517E-4</v>
      </c>
      <c r="AJ163" s="6">
        <f t="shared" si="23"/>
        <v>3.465248690834574E-4</v>
      </c>
      <c r="AK163" s="6">
        <f t="shared" si="24"/>
        <v>3.3430895571087395E-4</v>
      </c>
      <c r="AL163" s="6">
        <f t="shared" si="25"/>
        <v>3.8329835746649094E-4</v>
      </c>
      <c r="AM163" s="6">
        <f t="shared" si="26"/>
        <v>3.5935269138491884E-4</v>
      </c>
      <c r="AN163" s="6">
        <f t="shared" si="27"/>
        <v>7.6275047728231022E-4</v>
      </c>
      <c r="AO163" s="6">
        <f t="shared" si="28"/>
        <v>8.037569164570733E-4</v>
      </c>
      <c r="AP163" s="6">
        <f t="shared" si="29"/>
        <v>5.4901631961705184E-3</v>
      </c>
    </row>
    <row r="164" spans="1:42" x14ac:dyDescent="0.35">
      <c r="A164" s="3" t="s">
        <v>157</v>
      </c>
      <c r="B164" s="4">
        <v>54</v>
      </c>
      <c r="C164" s="4">
        <v>51</v>
      </c>
      <c r="D164" s="4">
        <v>51</v>
      </c>
      <c r="E164" s="4">
        <v>50</v>
      </c>
      <c r="F164" s="4">
        <v>60</v>
      </c>
      <c r="G164" s="4">
        <v>57</v>
      </c>
      <c r="H164" s="4">
        <v>49</v>
      </c>
      <c r="I164" s="4">
        <v>46</v>
      </c>
      <c r="J164" s="4">
        <v>65</v>
      </c>
      <c r="K164" s="4">
        <v>50</v>
      </c>
      <c r="L164" s="4">
        <v>118</v>
      </c>
      <c r="M164" s="4">
        <v>53</v>
      </c>
      <c r="N164" s="4">
        <v>704</v>
      </c>
      <c r="O164" s="5">
        <f>VLOOKUP(A164,'[1]census pivot'!$A$4:$S$462,2,FALSE)</f>
        <v>117186.89000000001</v>
      </c>
      <c r="P164" s="5">
        <f>VLOOKUP(A164,'[1]census pivot'!$A$4:$S$462,3,FALSE)</f>
        <v>118474.59500000004</v>
      </c>
      <c r="Q164" s="5">
        <f>VLOOKUP(A164,'[1]census pivot'!$A$4:$S$462,4,FALSE)</f>
        <v>118733.84000000003</v>
      </c>
      <c r="R164" s="5">
        <f>VLOOKUP(A164,'[1]census pivot'!$A$4:$S$462,5,FALSE)</f>
        <v>112140.93900000003</v>
      </c>
      <c r="S164" s="5">
        <f>VLOOKUP(A164,'[1]census pivot'!$A$4:$S$462,6,FALSE)</f>
        <v>110369.27599999997</v>
      </c>
      <c r="T164" s="5">
        <f>VLOOKUP(A164,'[1]census pivot'!$A$4:$S$462,7,FALSE)</f>
        <v>105144.37700000004</v>
      </c>
      <c r="U164" s="5">
        <f>VLOOKUP(A164,'[1]census pivot'!$A$4:$S$462,8,FALSE)</f>
        <v>103121.784</v>
      </c>
      <c r="V164" s="5">
        <f>VLOOKUP(A164,'[1]census pivot'!$A$4:$S$462,9,FALSE)</f>
        <v>94890.114000000001</v>
      </c>
      <c r="W164" s="5">
        <f>VLOOKUP(A164,'[1]census pivot'!$A$4:$S$462,10,FALSE)</f>
        <v>96339.062999999995</v>
      </c>
      <c r="X164" s="5">
        <f>VLOOKUP(A164,'[1]census pivot'!$A$4:$S$462,11,FALSE)</f>
        <v>97923.274000000005</v>
      </c>
      <c r="Y164" s="5">
        <f>VLOOKUP(A164,'[1]census pivot'!$A$4:$S$462,12,FALSE)</f>
        <v>102530.13900000001</v>
      </c>
      <c r="Z164" s="5">
        <f>VLOOKUP(A164,'[1]census pivot'!$A$4:$S$462,13,FALSE)</f>
        <v>94453.756000000008</v>
      </c>
      <c r="AA164" s="5">
        <f>VLOOKUP(A164,'[1]census pivot'!$A$4:$S$462,14,FALSE)</f>
        <v>86861.674999999988</v>
      </c>
      <c r="AB164" s="5">
        <f>VLOOKUP(A164,'[1]census pivot'!$A$4:$S$462,15,FALSE)</f>
        <v>64757.598999999995</v>
      </c>
      <c r="AC164" s="5">
        <f>VLOOKUP(A164,'[1]census pivot'!$A$4:$S$462,16,FALSE)</f>
        <v>47445.717999999993</v>
      </c>
      <c r="AD164" s="5">
        <f>VLOOKUP(A164,'[1]census pivot'!$A$4:$S$462,17,FALSE)</f>
        <v>34159.778999999995</v>
      </c>
      <c r="AE164" s="5">
        <f>VLOOKUP(A164,'[1]census pivot'!$A$4:$S$462,18,FALSE)</f>
        <v>25110.313999999995</v>
      </c>
      <c r="AF164" s="5">
        <f>VLOOKUP(A164,'[1]census pivot'!$A$4:$S$462,19,FALSE)</f>
        <v>24265.836000000007</v>
      </c>
      <c r="AG164" s="6">
        <f t="shared" si="20"/>
        <v>8.9600466400294426E-4</v>
      </c>
      <c r="AH164" s="6">
        <f t="shared" si="21"/>
        <v>2.1500078612297235E-4</v>
      </c>
      <c r="AI164" s="6">
        <f t="shared" si="22"/>
        <v>2.2920296041240175E-4</v>
      </c>
      <c r="AJ164" s="6">
        <f t="shared" si="23"/>
        <v>2.8809288898353484E-4</v>
      </c>
      <c r="AK164" s="6">
        <f t="shared" si="24"/>
        <v>2.9807166926206039E-4</v>
      </c>
      <c r="AL164" s="6">
        <f t="shared" si="25"/>
        <v>2.4444582542478336E-4</v>
      </c>
      <c r="AM164" s="6">
        <f t="shared" si="26"/>
        <v>2.5370151755037333E-4</v>
      </c>
      <c r="AN164" s="6">
        <f t="shared" si="27"/>
        <v>5.7930551197519424E-4</v>
      </c>
      <c r="AO164" s="6">
        <f t="shared" si="28"/>
        <v>8.4359577434778114E-4</v>
      </c>
      <c r="AP164" s="6">
        <f t="shared" si="29"/>
        <v>4.8628038201527432E-3</v>
      </c>
    </row>
    <row r="165" spans="1:42" x14ac:dyDescent="0.35">
      <c r="A165" s="3" t="s">
        <v>397</v>
      </c>
      <c r="B165" s="4">
        <v>67</v>
      </c>
      <c r="C165" s="4">
        <v>31</v>
      </c>
      <c r="D165" s="4">
        <v>56</v>
      </c>
      <c r="E165" s="4">
        <v>48</v>
      </c>
      <c r="F165" s="4">
        <v>60</v>
      </c>
      <c r="G165" s="4">
        <v>44</v>
      </c>
      <c r="H165" s="4">
        <v>57</v>
      </c>
      <c r="I165" s="4">
        <v>55</v>
      </c>
      <c r="J165" s="4">
        <v>65</v>
      </c>
      <c r="K165" s="4">
        <v>63</v>
      </c>
      <c r="L165" s="4">
        <v>113</v>
      </c>
      <c r="M165" s="4">
        <v>54</v>
      </c>
      <c r="N165" s="4">
        <v>713</v>
      </c>
      <c r="O165" s="5">
        <f>VLOOKUP(A165,'[1]census pivot'!$A$4:$S$462,2,FALSE)</f>
        <v>59283.511000000006</v>
      </c>
      <c r="P165" s="5">
        <f>VLOOKUP(A165,'[1]census pivot'!$A$4:$S$462,3,FALSE)</f>
        <v>61750.947</v>
      </c>
      <c r="Q165" s="5">
        <f>VLOOKUP(A165,'[1]census pivot'!$A$4:$S$462,4,FALSE)</f>
        <v>65782.843999999997</v>
      </c>
      <c r="R165" s="5">
        <f>VLOOKUP(A165,'[1]census pivot'!$A$4:$S$462,5,FALSE)</f>
        <v>80764.366999999998</v>
      </c>
      <c r="S165" s="5">
        <f>VLOOKUP(A165,'[1]census pivot'!$A$4:$S$462,6,FALSE)</f>
        <v>79933.733000000007</v>
      </c>
      <c r="T165" s="5">
        <f>VLOOKUP(A165,'[1]census pivot'!$A$4:$S$462,7,FALSE)</f>
        <v>66724.803</v>
      </c>
      <c r="U165" s="5">
        <f>VLOOKUP(A165,'[1]census pivot'!$A$4:$S$462,8,FALSE)</f>
        <v>61063.253000000004</v>
      </c>
      <c r="V165" s="5">
        <f>VLOOKUP(A165,'[1]census pivot'!$A$4:$S$462,9,FALSE)</f>
        <v>69347.370999999999</v>
      </c>
      <c r="W165" s="5">
        <f>VLOOKUP(A165,'[1]census pivot'!$A$4:$S$462,10,FALSE)</f>
        <v>77567.23599999999</v>
      </c>
      <c r="X165" s="5">
        <f>VLOOKUP(A165,'[1]census pivot'!$A$4:$S$462,11,FALSE)</f>
        <v>82076.52900000001</v>
      </c>
      <c r="Y165" s="5">
        <f>VLOOKUP(A165,'[1]census pivot'!$A$4:$S$462,12,FALSE)</f>
        <v>78750.659</v>
      </c>
      <c r="Z165" s="5">
        <f>VLOOKUP(A165,'[1]census pivot'!$A$4:$S$462,13,FALSE)</f>
        <v>67588.481999999989</v>
      </c>
      <c r="AA165" s="5">
        <f>VLOOKUP(A165,'[1]census pivot'!$A$4:$S$462,14,FALSE)</f>
        <v>55172.993999999999</v>
      </c>
      <c r="AB165" s="5">
        <f>VLOOKUP(A165,'[1]census pivot'!$A$4:$S$462,15,FALSE)</f>
        <v>39244.612000000001</v>
      </c>
      <c r="AC165" s="5">
        <f>VLOOKUP(A165,'[1]census pivot'!$A$4:$S$462,16,FALSE)</f>
        <v>31390.619000000002</v>
      </c>
      <c r="AD165" s="5">
        <f>VLOOKUP(A165,'[1]census pivot'!$A$4:$S$462,17,FALSE)</f>
        <v>28922.575000000001</v>
      </c>
      <c r="AE165" s="5">
        <f>VLOOKUP(A165,'[1]census pivot'!$A$4:$S$462,18,FALSE)</f>
        <v>25745.074000000001</v>
      </c>
      <c r="AF165" s="5">
        <f>VLOOKUP(A165,'[1]census pivot'!$A$4:$S$462,19,FALSE)</f>
        <v>24560.228999999999</v>
      </c>
      <c r="AG165" s="6">
        <f t="shared" si="20"/>
        <v>1.6530734827766862E-3</v>
      </c>
      <c r="AH165" s="6">
        <f t="shared" si="21"/>
        <v>4.3909931290288392E-4</v>
      </c>
      <c r="AI165" s="6">
        <f t="shared" si="22"/>
        <v>3.4847954020613808E-4</v>
      </c>
      <c r="AJ165" s="6">
        <f t="shared" si="23"/>
        <v>4.6952744941984245E-4</v>
      </c>
      <c r="AK165" s="6">
        <f t="shared" si="24"/>
        <v>2.9949370521067389E-4</v>
      </c>
      <c r="AL165" s="6">
        <f t="shared" si="25"/>
        <v>3.5441768713881876E-4</v>
      </c>
      <c r="AM165" s="6">
        <f t="shared" si="26"/>
        <v>4.4802328704487065E-4</v>
      </c>
      <c r="AN165" s="6">
        <f t="shared" si="27"/>
        <v>9.2022067571351186E-4</v>
      </c>
      <c r="AO165" s="6">
        <f t="shared" si="28"/>
        <v>1.1524183159952607E-3</v>
      </c>
      <c r="AP165" s="6">
        <f t="shared" si="29"/>
        <v>4.6009342991060872E-3</v>
      </c>
    </row>
    <row r="166" spans="1:42" x14ac:dyDescent="0.35">
      <c r="A166" s="3" t="s">
        <v>309</v>
      </c>
      <c r="B166" s="4">
        <v>63</v>
      </c>
      <c r="C166" s="4">
        <v>47</v>
      </c>
      <c r="D166" s="4">
        <v>68</v>
      </c>
      <c r="E166" s="4">
        <v>53</v>
      </c>
      <c r="F166" s="4">
        <v>51</v>
      </c>
      <c r="G166" s="4">
        <v>61</v>
      </c>
      <c r="H166" s="4">
        <v>56</v>
      </c>
      <c r="I166" s="4">
        <v>47</v>
      </c>
      <c r="J166" s="4">
        <v>65</v>
      </c>
      <c r="K166" s="4">
        <v>42</v>
      </c>
      <c r="L166" s="4">
        <v>122</v>
      </c>
      <c r="M166" s="4">
        <v>52</v>
      </c>
      <c r="N166" s="4">
        <v>727</v>
      </c>
      <c r="O166" s="5">
        <f>VLOOKUP(A166,'[1]census pivot'!$A$4:$S$462,2,FALSE)</f>
        <v>69384.82699999999</v>
      </c>
      <c r="P166" s="5">
        <f>VLOOKUP(A166,'[1]census pivot'!$A$4:$S$462,3,FALSE)</f>
        <v>76842.131000000008</v>
      </c>
      <c r="Q166" s="5">
        <f>VLOOKUP(A166,'[1]census pivot'!$A$4:$S$462,4,FALSE)</f>
        <v>84829.463000000003</v>
      </c>
      <c r="R166" s="5">
        <f>VLOOKUP(A166,'[1]census pivot'!$A$4:$S$462,5,FALSE)</f>
        <v>94399.342000000004</v>
      </c>
      <c r="S166" s="5">
        <f>VLOOKUP(A166,'[1]census pivot'!$A$4:$S$462,6,FALSE)</f>
        <v>84387.013000000006</v>
      </c>
      <c r="T166" s="5">
        <f>VLOOKUP(A166,'[1]census pivot'!$A$4:$S$462,7,FALSE)</f>
        <v>73388.551999999996</v>
      </c>
      <c r="U166" s="5">
        <f>VLOOKUP(A166,'[1]census pivot'!$A$4:$S$462,8,FALSE)</f>
        <v>72297.282999999996</v>
      </c>
      <c r="V166" s="5">
        <f>VLOOKUP(A166,'[1]census pivot'!$A$4:$S$462,9,FALSE)</f>
        <v>81550.725999999995</v>
      </c>
      <c r="W166" s="5">
        <f>VLOOKUP(A166,'[1]census pivot'!$A$4:$S$462,10,FALSE)</f>
        <v>97772.349999999991</v>
      </c>
      <c r="X166" s="5">
        <f>VLOOKUP(A166,'[1]census pivot'!$A$4:$S$462,11,FALSE)</f>
        <v>111461.41099999999</v>
      </c>
      <c r="Y166" s="5">
        <f>VLOOKUP(A166,'[1]census pivot'!$A$4:$S$462,12,FALSE)</f>
        <v>111762.40700000001</v>
      </c>
      <c r="Z166" s="5">
        <f>VLOOKUP(A166,'[1]census pivot'!$A$4:$S$462,13,FALSE)</f>
        <v>96602.83</v>
      </c>
      <c r="AA166" s="5">
        <f>VLOOKUP(A166,'[1]census pivot'!$A$4:$S$462,14,FALSE)</f>
        <v>82627.989000000001</v>
      </c>
      <c r="AB166" s="5">
        <f>VLOOKUP(A166,'[1]census pivot'!$A$4:$S$462,15,FALSE)</f>
        <v>58323.451000000001</v>
      </c>
      <c r="AC166" s="5">
        <f>VLOOKUP(A166,'[1]census pivot'!$A$4:$S$462,16,FALSE)</f>
        <v>40721.112000000001</v>
      </c>
      <c r="AD166" s="5">
        <f>VLOOKUP(A166,'[1]census pivot'!$A$4:$S$462,17,FALSE)</f>
        <v>31934.429</v>
      </c>
      <c r="AE166" s="5">
        <f>VLOOKUP(A166,'[1]census pivot'!$A$4:$S$462,18,FALSE)</f>
        <v>25832.445999999996</v>
      </c>
      <c r="AF166" s="5">
        <f>VLOOKUP(A166,'[1]census pivot'!$A$4:$S$462,19,FALSE)</f>
        <v>24345.947</v>
      </c>
      <c r="AG166" s="6">
        <f t="shared" si="20"/>
        <v>1.5853610184831911E-3</v>
      </c>
      <c r="AH166" s="6">
        <f t="shared" si="21"/>
        <v>4.206057373319397E-4</v>
      </c>
      <c r="AI166" s="6">
        <f t="shared" si="22"/>
        <v>3.8034222466250289E-4</v>
      </c>
      <c r="AJ166" s="6">
        <f t="shared" si="23"/>
        <v>3.5006835084550259E-4</v>
      </c>
      <c r="AK166" s="6">
        <f t="shared" si="24"/>
        <v>3.4016815549159997E-4</v>
      </c>
      <c r="AL166" s="6">
        <f t="shared" si="25"/>
        <v>2.508692867174237E-4</v>
      </c>
      <c r="AM166" s="6">
        <f t="shared" si="26"/>
        <v>2.6223168683952729E-4</v>
      </c>
      <c r="AN166" s="6">
        <f t="shared" si="27"/>
        <v>6.5627024877680572E-4</v>
      </c>
      <c r="AO166" s="6">
        <f t="shared" si="28"/>
        <v>7.2706027459508589E-4</v>
      </c>
      <c r="AP166" s="6">
        <f t="shared" si="29"/>
        <v>5.0111010263843916E-3</v>
      </c>
    </row>
    <row r="167" spans="1:42" x14ac:dyDescent="0.35">
      <c r="A167" s="3" t="s">
        <v>472</v>
      </c>
      <c r="B167" s="4">
        <v>53</v>
      </c>
      <c r="C167" s="4">
        <v>52</v>
      </c>
      <c r="D167" s="4">
        <v>56</v>
      </c>
      <c r="E167" s="4">
        <v>64</v>
      </c>
      <c r="F167" s="4">
        <v>51</v>
      </c>
      <c r="G167" s="4">
        <v>72</v>
      </c>
      <c r="H167" s="4">
        <v>70</v>
      </c>
      <c r="I167" s="4">
        <v>57</v>
      </c>
      <c r="J167" s="4">
        <v>65</v>
      </c>
      <c r="K167" s="4">
        <v>169</v>
      </c>
      <c r="L167" s="4">
        <v>416</v>
      </c>
      <c r="M167" s="4">
        <v>43</v>
      </c>
      <c r="N167" s="4">
        <v>1168</v>
      </c>
      <c r="O167" s="5">
        <f>VLOOKUP(A167,'[1]census pivot'!$A$4:$S$462,2,FALSE)</f>
        <v>438952.03499999997</v>
      </c>
      <c r="P167" s="5">
        <f>VLOOKUP(A167,'[1]census pivot'!$A$4:$S$462,3,FALSE)</f>
        <v>432087.26999999996</v>
      </c>
      <c r="Q167" s="5">
        <f>VLOOKUP(A167,'[1]census pivot'!$A$4:$S$462,4,FALSE)</f>
        <v>435580.04800000001</v>
      </c>
      <c r="R167" s="5">
        <f>VLOOKUP(A167,'[1]census pivot'!$A$4:$S$462,5,FALSE)</f>
        <v>450549.76999999996</v>
      </c>
      <c r="S167" s="5">
        <f>VLOOKUP(A167,'[1]census pivot'!$A$4:$S$462,6,FALSE)</f>
        <v>476260.70000000007</v>
      </c>
      <c r="T167" s="5">
        <f>VLOOKUP(A167,'[1]census pivot'!$A$4:$S$462,7,FALSE)</f>
        <v>486242.13799999992</v>
      </c>
      <c r="U167" s="5">
        <f>VLOOKUP(A167,'[1]census pivot'!$A$4:$S$462,8,FALSE)</f>
        <v>466845.09500000009</v>
      </c>
      <c r="V167" s="5">
        <f>VLOOKUP(A167,'[1]census pivot'!$A$4:$S$462,9,FALSE)</f>
        <v>445355.69899999996</v>
      </c>
      <c r="W167" s="5">
        <f>VLOOKUP(A167,'[1]census pivot'!$A$4:$S$462,10,FALSE)</f>
        <v>462171.45500000007</v>
      </c>
      <c r="X167" s="5">
        <f>VLOOKUP(A167,'[1]census pivot'!$A$4:$S$462,11,FALSE)</f>
        <v>474509.8600000001</v>
      </c>
      <c r="Y167" s="5">
        <f>VLOOKUP(A167,'[1]census pivot'!$A$4:$S$462,12,FALSE)</f>
        <v>491504.36100000003</v>
      </c>
      <c r="Z167" s="5">
        <f>VLOOKUP(A167,'[1]census pivot'!$A$4:$S$462,13,FALSE)</f>
        <v>454704.66900000005</v>
      </c>
      <c r="AA167" s="5">
        <f>VLOOKUP(A167,'[1]census pivot'!$A$4:$S$462,14,FALSE)</f>
        <v>399025.34899999999</v>
      </c>
      <c r="AB167" s="5">
        <f>VLOOKUP(A167,'[1]census pivot'!$A$4:$S$462,15,FALSE)</f>
        <v>286769.54800000001</v>
      </c>
      <c r="AC167" s="5">
        <f>VLOOKUP(A167,'[1]census pivot'!$A$4:$S$462,16,FALSE)</f>
        <v>199805.95899999997</v>
      </c>
      <c r="AD167" s="5">
        <f>VLOOKUP(A167,'[1]census pivot'!$A$4:$S$462,17,FALSE)</f>
        <v>145327.30399999997</v>
      </c>
      <c r="AE167" s="5">
        <f>VLOOKUP(A167,'[1]census pivot'!$A$4:$S$462,18,FALSE)</f>
        <v>112306.94099999999</v>
      </c>
      <c r="AF167" s="5">
        <f>VLOOKUP(A167,'[1]census pivot'!$A$4:$S$462,19,FALSE)</f>
        <v>117355.77699999996</v>
      </c>
      <c r="AG167" s="6">
        <f t="shared" si="20"/>
        <v>2.3920609002302498E-4</v>
      </c>
      <c r="AH167" s="6">
        <f t="shared" si="21"/>
        <v>6.4540865880579357E-5</v>
      </c>
      <c r="AI167" s="6">
        <f t="shared" si="22"/>
        <v>6.0422278138484993E-5</v>
      </c>
      <c r="AJ167" s="6">
        <f t="shared" si="23"/>
        <v>5.3510317035166919E-5</v>
      </c>
      <c r="AK167" s="6">
        <f t="shared" si="24"/>
        <v>7.9336469088174514E-5</v>
      </c>
      <c r="AL167" s="6">
        <f t="shared" si="25"/>
        <v>7.2462701353958632E-5</v>
      </c>
      <c r="AM167" s="6">
        <f t="shared" si="26"/>
        <v>6.6765837909192499E-5</v>
      </c>
      <c r="AN167" s="6">
        <f t="shared" si="27"/>
        <v>1.3358666653971138E-4</v>
      </c>
      <c r="AO167" s="6">
        <f t="shared" si="28"/>
        <v>6.5596869701851945E-4</v>
      </c>
      <c r="AP167" s="6">
        <f t="shared" si="29"/>
        <v>3.5447764961753876E-3</v>
      </c>
    </row>
    <row r="168" spans="1:42" x14ac:dyDescent="0.35">
      <c r="A168" s="3" t="s">
        <v>225</v>
      </c>
      <c r="B168" s="4">
        <v>61</v>
      </c>
      <c r="C168" s="4">
        <v>61</v>
      </c>
      <c r="D168" s="4">
        <v>69</v>
      </c>
      <c r="E168" s="4">
        <v>56</v>
      </c>
      <c r="F168" s="4">
        <v>61</v>
      </c>
      <c r="G168" s="4">
        <v>50</v>
      </c>
      <c r="H168" s="4">
        <v>78</v>
      </c>
      <c r="I168" s="4">
        <v>50</v>
      </c>
      <c r="J168" s="4">
        <v>65</v>
      </c>
      <c r="K168" s="4">
        <v>284</v>
      </c>
      <c r="L168" s="4">
        <v>398</v>
      </c>
      <c r="M168" s="4">
        <v>73</v>
      </c>
      <c r="N168" s="4">
        <v>1306</v>
      </c>
      <c r="O168" s="5">
        <f>VLOOKUP(A168,'[1]census pivot'!$A$4:$S$462,2,FALSE)</f>
        <v>376457.23900000006</v>
      </c>
      <c r="P168" s="5">
        <f>VLOOKUP(A168,'[1]census pivot'!$A$4:$S$462,3,FALSE)</f>
        <v>360352.90300000005</v>
      </c>
      <c r="Q168" s="5">
        <f>VLOOKUP(A168,'[1]census pivot'!$A$4:$S$462,4,FALSE)</f>
        <v>384188.38399999996</v>
      </c>
      <c r="R168" s="5">
        <f>VLOOKUP(A168,'[1]census pivot'!$A$4:$S$462,5,FALSE)</f>
        <v>404958.82499999995</v>
      </c>
      <c r="S168" s="5">
        <f>VLOOKUP(A168,'[1]census pivot'!$A$4:$S$462,6,FALSE)</f>
        <v>372129.16599999997</v>
      </c>
      <c r="T168" s="5">
        <f>VLOOKUP(A168,'[1]census pivot'!$A$4:$S$462,7,FALSE)</f>
        <v>379080.783</v>
      </c>
      <c r="U168" s="5">
        <f>VLOOKUP(A168,'[1]census pivot'!$A$4:$S$462,8,FALSE)</f>
        <v>358115.66200000001</v>
      </c>
      <c r="V168" s="5">
        <f>VLOOKUP(A168,'[1]census pivot'!$A$4:$S$462,9,FALSE)</f>
        <v>400251.87599999981</v>
      </c>
      <c r="W168" s="5">
        <f>VLOOKUP(A168,'[1]census pivot'!$A$4:$S$462,10,FALSE)</f>
        <v>444781.84299999988</v>
      </c>
      <c r="X168" s="5">
        <f>VLOOKUP(A168,'[1]census pivot'!$A$4:$S$462,11,FALSE)</f>
        <v>456619.69900000002</v>
      </c>
      <c r="Y168" s="5">
        <f>VLOOKUP(A168,'[1]census pivot'!$A$4:$S$462,12,FALSE)</f>
        <v>409916.14300000004</v>
      </c>
      <c r="Z168" s="5">
        <f>VLOOKUP(A168,'[1]census pivot'!$A$4:$S$462,13,FALSE)</f>
        <v>351910.34000000008</v>
      </c>
      <c r="AA168" s="5">
        <f>VLOOKUP(A168,'[1]census pivot'!$A$4:$S$462,14,FALSE)</f>
        <v>274666.29299999995</v>
      </c>
      <c r="AB168" s="5">
        <f>VLOOKUP(A168,'[1]census pivot'!$A$4:$S$462,15,FALSE)</f>
        <v>199388.27900000004</v>
      </c>
      <c r="AC168" s="5">
        <f>VLOOKUP(A168,'[1]census pivot'!$A$4:$S$462,16,FALSE)</f>
        <v>154603.23199999996</v>
      </c>
      <c r="AD168" s="5">
        <f>VLOOKUP(A168,'[1]census pivot'!$A$4:$S$462,17,FALSE)</f>
        <v>126299.606</v>
      </c>
      <c r="AE168" s="5">
        <f>VLOOKUP(A168,'[1]census pivot'!$A$4:$S$462,18,FALSE)</f>
        <v>98464.080999999991</v>
      </c>
      <c r="AF168" s="5">
        <f>VLOOKUP(A168,'[1]census pivot'!$A$4:$S$462,19,FALSE)</f>
        <v>84359.325000000012</v>
      </c>
      <c r="AG168" s="6">
        <f t="shared" si="20"/>
        <v>3.2407399130927585E-4</v>
      </c>
      <c r="AH168" s="6">
        <f t="shared" si="21"/>
        <v>9.2674511413629639E-5</v>
      </c>
      <c r="AI168" s="6">
        <f t="shared" si="22"/>
        <v>8.8793033477723647E-5</v>
      </c>
      <c r="AJ168" s="6">
        <f t="shared" si="23"/>
        <v>8.2745922628533558E-5</v>
      </c>
      <c r="AK168" s="6">
        <f t="shared" si="24"/>
        <v>5.9169236535518672E-5</v>
      </c>
      <c r="AL168" s="6">
        <f t="shared" si="25"/>
        <v>9.0013587689544172E-5</v>
      </c>
      <c r="AM168" s="6">
        <f t="shared" si="26"/>
        <v>7.9798698781031625E-5</v>
      </c>
      <c r="AN168" s="6">
        <f t="shared" si="27"/>
        <v>1.8362022246347031E-4</v>
      </c>
      <c r="AO168" s="6">
        <f t="shared" si="28"/>
        <v>1.2635493027839504E-3</v>
      </c>
      <c r="AP168" s="6">
        <f t="shared" si="29"/>
        <v>4.7179135205266277E-3</v>
      </c>
    </row>
    <row r="169" spans="1:42" x14ac:dyDescent="0.35">
      <c r="A169" s="3" t="s">
        <v>357</v>
      </c>
      <c r="B169" s="4">
        <v>59</v>
      </c>
      <c r="C169" s="4">
        <v>45</v>
      </c>
      <c r="D169" s="4">
        <v>48</v>
      </c>
      <c r="E169" s="4">
        <v>43</v>
      </c>
      <c r="F169" s="4">
        <v>42</v>
      </c>
      <c r="G169" s="4">
        <v>52</v>
      </c>
      <c r="H169" s="4">
        <v>42</v>
      </c>
      <c r="I169" s="4">
        <v>29</v>
      </c>
      <c r="J169" s="4">
        <v>66</v>
      </c>
      <c r="K169" s="4">
        <v>50</v>
      </c>
      <c r="L169" s="4">
        <v>89</v>
      </c>
      <c r="M169" s="4">
        <v>70</v>
      </c>
      <c r="N169" s="4">
        <v>635</v>
      </c>
      <c r="O169" s="5">
        <f>VLOOKUP(A169,'[1]census pivot'!$A$4:$S$462,2,FALSE)</f>
        <v>43447.164999999994</v>
      </c>
      <c r="P169" s="5">
        <f>VLOOKUP(A169,'[1]census pivot'!$A$4:$S$462,3,FALSE)</f>
        <v>41804.21699999999</v>
      </c>
      <c r="Q169" s="5">
        <f>VLOOKUP(A169,'[1]census pivot'!$A$4:$S$462,4,FALSE)</f>
        <v>37213.348000000005</v>
      </c>
      <c r="R169" s="5">
        <f>VLOOKUP(A169,'[1]census pivot'!$A$4:$S$462,5,FALSE)</f>
        <v>43250.690999999992</v>
      </c>
      <c r="S169" s="5">
        <f>VLOOKUP(A169,'[1]census pivot'!$A$4:$S$462,6,FALSE)</f>
        <v>62437.188000000002</v>
      </c>
      <c r="T169" s="5">
        <f>VLOOKUP(A169,'[1]census pivot'!$A$4:$S$462,7,FALSE)</f>
        <v>49744.311999999984</v>
      </c>
      <c r="U169" s="5">
        <f>VLOOKUP(A169,'[1]census pivot'!$A$4:$S$462,8,FALSE)</f>
        <v>44874.434000000001</v>
      </c>
      <c r="V169" s="5">
        <f>VLOOKUP(A169,'[1]census pivot'!$A$4:$S$462,9,FALSE)</f>
        <v>37609.847000000002</v>
      </c>
      <c r="W169" s="5">
        <f>VLOOKUP(A169,'[1]census pivot'!$A$4:$S$462,10,FALSE)</f>
        <v>35679.976000000002</v>
      </c>
      <c r="X169" s="5">
        <f>VLOOKUP(A169,'[1]census pivot'!$A$4:$S$462,11,FALSE)</f>
        <v>38052.001999999986</v>
      </c>
      <c r="Y169" s="5">
        <f>VLOOKUP(A169,'[1]census pivot'!$A$4:$S$462,12,FALSE)</f>
        <v>44699.442000000003</v>
      </c>
      <c r="Z169" s="5">
        <f>VLOOKUP(A169,'[1]census pivot'!$A$4:$S$462,13,FALSE)</f>
        <v>43963.277000000009</v>
      </c>
      <c r="AA169" s="5">
        <f>VLOOKUP(A169,'[1]census pivot'!$A$4:$S$462,14,FALSE)</f>
        <v>37535.896000000001</v>
      </c>
      <c r="AB169" s="5">
        <f>VLOOKUP(A169,'[1]census pivot'!$A$4:$S$462,15,FALSE)</f>
        <v>26723.046000000002</v>
      </c>
      <c r="AC169" s="5">
        <f>VLOOKUP(A169,'[1]census pivot'!$A$4:$S$462,16,FALSE)</f>
        <v>20444.501</v>
      </c>
      <c r="AD169" s="5">
        <f>VLOOKUP(A169,'[1]census pivot'!$A$4:$S$462,17,FALSE)</f>
        <v>15623.855999999996</v>
      </c>
      <c r="AE169" s="5">
        <f>VLOOKUP(A169,'[1]census pivot'!$A$4:$S$462,18,FALSE)</f>
        <v>13267.391999999996</v>
      </c>
      <c r="AF169" s="5">
        <f>VLOOKUP(A169,'[1]census pivot'!$A$4:$S$462,19,FALSE)</f>
        <v>14632.179000000002</v>
      </c>
      <c r="AG169" s="6">
        <f t="shared" si="20"/>
        <v>2.3937119947872319E-3</v>
      </c>
      <c r="AH169" s="6">
        <f t="shared" si="21"/>
        <v>6.0745987300418584E-4</v>
      </c>
      <c r="AI169" s="6">
        <f t="shared" si="22"/>
        <v>4.541675020273612E-4</v>
      </c>
      <c r="AJ169" s="6">
        <f t="shared" si="23"/>
        <v>4.4388666913848138E-4</v>
      </c>
      <c r="AK169" s="6">
        <f t="shared" si="24"/>
        <v>7.0951187861376054E-4</v>
      </c>
      <c r="AL169" s="6">
        <f t="shared" si="25"/>
        <v>5.0754401337093291E-4</v>
      </c>
      <c r="AM169" s="6">
        <f t="shared" si="26"/>
        <v>3.5583183156962829E-4</v>
      </c>
      <c r="AN169" s="6">
        <f t="shared" si="27"/>
        <v>1.3992671698615151E-3</v>
      </c>
      <c r="AO169" s="6">
        <f t="shared" si="28"/>
        <v>1.7306279050320018E-3</v>
      </c>
      <c r="AP169" s="6">
        <f t="shared" si="29"/>
        <v>6.082484365452335E-3</v>
      </c>
    </row>
    <row r="170" spans="1:42" x14ac:dyDescent="0.35">
      <c r="A170" s="3" t="s">
        <v>115</v>
      </c>
      <c r="B170" s="4">
        <v>39</v>
      </c>
      <c r="C170" s="4">
        <v>49</v>
      </c>
      <c r="D170" s="4">
        <v>66</v>
      </c>
      <c r="E170" s="4">
        <v>48</v>
      </c>
      <c r="F170" s="4">
        <v>43</v>
      </c>
      <c r="G170" s="4">
        <v>57</v>
      </c>
      <c r="H170" s="4">
        <v>49</v>
      </c>
      <c r="I170" s="4">
        <v>66</v>
      </c>
      <c r="J170" s="4">
        <v>66</v>
      </c>
      <c r="K170" s="4">
        <v>42</v>
      </c>
      <c r="L170" s="4">
        <v>62</v>
      </c>
      <c r="M170" s="4">
        <v>51</v>
      </c>
      <c r="N170" s="4">
        <v>638</v>
      </c>
      <c r="O170" s="5">
        <f>VLOOKUP(A170,'[1]census pivot'!$A$4:$S$462,2,FALSE)</f>
        <v>55711.476000000002</v>
      </c>
      <c r="P170" s="5">
        <f>VLOOKUP(A170,'[1]census pivot'!$A$4:$S$462,3,FALSE)</f>
        <v>56777.895000000004</v>
      </c>
      <c r="Q170" s="5">
        <f>VLOOKUP(A170,'[1]census pivot'!$A$4:$S$462,4,FALSE)</f>
        <v>57710.415000000001</v>
      </c>
      <c r="R170" s="5">
        <f>VLOOKUP(A170,'[1]census pivot'!$A$4:$S$462,5,FALSE)</f>
        <v>60440.949000000001</v>
      </c>
      <c r="S170" s="5">
        <f>VLOOKUP(A170,'[1]census pivot'!$A$4:$S$462,6,FALSE)</f>
        <v>63891.18</v>
      </c>
      <c r="T170" s="5">
        <f>VLOOKUP(A170,'[1]census pivot'!$A$4:$S$462,7,FALSE)</f>
        <v>63491.657999999996</v>
      </c>
      <c r="U170" s="5">
        <f>VLOOKUP(A170,'[1]census pivot'!$A$4:$S$462,8,FALSE)</f>
        <v>58770.309000000001</v>
      </c>
      <c r="V170" s="5">
        <f>VLOOKUP(A170,'[1]census pivot'!$A$4:$S$462,9,FALSE)</f>
        <v>55071.279000000002</v>
      </c>
      <c r="W170" s="5">
        <f>VLOOKUP(A170,'[1]census pivot'!$A$4:$S$462,10,FALSE)</f>
        <v>55324.428</v>
      </c>
      <c r="X170" s="5">
        <f>VLOOKUP(A170,'[1]census pivot'!$A$4:$S$462,11,FALSE)</f>
        <v>62287.566000000006</v>
      </c>
      <c r="Y170" s="5">
        <f>VLOOKUP(A170,'[1]census pivot'!$A$4:$S$462,12,FALSE)</f>
        <v>67465.16399999999</v>
      </c>
      <c r="Z170" s="5">
        <f>VLOOKUP(A170,'[1]census pivot'!$A$4:$S$462,13,FALSE)</f>
        <v>66089.597999999998</v>
      </c>
      <c r="AA170" s="5">
        <f>VLOOKUP(A170,'[1]census pivot'!$A$4:$S$462,14,FALSE)</f>
        <v>58516.29</v>
      </c>
      <c r="AB170" s="5">
        <f>VLOOKUP(A170,'[1]census pivot'!$A$4:$S$462,15,FALSE)</f>
        <v>52603.322999999997</v>
      </c>
      <c r="AC170" s="5">
        <f>VLOOKUP(A170,'[1]census pivot'!$A$4:$S$462,16,FALSE)</f>
        <v>38252.423999999999</v>
      </c>
      <c r="AD170" s="5">
        <f>VLOOKUP(A170,'[1]census pivot'!$A$4:$S$462,17,FALSE)</f>
        <v>26709.383999999998</v>
      </c>
      <c r="AE170" s="5">
        <f>VLOOKUP(A170,'[1]census pivot'!$A$4:$S$462,18,FALSE)</f>
        <v>18133.778999999999</v>
      </c>
      <c r="AF170" s="5">
        <f>VLOOKUP(A170,'[1]census pivot'!$A$4:$S$462,19,FALSE)</f>
        <v>17960.129999999997</v>
      </c>
      <c r="AG170" s="6">
        <f t="shared" si="20"/>
        <v>1.5795668382578842E-3</v>
      </c>
      <c r="AH170" s="6">
        <f t="shared" si="21"/>
        <v>5.76478070119124E-4</v>
      </c>
      <c r="AI170" s="6">
        <f t="shared" si="22"/>
        <v>5.30836241049166E-4</v>
      </c>
      <c r="AJ170" s="6">
        <f t="shared" si="23"/>
        <v>3.5170381317356031E-4</v>
      </c>
      <c r="AK170" s="6">
        <f t="shared" si="24"/>
        <v>5.1632442555035231E-4</v>
      </c>
      <c r="AL170" s="6">
        <f t="shared" si="25"/>
        <v>3.7764137987693981E-4</v>
      </c>
      <c r="AM170" s="6">
        <f t="shared" si="26"/>
        <v>5.2966999440668479E-4</v>
      </c>
      <c r="AN170" s="6">
        <f t="shared" si="27"/>
        <v>7.2642625457693935E-4</v>
      </c>
      <c r="AO170" s="6">
        <f t="shared" si="28"/>
        <v>9.365976258186783E-4</v>
      </c>
      <c r="AP170" s="6">
        <f t="shared" si="29"/>
        <v>3.4520908256232001E-3</v>
      </c>
    </row>
    <row r="171" spans="1:42" x14ac:dyDescent="0.35">
      <c r="A171" s="3" t="s">
        <v>351</v>
      </c>
      <c r="B171" s="4">
        <v>47</v>
      </c>
      <c r="C171" s="4">
        <v>58</v>
      </c>
      <c r="D171" s="4">
        <v>63</v>
      </c>
      <c r="E171" s="4">
        <v>36</v>
      </c>
      <c r="F171" s="4">
        <v>73</v>
      </c>
      <c r="G171" s="4">
        <v>44</v>
      </c>
      <c r="H171" s="4">
        <v>47</v>
      </c>
      <c r="I171" s="4">
        <v>56</v>
      </c>
      <c r="J171" s="4">
        <v>66</v>
      </c>
      <c r="K171" s="4">
        <v>83</v>
      </c>
      <c r="L171" s="4">
        <v>75</v>
      </c>
      <c r="M171" s="4">
        <v>60</v>
      </c>
      <c r="N171" s="4">
        <v>708</v>
      </c>
      <c r="O171" s="5">
        <f>VLOOKUP(A171,'[1]census pivot'!$A$4:$S$462,2,FALSE)</f>
        <v>39268.421999999999</v>
      </c>
      <c r="P171" s="5">
        <f>VLOOKUP(A171,'[1]census pivot'!$A$4:$S$462,3,FALSE)</f>
        <v>35885.467999999993</v>
      </c>
      <c r="Q171" s="5">
        <f>VLOOKUP(A171,'[1]census pivot'!$A$4:$S$462,4,FALSE)</f>
        <v>37751.318999999996</v>
      </c>
      <c r="R171" s="5">
        <f>VLOOKUP(A171,'[1]census pivot'!$A$4:$S$462,5,FALSE)</f>
        <v>47981.809000000001</v>
      </c>
      <c r="S171" s="5">
        <f>VLOOKUP(A171,'[1]census pivot'!$A$4:$S$462,6,FALSE)</f>
        <v>62429.608999999989</v>
      </c>
      <c r="T171" s="5">
        <f>VLOOKUP(A171,'[1]census pivot'!$A$4:$S$462,7,FALSE)</f>
        <v>41907.23599999999</v>
      </c>
      <c r="U171" s="5">
        <f>VLOOKUP(A171,'[1]census pivot'!$A$4:$S$462,8,FALSE)</f>
        <v>33483.583999999995</v>
      </c>
      <c r="V171" s="5">
        <f>VLOOKUP(A171,'[1]census pivot'!$A$4:$S$462,9,FALSE)</f>
        <v>33698.218999999997</v>
      </c>
      <c r="W171" s="5">
        <f>VLOOKUP(A171,'[1]census pivot'!$A$4:$S$462,10,FALSE)</f>
        <v>39083.79</v>
      </c>
      <c r="X171" s="5">
        <f>VLOOKUP(A171,'[1]census pivot'!$A$4:$S$462,11,FALSE)</f>
        <v>44264.877000000008</v>
      </c>
      <c r="Y171" s="5">
        <f>VLOOKUP(A171,'[1]census pivot'!$A$4:$S$462,12,FALSE)</f>
        <v>44241.750999999989</v>
      </c>
      <c r="Z171" s="5">
        <f>VLOOKUP(A171,'[1]census pivot'!$A$4:$S$462,13,FALSE)</f>
        <v>36943.930000000008</v>
      </c>
      <c r="AA171" s="5">
        <f>VLOOKUP(A171,'[1]census pivot'!$A$4:$S$462,14,FALSE)</f>
        <v>28343.686000000005</v>
      </c>
      <c r="AB171" s="5">
        <f>VLOOKUP(A171,'[1]census pivot'!$A$4:$S$462,15,FALSE)</f>
        <v>22005.105000000003</v>
      </c>
      <c r="AC171" s="5">
        <f>VLOOKUP(A171,'[1]census pivot'!$A$4:$S$462,16,FALSE)</f>
        <v>18956.759000000002</v>
      </c>
      <c r="AD171" s="5">
        <f>VLOOKUP(A171,'[1]census pivot'!$A$4:$S$462,17,FALSE)</f>
        <v>17750.069</v>
      </c>
      <c r="AE171" s="5">
        <f>VLOOKUP(A171,'[1]census pivot'!$A$4:$S$462,18,FALSE)</f>
        <v>14814.215999999997</v>
      </c>
      <c r="AF171" s="5">
        <f>VLOOKUP(A171,'[1]census pivot'!$A$4:$S$462,19,FALSE)</f>
        <v>15286.261</v>
      </c>
      <c r="AG171" s="6">
        <f t="shared" si="20"/>
        <v>2.673904237863187E-3</v>
      </c>
      <c r="AH171" s="6">
        <f t="shared" si="21"/>
        <v>8.5555063666751261E-4</v>
      </c>
      <c r="AI171" s="6">
        <f t="shared" si="22"/>
        <v>5.7059316093558375E-4</v>
      </c>
      <c r="AJ171" s="6">
        <f t="shared" si="23"/>
        <v>9.6828765093681191E-4</v>
      </c>
      <c r="AK171" s="6">
        <f t="shared" si="24"/>
        <v>6.045450050712396E-4</v>
      </c>
      <c r="AL171" s="6">
        <f t="shared" si="25"/>
        <v>5.3103367580561317E-4</v>
      </c>
      <c r="AM171" s="6">
        <f t="shared" si="26"/>
        <v>8.5774306723039161E-4</v>
      </c>
      <c r="AN171" s="6">
        <f t="shared" si="27"/>
        <v>1.6112548003186574E-3</v>
      </c>
      <c r="AO171" s="6">
        <f t="shared" si="28"/>
        <v>2.5488046183111349E-3</v>
      </c>
      <c r="AP171" s="6">
        <f t="shared" si="29"/>
        <v>4.9063665732254607E-3</v>
      </c>
    </row>
    <row r="172" spans="1:42" x14ac:dyDescent="0.35">
      <c r="A172" s="3" t="s">
        <v>280</v>
      </c>
      <c r="B172" s="4">
        <v>63</v>
      </c>
      <c r="C172" s="4">
        <v>62</v>
      </c>
      <c r="D172" s="4">
        <v>61</v>
      </c>
      <c r="E172" s="4">
        <v>43</v>
      </c>
      <c r="F172" s="4">
        <v>63</v>
      </c>
      <c r="G172" s="4">
        <v>43</v>
      </c>
      <c r="H172" s="4">
        <v>60</v>
      </c>
      <c r="I172" s="4">
        <v>60</v>
      </c>
      <c r="J172" s="4">
        <v>66</v>
      </c>
      <c r="K172" s="4">
        <v>49</v>
      </c>
      <c r="L172" s="4">
        <v>79</v>
      </c>
      <c r="M172" s="4">
        <v>66</v>
      </c>
      <c r="N172" s="4">
        <v>715</v>
      </c>
      <c r="O172" s="5">
        <f>VLOOKUP(A172,'[1]census pivot'!$A$4:$S$462,2,FALSE)</f>
        <v>57620.032999999996</v>
      </c>
      <c r="P172" s="5">
        <f>VLOOKUP(A172,'[1]census pivot'!$A$4:$S$462,3,FALSE)</f>
        <v>58126.135999999999</v>
      </c>
      <c r="Q172" s="5">
        <f>VLOOKUP(A172,'[1]census pivot'!$A$4:$S$462,4,FALSE)</f>
        <v>59393.500999999997</v>
      </c>
      <c r="R172" s="5">
        <f>VLOOKUP(A172,'[1]census pivot'!$A$4:$S$462,5,FALSE)</f>
        <v>66979.822999999989</v>
      </c>
      <c r="S172" s="5">
        <f>VLOOKUP(A172,'[1]census pivot'!$A$4:$S$462,6,FALSE)</f>
        <v>66227.224999999977</v>
      </c>
      <c r="T172" s="5">
        <f>VLOOKUP(A172,'[1]census pivot'!$A$4:$S$462,7,FALSE)</f>
        <v>58650.414999999986</v>
      </c>
      <c r="U172" s="5">
        <f>VLOOKUP(A172,'[1]census pivot'!$A$4:$S$462,8,FALSE)</f>
        <v>53267.145000000004</v>
      </c>
      <c r="V172" s="5">
        <f>VLOOKUP(A172,'[1]census pivot'!$A$4:$S$462,9,FALSE)</f>
        <v>52912.875000000007</v>
      </c>
      <c r="W172" s="5">
        <f>VLOOKUP(A172,'[1]census pivot'!$A$4:$S$462,10,FALSE)</f>
        <v>60093.299000000006</v>
      </c>
      <c r="X172" s="5">
        <f>VLOOKUP(A172,'[1]census pivot'!$A$4:$S$462,11,FALSE)</f>
        <v>71771.015000000029</v>
      </c>
      <c r="Y172" s="5">
        <f>VLOOKUP(A172,'[1]census pivot'!$A$4:$S$462,12,FALSE)</f>
        <v>74910.632999999987</v>
      </c>
      <c r="Z172" s="5">
        <f>VLOOKUP(A172,'[1]census pivot'!$A$4:$S$462,13,FALSE)</f>
        <v>68960.872999999992</v>
      </c>
      <c r="AA172" s="5">
        <f>VLOOKUP(A172,'[1]census pivot'!$A$4:$S$462,14,FALSE)</f>
        <v>55089.35</v>
      </c>
      <c r="AB172" s="5">
        <f>VLOOKUP(A172,'[1]census pivot'!$A$4:$S$462,15,FALSE)</f>
        <v>40995.988999999987</v>
      </c>
      <c r="AC172" s="5">
        <f>VLOOKUP(A172,'[1]census pivot'!$A$4:$S$462,16,FALSE)</f>
        <v>30836.58</v>
      </c>
      <c r="AD172" s="5">
        <f>VLOOKUP(A172,'[1]census pivot'!$A$4:$S$462,17,FALSE)</f>
        <v>25735.637000000006</v>
      </c>
      <c r="AE172" s="5">
        <f>VLOOKUP(A172,'[1]census pivot'!$A$4:$S$462,18,FALSE)</f>
        <v>19319.725999999999</v>
      </c>
      <c r="AF172" s="5">
        <f>VLOOKUP(A172,'[1]census pivot'!$A$4:$S$462,19,FALSE)</f>
        <v>17196.108000000004</v>
      </c>
      <c r="AG172" s="6">
        <f t="shared" si="20"/>
        <v>2.1693843875445198E-3</v>
      </c>
      <c r="AH172" s="6">
        <f t="shared" si="21"/>
        <v>5.1906218873021205E-4</v>
      </c>
      <c r="AI172" s="6">
        <f t="shared" si="22"/>
        <v>4.5793372735052296E-4</v>
      </c>
      <c r="AJ172" s="6">
        <f t="shared" si="23"/>
        <v>5.6291434516620982E-4</v>
      </c>
      <c r="AK172" s="6">
        <f t="shared" si="24"/>
        <v>3.8051018345245448E-4</v>
      </c>
      <c r="AL172" s="6">
        <f t="shared" si="25"/>
        <v>4.0904912658194293E-4</v>
      </c>
      <c r="AM172" s="6">
        <f t="shared" si="26"/>
        <v>4.8367506763772607E-4</v>
      </c>
      <c r="AN172" s="6">
        <f t="shared" si="27"/>
        <v>9.1880327988826365E-4</v>
      </c>
      <c r="AO172" s="6">
        <f t="shared" si="28"/>
        <v>1.0875508871163683E-3</v>
      </c>
      <c r="AP172" s="6">
        <f t="shared" si="29"/>
        <v>4.5940627960699004E-3</v>
      </c>
    </row>
    <row r="173" spans="1:42" x14ac:dyDescent="0.35">
      <c r="A173" s="3" t="s">
        <v>145</v>
      </c>
      <c r="B173" s="4">
        <v>63</v>
      </c>
      <c r="C173" s="4">
        <v>48</v>
      </c>
      <c r="D173" s="4">
        <v>51</v>
      </c>
      <c r="E173" s="4">
        <v>38</v>
      </c>
      <c r="F173" s="4">
        <v>63</v>
      </c>
      <c r="G173" s="4">
        <v>67</v>
      </c>
      <c r="H173" s="4">
        <v>35</v>
      </c>
      <c r="I173" s="4">
        <v>51</v>
      </c>
      <c r="J173" s="4">
        <v>66</v>
      </c>
      <c r="K173" s="4">
        <v>71</v>
      </c>
      <c r="L173" s="4">
        <v>130</v>
      </c>
      <c r="M173" s="4">
        <v>45</v>
      </c>
      <c r="N173" s="4">
        <v>728</v>
      </c>
      <c r="O173" s="5">
        <f>VLOOKUP(A173,'[1]census pivot'!$A$4:$S$462,2,FALSE)</f>
        <v>86252.421000000002</v>
      </c>
      <c r="P173" s="5">
        <f>VLOOKUP(A173,'[1]census pivot'!$A$4:$S$462,3,FALSE)</f>
        <v>79431.05799999999</v>
      </c>
      <c r="Q173" s="5">
        <f>VLOOKUP(A173,'[1]census pivot'!$A$4:$S$462,4,FALSE)</f>
        <v>82744.149000000005</v>
      </c>
      <c r="R173" s="5">
        <f>VLOOKUP(A173,'[1]census pivot'!$A$4:$S$462,5,FALSE)</f>
        <v>85745.323000000004</v>
      </c>
      <c r="S173" s="5">
        <f>VLOOKUP(A173,'[1]census pivot'!$A$4:$S$462,6,FALSE)</f>
        <v>95196.123999999982</v>
      </c>
      <c r="T173" s="5">
        <f>VLOOKUP(A173,'[1]census pivot'!$A$4:$S$462,7,FALSE)</f>
        <v>95227.856</v>
      </c>
      <c r="U173" s="5">
        <f>VLOOKUP(A173,'[1]census pivot'!$A$4:$S$462,8,FALSE)</f>
        <v>84559.450000000012</v>
      </c>
      <c r="V173" s="5">
        <f>VLOOKUP(A173,'[1]census pivot'!$A$4:$S$462,9,FALSE)</f>
        <v>87650.081000000006</v>
      </c>
      <c r="W173" s="5">
        <f>VLOOKUP(A173,'[1]census pivot'!$A$4:$S$462,10,FALSE)</f>
        <v>91489.688000000009</v>
      </c>
      <c r="X173" s="5">
        <f>VLOOKUP(A173,'[1]census pivot'!$A$4:$S$462,11,FALSE)</f>
        <v>96904.492000000013</v>
      </c>
      <c r="Y173" s="5">
        <f>VLOOKUP(A173,'[1]census pivot'!$A$4:$S$462,12,FALSE)</f>
        <v>97381.611000000004</v>
      </c>
      <c r="Z173" s="5">
        <f>VLOOKUP(A173,'[1]census pivot'!$A$4:$S$462,13,FALSE)</f>
        <v>88084.401000000013</v>
      </c>
      <c r="AA173" s="5">
        <f>VLOOKUP(A173,'[1]census pivot'!$A$4:$S$462,14,FALSE)</f>
        <v>77081.444000000003</v>
      </c>
      <c r="AB173" s="5">
        <f>VLOOKUP(A173,'[1]census pivot'!$A$4:$S$462,15,FALSE)</f>
        <v>52905.2</v>
      </c>
      <c r="AC173" s="5">
        <f>VLOOKUP(A173,'[1]census pivot'!$A$4:$S$462,16,FALSE)</f>
        <v>41079.244000000006</v>
      </c>
      <c r="AD173" s="5">
        <f>VLOOKUP(A173,'[1]census pivot'!$A$4:$S$462,17,FALSE)</f>
        <v>35775.097999999998</v>
      </c>
      <c r="AE173" s="5">
        <f>VLOOKUP(A173,'[1]census pivot'!$A$4:$S$462,18,FALSE)</f>
        <v>29108.605000000003</v>
      </c>
      <c r="AF173" s="5">
        <f>VLOOKUP(A173,'[1]census pivot'!$A$4:$S$462,19,FALSE)</f>
        <v>27040.289000000001</v>
      </c>
      <c r="AG173" s="6">
        <f t="shared" si="20"/>
        <v>1.2869203984430767E-3</v>
      </c>
      <c r="AH173" s="6">
        <f t="shared" si="21"/>
        <v>3.1447470265908155E-4</v>
      </c>
      <c r="AI173" s="6">
        <f t="shared" si="22"/>
        <v>2.8185913645313121E-4</v>
      </c>
      <c r="AJ173" s="6">
        <f t="shared" si="23"/>
        <v>3.504140609348693E-4</v>
      </c>
      <c r="AK173" s="6">
        <f t="shared" si="24"/>
        <v>3.7400963713423113E-4</v>
      </c>
      <c r="AL173" s="6">
        <f t="shared" si="25"/>
        <v>1.8014669839767181E-4</v>
      </c>
      <c r="AM173" s="6">
        <f t="shared" si="26"/>
        <v>3.0878054721301485E-4</v>
      </c>
      <c r="AN173" s="6">
        <f t="shared" si="27"/>
        <v>7.0224387346484696E-4</v>
      </c>
      <c r="AO173" s="6">
        <f t="shared" si="28"/>
        <v>1.0942655353687197E-3</v>
      </c>
      <c r="AP173" s="6">
        <f t="shared" si="29"/>
        <v>4.8076409242519555E-3</v>
      </c>
    </row>
    <row r="174" spans="1:42" x14ac:dyDescent="0.35">
      <c r="A174" s="3" t="s">
        <v>290</v>
      </c>
      <c r="B174" s="4">
        <v>48</v>
      </c>
      <c r="C174" s="4">
        <v>57</v>
      </c>
      <c r="D174" s="4">
        <v>45</v>
      </c>
      <c r="E174" s="4">
        <v>59</v>
      </c>
      <c r="F174" s="4">
        <v>61</v>
      </c>
      <c r="G174" s="4">
        <v>53</v>
      </c>
      <c r="H174" s="4">
        <v>48</v>
      </c>
      <c r="I174" s="4">
        <v>29</v>
      </c>
      <c r="J174" s="4">
        <v>66</v>
      </c>
      <c r="K174" s="4">
        <v>55</v>
      </c>
      <c r="L174" s="4">
        <v>198</v>
      </c>
      <c r="M174" s="4">
        <v>49</v>
      </c>
      <c r="N174" s="4">
        <v>768</v>
      </c>
      <c r="O174" s="5">
        <f>VLOOKUP(A174,'[1]census pivot'!$A$4:$S$462,2,FALSE)</f>
        <v>125020.61300000006</v>
      </c>
      <c r="P174" s="5">
        <f>VLOOKUP(A174,'[1]census pivot'!$A$4:$S$462,3,FALSE)</f>
        <v>120392.68100000004</v>
      </c>
      <c r="Q174" s="5">
        <f>VLOOKUP(A174,'[1]census pivot'!$A$4:$S$462,4,FALSE)</f>
        <v>117434.25800000002</v>
      </c>
      <c r="R174" s="5">
        <f>VLOOKUP(A174,'[1]census pivot'!$A$4:$S$462,5,FALSE)</f>
        <v>124966.95499999997</v>
      </c>
      <c r="S174" s="5">
        <f>VLOOKUP(A174,'[1]census pivot'!$A$4:$S$462,6,FALSE)</f>
        <v>125173.101</v>
      </c>
      <c r="T174" s="5">
        <f>VLOOKUP(A174,'[1]census pivot'!$A$4:$S$462,7,FALSE)</f>
        <v>120860.62399999997</v>
      </c>
      <c r="U174" s="5">
        <f>VLOOKUP(A174,'[1]census pivot'!$A$4:$S$462,8,FALSE)</f>
        <v>111198.89200000002</v>
      </c>
      <c r="V174" s="5">
        <f>VLOOKUP(A174,'[1]census pivot'!$A$4:$S$462,9,FALSE)</f>
        <v>106714.666</v>
      </c>
      <c r="W174" s="5">
        <f>VLOOKUP(A174,'[1]census pivot'!$A$4:$S$462,10,FALSE)</f>
        <v>111110.86699999997</v>
      </c>
      <c r="X174" s="5">
        <f>VLOOKUP(A174,'[1]census pivot'!$A$4:$S$462,11,FALSE)</f>
        <v>124581.63300000006</v>
      </c>
      <c r="Y174" s="5">
        <f>VLOOKUP(A174,'[1]census pivot'!$A$4:$S$462,12,FALSE)</f>
        <v>123342.54300000001</v>
      </c>
      <c r="Z174" s="5">
        <f>VLOOKUP(A174,'[1]census pivot'!$A$4:$S$462,13,FALSE)</f>
        <v>109824.32800000001</v>
      </c>
      <c r="AA174" s="5">
        <f>VLOOKUP(A174,'[1]census pivot'!$A$4:$S$462,14,FALSE)</f>
        <v>89261.025000000023</v>
      </c>
      <c r="AB174" s="5">
        <f>VLOOKUP(A174,'[1]census pivot'!$A$4:$S$462,15,FALSE)</f>
        <v>63117.488000000012</v>
      </c>
      <c r="AC174" s="5">
        <f>VLOOKUP(A174,'[1]census pivot'!$A$4:$S$462,16,FALSE)</f>
        <v>51996.095999999998</v>
      </c>
      <c r="AD174" s="5">
        <f>VLOOKUP(A174,'[1]census pivot'!$A$4:$S$462,17,FALSE)</f>
        <v>44065.272000000019</v>
      </c>
      <c r="AE174" s="5">
        <f>VLOOKUP(A174,'[1]census pivot'!$A$4:$S$462,18,FALSE)</f>
        <v>35709.050999999999</v>
      </c>
      <c r="AF174" s="5">
        <f>VLOOKUP(A174,'[1]census pivot'!$A$4:$S$462,19,FALSE)</f>
        <v>35650.773000000008</v>
      </c>
      <c r="AG174" s="6">
        <f t="shared" si="20"/>
        <v>8.3986150347863E-4</v>
      </c>
      <c r="AH174" s="6">
        <f t="shared" si="21"/>
        <v>1.8921321608566803E-4</v>
      </c>
      <c r="AI174" s="6">
        <f t="shared" si="22"/>
        <v>1.7989921614153633E-4</v>
      </c>
      <c r="AJ174" s="6">
        <f t="shared" si="23"/>
        <v>2.6286360090486439E-4</v>
      </c>
      <c r="AK174" s="6">
        <f t="shared" si="24"/>
        <v>2.4331399202865721E-4</v>
      </c>
      <c r="AL174" s="6">
        <f t="shared" si="25"/>
        <v>1.9360758105332974E-4</v>
      </c>
      <c r="AM174" s="6">
        <f t="shared" si="26"/>
        <v>1.4566616560686912E-4</v>
      </c>
      <c r="AN174" s="6">
        <f t="shared" si="27"/>
        <v>5.7334675636543466E-4</v>
      </c>
      <c r="AO174" s="6">
        <f t="shared" si="28"/>
        <v>6.8944489820364861E-4</v>
      </c>
      <c r="AP174" s="6">
        <f t="shared" si="29"/>
        <v>5.5538767700773267E-3</v>
      </c>
    </row>
    <row r="175" spans="1:42" x14ac:dyDescent="0.35">
      <c r="A175" s="3" t="s">
        <v>485</v>
      </c>
      <c r="B175" s="4">
        <v>50</v>
      </c>
      <c r="C175" s="4">
        <v>63</v>
      </c>
      <c r="D175" s="4">
        <v>64</v>
      </c>
      <c r="E175" s="4">
        <v>45</v>
      </c>
      <c r="F175" s="4">
        <v>43</v>
      </c>
      <c r="G175" s="4">
        <v>42</v>
      </c>
      <c r="H175" s="4">
        <v>55</v>
      </c>
      <c r="I175" s="4">
        <v>66</v>
      </c>
      <c r="J175" s="4">
        <v>66</v>
      </c>
      <c r="K175" s="4">
        <v>116</v>
      </c>
      <c r="L175" s="4">
        <v>169</v>
      </c>
      <c r="M175" s="4">
        <v>44</v>
      </c>
      <c r="N175" s="4">
        <v>823</v>
      </c>
      <c r="O175" s="5">
        <f>VLOOKUP(A175,'[1]census pivot'!$A$4:$S$462,2,FALSE)</f>
        <v>85713</v>
      </c>
      <c r="P175" s="5">
        <f>VLOOKUP(A175,'[1]census pivot'!$A$4:$S$462,3,FALSE)</f>
        <v>90581</v>
      </c>
      <c r="Q175" s="5">
        <f>VLOOKUP(A175,'[1]census pivot'!$A$4:$S$462,4,FALSE)</f>
        <v>91482</v>
      </c>
      <c r="R175" s="5">
        <f>VLOOKUP(A175,'[1]census pivot'!$A$4:$S$462,5,FALSE)</f>
        <v>95242</v>
      </c>
      <c r="S175" s="5">
        <f>VLOOKUP(A175,'[1]census pivot'!$A$4:$S$462,6,FALSE)</f>
        <v>103202</v>
      </c>
      <c r="T175" s="5">
        <f>VLOOKUP(A175,'[1]census pivot'!$A$4:$S$462,7,FALSE)</f>
        <v>93583</v>
      </c>
      <c r="U175" s="5">
        <f>VLOOKUP(A175,'[1]census pivot'!$A$4:$S$462,8,FALSE)</f>
        <v>93234</v>
      </c>
      <c r="V175" s="5">
        <f>VLOOKUP(A175,'[1]census pivot'!$A$4:$S$462,9,FALSE)</f>
        <v>91484</v>
      </c>
      <c r="W175" s="5">
        <f>VLOOKUP(A175,'[1]census pivot'!$A$4:$S$462,10,FALSE)</f>
        <v>95765</v>
      </c>
      <c r="X175" s="5">
        <f>VLOOKUP(A175,'[1]census pivot'!$A$4:$S$462,11,FALSE)</f>
        <v>98727</v>
      </c>
      <c r="Y175" s="5">
        <f>VLOOKUP(A175,'[1]census pivot'!$A$4:$S$462,12,FALSE)</f>
        <v>108647</v>
      </c>
      <c r="Z175" s="5">
        <f>VLOOKUP(A175,'[1]census pivot'!$A$4:$S$462,13,FALSE)</f>
        <v>113861</v>
      </c>
      <c r="AA175" s="5">
        <f>VLOOKUP(A175,'[1]census pivot'!$A$4:$S$462,14,FALSE)</f>
        <v>111299</v>
      </c>
      <c r="AB175" s="5">
        <f>VLOOKUP(A175,'[1]census pivot'!$A$4:$S$462,15,FALSE)</f>
        <v>95019</v>
      </c>
      <c r="AC175" s="5">
        <f>VLOOKUP(A175,'[1]census pivot'!$A$4:$S$462,16,FALSE)</f>
        <v>69099</v>
      </c>
      <c r="AD175" s="5">
        <f>VLOOKUP(A175,'[1]census pivot'!$A$4:$S$462,17,FALSE)</f>
        <v>51408</v>
      </c>
      <c r="AE175" s="5">
        <f>VLOOKUP(A175,'[1]census pivot'!$A$4:$S$462,18,FALSE)</f>
        <v>34320</v>
      </c>
      <c r="AF175" s="5">
        <f>VLOOKUP(A175,'[1]census pivot'!$A$4:$S$462,19,FALSE)</f>
        <v>33061</v>
      </c>
      <c r="AG175" s="6">
        <f t="shared" si="20"/>
        <v>1.3183531086299629E-3</v>
      </c>
      <c r="AH175" s="6">
        <f t="shared" si="21"/>
        <v>3.5152666933973404E-4</v>
      </c>
      <c r="AI175" s="6">
        <f t="shared" si="22"/>
        <v>3.2250912096107716E-4</v>
      </c>
      <c r="AJ175" s="6">
        <f t="shared" si="23"/>
        <v>2.3017177237617562E-4</v>
      </c>
      <c r="AK175" s="6">
        <f t="shared" si="24"/>
        <v>2.2430026328578524E-4</v>
      </c>
      <c r="AL175" s="6">
        <f t="shared" si="25"/>
        <v>2.652212910008005E-4</v>
      </c>
      <c r="AM175" s="6">
        <f t="shared" si="26"/>
        <v>2.931248889678451E-4</v>
      </c>
      <c r="AN175" s="6">
        <f t="shared" si="27"/>
        <v>4.021496727964026E-4</v>
      </c>
      <c r="AO175" s="6">
        <f t="shared" si="28"/>
        <v>1.353116834639791E-3</v>
      </c>
      <c r="AP175" s="6">
        <f t="shared" si="29"/>
        <v>5.1117631045642905E-3</v>
      </c>
    </row>
    <row r="176" spans="1:42" x14ac:dyDescent="0.35">
      <c r="A176" s="3" t="s">
        <v>300</v>
      </c>
      <c r="B176" s="4">
        <v>58</v>
      </c>
      <c r="C176" s="4">
        <v>52</v>
      </c>
      <c r="D176" s="4">
        <v>37</v>
      </c>
      <c r="E176" s="4">
        <v>50</v>
      </c>
      <c r="F176" s="4">
        <v>48</v>
      </c>
      <c r="G176" s="4">
        <v>63</v>
      </c>
      <c r="H176" s="4">
        <v>68</v>
      </c>
      <c r="I176" s="4">
        <v>65</v>
      </c>
      <c r="J176" s="4">
        <v>66</v>
      </c>
      <c r="K176" s="4">
        <v>156</v>
      </c>
      <c r="L176" s="4">
        <v>131</v>
      </c>
      <c r="M176" s="4">
        <v>44</v>
      </c>
      <c r="N176" s="4">
        <v>838</v>
      </c>
      <c r="O176" s="5">
        <f>VLOOKUP(A176,'[1]census pivot'!$A$4:$S$462,2,FALSE)</f>
        <v>184328.69800000003</v>
      </c>
      <c r="P176" s="5">
        <f>VLOOKUP(A176,'[1]census pivot'!$A$4:$S$462,3,FALSE)</f>
        <v>183610.44199999998</v>
      </c>
      <c r="Q176" s="5">
        <f>VLOOKUP(A176,'[1]census pivot'!$A$4:$S$462,4,FALSE)</f>
        <v>176617.89200000002</v>
      </c>
      <c r="R176" s="5">
        <f>VLOOKUP(A176,'[1]census pivot'!$A$4:$S$462,5,FALSE)</f>
        <v>176699.90699999998</v>
      </c>
      <c r="S176" s="5">
        <f>VLOOKUP(A176,'[1]census pivot'!$A$4:$S$462,6,FALSE)</f>
        <v>178929.23300000001</v>
      </c>
      <c r="T176" s="5">
        <f>VLOOKUP(A176,'[1]census pivot'!$A$4:$S$462,7,FALSE)</f>
        <v>193889.08299999993</v>
      </c>
      <c r="U176" s="5">
        <f>VLOOKUP(A176,'[1]census pivot'!$A$4:$S$462,8,FALSE)</f>
        <v>188968.568</v>
      </c>
      <c r="V176" s="5">
        <f>VLOOKUP(A176,'[1]census pivot'!$A$4:$S$462,9,FALSE)</f>
        <v>188760.60000000003</v>
      </c>
      <c r="W176" s="5">
        <f>VLOOKUP(A176,'[1]census pivot'!$A$4:$S$462,10,FALSE)</f>
        <v>191097.31300000002</v>
      </c>
      <c r="X176" s="5">
        <f>VLOOKUP(A176,'[1]census pivot'!$A$4:$S$462,11,FALSE)</f>
        <v>188674.731</v>
      </c>
      <c r="Y176" s="5">
        <f>VLOOKUP(A176,'[1]census pivot'!$A$4:$S$462,12,FALSE)</f>
        <v>180528.41399999999</v>
      </c>
      <c r="Z176" s="5">
        <f>VLOOKUP(A176,'[1]census pivot'!$A$4:$S$462,13,FALSE)</f>
        <v>161816.01100000003</v>
      </c>
      <c r="AA176" s="5">
        <f>VLOOKUP(A176,'[1]census pivot'!$A$4:$S$462,14,FALSE)</f>
        <v>151128.296</v>
      </c>
      <c r="AB176" s="5">
        <f>VLOOKUP(A176,'[1]census pivot'!$A$4:$S$462,15,FALSE)</f>
        <v>114896.834</v>
      </c>
      <c r="AC176" s="5">
        <f>VLOOKUP(A176,'[1]census pivot'!$A$4:$S$462,16,FALSE)</f>
        <v>83205.63</v>
      </c>
      <c r="AD176" s="5">
        <f>VLOOKUP(A176,'[1]census pivot'!$A$4:$S$462,17,FALSE)</f>
        <v>56195.542999999998</v>
      </c>
      <c r="AE176" s="5">
        <f>VLOOKUP(A176,'[1]census pivot'!$A$4:$S$462,18,FALSE)</f>
        <v>39834.183000000005</v>
      </c>
      <c r="AF176" s="5">
        <f>VLOOKUP(A176,'[1]census pivot'!$A$4:$S$462,19,FALSE)</f>
        <v>32284.492999999999</v>
      </c>
      <c r="AG176" s="6">
        <f t="shared" si="20"/>
        <v>5.9676003353530973E-4</v>
      </c>
      <c r="AH176" s="6">
        <f t="shared" si="21"/>
        <v>1.0271263115021929E-4</v>
      </c>
      <c r="AI176" s="6">
        <f t="shared" si="22"/>
        <v>1.0404096807140157E-4</v>
      </c>
      <c r="AJ176" s="6">
        <f t="shared" si="23"/>
        <v>1.2537296792848997E-4</v>
      </c>
      <c r="AK176" s="6">
        <f t="shared" si="24"/>
        <v>1.6585148773773205E-4</v>
      </c>
      <c r="AL176" s="6">
        <f t="shared" si="25"/>
        <v>1.8418044624186501E-4</v>
      </c>
      <c r="AM176" s="6">
        <f t="shared" si="26"/>
        <v>2.0770468912859947E-4</v>
      </c>
      <c r="AN176" s="6">
        <f t="shared" si="27"/>
        <v>3.3316092423767125E-4</v>
      </c>
      <c r="AO176" s="6">
        <f t="shared" si="28"/>
        <v>1.6244969812784847E-3</v>
      </c>
      <c r="AP176" s="6">
        <f t="shared" si="29"/>
        <v>4.0576756153488302E-3</v>
      </c>
    </row>
    <row r="177" spans="1:42" x14ac:dyDescent="0.35">
      <c r="A177" s="3" t="s">
        <v>259</v>
      </c>
      <c r="B177" s="4">
        <v>67</v>
      </c>
      <c r="C177" s="4">
        <v>57</v>
      </c>
      <c r="D177" s="4">
        <v>71</v>
      </c>
      <c r="E177" s="4">
        <v>54</v>
      </c>
      <c r="F177" s="4">
        <v>56</v>
      </c>
      <c r="G177" s="4">
        <v>43</v>
      </c>
      <c r="H177" s="4">
        <v>55</v>
      </c>
      <c r="I177" s="4">
        <v>37</v>
      </c>
      <c r="J177" s="4">
        <v>66</v>
      </c>
      <c r="K177" s="4">
        <v>86</v>
      </c>
      <c r="L177" s="4">
        <v>275</v>
      </c>
      <c r="M177" s="4">
        <v>53</v>
      </c>
      <c r="N177" s="4">
        <v>920</v>
      </c>
      <c r="O177" s="5">
        <f>VLOOKUP(A177,'[1]census pivot'!$A$4:$S$462,2,FALSE)</f>
        <v>333261.73300000007</v>
      </c>
      <c r="P177" s="5">
        <f>VLOOKUP(A177,'[1]census pivot'!$A$4:$S$462,3,FALSE)</f>
        <v>345425.55900000001</v>
      </c>
      <c r="Q177" s="5">
        <f>VLOOKUP(A177,'[1]census pivot'!$A$4:$S$462,4,FALSE)</f>
        <v>340855.2699999999</v>
      </c>
      <c r="R177" s="5">
        <f>VLOOKUP(A177,'[1]census pivot'!$A$4:$S$462,5,FALSE)</f>
        <v>340604.23099999991</v>
      </c>
      <c r="S177" s="5">
        <f>VLOOKUP(A177,'[1]census pivot'!$A$4:$S$462,6,FALSE)</f>
        <v>342784.72399999993</v>
      </c>
      <c r="T177" s="5">
        <f>VLOOKUP(A177,'[1]census pivot'!$A$4:$S$462,7,FALSE)</f>
        <v>351365.48000000004</v>
      </c>
      <c r="U177" s="5">
        <f>VLOOKUP(A177,'[1]census pivot'!$A$4:$S$462,8,FALSE)</f>
        <v>364581.54999999987</v>
      </c>
      <c r="V177" s="5">
        <f>VLOOKUP(A177,'[1]census pivot'!$A$4:$S$462,9,FALSE)</f>
        <v>322039.85699999996</v>
      </c>
      <c r="W177" s="5">
        <f>VLOOKUP(A177,'[1]census pivot'!$A$4:$S$462,10,FALSE)</f>
        <v>321723.1019999999</v>
      </c>
      <c r="X177" s="5">
        <f>VLOOKUP(A177,'[1]census pivot'!$A$4:$S$462,11,FALSE)</f>
        <v>342890.01599999995</v>
      </c>
      <c r="Y177" s="5">
        <f>VLOOKUP(A177,'[1]census pivot'!$A$4:$S$462,12,FALSE)</f>
        <v>381300.91400000016</v>
      </c>
      <c r="Z177" s="5">
        <f>VLOOKUP(A177,'[1]census pivot'!$A$4:$S$462,13,FALSE)</f>
        <v>364859.57099999994</v>
      </c>
      <c r="AA177" s="5">
        <f>VLOOKUP(A177,'[1]census pivot'!$A$4:$S$462,14,FALSE)</f>
        <v>309478.93600000005</v>
      </c>
      <c r="AB177" s="5">
        <f>VLOOKUP(A177,'[1]census pivot'!$A$4:$S$462,15,FALSE)</f>
        <v>237190.69699999987</v>
      </c>
      <c r="AC177" s="5">
        <f>VLOOKUP(A177,'[1]census pivot'!$A$4:$S$462,16,FALSE)</f>
        <v>170818.79499999998</v>
      </c>
      <c r="AD177" s="5">
        <f>VLOOKUP(A177,'[1]census pivot'!$A$4:$S$462,17,FALSE)</f>
        <v>124132.40500000003</v>
      </c>
      <c r="AE177" s="5">
        <f>VLOOKUP(A177,'[1]census pivot'!$A$4:$S$462,18,FALSE)</f>
        <v>94403.326000000001</v>
      </c>
      <c r="AF177" s="5">
        <f>VLOOKUP(A177,'[1]census pivot'!$A$4:$S$462,19,FALSE)</f>
        <v>107132.141</v>
      </c>
      <c r="AG177" s="6">
        <f t="shared" si="20"/>
        <v>3.7207992313957025E-4</v>
      </c>
      <c r="AH177" s="6">
        <f t="shared" si="21"/>
        <v>1.0345619023549907E-4</v>
      </c>
      <c r="AI177" s="6">
        <f t="shared" si="22"/>
        <v>1.0389398230763038E-4</v>
      </c>
      <c r="AJ177" s="6">
        <f t="shared" si="23"/>
        <v>7.8218077111095791E-5</v>
      </c>
      <c r="AK177" s="6">
        <f t="shared" si="24"/>
        <v>6.6794771893671523E-5</v>
      </c>
      <c r="AL177" s="6">
        <f t="shared" si="25"/>
        <v>7.5946822476774168E-5</v>
      </c>
      <c r="AM177" s="6">
        <f t="shared" si="26"/>
        <v>5.4868585459557628E-5</v>
      </c>
      <c r="AN177" s="6">
        <f t="shared" si="27"/>
        <v>1.6176094256160106E-4</v>
      </c>
      <c r="AO177" s="6">
        <f t="shared" si="28"/>
        <v>3.9352832420799869E-4</v>
      </c>
      <c r="AP177" s="6">
        <f t="shared" si="29"/>
        <v>2.5669234035003556E-3</v>
      </c>
    </row>
    <row r="178" spans="1:42" x14ac:dyDescent="0.35">
      <c r="A178" s="3" t="s">
        <v>100</v>
      </c>
      <c r="B178" s="4">
        <v>36</v>
      </c>
      <c r="C178" s="4">
        <v>63</v>
      </c>
      <c r="D178" s="4">
        <v>44</v>
      </c>
      <c r="E178" s="4">
        <v>51</v>
      </c>
      <c r="F178" s="4">
        <v>53</v>
      </c>
      <c r="G178" s="4">
        <v>35</v>
      </c>
      <c r="H178" s="4">
        <v>64</v>
      </c>
      <c r="I178" s="4">
        <v>51</v>
      </c>
      <c r="J178" s="4">
        <v>66</v>
      </c>
      <c r="K178" s="4">
        <v>116</v>
      </c>
      <c r="L178" s="4">
        <v>339</v>
      </c>
      <c r="M178" s="4">
        <v>59</v>
      </c>
      <c r="N178" s="4">
        <v>977</v>
      </c>
      <c r="O178" s="5">
        <f>VLOOKUP(A178,'[1]census pivot'!$A$4:$S$462,2,FALSE)</f>
        <v>205283.99900000001</v>
      </c>
      <c r="P178" s="5">
        <f>VLOOKUP(A178,'[1]census pivot'!$A$4:$S$462,3,FALSE)</f>
        <v>225916.62900000002</v>
      </c>
      <c r="Q178" s="5">
        <f>VLOOKUP(A178,'[1]census pivot'!$A$4:$S$462,4,FALSE)</f>
        <v>242165.07499999998</v>
      </c>
      <c r="R178" s="5">
        <f>VLOOKUP(A178,'[1]census pivot'!$A$4:$S$462,5,FALSE)</f>
        <v>252820.25</v>
      </c>
      <c r="S178" s="5">
        <f>VLOOKUP(A178,'[1]census pivot'!$A$4:$S$462,6,FALSE)</f>
        <v>221438.89500000002</v>
      </c>
      <c r="T178" s="5">
        <f>VLOOKUP(A178,'[1]census pivot'!$A$4:$S$462,7,FALSE)</f>
        <v>206133.098</v>
      </c>
      <c r="U178" s="5">
        <f>VLOOKUP(A178,'[1]census pivot'!$A$4:$S$462,8,FALSE)</f>
        <v>204724.28399999999</v>
      </c>
      <c r="V178" s="5">
        <f>VLOOKUP(A178,'[1]census pivot'!$A$4:$S$462,9,FALSE)</f>
        <v>238871.503</v>
      </c>
      <c r="W178" s="5">
        <f>VLOOKUP(A178,'[1]census pivot'!$A$4:$S$462,10,FALSE)</f>
        <v>273696.30699999991</v>
      </c>
      <c r="X178" s="5">
        <f>VLOOKUP(A178,'[1]census pivot'!$A$4:$S$462,11,FALSE)</f>
        <v>292605.38699999999</v>
      </c>
      <c r="Y178" s="5">
        <f>VLOOKUP(A178,'[1]census pivot'!$A$4:$S$462,12,FALSE)</f>
        <v>271569.50200000004</v>
      </c>
      <c r="Z178" s="5">
        <f>VLOOKUP(A178,'[1]census pivot'!$A$4:$S$462,13,FALSE)</f>
        <v>228978.27999999997</v>
      </c>
      <c r="AA178" s="5">
        <f>VLOOKUP(A178,'[1]census pivot'!$A$4:$S$462,14,FALSE)</f>
        <v>190821.63</v>
      </c>
      <c r="AB178" s="5">
        <f>VLOOKUP(A178,'[1]census pivot'!$A$4:$S$462,15,FALSE)</f>
        <v>135173.58100000001</v>
      </c>
      <c r="AC178" s="5">
        <f>VLOOKUP(A178,'[1]census pivot'!$A$4:$S$462,16,FALSE)</f>
        <v>104824.16600000001</v>
      </c>
      <c r="AD178" s="5">
        <f>VLOOKUP(A178,'[1]census pivot'!$A$4:$S$462,17,FALSE)</f>
        <v>93098.383999999991</v>
      </c>
      <c r="AE178" s="5">
        <f>VLOOKUP(A178,'[1]census pivot'!$A$4:$S$462,18,FALSE)</f>
        <v>77920.329000000012</v>
      </c>
      <c r="AF178" s="5">
        <f>VLOOKUP(A178,'[1]census pivot'!$A$4:$S$462,19,FALSE)</f>
        <v>80632.789000000004</v>
      </c>
      <c r="AG178" s="6">
        <f t="shared" si="20"/>
        <v>4.8225872684797022E-4</v>
      </c>
      <c r="AH178" s="6">
        <f t="shared" si="21"/>
        <v>9.4000683265330106E-5</v>
      </c>
      <c r="AI178" s="6">
        <f t="shared" si="22"/>
        <v>9.2776281625523528E-5</v>
      </c>
      <c r="AJ178" s="6">
        <f t="shared" si="23"/>
        <v>1.2899853409473365E-4</v>
      </c>
      <c r="AK178" s="6">
        <f t="shared" si="24"/>
        <v>6.8283648167449302E-5</v>
      </c>
      <c r="AL178" s="6">
        <f t="shared" si="25"/>
        <v>1.1344000104903641E-4</v>
      </c>
      <c r="AM178" s="6">
        <f t="shared" si="26"/>
        <v>1.2148644815097746E-4</v>
      </c>
      <c r="AN178" s="6">
        <f t="shared" si="27"/>
        <v>2.750025815867346E-4</v>
      </c>
      <c r="AO178" s="6">
        <f t="shared" si="28"/>
        <v>6.7828834614139569E-4</v>
      </c>
      <c r="AP178" s="6">
        <f t="shared" si="29"/>
        <v>4.2042450001326384E-3</v>
      </c>
    </row>
    <row r="179" spans="1:42" x14ac:dyDescent="0.35">
      <c r="A179" s="3" t="s">
        <v>104</v>
      </c>
      <c r="B179" s="4">
        <v>54</v>
      </c>
      <c r="C179" s="4">
        <v>50</v>
      </c>
      <c r="D179" s="4">
        <v>63</v>
      </c>
      <c r="E179" s="4">
        <v>48</v>
      </c>
      <c r="F179" s="4">
        <v>54</v>
      </c>
      <c r="G179" s="4">
        <v>73</v>
      </c>
      <c r="H179" s="4">
        <v>50</v>
      </c>
      <c r="I179" s="4">
        <v>66</v>
      </c>
      <c r="J179" s="4">
        <v>66</v>
      </c>
      <c r="K179" s="4">
        <v>142</v>
      </c>
      <c r="L179" s="4">
        <v>364</v>
      </c>
      <c r="M179" s="4">
        <v>44</v>
      </c>
      <c r="N179" s="4">
        <v>1074</v>
      </c>
      <c r="O179" s="5">
        <f>VLOOKUP(A179,'[1]census pivot'!$A$4:$S$462,2,FALSE)</f>
        <v>194081.70499999999</v>
      </c>
      <c r="P179" s="5">
        <f>VLOOKUP(A179,'[1]census pivot'!$A$4:$S$462,3,FALSE)</f>
        <v>217809.027</v>
      </c>
      <c r="Q179" s="5">
        <f>VLOOKUP(A179,'[1]census pivot'!$A$4:$S$462,4,FALSE)</f>
        <v>235682.67500000002</v>
      </c>
      <c r="R179" s="5">
        <f>VLOOKUP(A179,'[1]census pivot'!$A$4:$S$462,5,FALSE)</f>
        <v>255131.06300000005</v>
      </c>
      <c r="S179" s="5">
        <f>VLOOKUP(A179,'[1]census pivot'!$A$4:$S$462,6,FALSE)</f>
        <v>234858.32499999995</v>
      </c>
      <c r="T179" s="5">
        <f>VLOOKUP(A179,'[1]census pivot'!$A$4:$S$462,7,FALSE)</f>
        <v>219805.00399999996</v>
      </c>
      <c r="U179" s="5">
        <f>VLOOKUP(A179,'[1]census pivot'!$A$4:$S$462,8,FALSE)</f>
        <v>213637.85600000003</v>
      </c>
      <c r="V179" s="5">
        <f>VLOOKUP(A179,'[1]census pivot'!$A$4:$S$462,9,FALSE)</f>
        <v>211235.054</v>
      </c>
      <c r="W179" s="5">
        <f>VLOOKUP(A179,'[1]census pivot'!$A$4:$S$462,10,FALSE)</f>
        <v>248636.23399999994</v>
      </c>
      <c r="X179" s="5">
        <f>VLOOKUP(A179,'[1]census pivot'!$A$4:$S$462,11,FALSE)</f>
        <v>277807.14199999999</v>
      </c>
      <c r="Y179" s="5">
        <f>VLOOKUP(A179,'[1]census pivot'!$A$4:$S$462,12,FALSE)</f>
        <v>286237.71700000006</v>
      </c>
      <c r="Z179" s="5">
        <f>VLOOKUP(A179,'[1]census pivot'!$A$4:$S$462,13,FALSE)</f>
        <v>253776.52400000003</v>
      </c>
      <c r="AA179" s="5">
        <f>VLOOKUP(A179,'[1]census pivot'!$A$4:$S$462,14,FALSE)</f>
        <v>215621.74799999999</v>
      </c>
      <c r="AB179" s="5">
        <f>VLOOKUP(A179,'[1]census pivot'!$A$4:$S$462,15,FALSE)</f>
        <v>165442.36599999995</v>
      </c>
      <c r="AC179" s="5">
        <f>VLOOKUP(A179,'[1]census pivot'!$A$4:$S$462,16,FALSE)</f>
        <v>115766.83</v>
      </c>
      <c r="AD179" s="5">
        <f>VLOOKUP(A179,'[1]census pivot'!$A$4:$S$462,17,FALSE)</f>
        <v>89983.695000000007</v>
      </c>
      <c r="AE179" s="5">
        <f>VLOOKUP(A179,'[1]census pivot'!$A$4:$S$462,18,FALSE)</f>
        <v>73461.637000000002</v>
      </c>
      <c r="AF179" s="5">
        <f>VLOOKUP(A179,'[1]census pivot'!$A$4:$S$462,19,FALSE)</f>
        <v>86810.755999999994</v>
      </c>
      <c r="AG179" s="6">
        <f t="shared" si="20"/>
        <v>5.3585679289039638E-4</v>
      </c>
      <c r="AH179" s="6">
        <f t="shared" si="21"/>
        <v>1.3892205683622408E-4</v>
      </c>
      <c r="AI179" s="6">
        <f t="shared" si="22"/>
        <v>1.2857421312152987E-4</v>
      </c>
      <c r="AJ179" s="6">
        <f t="shared" si="23"/>
        <v>1.2458389555661386E-4</v>
      </c>
      <c r="AK179" s="6">
        <f t="shared" si="24"/>
        <v>1.5874006902557485E-4</v>
      </c>
      <c r="AL179" s="6">
        <f t="shared" si="25"/>
        <v>8.8645431657059031E-5</v>
      </c>
      <c r="AM179" s="6">
        <f t="shared" si="26"/>
        <v>1.4060554530545864E-4</v>
      </c>
      <c r="AN179" s="6">
        <f t="shared" si="27"/>
        <v>2.3470071725534899E-4</v>
      </c>
      <c r="AO179" s="6">
        <f t="shared" si="28"/>
        <v>8.6879201909541228E-4</v>
      </c>
      <c r="AP179" s="6">
        <f t="shared" si="29"/>
        <v>4.1930287993344976E-3</v>
      </c>
    </row>
    <row r="180" spans="1:42" x14ac:dyDescent="0.35">
      <c r="A180" s="3" t="s">
        <v>454</v>
      </c>
      <c r="B180" s="4">
        <v>47</v>
      </c>
      <c r="C180" s="4">
        <v>48</v>
      </c>
      <c r="D180" s="4">
        <v>41</v>
      </c>
      <c r="E180" s="4">
        <v>60</v>
      </c>
      <c r="F180" s="4">
        <v>52</v>
      </c>
      <c r="G180" s="4">
        <v>62</v>
      </c>
      <c r="H180" s="4">
        <v>52</v>
      </c>
      <c r="I180" s="4">
        <v>56</v>
      </c>
      <c r="J180" s="4">
        <v>67</v>
      </c>
      <c r="K180" s="4">
        <v>55</v>
      </c>
      <c r="L180" s="4">
        <v>55</v>
      </c>
      <c r="M180" s="4">
        <v>66</v>
      </c>
      <c r="N180" s="4">
        <v>661</v>
      </c>
      <c r="O180" s="5">
        <f>VLOOKUP(A180,'[1]census pivot'!$A$4:$S$462,2,FALSE)</f>
        <v>27006.161</v>
      </c>
      <c r="P180" s="5">
        <f>VLOOKUP(A180,'[1]census pivot'!$A$4:$S$462,3,FALSE)</f>
        <v>29412.050000000003</v>
      </c>
      <c r="Q180" s="5">
        <f>VLOOKUP(A180,'[1]census pivot'!$A$4:$S$462,4,FALSE)</f>
        <v>31633.313999999998</v>
      </c>
      <c r="R180" s="5">
        <f>VLOOKUP(A180,'[1]census pivot'!$A$4:$S$462,5,FALSE)</f>
        <v>39156.031999999999</v>
      </c>
      <c r="S180" s="5">
        <f>VLOOKUP(A180,'[1]census pivot'!$A$4:$S$462,6,FALSE)</f>
        <v>39027.542999999998</v>
      </c>
      <c r="T180" s="5">
        <f>VLOOKUP(A180,'[1]census pivot'!$A$4:$S$462,7,FALSE)</f>
        <v>30682.75</v>
      </c>
      <c r="U180" s="5">
        <f>VLOOKUP(A180,'[1]census pivot'!$A$4:$S$462,8,FALSE)</f>
        <v>30172.624</v>
      </c>
      <c r="V180" s="5">
        <f>VLOOKUP(A180,'[1]census pivot'!$A$4:$S$462,9,FALSE)</f>
        <v>30093.486000000001</v>
      </c>
      <c r="W180" s="5">
        <f>VLOOKUP(A180,'[1]census pivot'!$A$4:$S$462,10,FALSE)</f>
        <v>35641.379000000001</v>
      </c>
      <c r="X180" s="5">
        <f>VLOOKUP(A180,'[1]census pivot'!$A$4:$S$462,11,FALSE)</f>
        <v>40202.992999999995</v>
      </c>
      <c r="Y180" s="5">
        <f>VLOOKUP(A180,'[1]census pivot'!$A$4:$S$462,12,FALSE)</f>
        <v>43777.454000000005</v>
      </c>
      <c r="Z180" s="5">
        <f>VLOOKUP(A180,'[1]census pivot'!$A$4:$S$462,13,FALSE)</f>
        <v>41626.574999999997</v>
      </c>
      <c r="AA180" s="5">
        <f>VLOOKUP(A180,'[1]census pivot'!$A$4:$S$462,14,FALSE)</f>
        <v>35410.766999999993</v>
      </c>
      <c r="AB180" s="5">
        <f>VLOOKUP(A180,'[1]census pivot'!$A$4:$S$462,15,FALSE)</f>
        <v>25865.400999999998</v>
      </c>
      <c r="AC180" s="5">
        <f>VLOOKUP(A180,'[1]census pivot'!$A$4:$S$462,16,FALSE)</f>
        <v>18266.189999999999</v>
      </c>
      <c r="AD180" s="5">
        <f>VLOOKUP(A180,'[1]census pivot'!$A$4:$S$462,17,FALSE)</f>
        <v>13859.860999999999</v>
      </c>
      <c r="AE180" s="5">
        <f>VLOOKUP(A180,'[1]census pivot'!$A$4:$S$462,18,FALSE)</f>
        <v>11041.424000000003</v>
      </c>
      <c r="AF180" s="5">
        <f>VLOOKUP(A180,'[1]census pivot'!$A$4:$S$462,19,FALSE)</f>
        <v>10590.282999999999</v>
      </c>
      <c r="AG180" s="6">
        <f t="shared" si="20"/>
        <v>3.5177158278809047E-3</v>
      </c>
      <c r="AH180" s="6">
        <f t="shared" si="21"/>
        <v>6.716316737827953E-4</v>
      </c>
      <c r="AI180" s="6">
        <f t="shared" si="22"/>
        <v>5.2440682074208047E-4</v>
      </c>
      <c r="AJ180" s="6">
        <f t="shared" si="23"/>
        <v>8.5448493012301602E-4</v>
      </c>
      <c r="AK180" s="6">
        <f t="shared" si="24"/>
        <v>9.4318289084491149E-4</v>
      </c>
      <c r="AL180" s="6">
        <f t="shared" si="25"/>
        <v>6.1919175067024824E-4</v>
      </c>
      <c r="AM180" s="6">
        <f t="shared" si="26"/>
        <v>7.2692019929763421E-4</v>
      </c>
      <c r="AN180" s="6">
        <f t="shared" si="27"/>
        <v>1.5181868244904201E-3</v>
      </c>
      <c r="AO180" s="6">
        <f t="shared" si="28"/>
        <v>2.2087213571508457E-3</v>
      </c>
      <c r="AP180" s="6">
        <f t="shared" si="29"/>
        <v>5.1934400619889007E-3</v>
      </c>
    </row>
    <row r="181" spans="1:42" x14ac:dyDescent="0.35">
      <c r="A181" s="3" t="s">
        <v>110</v>
      </c>
      <c r="B181" s="4">
        <v>55</v>
      </c>
      <c r="C181" s="4">
        <v>37</v>
      </c>
      <c r="D181" s="4">
        <v>56</v>
      </c>
      <c r="E181" s="4">
        <v>55</v>
      </c>
      <c r="F181" s="4">
        <v>46</v>
      </c>
      <c r="G181" s="4">
        <v>83</v>
      </c>
      <c r="H181" s="4">
        <v>62</v>
      </c>
      <c r="I181" s="4">
        <v>54</v>
      </c>
      <c r="J181" s="4">
        <v>67</v>
      </c>
      <c r="K181" s="4">
        <v>56</v>
      </c>
      <c r="L181" s="4">
        <v>45</v>
      </c>
      <c r="M181" s="4">
        <v>56</v>
      </c>
      <c r="N181" s="4">
        <v>672</v>
      </c>
      <c r="O181" s="5">
        <f>VLOOKUP(A181,'[1]census pivot'!$A$4:$S$462,2,FALSE)</f>
        <v>55769.298000000003</v>
      </c>
      <c r="P181" s="5">
        <f>VLOOKUP(A181,'[1]census pivot'!$A$4:$S$462,3,FALSE)</f>
        <v>56281.091999999997</v>
      </c>
      <c r="Q181" s="5">
        <f>VLOOKUP(A181,'[1]census pivot'!$A$4:$S$462,4,FALSE)</f>
        <v>56042.322</v>
      </c>
      <c r="R181" s="5">
        <f>VLOOKUP(A181,'[1]census pivot'!$A$4:$S$462,5,FALSE)</f>
        <v>64010.657999999996</v>
      </c>
      <c r="S181" s="5">
        <f>VLOOKUP(A181,'[1]census pivot'!$A$4:$S$462,6,FALSE)</f>
        <v>62159.934000000001</v>
      </c>
      <c r="T181" s="5">
        <f>VLOOKUP(A181,'[1]census pivot'!$A$4:$S$462,7,FALSE)</f>
        <v>57912.69</v>
      </c>
      <c r="U181" s="5">
        <f>VLOOKUP(A181,'[1]census pivot'!$A$4:$S$462,8,FALSE)</f>
        <v>52796.502</v>
      </c>
      <c r="V181" s="5">
        <f>VLOOKUP(A181,'[1]census pivot'!$A$4:$S$462,9,FALSE)</f>
        <v>56507.520000000004</v>
      </c>
      <c r="W181" s="5">
        <f>VLOOKUP(A181,'[1]census pivot'!$A$4:$S$462,10,FALSE)</f>
        <v>61409.874000000003</v>
      </c>
      <c r="X181" s="5">
        <f>VLOOKUP(A181,'[1]census pivot'!$A$4:$S$462,11,FALSE)</f>
        <v>67143.894</v>
      </c>
      <c r="Y181" s="5">
        <f>VLOOKUP(A181,'[1]census pivot'!$A$4:$S$462,12,FALSE)</f>
        <v>64609.350000000006</v>
      </c>
      <c r="Z181" s="5">
        <f>VLOOKUP(A181,'[1]census pivot'!$A$4:$S$462,13,FALSE)</f>
        <v>56377.811999999998</v>
      </c>
      <c r="AA181" s="5">
        <f>VLOOKUP(A181,'[1]census pivot'!$A$4:$S$462,14,FALSE)</f>
        <v>52408.631999999998</v>
      </c>
      <c r="AB181" s="5">
        <f>VLOOKUP(A181,'[1]census pivot'!$A$4:$S$462,15,FALSE)</f>
        <v>39914.484000000004</v>
      </c>
      <c r="AC181" s="5">
        <f>VLOOKUP(A181,'[1]census pivot'!$A$4:$S$462,16,FALSE)</f>
        <v>30444.761999999999</v>
      </c>
      <c r="AD181" s="5">
        <f>VLOOKUP(A181,'[1]census pivot'!$A$4:$S$462,17,FALSE)</f>
        <v>23189.712</v>
      </c>
      <c r="AE181" s="5">
        <f>VLOOKUP(A181,'[1]census pivot'!$A$4:$S$462,18,FALSE)</f>
        <v>16882.188000000002</v>
      </c>
      <c r="AF181" s="5">
        <f>VLOOKUP(A181,'[1]census pivot'!$A$4:$S$462,19,FALSE)</f>
        <v>16151.268</v>
      </c>
      <c r="AG181" s="6">
        <f t="shared" si="20"/>
        <v>1.6496531837284377E-3</v>
      </c>
      <c r="AH181" s="6">
        <f t="shared" si="21"/>
        <v>4.9856034468467999E-4</v>
      </c>
      <c r="AI181" s="6">
        <f t="shared" si="22"/>
        <v>4.4384352258567512E-4</v>
      </c>
      <c r="AJ181" s="6">
        <f t="shared" si="23"/>
        <v>4.1550298732195601E-4</v>
      </c>
      <c r="AK181" s="6">
        <f t="shared" si="24"/>
        <v>7.0388258410799002E-4</v>
      </c>
      <c r="AL181" s="6">
        <f t="shared" si="25"/>
        <v>4.7057664857193189E-4</v>
      </c>
      <c r="AM181" s="6">
        <f t="shared" si="26"/>
        <v>4.9638537683978346E-4</v>
      </c>
      <c r="AN181" s="6">
        <f t="shared" si="27"/>
        <v>9.5225579876168662E-4</v>
      </c>
      <c r="AO181" s="6">
        <f t="shared" si="28"/>
        <v>1.3974880152925117E-3</v>
      </c>
      <c r="AP181" s="6">
        <f t="shared" si="29"/>
        <v>2.7861589566837725E-3</v>
      </c>
    </row>
    <row r="182" spans="1:42" x14ac:dyDescent="0.35">
      <c r="A182" s="3" t="s">
        <v>254</v>
      </c>
      <c r="B182" s="4">
        <v>69</v>
      </c>
      <c r="C182" s="4">
        <v>52</v>
      </c>
      <c r="D182" s="4">
        <v>40</v>
      </c>
      <c r="E182" s="4">
        <v>79</v>
      </c>
      <c r="F182" s="4">
        <v>53</v>
      </c>
      <c r="G182" s="4">
        <v>40</v>
      </c>
      <c r="H182" s="4">
        <v>55</v>
      </c>
      <c r="I182" s="4">
        <v>59</v>
      </c>
      <c r="J182" s="4">
        <v>67</v>
      </c>
      <c r="K182" s="4">
        <v>129</v>
      </c>
      <c r="L182" s="4">
        <v>394</v>
      </c>
      <c r="M182" s="4">
        <v>41</v>
      </c>
      <c r="N182" s="4">
        <v>1078</v>
      </c>
      <c r="O182" s="5">
        <f>VLOOKUP(A182,'[1]census pivot'!$A$4:$S$462,2,FALSE)</f>
        <v>339163.89199999993</v>
      </c>
      <c r="P182" s="5">
        <f>VLOOKUP(A182,'[1]census pivot'!$A$4:$S$462,3,FALSE)</f>
        <v>335470.94999999984</v>
      </c>
      <c r="Q182" s="5">
        <f>VLOOKUP(A182,'[1]census pivot'!$A$4:$S$462,4,FALSE)</f>
        <v>341533.95299999998</v>
      </c>
      <c r="R182" s="5">
        <f>VLOOKUP(A182,'[1]census pivot'!$A$4:$S$462,5,FALSE)</f>
        <v>357343.09099999996</v>
      </c>
      <c r="S182" s="5">
        <f>VLOOKUP(A182,'[1]census pivot'!$A$4:$S$462,6,FALSE)</f>
        <v>344944.11599999986</v>
      </c>
      <c r="T182" s="5">
        <f>VLOOKUP(A182,'[1]census pivot'!$A$4:$S$462,7,FALSE)</f>
        <v>354233.22599999997</v>
      </c>
      <c r="U182" s="5">
        <f>VLOOKUP(A182,'[1]census pivot'!$A$4:$S$462,8,FALSE)</f>
        <v>325529.78500000003</v>
      </c>
      <c r="V182" s="5">
        <f>VLOOKUP(A182,'[1]census pivot'!$A$4:$S$462,9,FALSE)</f>
        <v>322788.81</v>
      </c>
      <c r="W182" s="5">
        <f>VLOOKUP(A182,'[1]census pivot'!$A$4:$S$462,10,FALSE)</f>
        <v>350856.73800000013</v>
      </c>
      <c r="X182" s="5">
        <f>VLOOKUP(A182,'[1]census pivot'!$A$4:$S$462,11,FALSE)</f>
        <v>391997.05900000007</v>
      </c>
      <c r="Y182" s="5">
        <f>VLOOKUP(A182,'[1]census pivot'!$A$4:$S$462,12,FALSE)</f>
        <v>378236.81900000008</v>
      </c>
      <c r="Z182" s="5">
        <f>VLOOKUP(A182,'[1]census pivot'!$A$4:$S$462,13,FALSE)</f>
        <v>323440.2030000001</v>
      </c>
      <c r="AA182" s="5">
        <f>VLOOKUP(A182,'[1]census pivot'!$A$4:$S$462,14,FALSE)</f>
        <v>256834.53000000006</v>
      </c>
      <c r="AB182" s="5">
        <f>VLOOKUP(A182,'[1]census pivot'!$A$4:$S$462,15,FALSE)</f>
        <v>184592.32600000009</v>
      </c>
      <c r="AC182" s="5">
        <f>VLOOKUP(A182,'[1]census pivot'!$A$4:$S$462,16,FALSE)</f>
        <v>139317.44999999998</v>
      </c>
      <c r="AD182" s="5">
        <f>VLOOKUP(A182,'[1]census pivot'!$A$4:$S$462,17,FALSE)</f>
        <v>117137.91200000003</v>
      </c>
      <c r="AE182" s="5">
        <f>VLOOKUP(A182,'[1]census pivot'!$A$4:$S$462,18,FALSE)</f>
        <v>92831.138000000021</v>
      </c>
      <c r="AF182" s="5">
        <f>VLOOKUP(A182,'[1]census pivot'!$A$4:$S$462,19,FALSE)</f>
        <v>95140.465000000011</v>
      </c>
      <c r="AG182" s="6">
        <f t="shared" si="20"/>
        <v>3.5675967534893135E-4</v>
      </c>
      <c r="AH182" s="6">
        <f t="shared" si="21"/>
        <v>5.9083767078714956E-5</v>
      </c>
      <c r="AI182" s="6">
        <f t="shared" si="22"/>
        <v>5.695675444647536E-5</v>
      </c>
      <c r="AJ182" s="6">
        <f t="shared" si="23"/>
        <v>7.7968349472313375E-5</v>
      </c>
      <c r="AK182" s="6">
        <f t="shared" si="24"/>
        <v>5.9378407708262611E-5</v>
      </c>
      <c r="AL182" s="6">
        <f t="shared" si="25"/>
        <v>7.1406882469015451E-5</v>
      </c>
      <c r="AM182" s="6">
        <f t="shared" si="26"/>
        <v>1.0167597630000544E-4</v>
      </c>
      <c r="AN182" s="6">
        <f t="shared" si="27"/>
        <v>2.0684772416378066E-4</v>
      </c>
      <c r="AO182" s="6">
        <f t="shared" si="28"/>
        <v>6.143762616442755E-4</v>
      </c>
      <c r="AP182" s="6">
        <f t="shared" si="29"/>
        <v>4.1412452629908834E-3</v>
      </c>
    </row>
    <row r="183" spans="1:42" x14ac:dyDescent="0.35">
      <c r="A183" s="3" t="s">
        <v>502</v>
      </c>
      <c r="B183" s="4">
        <v>52</v>
      </c>
      <c r="C183" s="4">
        <v>51</v>
      </c>
      <c r="D183" s="4">
        <v>61</v>
      </c>
      <c r="E183" s="4">
        <v>50</v>
      </c>
      <c r="F183" s="4">
        <v>54</v>
      </c>
      <c r="G183" s="4">
        <v>69</v>
      </c>
      <c r="H183" s="4">
        <v>65</v>
      </c>
      <c r="I183" s="4">
        <v>61</v>
      </c>
      <c r="J183" s="4">
        <v>68</v>
      </c>
      <c r="K183" s="4">
        <v>61</v>
      </c>
      <c r="L183" s="4">
        <v>52</v>
      </c>
      <c r="M183" s="4">
        <v>55</v>
      </c>
      <c r="N183" s="4">
        <v>699</v>
      </c>
      <c r="O183" s="5">
        <f>VLOOKUP(A183,'[1]census pivot'!$A$4:$S$462,2,FALSE)</f>
        <v>32210.192999999999</v>
      </c>
      <c r="P183" s="5">
        <f>VLOOKUP(A183,'[1]census pivot'!$A$4:$S$462,3,FALSE)</f>
        <v>33985.286</v>
      </c>
      <c r="Q183" s="5">
        <f>VLOOKUP(A183,'[1]census pivot'!$A$4:$S$462,4,FALSE)</f>
        <v>33041.656000000003</v>
      </c>
      <c r="R183" s="5">
        <f>VLOOKUP(A183,'[1]census pivot'!$A$4:$S$462,5,FALSE)</f>
        <v>32460.900999999998</v>
      </c>
      <c r="S183" s="5">
        <f>VLOOKUP(A183,'[1]census pivot'!$A$4:$S$462,6,FALSE)</f>
        <v>32554.094999999998</v>
      </c>
      <c r="T183" s="5">
        <f>VLOOKUP(A183,'[1]census pivot'!$A$4:$S$462,7,FALSE)</f>
        <v>32525.638000000003</v>
      </c>
      <c r="U183" s="5">
        <f>VLOOKUP(A183,'[1]census pivot'!$A$4:$S$462,8,FALSE)</f>
        <v>33348.593999999997</v>
      </c>
      <c r="V183" s="5">
        <f>VLOOKUP(A183,'[1]census pivot'!$A$4:$S$462,9,FALSE)</f>
        <v>29667.261999999999</v>
      </c>
      <c r="W183" s="5">
        <f>VLOOKUP(A183,'[1]census pivot'!$A$4:$S$462,10,FALSE)</f>
        <v>29473.733</v>
      </c>
      <c r="X183" s="5">
        <f>VLOOKUP(A183,'[1]census pivot'!$A$4:$S$462,11,FALSE)</f>
        <v>28876.901999999998</v>
      </c>
      <c r="Y183" s="5">
        <f>VLOOKUP(A183,'[1]census pivot'!$A$4:$S$462,12,FALSE)</f>
        <v>33693.576999999997</v>
      </c>
      <c r="Z183" s="5">
        <f>VLOOKUP(A183,'[1]census pivot'!$A$4:$S$462,13,FALSE)</f>
        <v>35007.97600000001</v>
      </c>
      <c r="AA183" s="5">
        <f>VLOOKUP(A183,'[1]census pivot'!$A$4:$S$462,14,FALSE)</f>
        <v>32310.651000000002</v>
      </c>
      <c r="AB183" s="5">
        <f>VLOOKUP(A183,'[1]census pivot'!$A$4:$S$462,15,FALSE)</f>
        <v>24194.755000000001</v>
      </c>
      <c r="AC183" s="5">
        <f>VLOOKUP(A183,'[1]census pivot'!$A$4:$S$462,16,FALSE)</f>
        <v>17288.267</v>
      </c>
      <c r="AD183" s="5">
        <f>VLOOKUP(A183,'[1]census pivot'!$A$4:$S$462,17,FALSE)</f>
        <v>12333</v>
      </c>
      <c r="AE183" s="5">
        <f>VLOOKUP(A183,'[1]census pivot'!$A$4:$S$462,18,FALSE)</f>
        <v>8917.66</v>
      </c>
      <c r="AF183" s="5">
        <f>VLOOKUP(A183,'[1]census pivot'!$A$4:$S$462,19,FALSE)</f>
        <v>8469.7879999999986</v>
      </c>
      <c r="AG183" s="6">
        <f t="shared" si="20"/>
        <v>3.1977455086965793E-3</v>
      </c>
      <c r="AH183" s="6">
        <f t="shared" si="21"/>
        <v>9.100817996440892E-4</v>
      </c>
      <c r="AI183" s="6">
        <f t="shared" si="22"/>
        <v>9.3824507810474987E-4</v>
      </c>
      <c r="AJ183" s="6">
        <f t="shared" si="23"/>
        <v>8.1974390228944146E-4</v>
      </c>
      <c r="AK183" s="6">
        <f t="shared" si="24"/>
        <v>1.1667034009150506E-3</v>
      </c>
      <c r="AL183" s="6">
        <f t="shared" si="25"/>
        <v>1.038828550441495E-3</v>
      </c>
      <c r="AM183" s="6">
        <f t="shared" si="26"/>
        <v>9.0613850457764075E-4</v>
      </c>
      <c r="AN183" s="6">
        <f t="shared" si="27"/>
        <v>1.639224837573309E-3</v>
      </c>
      <c r="AO183" s="6">
        <f t="shared" si="28"/>
        <v>2.8704990809697204E-3</v>
      </c>
      <c r="AP183" s="6">
        <f t="shared" si="29"/>
        <v>6.1394688981589634E-3</v>
      </c>
    </row>
    <row r="184" spans="1:42" x14ac:dyDescent="0.35">
      <c r="A184" s="3" t="s">
        <v>441</v>
      </c>
      <c r="B184" s="4">
        <v>57</v>
      </c>
      <c r="C184" s="4">
        <v>43</v>
      </c>
      <c r="D184" s="4">
        <v>53</v>
      </c>
      <c r="E184" s="4">
        <v>45</v>
      </c>
      <c r="F184" s="4">
        <v>65</v>
      </c>
      <c r="G184" s="4">
        <v>31</v>
      </c>
      <c r="H184" s="4">
        <v>57</v>
      </c>
      <c r="I184" s="4">
        <v>49</v>
      </c>
      <c r="J184" s="4">
        <v>68</v>
      </c>
      <c r="K184" s="4">
        <v>60</v>
      </c>
      <c r="L184" s="4">
        <v>117</v>
      </c>
      <c r="M184" s="4">
        <v>56</v>
      </c>
      <c r="N184" s="4">
        <v>701</v>
      </c>
      <c r="O184" s="5">
        <f>VLOOKUP(A184,'[1]census pivot'!$A$4:$S$462,2,FALSE)</f>
        <v>258158.67400000003</v>
      </c>
      <c r="P184" s="5">
        <f>VLOOKUP(A184,'[1]census pivot'!$A$4:$S$462,3,FALSE)</f>
        <v>228511.63999999998</v>
      </c>
      <c r="Q184" s="5">
        <f>VLOOKUP(A184,'[1]census pivot'!$A$4:$S$462,4,FALSE)</f>
        <v>210104.443</v>
      </c>
      <c r="R184" s="5">
        <f>VLOOKUP(A184,'[1]census pivot'!$A$4:$S$462,5,FALSE)</f>
        <v>213461.07399999999</v>
      </c>
      <c r="S184" s="5">
        <f>VLOOKUP(A184,'[1]census pivot'!$A$4:$S$462,6,FALSE)</f>
        <v>249718.31200000006</v>
      </c>
      <c r="T184" s="5">
        <f>VLOOKUP(A184,'[1]census pivot'!$A$4:$S$462,7,FALSE)</f>
        <v>224045.94700000001</v>
      </c>
      <c r="U184" s="5">
        <f>VLOOKUP(A184,'[1]census pivot'!$A$4:$S$462,8,FALSE)</f>
        <v>189076.82199999999</v>
      </c>
      <c r="V184" s="5">
        <f>VLOOKUP(A184,'[1]census pivot'!$A$4:$S$462,9,FALSE)</f>
        <v>166156.27799999999</v>
      </c>
      <c r="W184" s="5">
        <f>VLOOKUP(A184,'[1]census pivot'!$A$4:$S$462,10,FALSE)</f>
        <v>151885.58900000001</v>
      </c>
      <c r="X184" s="5">
        <f>VLOOKUP(A184,'[1]census pivot'!$A$4:$S$462,11,FALSE)</f>
        <v>156521.55600000004</v>
      </c>
      <c r="Y184" s="5">
        <f>VLOOKUP(A184,'[1]census pivot'!$A$4:$S$462,12,FALSE)</f>
        <v>143467.72900000005</v>
      </c>
      <c r="Z184" s="5">
        <f>VLOOKUP(A184,'[1]census pivot'!$A$4:$S$462,13,FALSE)</f>
        <v>119480.577</v>
      </c>
      <c r="AA184" s="5">
        <f>VLOOKUP(A184,'[1]census pivot'!$A$4:$S$462,14,FALSE)</f>
        <v>91736.053</v>
      </c>
      <c r="AB184" s="5">
        <f>VLOOKUP(A184,'[1]census pivot'!$A$4:$S$462,15,FALSE)</f>
        <v>68503.941999999995</v>
      </c>
      <c r="AC184" s="5">
        <f>VLOOKUP(A184,'[1]census pivot'!$A$4:$S$462,16,FALSE)</f>
        <v>54869.143000000011</v>
      </c>
      <c r="AD184" s="5">
        <f>VLOOKUP(A184,'[1]census pivot'!$A$4:$S$462,17,FALSE)</f>
        <v>46411.883000000002</v>
      </c>
      <c r="AE184" s="5">
        <f>VLOOKUP(A184,'[1]census pivot'!$A$4:$S$462,18,FALSE)</f>
        <v>32823.4</v>
      </c>
      <c r="AF184" s="5">
        <f>VLOOKUP(A184,'[1]census pivot'!$A$4:$S$462,19,FALSE)</f>
        <v>29270.849000000002</v>
      </c>
      <c r="AG184" s="6">
        <f t="shared" si="20"/>
        <v>3.8735866763864763E-4</v>
      </c>
      <c r="AH184" s="6">
        <f t="shared" si="21"/>
        <v>1.2083460241014464E-4</v>
      </c>
      <c r="AI184" s="6">
        <f t="shared" si="22"/>
        <v>1.1442650860977651E-4</v>
      </c>
      <c r="AJ184" s="6">
        <f t="shared" si="23"/>
        <v>1.5733821729879043E-4</v>
      </c>
      <c r="AK184" s="6">
        <f t="shared" si="24"/>
        <v>9.7471443908987005E-5</v>
      </c>
      <c r="AL184" s="6">
        <f t="shared" si="25"/>
        <v>1.9000678640905452E-4</v>
      </c>
      <c r="AM184" s="6">
        <f t="shared" si="26"/>
        <v>2.3198930879637648E-4</v>
      </c>
      <c r="AN184" s="6">
        <f t="shared" si="27"/>
        <v>5.511737021085271E-4</v>
      </c>
      <c r="AO184" s="6">
        <f t="shared" si="28"/>
        <v>7.5723841359915387E-4</v>
      </c>
      <c r="AP184" s="6">
        <f t="shared" si="29"/>
        <v>3.9971508855107E-3</v>
      </c>
    </row>
    <row r="185" spans="1:42" x14ac:dyDescent="0.35">
      <c r="A185" s="3" t="s">
        <v>372</v>
      </c>
      <c r="B185" s="4">
        <v>56</v>
      </c>
      <c r="C185" s="4">
        <v>58</v>
      </c>
      <c r="D185" s="4">
        <v>77</v>
      </c>
      <c r="E185" s="4">
        <v>46</v>
      </c>
      <c r="F185" s="4">
        <v>74</v>
      </c>
      <c r="G185" s="4">
        <v>37</v>
      </c>
      <c r="H185" s="4">
        <v>50</v>
      </c>
      <c r="I185" s="4">
        <v>66</v>
      </c>
      <c r="J185" s="4">
        <v>68</v>
      </c>
      <c r="K185" s="4">
        <v>128</v>
      </c>
      <c r="L185" s="4">
        <v>229</v>
      </c>
      <c r="M185" s="4">
        <v>44</v>
      </c>
      <c r="N185" s="4">
        <v>933</v>
      </c>
      <c r="O185" s="5">
        <f>VLOOKUP(A185,'[1]census pivot'!$A$4:$S$462,2,FALSE)</f>
        <v>257608.98900000003</v>
      </c>
      <c r="P185" s="5">
        <f>VLOOKUP(A185,'[1]census pivot'!$A$4:$S$462,3,FALSE)</f>
        <v>255360.26900000006</v>
      </c>
      <c r="Q185" s="5">
        <f>VLOOKUP(A185,'[1]census pivot'!$A$4:$S$462,4,FALSE)</f>
        <v>250826.66099999999</v>
      </c>
      <c r="R185" s="5">
        <f>VLOOKUP(A185,'[1]census pivot'!$A$4:$S$462,5,FALSE)</f>
        <v>260342.98300000004</v>
      </c>
      <c r="S185" s="5">
        <f>VLOOKUP(A185,'[1]census pivot'!$A$4:$S$462,6,FALSE)</f>
        <v>270489.36900000001</v>
      </c>
      <c r="T185" s="5">
        <f>VLOOKUP(A185,'[1]census pivot'!$A$4:$S$462,7,FALSE)</f>
        <v>258660.68100000001</v>
      </c>
      <c r="U185" s="5">
        <f>VLOOKUP(A185,'[1]census pivot'!$A$4:$S$462,8,FALSE)</f>
        <v>238306.08900000007</v>
      </c>
      <c r="V185" s="5">
        <f>VLOOKUP(A185,'[1]census pivot'!$A$4:$S$462,9,FALSE)</f>
        <v>231858.921</v>
      </c>
      <c r="W185" s="5">
        <f>VLOOKUP(A185,'[1]census pivot'!$A$4:$S$462,10,FALSE)</f>
        <v>225852.82000000007</v>
      </c>
      <c r="X185" s="5">
        <f>VLOOKUP(A185,'[1]census pivot'!$A$4:$S$462,11,FALSE)</f>
        <v>252787.856</v>
      </c>
      <c r="Y185" s="5">
        <f>VLOOKUP(A185,'[1]census pivot'!$A$4:$S$462,12,FALSE)</f>
        <v>259910.12100000001</v>
      </c>
      <c r="Z185" s="5">
        <f>VLOOKUP(A185,'[1]census pivot'!$A$4:$S$462,13,FALSE)</f>
        <v>234962.62300000002</v>
      </c>
      <c r="AA185" s="5">
        <f>VLOOKUP(A185,'[1]census pivot'!$A$4:$S$462,14,FALSE)</f>
        <v>200983.351</v>
      </c>
      <c r="AB185" s="5">
        <f>VLOOKUP(A185,'[1]census pivot'!$A$4:$S$462,15,FALSE)</f>
        <v>156556.02400000006</v>
      </c>
      <c r="AC185" s="5">
        <f>VLOOKUP(A185,'[1]census pivot'!$A$4:$S$462,16,FALSE)</f>
        <v>121375.39499999999</v>
      </c>
      <c r="AD185" s="5">
        <f>VLOOKUP(A185,'[1]census pivot'!$A$4:$S$462,17,FALSE)</f>
        <v>92487.838000000018</v>
      </c>
      <c r="AE185" s="5">
        <f>VLOOKUP(A185,'[1]census pivot'!$A$4:$S$462,18,FALSE)</f>
        <v>69377.14899999999</v>
      </c>
      <c r="AF185" s="5">
        <f>VLOOKUP(A185,'[1]census pivot'!$A$4:$S$462,19,FALSE)</f>
        <v>61579.676999999981</v>
      </c>
      <c r="AG185" s="6">
        <f t="shared" si="20"/>
        <v>4.425311416442847E-4</v>
      </c>
      <c r="AH185" s="6">
        <f t="shared" si="21"/>
        <v>1.5211771667040077E-4</v>
      </c>
      <c r="AI185" s="6">
        <f t="shared" si="22"/>
        <v>1.4505521321353071E-4</v>
      </c>
      <c r="AJ185" s="6">
        <f t="shared" si="23"/>
        <v>1.4890331601044471E-4</v>
      </c>
      <c r="AK185" s="6">
        <f t="shared" si="24"/>
        <v>8.0836903853860284E-5</v>
      </c>
      <c r="AL185" s="6">
        <f t="shared" si="25"/>
        <v>9.7523302690932982E-5</v>
      </c>
      <c r="AM185" s="6">
        <f t="shared" si="26"/>
        <v>1.5139490656243564E-4</v>
      </c>
      <c r="AN185" s="6">
        <f t="shared" si="27"/>
        <v>2.4466467391367504E-4</v>
      </c>
      <c r="AO185" s="6">
        <f t="shared" si="28"/>
        <v>7.9078250566936984E-4</v>
      </c>
      <c r="AP185" s="6">
        <f t="shared" si="29"/>
        <v>3.7187593562726883E-3</v>
      </c>
    </row>
    <row r="186" spans="1:42" x14ac:dyDescent="0.35">
      <c r="A186" s="3" t="s">
        <v>73</v>
      </c>
      <c r="B186" s="4">
        <v>46</v>
      </c>
      <c r="C186" s="4">
        <v>57</v>
      </c>
      <c r="D186" s="4">
        <v>58</v>
      </c>
      <c r="E186" s="4">
        <v>45</v>
      </c>
      <c r="F186" s="4">
        <v>54</v>
      </c>
      <c r="G186" s="4">
        <v>41</v>
      </c>
      <c r="H186" s="4">
        <v>65</v>
      </c>
      <c r="I186" s="4">
        <v>52</v>
      </c>
      <c r="J186" s="4">
        <v>68</v>
      </c>
      <c r="K186" s="4">
        <v>176</v>
      </c>
      <c r="L186" s="4">
        <v>263</v>
      </c>
      <c r="M186" s="4">
        <v>61</v>
      </c>
      <c r="N186" s="4">
        <v>986</v>
      </c>
      <c r="O186" s="5">
        <f>VLOOKUP(A186,'[1]census pivot'!$A$4:$S$462,2,FALSE)</f>
        <v>193750.10000000006</v>
      </c>
      <c r="P186" s="5">
        <f>VLOOKUP(A186,'[1]census pivot'!$A$4:$S$462,3,FALSE)</f>
        <v>194772.73499999996</v>
      </c>
      <c r="Q186" s="5">
        <f>VLOOKUP(A186,'[1]census pivot'!$A$4:$S$462,4,FALSE)</f>
        <v>191617.611</v>
      </c>
      <c r="R186" s="5">
        <f>VLOOKUP(A186,'[1]census pivot'!$A$4:$S$462,5,FALSE)</f>
        <v>203744.53399999999</v>
      </c>
      <c r="S186" s="5">
        <f>VLOOKUP(A186,'[1]census pivot'!$A$4:$S$462,6,FALSE)</f>
        <v>195011.24599999998</v>
      </c>
      <c r="T186" s="5">
        <f>VLOOKUP(A186,'[1]census pivot'!$A$4:$S$462,7,FALSE)</f>
        <v>190995.54299999998</v>
      </c>
      <c r="U186" s="5">
        <f>VLOOKUP(A186,'[1]census pivot'!$A$4:$S$462,8,FALSE)</f>
        <v>175697.96999999997</v>
      </c>
      <c r="V186" s="5">
        <f>VLOOKUP(A186,'[1]census pivot'!$A$4:$S$462,9,FALSE)</f>
        <v>182127.15700000001</v>
      </c>
      <c r="W186" s="5">
        <f>VLOOKUP(A186,'[1]census pivot'!$A$4:$S$462,10,FALSE)</f>
        <v>189737.20099999997</v>
      </c>
      <c r="X186" s="5">
        <f>VLOOKUP(A186,'[1]census pivot'!$A$4:$S$462,11,FALSE)</f>
        <v>202081.41200000004</v>
      </c>
      <c r="Y186" s="5">
        <f>VLOOKUP(A186,'[1]census pivot'!$A$4:$S$462,12,FALSE)</f>
        <v>194451.31299999994</v>
      </c>
      <c r="Z186" s="5">
        <f>VLOOKUP(A186,'[1]census pivot'!$A$4:$S$462,13,FALSE)</f>
        <v>177146.34300000002</v>
      </c>
      <c r="AA186" s="5">
        <f>VLOOKUP(A186,'[1]census pivot'!$A$4:$S$462,14,FALSE)</f>
        <v>156638.69399999996</v>
      </c>
      <c r="AB186" s="5">
        <f>VLOOKUP(A186,'[1]census pivot'!$A$4:$S$462,15,FALSE)</f>
        <v>122386.579</v>
      </c>
      <c r="AC186" s="5">
        <f>VLOOKUP(A186,'[1]census pivot'!$A$4:$S$462,16,FALSE)</f>
        <v>99025.986000000004</v>
      </c>
      <c r="AD186" s="5">
        <f>VLOOKUP(A186,'[1]census pivot'!$A$4:$S$462,17,FALSE)</f>
        <v>75439.175999999992</v>
      </c>
      <c r="AE186" s="5">
        <f>VLOOKUP(A186,'[1]census pivot'!$A$4:$S$462,18,FALSE)</f>
        <v>56349.470999999998</v>
      </c>
      <c r="AF186" s="5">
        <f>VLOOKUP(A186,'[1]census pivot'!$A$4:$S$462,19,FALSE)</f>
        <v>49469.617999999995</v>
      </c>
      <c r="AG186" s="6">
        <f t="shared" si="20"/>
        <v>5.3161262884509459E-4</v>
      </c>
      <c r="AH186" s="6">
        <f t="shared" si="21"/>
        <v>1.5010727001962934E-4</v>
      </c>
      <c r="AI186" s="6">
        <f t="shared" si="22"/>
        <v>1.4545243707815347E-4</v>
      </c>
      <c r="AJ186" s="6">
        <f t="shared" si="23"/>
        <v>1.4726194515472655E-4</v>
      </c>
      <c r="AK186" s="6">
        <f t="shared" si="24"/>
        <v>1.1025525603074872E-4</v>
      </c>
      <c r="AL186" s="6">
        <f t="shared" si="25"/>
        <v>1.6392089707097947E-4</v>
      </c>
      <c r="AM186" s="6">
        <f t="shared" si="26"/>
        <v>1.5578888876315925E-4</v>
      </c>
      <c r="AN186" s="6">
        <f t="shared" si="27"/>
        <v>3.0711897493261055E-4</v>
      </c>
      <c r="AO186" s="6">
        <f t="shared" si="28"/>
        <v>1.3354716358837798E-3</v>
      </c>
      <c r="AP186" s="6">
        <f t="shared" si="29"/>
        <v>5.3163943978706291E-3</v>
      </c>
    </row>
    <row r="187" spans="1:42" x14ac:dyDescent="0.35">
      <c r="A187" s="3" t="s">
        <v>103</v>
      </c>
      <c r="B187" s="4">
        <v>65</v>
      </c>
      <c r="C187" s="4">
        <v>37</v>
      </c>
      <c r="D187" s="4">
        <v>32</v>
      </c>
      <c r="E187" s="4">
        <v>51</v>
      </c>
      <c r="F187" s="4">
        <v>71</v>
      </c>
      <c r="G187" s="4">
        <v>51</v>
      </c>
      <c r="H187" s="4">
        <v>62</v>
      </c>
      <c r="I187" s="4">
        <v>58</v>
      </c>
      <c r="J187" s="4">
        <v>68</v>
      </c>
      <c r="K187" s="4">
        <v>99</v>
      </c>
      <c r="L187" s="4">
        <v>377</v>
      </c>
      <c r="M187" s="4">
        <v>61</v>
      </c>
      <c r="N187" s="4">
        <v>1032</v>
      </c>
      <c r="O187" s="5">
        <f>VLOOKUP(A187,'[1]census pivot'!$A$4:$S$462,2,FALSE)</f>
        <v>197304.91999999998</v>
      </c>
      <c r="P187" s="5">
        <f>VLOOKUP(A187,'[1]census pivot'!$A$4:$S$462,3,FALSE)</f>
        <v>220495.35499999998</v>
      </c>
      <c r="Q187" s="5">
        <f>VLOOKUP(A187,'[1]census pivot'!$A$4:$S$462,4,FALSE)</f>
        <v>236209.03599999999</v>
      </c>
      <c r="R187" s="5">
        <f>VLOOKUP(A187,'[1]census pivot'!$A$4:$S$462,5,FALSE)</f>
        <v>255196.45500000002</v>
      </c>
      <c r="S187" s="5">
        <f>VLOOKUP(A187,'[1]census pivot'!$A$4:$S$462,6,FALSE)</f>
        <v>229948.12200000003</v>
      </c>
      <c r="T187" s="5">
        <f>VLOOKUP(A187,'[1]census pivot'!$A$4:$S$462,7,FALSE)</f>
        <v>217141.24500000002</v>
      </c>
      <c r="U187" s="5">
        <f>VLOOKUP(A187,'[1]census pivot'!$A$4:$S$462,8,FALSE)</f>
        <v>210266.78300000002</v>
      </c>
      <c r="V187" s="5">
        <f>VLOOKUP(A187,'[1]census pivot'!$A$4:$S$462,9,FALSE)</f>
        <v>213739.36800000002</v>
      </c>
      <c r="W187" s="5">
        <f>VLOOKUP(A187,'[1]census pivot'!$A$4:$S$462,10,FALSE)</f>
        <v>255328.71300000002</v>
      </c>
      <c r="X187" s="5">
        <f>VLOOKUP(A187,'[1]census pivot'!$A$4:$S$462,11,FALSE)</f>
        <v>282904.88799999998</v>
      </c>
      <c r="Y187" s="5">
        <f>VLOOKUP(A187,'[1]census pivot'!$A$4:$S$462,12,FALSE)</f>
        <v>285112.91699999996</v>
      </c>
      <c r="Z187" s="5">
        <f>VLOOKUP(A187,'[1]census pivot'!$A$4:$S$462,13,FALSE)</f>
        <v>246584.66800000001</v>
      </c>
      <c r="AA187" s="5">
        <f>VLOOKUP(A187,'[1]census pivot'!$A$4:$S$462,14,FALSE)</f>
        <v>210711.05400000003</v>
      </c>
      <c r="AB187" s="5">
        <f>VLOOKUP(A187,'[1]census pivot'!$A$4:$S$462,15,FALSE)</f>
        <v>157475.606</v>
      </c>
      <c r="AC187" s="5">
        <f>VLOOKUP(A187,'[1]census pivot'!$A$4:$S$462,16,FALSE)</f>
        <v>111674.192</v>
      </c>
      <c r="AD187" s="5">
        <f>VLOOKUP(A187,'[1]census pivot'!$A$4:$S$462,17,FALSE)</f>
        <v>88750.864000000016</v>
      </c>
      <c r="AE187" s="5">
        <f>VLOOKUP(A187,'[1]census pivot'!$A$4:$S$462,18,FALSE)</f>
        <v>75017.031000000017</v>
      </c>
      <c r="AF187" s="5">
        <f>VLOOKUP(A187,'[1]census pivot'!$A$4:$S$462,19,FALSE)</f>
        <v>86889.545999999988</v>
      </c>
      <c r="AG187" s="6">
        <f t="shared" si="20"/>
        <v>5.1696632805710069E-4</v>
      </c>
      <c r="AH187" s="6">
        <f t="shared" si="21"/>
        <v>7.0067204587047653E-5</v>
      </c>
      <c r="AI187" s="6">
        <f t="shared" si="22"/>
        <v>6.5959719055047787E-5</v>
      </c>
      <c r="AJ187" s="6">
        <f t="shared" si="23"/>
        <v>1.6611760975158846E-4</v>
      </c>
      <c r="AK187" s="6">
        <f t="shared" si="24"/>
        <v>1.0872622134354949E-4</v>
      </c>
      <c r="AL187" s="6">
        <f t="shared" si="25"/>
        <v>1.0915150802359093E-4</v>
      </c>
      <c r="AM187" s="6">
        <f t="shared" si="26"/>
        <v>1.2683258821301633E-4</v>
      </c>
      <c r="AN187" s="6">
        <f t="shared" si="27"/>
        <v>2.5264741235287867E-4</v>
      </c>
      <c r="AO187" s="6">
        <f t="shared" si="28"/>
        <v>6.045140898953363E-4</v>
      </c>
      <c r="AP187" s="6">
        <f t="shared" si="29"/>
        <v>4.3388418671217368E-3</v>
      </c>
    </row>
    <row r="188" spans="1:42" x14ac:dyDescent="0.35">
      <c r="A188" s="3" t="s">
        <v>95</v>
      </c>
      <c r="B188" s="4">
        <v>57</v>
      </c>
      <c r="C188" s="4">
        <v>67</v>
      </c>
      <c r="D188" s="4">
        <v>44</v>
      </c>
      <c r="E188" s="4">
        <v>60</v>
      </c>
      <c r="F188" s="4">
        <v>53</v>
      </c>
      <c r="G188" s="4">
        <v>69</v>
      </c>
      <c r="H188" s="4">
        <v>65</v>
      </c>
      <c r="I188" s="4">
        <v>85</v>
      </c>
      <c r="J188" s="4">
        <v>68</v>
      </c>
      <c r="K188" s="4">
        <v>119</v>
      </c>
      <c r="L188" s="4">
        <v>286</v>
      </c>
      <c r="M188" s="4">
        <v>60</v>
      </c>
      <c r="N188" s="4">
        <v>1033</v>
      </c>
      <c r="O188" s="5">
        <f>VLOOKUP(A188,'[1]census pivot'!$A$4:$S$462,2,FALSE)</f>
        <v>327905.65800000011</v>
      </c>
      <c r="P188" s="5">
        <f>VLOOKUP(A188,'[1]census pivot'!$A$4:$S$462,3,FALSE)</f>
        <v>343499.61599999998</v>
      </c>
      <c r="Q188" s="5">
        <f>VLOOKUP(A188,'[1]census pivot'!$A$4:$S$462,4,FALSE)</f>
        <v>335166.72600000008</v>
      </c>
      <c r="R188" s="5">
        <f>VLOOKUP(A188,'[1]census pivot'!$A$4:$S$462,5,FALSE)</f>
        <v>330385.84500000003</v>
      </c>
      <c r="S188" s="5">
        <f>VLOOKUP(A188,'[1]census pivot'!$A$4:$S$462,6,FALSE)</f>
        <v>357840.47400000005</v>
      </c>
      <c r="T188" s="5">
        <f>VLOOKUP(A188,'[1]census pivot'!$A$4:$S$462,7,FALSE)</f>
        <v>374232.34900000028</v>
      </c>
      <c r="U188" s="5">
        <f>VLOOKUP(A188,'[1]census pivot'!$A$4:$S$462,8,FALSE)</f>
        <v>368691.84799999994</v>
      </c>
      <c r="V188" s="5">
        <f>VLOOKUP(A188,'[1]census pivot'!$A$4:$S$462,9,FALSE)</f>
        <v>344634.50399999996</v>
      </c>
      <c r="W188" s="5">
        <f>VLOOKUP(A188,'[1]census pivot'!$A$4:$S$462,10,FALSE)</f>
        <v>345103.50099999999</v>
      </c>
      <c r="X188" s="5">
        <f>VLOOKUP(A188,'[1]census pivot'!$A$4:$S$462,11,FALSE)</f>
        <v>340862.31099999993</v>
      </c>
      <c r="Y188" s="5">
        <f>VLOOKUP(A188,'[1]census pivot'!$A$4:$S$462,12,FALSE)</f>
        <v>360747.05199999991</v>
      </c>
      <c r="Z188" s="5">
        <f>VLOOKUP(A188,'[1]census pivot'!$A$4:$S$462,13,FALSE)</f>
        <v>333280.70199999993</v>
      </c>
      <c r="AA188" s="5">
        <f>VLOOKUP(A188,'[1]census pivot'!$A$4:$S$462,14,FALSE)</f>
        <v>285288.36300000001</v>
      </c>
      <c r="AB188" s="5">
        <f>VLOOKUP(A188,'[1]census pivot'!$A$4:$S$462,15,FALSE)</f>
        <v>206635.61299999998</v>
      </c>
      <c r="AC188" s="5">
        <f>VLOOKUP(A188,'[1]census pivot'!$A$4:$S$462,16,FALSE)</f>
        <v>138710.20799999998</v>
      </c>
      <c r="AD188" s="5">
        <f>VLOOKUP(A188,'[1]census pivot'!$A$4:$S$462,17,FALSE)</f>
        <v>100232.859</v>
      </c>
      <c r="AE188" s="5">
        <f>VLOOKUP(A188,'[1]census pivot'!$A$4:$S$462,18,FALSE)</f>
        <v>72062.381000000008</v>
      </c>
      <c r="AF188" s="5">
        <f>VLOOKUP(A188,'[1]census pivot'!$A$4:$S$462,19,FALSE)</f>
        <v>73396.256999999998</v>
      </c>
      <c r="AG188" s="6">
        <f t="shared" si="20"/>
        <v>3.781575492058144E-4</v>
      </c>
      <c r="AH188" s="6">
        <f t="shared" si="21"/>
        <v>6.4833036909321188E-5</v>
      </c>
      <c r="AI188" s="6">
        <f t="shared" si="22"/>
        <v>6.3932457660050614E-5</v>
      </c>
      <c r="AJ188" s="6">
        <f t="shared" si="23"/>
        <v>7.1339714353118572E-5</v>
      </c>
      <c r="AK188" s="6">
        <f t="shared" si="24"/>
        <v>1.0003798471276062E-4</v>
      </c>
      <c r="AL188" s="6">
        <f t="shared" si="25"/>
        <v>9.2644145628370138E-5</v>
      </c>
      <c r="AM188" s="6">
        <f t="shared" si="26"/>
        <v>1.3741391997997831E-4</v>
      </c>
      <c r="AN188" s="6">
        <f t="shared" si="27"/>
        <v>1.9690407662410948E-4</v>
      </c>
      <c r="AO188" s="6">
        <f t="shared" si="28"/>
        <v>6.9067491359598799E-4</v>
      </c>
      <c r="AP188" s="6">
        <f t="shared" si="29"/>
        <v>3.8966564739125594E-3</v>
      </c>
    </row>
    <row r="189" spans="1:42" x14ac:dyDescent="0.35">
      <c r="A189" s="3" t="s">
        <v>180</v>
      </c>
      <c r="B189" s="4">
        <v>49</v>
      </c>
      <c r="C189" s="4">
        <v>68</v>
      </c>
      <c r="D189" s="4">
        <v>73</v>
      </c>
      <c r="E189" s="4">
        <v>60</v>
      </c>
      <c r="F189" s="4">
        <v>70</v>
      </c>
      <c r="G189" s="4">
        <v>57</v>
      </c>
      <c r="H189" s="4">
        <v>61</v>
      </c>
      <c r="I189" s="4">
        <v>67</v>
      </c>
      <c r="J189" s="4">
        <v>68</v>
      </c>
      <c r="K189" s="4">
        <v>159</v>
      </c>
      <c r="L189" s="4">
        <v>342</v>
      </c>
      <c r="M189" s="4">
        <v>61</v>
      </c>
      <c r="N189" s="4">
        <v>1135</v>
      </c>
      <c r="O189" s="5">
        <f>VLOOKUP(A189,'[1]census pivot'!$A$4:$S$462,2,FALSE)</f>
        <v>194872.17199999999</v>
      </c>
      <c r="P189" s="5">
        <f>VLOOKUP(A189,'[1]census pivot'!$A$4:$S$462,3,FALSE)</f>
        <v>187874.23000000004</v>
      </c>
      <c r="Q189" s="5">
        <f>VLOOKUP(A189,'[1]census pivot'!$A$4:$S$462,4,FALSE)</f>
        <v>193609.70799999993</v>
      </c>
      <c r="R189" s="5">
        <f>VLOOKUP(A189,'[1]census pivot'!$A$4:$S$462,5,FALSE)</f>
        <v>215726.20299999998</v>
      </c>
      <c r="S189" s="5">
        <f>VLOOKUP(A189,'[1]census pivot'!$A$4:$S$462,6,FALSE)</f>
        <v>224547.04399999999</v>
      </c>
      <c r="T189" s="5">
        <f>VLOOKUP(A189,'[1]census pivot'!$A$4:$S$462,7,FALSE)</f>
        <v>182116.74699999997</v>
      </c>
      <c r="U189" s="5">
        <f>VLOOKUP(A189,'[1]census pivot'!$A$4:$S$462,8,FALSE)</f>
        <v>168887.57500000007</v>
      </c>
      <c r="V189" s="5">
        <f>VLOOKUP(A189,'[1]census pivot'!$A$4:$S$462,9,FALSE)</f>
        <v>181278.68399999992</v>
      </c>
      <c r="W189" s="5">
        <f>VLOOKUP(A189,'[1]census pivot'!$A$4:$S$462,10,FALSE)</f>
        <v>199387.92800000007</v>
      </c>
      <c r="X189" s="5">
        <f>VLOOKUP(A189,'[1]census pivot'!$A$4:$S$462,11,FALSE)</f>
        <v>220827.75799999991</v>
      </c>
      <c r="Y189" s="5">
        <f>VLOOKUP(A189,'[1]census pivot'!$A$4:$S$462,12,FALSE)</f>
        <v>211542.87499999997</v>
      </c>
      <c r="Z189" s="5">
        <f>VLOOKUP(A189,'[1]census pivot'!$A$4:$S$462,13,FALSE)</f>
        <v>184800.55300000004</v>
      </c>
      <c r="AA189" s="5">
        <f>VLOOKUP(A189,'[1]census pivot'!$A$4:$S$462,14,FALSE)</f>
        <v>141777.05399999997</v>
      </c>
      <c r="AB189" s="5">
        <f>VLOOKUP(A189,'[1]census pivot'!$A$4:$S$462,15,FALSE)</f>
        <v>110879.33399999999</v>
      </c>
      <c r="AC189" s="5">
        <f>VLOOKUP(A189,'[1]census pivot'!$A$4:$S$462,16,FALSE)</f>
        <v>95859.92200000002</v>
      </c>
      <c r="AD189" s="5">
        <f>VLOOKUP(A189,'[1]census pivot'!$A$4:$S$462,17,FALSE)</f>
        <v>85024.997999999992</v>
      </c>
      <c r="AE189" s="5">
        <f>VLOOKUP(A189,'[1]census pivot'!$A$4:$S$462,18,FALSE)</f>
        <v>69781.751999999993</v>
      </c>
      <c r="AF189" s="5">
        <f>VLOOKUP(A189,'[1]census pivot'!$A$4:$S$462,19,FALSE)</f>
        <v>69911.267999999996</v>
      </c>
      <c r="AG189" s="6">
        <f t="shared" si="20"/>
        <v>6.0039357492253954E-4</v>
      </c>
      <c r="AH189" s="6">
        <f t="shared" si="21"/>
        <v>1.913579910669791E-4</v>
      </c>
      <c r="AI189" s="6">
        <f t="shared" si="22"/>
        <v>1.6580612266908873E-4</v>
      </c>
      <c r="AJ189" s="6">
        <f t="shared" si="23"/>
        <v>1.994277437985507E-4</v>
      </c>
      <c r="AK189" s="6">
        <f t="shared" si="24"/>
        <v>1.4973732448066659E-4</v>
      </c>
      <c r="AL189" s="6">
        <f t="shared" si="25"/>
        <v>1.4108266229080366E-4</v>
      </c>
      <c r="AM189" s="6">
        <f t="shared" si="26"/>
        <v>2.0515797336955805E-4</v>
      </c>
      <c r="AN189" s="6">
        <f t="shared" si="27"/>
        <v>3.2891672977675802E-4</v>
      </c>
      <c r="AO189" s="6">
        <f t="shared" si="28"/>
        <v>1.0270869971755108E-3</v>
      </c>
      <c r="AP189" s="6">
        <f t="shared" si="29"/>
        <v>4.8919152775200704E-3</v>
      </c>
    </row>
    <row r="190" spans="1:42" x14ac:dyDescent="0.35">
      <c r="A190" s="3" t="s">
        <v>486</v>
      </c>
      <c r="B190" s="4">
        <v>46</v>
      </c>
      <c r="C190" s="4">
        <v>64</v>
      </c>
      <c r="D190" s="4">
        <v>26</v>
      </c>
      <c r="E190" s="4">
        <v>69</v>
      </c>
      <c r="F190" s="4">
        <v>53</v>
      </c>
      <c r="G190" s="4">
        <v>42</v>
      </c>
      <c r="H190" s="4">
        <v>75</v>
      </c>
      <c r="I190" s="4">
        <v>38</v>
      </c>
      <c r="J190" s="4">
        <v>68</v>
      </c>
      <c r="K190" s="4">
        <v>234</v>
      </c>
      <c r="L190" s="4">
        <v>514</v>
      </c>
      <c r="M190" s="4">
        <v>42</v>
      </c>
      <c r="N190" s="4">
        <v>1271</v>
      </c>
      <c r="O190" s="5">
        <f>VLOOKUP(A190,'[1]census pivot'!$A$4:$S$462,2,FALSE)</f>
        <v>356612.68</v>
      </c>
      <c r="P190" s="5">
        <f>VLOOKUP(A190,'[1]census pivot'!$A$4:$S$462,3,FALSE)</f>
        <v>351287.25899999996</v>
      </c>
      <c r="Q190" s="5">
        <f>VLOOKUP(A190,'[1]census pivot'!$A$4:$S$462,4,FALSE)</f>
        <v>371816.07399999996</v>
      </c>
      <c r="R190" s="5">
        <f>VLOOKUP(A190,'[1]census pivot'!$A$4:$S$462,5,FALSE)</f>
        <v>409600.42499999993</v>
      </c>
      <c r="S190" s="5">
        <f>VLOOKUP(A190,'[1]census pivot'!$A$4:$S$462,6,FALSE)</f>
        <v>417090.61500000011</v>
      </c>
      <c r="T190" s="5">
        <f>VLOOKUP(A190,'[1]census pivot'!$A$4:$S$462,7,FALSE)</f>
        <v>354279.82500000013</v>
      </c>
      <c r="U190" s="5">
        <f>VLOOKUP(A190,'[1]census pivot'!$A$4:$S$462,8,FALSE)</f>
        <v>333135.908</v>
      </c>
      <c r="V190" s="5">
        <f>VLOOKUP(A190,'[1]census pivot'!$A$4:$S$462,9,FALSE)</f>
        <v>370464.27099999995</v>
      </c>
      <c r="W190" s="5">
        <f>VLOOKUP(A190,'[1]census pivot'!$A$4:$S$462,10,FALSE)</f>
        <v>415788.69100000005</v>
      </c>
      <c r="X190" s="5">
        <f>VLOOKUP(A190,'[1]census pivot'!$A$4:$S$462,11,FALSE)</f>
        <v>447634.7319999999</v>
      </c>
      <c r="Y190" s="5">
        <f>VLOOKUP(A190,'[1]census pivot'!$A$4:$S$462,12,FALSE)</f>
        <v>413275.98399999994</v>
      </c>
      <c r="Z190" s="5">
        <f>VLOOKUP(A190,'[1]census pivot'!$A$4:$S$462,13,FALSE)</f>
        <v>351742.58500000002</v>
      </c>
      <c r="AA190" s="5">
        <f>VLOOKUP(A190,'[1]census pivot'!$A$4:$S$462,14,FALSE)</f>
        <v>268884.78200000001</v>
      </c>
      <c r="AB190" s="5">
        <f>VLOOKUP(A190,'[1]census pivot'!$A$4:$S$462,15,FALSE)</f>
        <v>205135.84399999998</v>
      </c>
      <c r="AC190" s="5">
        <f>VLOOKUP(A190,'[1]census pivot'!$A$4:$S$462,16,FALSE)</f>
        <v>164041.14599999998</v>
      </c>
      <c r="AD190" s="5">
        <f>VLOOKUP(A190,'[1]census pivot'!$A$4:$S$462,17,FALSE)</f>
        <v>144455.28200000004</v>
      </c>
      <c r="AE190" s="5">
        <f>VLOOKUP(A190,'[1]census pivot'!$A$4:$S$462,18,FALSE)</f>
        <v>117037.17500000006</v>
      </c>
      <c r="AF190" s="5">
        <f>VLOOKUP(A190,'[1]census pivot'!$A$4:$S$462,19,FALSE)</f>
        <v>108896.36799999999</v>
      </c>
      <c r="AG190" s="6">
        <f t="shared" si="20"/>
        <v>3.0845790452543642E-4</v>
      </c>
      <c r="AH190" s="6">
        <f t="shared" si="21"/>
        <v>3.5956133533684048E-5</v>
      </c>
      <c r="AI190" s="6">
        <f t="shared" si="22"/>
        <v>3.1450685615269275E-5</v>
      </c>
      <c r="AJ190" s="6">
        <f t="shared" si="23"/>
        <v>7.7100359295966233E-5</v>
      </c>
      <c r="AK190" s="6">
        <f t="shared" si="24"/>
        <v>5.3417922767710984E-5</v>
      </c>
      <c r="AL190" s="6">
        <f t="shared" si="25"/>
        <v>8.7117047803131326E-5</v>
      </c>
      <c r="AM190" s="6">
        <f t="shared" si="26"/>
        <v>6.1228366682708656E-5</v>
      </c>
      <c r="AN190" s="6">
        <f t="shared" si="27"/>
        <v>1.8419349483292553E-4</v>
      </c>
      <c r="AO190" s="6">
        <f t="shared" si="28"/>
        <v>8.9486328854220031E-4</v>
      </c>
      <c r="AP190" s="6">
        <f t="shared" si="29"/>
        <v>4.7200839609269621E-3</v>
      </c>
    </row>
    <row r="191" spans="1:42" x14ac:dyDescent="0.35">
      <c r="A191" s="3" t="s">
        <v>421</v>
      </c>
      <c r="B191" s="4">
        <v>61</v>
      </c>
      <c r="C191" s="4">
        <v>65</v>
      </c>
      <c r="D191" s="4">
        <v>49</v>
      </c>
      <c r="E191" s="4">
        <v>52</v>
      </c>
      <c r="F191" s="4">
        <v>48</v>
      </c>
      <c r="G191" s="4">
        <v>49</v>
      </c>
      <c r="H191" s="4">
        <v>42</v>
      </c>
      <c r="I191" s="4">
        <v>58</v>
      </c>
      <c r="J191" s="4">
        <v>69</v>
      </c>
      <c r="K191" s="4">
        <v>54</v>
      </c>
      <c r="L191" s="4">
        <v>99</v>
      </c>
      <c r="M191" s="4">
        <v>55</v>
      </c>
      <c r="N191" s="4">
        <v>701</v>
      </c>
      <c r="O191" s="5">
        <f>VLOOKUP(A191,'[1]census pivot'!$A$4:$S$462,2,FALSE)</f>
        <v>49911.003000000004</v>
      </c>
      <c r="P191" s="5">
        <f>VLOOKUP(A191,'[1]census pivot'!$A$4:$S$462,3,FALSE)</f>
        <v>50433.145999999986</v>
      </c>
      <c r="Q191" s="5">
        <f>VLOOKUP(A191,'[1]census pivot'!$A$4:$S$462,4,FALSE)</f>
        <v>46598.082000000002</v>
      </c>
      <c r="R191" s="5">
        <f>VLOOKUP(A191,'[1]census pivot'!$A$4:$S$462,5,FALSE)</f>
        <v>48057.666000000012</v>
      </c>
      <c r="S191" s="5">
        <f>VLOOKUP(A191,'[1]census pivot'!$A$4:$S$462,6,FALSE)</f>
        <v>51329.015000000007</v>
      </c>
      <c r="T191" s="5">
        <f>VLOOKUP(A191,'[1]census pivot'!$A$4:$S$462,7,FALSE)</f>
        <v>48385.637000000002</v>
      </c>
      <c r="U191" s="5">
        <f>VLOOKUP(A191,'[1]census pivot'!$A$4:$S$462,8,FALSE)</f>
        <v>48067.059000000001</v>
      </c>
      <c r="V191" s="5">
        <f>VLOOKUP(A191,'[1]census pivot'!$A$4:$S$462,9,FALSE)</f>
        <v>42921.914000000004</v>
      </c>
      <c r="W191" s="5">
        <f>VLOOKUP(A191,'[1]census pivot'!$A$4:$S$462,10,FALSE)</f>
        <v>40784.254000000001</v>
      </c>
      <c r="X191" s="5">
        <f>VLOOKUP(A191,'[1]census pivot'!$A$4:$S$462,11,FALSE)</f>
        <v>42060.56</v>
      </c>
      <c r="Y191" s="5">
        <f>VLOOKUP(A191,'[1]census pivot'!$A$4:$S$462,12,FALSE)</f>
        <v>49174.389999999985</v>
      </c>
      <c r="Z191" s="5">
        <f>VLOOKUP(A191,'[1]census pivot'!$A$4:$S$462,13,FALSE)</f>
        <v>49683.848000000013</v>
      </c>
      <c r="AA191" s="5">
        <f>VLOOKUP(A191,'[1]census pivot'!$A$4:$S$462,14,FALSE)</f>
        <v>44140.19000000001</v>
      </c>
      <c r="AB191" s="5">
        <f>VLOOKUP(A191,'[1]census pivot'!$A$4:$S$462,15,FALSE)</f>
        <v>33269.628000000004</v>
      </c>
      <c r="AC191" s="5">
        <f>VLOOKUP(A191,'[1]census pivot'!$A$4:$S$462,16,FALSE)</f>
        <v>23880.534</v>
      </c>
      <c r="AD191" s="5">
        <f>VLOOKUP(A191,'[1]census pivot'!$A$4:$S$462,17,FALSE)</f>
        <v>17669.973999999991</v>
      </c>
      <c r="AE191" s="5">
        <f>VLOOKUP(A191,'[1]census pivot'!$A$4:$S$462,18,FALSE)</f>
        <v>14717.226000000001</v>
      </c>
      <c r="AF191" s="5">
        <f>VLOOKUP(A191,'[1]census pivot'!$A$4:$S$462,19,FALSE)</f>
        <v>15845.839999999997</v>
      </c>
      <c r="AG191" s="6">
        <f t="shared" si="20"/>
        <v>2.5244934468658139E-3</v>
      </c>
      <c r="AH191" s="6">
        <f t="shared" si="21"/>
        <v>5.0499206296760466E-4</v>
      </c>
      <c r="AI191" s="6">
        <f t="shared" si="22"/>
        <v>4.930238086932392E-4</v>
      </c>
      <c r="AJ191" s="6">
        <f t="shared" si="23"/>
        <v>4.9765327451292815E-4</v>
      </c>
      <c r="AK191" s="6">
        <f t="shared" si="24"/>
        <v>5.8538099605754258E-4</v>
      </c>
      <c r="AL191" s="6">
        <f t="shared" si="25"/>
        <v>4.6034989880522771E-4</v>
      </c>
      <c r="AM191" s="6">
        <f t="shared" si="26"/>
        <v>6.1817846722819563E-4</v>
      </c>
      <c r="AN191" s="6">
        <f t="shared" si="27"/>
        <v>1.2073456589676858E-3</v>
      </c>
      <c r="AO191" s="6">
        <f t="shared" si="28"/>
        <v>1.6673253631064129E-3</v>
      </c>
      <c r="AP191" s="6">
        <f t="shared" si="29"/>
        <v>6.2476965563201458E-3</v>
      </c>
    </row>
    <row r="192" spans="1:42" x14ac:dyDescent="0.35">
      <c r="A192" s="3" t="s">
        <v>196</v>
      </c>
      <c r="B192" s="4">
        <v>48</v>
      </c>
      <c r="C192" s="4">
        <v>45</v>
      </c>
      <c r="D192" s="4">
        <v>37</v>
      </c>
      <c r="E192" s="4">
        <v>61</v>
      </c>
      <c r="F192" s="4">
        <v>55</v>
      </c>
      <c r="G192" s="4">
        <v>52</v>
      </c>
      <c r="H192" s="4">
        <v>64</v>
      </c>
      <c r="I192" s="4">
        <v>63</v>
      </c>
      <c r="J192" s="4">
        <v>69</v>
      </c>
      <c r="K192" s="4">
        <v>111</v>
      </c>
      <c r="L192" s="4">
        <v>272</v>
      </c>
      <c r="M192" s="4">
        <v>51</v>
      </c>
      <c r="N192" s="4">
        <v>928</v>
      </c>
      <c r="O192" s="5">
        <f>VLOOKUP(A192,'[1]census pivot'!$A$4:$S$462,2,FALSE)</f>
        <v>188425.10900000008</v>
      </c>
      <c r="P192" s="5">
        <f>VLOOKUP(A192,'[1]census pivot'!$A$4:$S$462,3,FALSE)</f>
        <v>191697.86500000002</v>
      </c>
      <c r="Q192" s="5">
        <f>VLOOKUP(A192,'[1]census pivot'!$A$4:$S$462,4,FALSE)</f>
        <v>189663.44800000003</v>
      </c>
      <c r="R192" s="5">
        <f>VLOOKUP(A192,'[1]census pivot'!$A$4:$S$462,5,FALSE)</f>
        <v>191147.42899999992</v>
      </c>
      <c r="S192" s="5">
        <f>VLOOKUP(A192,'[1]census pivot'!$A$4:$S$462,6,FALSE)</f>
        <v>208129.99000000002</v>
      </c>
      <c r="T192" s="5">
        <f>VLOOKUP(A192,'[1]census pivot'!$A$4:$S$462,7,FALSE)</f>
        <v>183631.91700000002</v>
      </c>
      <c r="U192" s="5">
        <f>VLOOKUP(A192,'[1]census pivot'!$A$4:$S$462,8,FALSE)</f>
        <v>184515.82300000006</v>
      </c>
      <c r="V192" s="5">
        <f>VLOOKUP(A192,'[1]census pivot'!$A$4:$S$462,9,FALSE)</f>
        <v>167428.05499999999</v>
      </c>
      <c r="W192" s="5">
        <f>VLOOKUP(A192,'[1]census pivot'!$A$4:$S$462,10,FALSE)</f>
        <v>162840.35499999995</v>
      </c>
      <c r="X192" s="5">
        <f>VLOOKUP(A192,'[1]census pivot'!$A$4:$S$462,11,FALSE)</f>
        <v>165486.64300000004</v>
      </c>
      <c r="Y192" s="5">
        <f>VLOOKUP(A192,'[1]census pivot'!$A$4:$S$462,12,FALSE)</f>
        <v>184538.462</v>
      </c>
      <c r="Z192" s="5">
        <f>VLOOKUP(A192,'[1]census pivot'!$A$4:$S$462,13,FALSE)</f>
        <v>182592.57600000015</v>
      </c>
      <c r="AA192" s="5">
        <f>VLOOKUP(A192,'[1]census pivot'!$A$4:$S$462,14,FALSE)</f>
        <v>158423.101</v>
      </c>
      <c r="AB192" s="5">
        <f>VLOOKUP(A192,'[1]census pivot'!$A$4:$S$462,15,FALSE)</f>
        <v>122583.41</v>
      </c>
      <c r="AC192" s="5">
        <f>VLOOKUP(A192,'[1]census pivot'!$A$4:$S$462,16,FALSE)</f>
        <v>88240.775000000038</v>
      </c>
      <c r="AD192" s="5">
        <f>VLOOKUP(A192,'[1]census pivot'!$A$4:$S$462,17,FALSE)</f>
        <v>66031.590000000026</v>
      </c>
      <c r="AE192" s="5">
        <f>VLOOKUP(A192,'[1]census pivot'!$A$4:$S$462,18,FALSE)</f>
        <v>51935.283999999992</v>
      </c>
      <c r="AF192" s="5">
        <f>VLOOKUP(A192,'[1]census pivot'!$A$4:$S$462,19,FALSE)</f>
        <v>56078.606999999996</v>
      </c>
      <c r="AG192" s="6">
        <f t="shared" si="20"/>
        <v>4.9356479342676119E-4</v>
      </c>
      <c r="AH192" s="6">
        <f t="shared" si="21"/>
        <v>9.7020853292478548E-5</v>
      </c>
      <c r="AI192" s="6">
        <f t="shared" si="22"/>
        <v>9.2667399255052805E-5</v>
      </c>
      <c r="AJ192" s="6">
        <f t="shared" si="23"/>
        <v>1.4939654389838162E-4</v>
      </c>
      <c r="AK192" s="6">
        <f t="shared" si="24"/>
        <v>1.5744769534573413E-4</v>
      </c>
      <c r="AL192" s="6">
        <f t="shared" si="25"/>
        <v>1.828440277162405E-4</v>
      </c>
      <c r="AM192" s="6">
        <f t="shared" si="26"/>
        <v>1.8474223987069067E-4</v>
      </c>
      <c r="AN192" s="6">
        <f t="shared" si="27"/>
        <v>3.2728692867945857E-4</v>
      </c>
      <c r="AO192" s="6">
        <f t="shared" si="28"/>
        <v>9.4094211566545362E-4</v>
      </c>
      <c r="AP192" s="6">
        <f t="shared" si="29"/>
        <v>4.850334459984001E-3</v>
      </c>
    </row>
    <row r="193" spans="1:42" x14ac:dyDescent="0.35">
      <c r="A193" s="3" t="s">
        <v>260</v>
      </c>
      <c r="B193" s="4">
        <v>51</v>
      </c>
      <c r="C193" s="4">
        <v>55</v>
      </c>
      <c r="D193" s="4">
        <v>54</v>
      </c>
      <c r="E193" s="4">
        <v>60</v>
      </c>
      <c r="F193" s="4">
        <v>50</v>
      </c>
      <c r="G193" s="4">
        <v>62</v>
      </c>
      <c r="H193" s="4">
        <v>45</v>
      </c>
      <c r="I193" s="4">
        <v>44</v>
      </c>
      <c r="J193" s="4">
        <v>69</v>
      </c>
      <c r="K193" s="4">
        <v>125</v>
      </c>
      <c r="L193" s="4">
        <v>377</v>
      </c>
      <c r="M193" s="4">
        <v>62</v>
      </c>
      <c r="N193" s="4">
        <v>1054</v>
      </c>
      <c r="O193" s="5">
        <f>VLOOKUP(A193,'[1]census pivot'!$A$4:$S$462,2,FALSE)</f>
        <v>316049</v>
      </c>
      <c r="P193" s="5">
        <f>VLOOKUP(A193,'[1]census pivot'!$A$4:$S$462,3,FALSE)</f>
        <v>326285</v>
      </c>
      <c r="Q193" s="5">
        <f>VLOOKUP(A193,'[1]census pivot'!$A$4:$S$462,4,FALSE)</f>
        <v>324691</v>
      </c>
      <c r="R193" s="5">
        <f>VLOOKUP(A193,'[1]census pivot'!$A$4:$S$462,5,FALSE)</f>
        <v>318742</v>
      </c>
      <c r="S193" s="5">
        <f>VLOOKUP(A193,'[1]census pivot'!$A$4:$S$462,6,FALSE)</f>
        <v>321112</v>
      </c>
      <c r="T193" s="5">
        <f>VLOOKUP(A193,'[1]census pivot'!$A$4:$S$462,7,FALSE)</f>
        <v>334770</v>
      </c>
      <c r="U193" s="5">
        <f>VLOOKUP(A193,'[1]census pivot'!$A$4:$S$462,8,FALSE)</f>
        <v>349554</v>
      </c>
      <c r="V193" s="5">
        <f>VLOOKUP(A193,'[1]census pivot'!$A$4:$S$462,9,FALSE)</f>
        <v>316261</v>
      </c>
      <c r="W193" s="5">
        <f>VLOOKUP(A193,'[1]census pivot'!$A$4:$S$462,10,FALSE)</f>
        <v>299887</v>
      </c>
      <c r="X193" s="5">
        <f>VLOOKUP(A193,'[1]census pivot'!$A$4:$S$462,11,FALSE)</f>
        <v>318926</v>
      </c>
      <c r="Y193" s="5">
        <f>VLOOKUP(A193,'[1]census pivot'!$A$4:$S$462,12,FALSE)</f>
        <v>352481</v>
      </c>
      <c r="Z193" s="5">
        <f>VLOOKUP(A193,'[1]census pivot'!$A$4:$S$462,13,FALSE)</f>
        <v>347226</v>
      </c>
      <c r="AA193" s="5">
        <f>VLOOKUP(A193,'[1]census pivot'!$A$4:$S$462,14,FALSE)</f>
        <v>299225</v>
      </c>
      <c r="AB193" s="5">
        <f>VLOOKUP(A193,'[1]census pivot'!$A$4:$S$462,15,FALSE)</f>
        <v>233174</v>
      </c>
      <c r="AC193" s="5">
        <f>VLOOKUP(A193,'[1]census pivot'!$A$4:$S$462,16,FALSE)</f>
        <v>165330</v>
      </c>
      <c r="AD193" s="5">
        <f>VLOOKUP(A193,'[1]census pivot'!$A$4:$S$462,17,FALSE)</f>
        <v>118451</v>
      </c>
      <c r="AE193" s="5">
        <f>VLOOKUP(A193,'[1]census pivot'!$A$4:$S$462,18,FALSE)</f>
        <v>87305</v>
      </c>
      <c r="AF193" s="5">
        <f>VLOOKUP(A193,'[1]census pivot'!$A$4:$S$462,19,FALSE)</f>
        <v>98505</v>
      </c>
      <c r="AG193" s="6">
        <f t="shared" si="20"/>
        <v>3.3539103113757677E-4</v>
      </c>
      <c r="AH193" s="6">
        <f t="shared" si="21"/>
        <v>8.2952366907535768E-5</v>
      </c>
      <c r="AI193" s="6">
        <f t="shared" si="22"/>
        <v>8.4394252438837607E-5</v>
      </c>
      <c r="AJ193" s="6">
        <f t="shared" si="23"/>
        <v>7.306480555993945E-5</v>
      </c>
      <c r="AK193" s="6">
        <f t="shared" si="24"/>
        <v>1.0062517447106863E-4</v>
      </c>
      <c r="AL193" s="6">
        <f t="shared" si="25"/>
        <v>6.7023429901684074E-5</v>
      </c>
      <c r="AM193" s="6">
        <f t="shared" si="26"/>
        <v>6.8063936787165623E-5</v>
      </c>
      <c r="AN193" s="6">
        <f t="shared" si="27"/>
        <v>1.7314757191897698E-4</v>
      </c>
      <c r="AO193" s="6">
        <f t="shared" si="28"/>
        <v>6.0751569820564162E-4</v>
      </c>
      <c r="AP193" s="6">
        <f t="shared" si="29"/>
        <v>3.8272168925435257E-3</v>
      </c>
    </row>
    <row r="194" spans="1:42" x14ac:dyDescent="0.35">
      <c r="A194" s="3" t="s">
        <v>493</v>
      </c>
      <c r="B194" s="4">
        <v>62</v>
      </c>
      <c r="C194" s="4">
        <v>77</v>
      </c>
      <c r="D194" s="4">
        <v>57</v>
      </c>
      <c r="E194" s="4">
        <v>65</v>
      </c>
      <c r="F194" s="4">
        <v>70</v>
      </c>
      <c r="G194" s="4">
        <v>55</v>
      </c>
      <c r="H194" s="4">
        <v>57</v>
      </c>
      <c r="I194" s="4">
        <v>96</v>
      </c>
      <c r="J194" s="4">
        <v>69</v>
      </c>
      <c r="K194" s="4">
        <v>158</v>
      </c>
      <c r="L194" s="4">
        <v>471</v>
      </c>
      <c r="M194" s="4">
        <v>65</v>
      </c>
      <c r="N194" s="4">
        <v>1302</v>
      </c>
      <c r="O194" s="5">
        <f>VLOOKUP(A194,'[1]census pivot'!$A$4:$S$462,2,FALSE)</f>
        <v>326180.72100000008</v>
      </c>
      <c r="P194" s="5">
        <f>VLOOKUP(A194,'[1]census pivot'!$A$4:$S$462,3,FALSE)</f>
        <v>347897.82199999999</v>
      </c>
      <c r="Q194" s="5">
        <f>VLOOKUP(A194,'[1]census pivot'!$A$4:$S$462,4,FALSE)</f>
        <v>353529.505</v>
      </c>
      <c r="R194" s="5">
        <f>VLOOKUP(A194,'[1]census pivot'!$A$4:$S$462,5,FALSE)</f>
        <v>366539.87300000002</v>
      </c>
      <c r="S194" s="5">
        <f>VLOOKUP(A194,'[1]census pivot'!$A$4:$S$462,6,FALSE)</f>
        <v>389096.82699999993</v>
      </c>
      <c r="T194" s="5">
        <f>VLOOKUP(A194,'[1]census pivot'!$A$4:$S$462,7,FALSE)</f>
        <v>345117.24500000005</v>
      </c>
      <c r="U194" s="5">
        <f>VLOOKUP(A194,'[1]census pivot'!$A$4:$S$462,8,FALSE)</f>
        <v>353910.30500000017</v>
      </c>
      <c r="V194" s="5">
        <f>VLOOKUP(A194,'[1]census pivot'!$A$4:$S$462,9,FALSE)</f>
        <v>327992.03399999999</v>
      </c>
      <c r="W194" s="5">
        <f>VLOOKUP(A194,'[1]census pivot'!$A$4:$S$462,10,FALSE)</f>
        <v>331127.62800000003</v>
      </c>
      <c r="X194" s="5">
        <f>VLOOKUP(A194,'[1]census pivot'!$A$4:$S$462,11,FALSE)</f>
        <v>362161.02899999998</v>
      </c>
      <c r="Y194" s="5">
        <f>VLOOKUP(A194,'[1]census pivot'!$A$4:$S$462,12,FALSE)</f>
        <v>403301.61700000003</v>
      </c>
      <c r="Z194" s="5">
        <f>VLOOKUP(A194,'[1]census pivot'!$A$4:$S$462,13,FALSE)</f>
        <v>388536.58200000011</v>
      </c>
      <c r="AA194" s="5">
        <f>VLOOKUP(A194,'[1]census pivot'!$A$4:$S$462,14,FALSE)</f>
        <v>336711.74199999997</v>
      </c>
      <c r="AB194" s="5">
        <f>VLOOKUP(A194,'[1]census pivot'!$A$4:$S$462,15,FALSE)</f>
        <v>261790.15399999995</v>
      </c>
      <c r="AC194" s="5">
        <f>VLOOKUP(A194,'[1]census pivot'!$A$4:$S$462,16,FALSE)</f>
        <v>184568.90399999998</v>
      </c>
      <c r="AD194" s="5">
        <f>VLOOKUP(A194,'[1]census pivot'!$A$4:$S$462,17,FALSE)</f>
        <v>135808.984</v>
      </c>
      <c r="AE194" s="5">
        <f>VLOOKUP(A194,'[1]census pivot'!$A$4:$S$462,18,FALSE)</f>
        <v>106183.76500000001</v>
      </c>
      <c r="AF194" s="5">
        <f>VLOOKUP(A194,'[1]census pivot'!$A$4:$S$462,19,FALSE)</f>
        <v>117118.37100000007</v>
      </c>
      <c r="AG194" s="6">
        <f t="shared" si="20"/>
        <v>4.2614413130811606E-4</v>
      </c>
      <c r="AH194" s="6">
        <f t="shared" si="21"/>
        <v>8.1262873295496799E-5</v>
      </c>
      <c r="AI194" s="6">
        <f t="shared" si="22"/>
        <v>7.5433075180175881E-5</v>
      </c>
      <c r="AJ194" s="6">
        <f t="shared" si="23"/>
        <v>1.0013911468868426E-4</v>
      </c>
      <c r="AK194" s="6">
        <f t="shared" si="24"/>
        <v>8.3444635581209525E-5</v>
      </c>
      <c r="AL194" s="6">
        <f t="shared" si="25"/>
        <v>7.4464770159405011E-5</v>
      </c>
      <c r="AM194" s="6">
        <f t="shared" si="26"/>
        <v>1.3236845480803897E-4</v>
      </c>
      <c r="AN194" s="6">
        <f t="shared" si="27"/>
        <v>1.5458407029795283E-4</v>
      </c>
      <c r="AO194" s="6">
        <f t="shared" si="28"/>
        <v>6.5291212506536709E-4</v>
      </c>
      <c r="AP194" s="6">
        <f t="shared" si="29"/>
        <v>4.021572328733976E-3</v>
      </c>
    </row>
    <row r="195" spans="1:42" x14ac:dyDescent="0.35">
      <c r="A195" s="3" t="s">
        <v>93</v>
      </c>
      <c r="B195" s="4">
        <v>48</v>
      </c>
      <c r="C195" s="4">
        <v>49</v>
      </c>
      <c r="D195" s="4">
        <v>53</v>
      </c>
      <c r="E195" s="4">
        <v>47</v>
      </c>
      <c r="F195" s="4">
        <v>62</v>
      </c>
      <c r="G195" s="4">
        <v>49</v>
      </c>
      <c r="H195" s="4">
        <v>55</v>
      </c>
      <c r="I195" s="4">
        <v>37</v>
      </c>
      <c r="J195" s="4">
        <v>70</v>
      </c>
      <c r="K195" s="4">
        <v>125</v>
      </c>
      <c r="L195" s="4">
        <v>254</v>
      </c>
      <c r="M195" s="4">
        <v>35</v>
      </c>
      <c r="N195" s="4">
        <v>884</v>
      </c>
      <c r="O195" s="5">
        <f>VLOOKUP(A195,'[1]census pivot'!$A$4:$S$462,2,FALSE)</f>
        <v>332292.15200000012</v>
      </c>
      <c r="P195" s="5">
        <f>VLOOKUP(A195,'[1]census pivot'!$A$4:$S$462,3,FALSE)</f>
        <v>340969.25099999993</v>
      </c>
      <c r="Q195" s="5">
        <f>VLOOKUP(A195,'[1]census pivot'!$A$4:$S$462,4,FALSE)</f>
        <v>323329.35899999994</v>
      </c>
      <c r="R195" s="5">
        <f>VLOOKUP(A195,'[1]census pivot'!$A$4:$S$462,5,FALSE)</f>
        <v>331602.69199999998</v>
      </c>
      <c r="S195" s="5">
        <f>VLOOKUP(A195,'[1]census pivot'!$A$4:$S$462,6,FALSE)</f>
        <v>345697.2</v>
      </c>
      <c r="T195" s="5">
        <f>VLOOKUP(A195,'[1]census pivot'!$A$4:$S$462,7,FALSE)</f>
        <v>363128.02500000002</v>
      </c>
      <c r="U195" s="5">
        <f>VLOOKUP(A195,'[1]census pivot'!$A$4:$S$462,8,FALSE)</f>
        <v>350303.55999999976</v>
      </c>
      <c r="V195" s="5">
        <f>VLOOKUP(A195,'[1]census pivot'!$A$4:$S$462,9,FALSE)</f>
        <v>343077.06699999992</v>
      </c>
      <c r="W195" s="5">
        <f>VLOOKUP(A195,'[1]census pivot'!$A$4:$S$462,10,FALSE)</f>
        <v>343165.99100000004</v>
      </c>
      <c r="X195" s="5">
        <f>VLOOKUP(A195,'[1]census pivot'!$A$4:$S$462,11,FALSE)</f>
        <v>357306.12999999989</v>
      </c>
      <c r="Y195" s="5">
        <f>VLOOKUP(A195,'[1]census pivot'!$A$4:$S$462,12,FALSE)</f>
        <v>359429.95500000007</v>
      </c>
      <c r="Z195" s="5">
        <f>VLOOKUP(A195,'[1]census pivot'!$A$4:$S$462,13,FALSE)</f>
        <v>320003.46999999997</v>
      </c>
      <c r="AA195" s="5">
        <f>VLOOKUP(A195,'[1]census pivot'!$A$4:$S$462,14,FALSE)</f>
        <v>264290.92499999999</v>
      </c>
      <c r="AB195" s="5">
        <f>VLOOKUP(A195,'[1]census pivot'!$A$4:$S$462,15,FALSE)</f>
        <v>181261.67400000006</v>
      </c>
      <c r="AC195" s="5">
        <f>VLOOKUP(A195,'[1]census pivot'!$A$4:$S$462,16,FALSE)</f>
        <v>126948.02500000001</v>
      </c>
      <c r="AD195" s="5">
        <f>VLOOKUP(A195,'[1]census pivot'!$A$4:$S$462,17,FALSE)</f>
        <v>95094.537000000026</v>
      </c>
      <c r="AE195" s="5">
        <f>VLOOKUP(A195,'[1]census pivot'!$A$4:$S$462,18,FALSE)</f>
        <v>71912.136000000028</v>
      </c>
      <c r="AF195" s="5">
        <f>VLOOKUP(A195,'[1]census pivot'!$A$4:$S$462,19,FALSE)</f>
        <v>69746.629000000001</v>
      </c>
      <c r="AG195" s="6">
        <f t="shared" ref="AG195:AG258" si="30">(B195+C195)/O195</f>
        <v>2.9191179934938687E-4</v>
      </c>
      <c r="AH195" s="6">
        <f t="shared" ref="AH195:AH258" si="31">D195/(P195+Q195)</f>
        <v>7.9783397409186226E-5</v>
      </c>
      <c r="AI195" s="6">
        <f t="shared" ref="AI195:AI258" si="32">D195/(R195+S195)</f>
        <v>7.8251894952317515E-5</v>
      </c>
      <c r="AJ195" s="6">
        <f t="shared" ref="AJ195:AJ258" si="33">F195/(T195+U195)</f>
        <v>8.6903918054034599E-5</v>
      </c>
      <c r="AK195" s="6">
        <f t="shared" ref="AK195:AK258" si="34">G195/(V195+W195)</f>
        <v>7.1403272395653147E-5</v>
      </c>
      <c r="AL195" s="6">
        <f t="shared" ref="AL195:AL258" si="35">H195/(X195+Y195)</f>
        <v>7.6736753110456273E-5</v>
      </c>
      <c r="AM195" s="6">
        <f t="shared" ref="AM195:AM258" si="36">I195/(Z195+AA195)</f>
        <v>6.3324242567824055E-5</v>
      </c>
      <c r="AN195" s="6">
        <f t="shared" ref="AN195:AN258" si="37">J195/(AB195+AC195)</f>
        <v>2.2711809598178798E-4</v>
      </c>
      <c r="AO195" s="6">
        <f t="shared" ref="AO195:AO258" si="38">K195/(AD195+AE195)</f>
        <v>7.4847308646164062E-4</v>
      </c>
      <c r="AP195" s="6">
        <f t="shared" ref="AP195:AP258" si="39">L195/AF195</f>
        <v>3.6417530659438751E-3</v>
      </c>
    </row>
    <row r="196" spans="1:42" x14ac:dyDescent="0.35">
      <c r="A196" s="3" t="s">
        <v>386</v>
      </c>
      <c r="B196" s="4">
        <v>62</v>
      </c>
      <c r="C196" s="4">
        <v>56</v>
      </c>
      <c r="D196" s="4">
        <v>60</v>
      </c>
      <c r="E196" s="4">
        <v>50</v>
      </c>
      <c r="F196" s="4">
        <v>40</v>
      </c>
      <c r="G196" s="4">
        <v>61</v>
      </c>
      <c r="H196" s="4">
        <v>49</v>
      </c>
      <c r="I196" s="4">
        <v>73</v>
      </c>
      <c r="J196" s="4">
        <v>70</v>
      </c>
      <c r="K196" s="4">
        <v>124</v>
      </c>
      <c r="L196" s="4">
        <v>268</v>
      </c>
      <c r="M196" s="4">
        <v>53</v>
      </c>
      <c r="N196" s="4">
        <v>966</v>
      </c>
      <c r="O196" s="5">
        <f>VLOOKUP(A196,'[1]census pivot'!$A$4:$S$462,2,FALSE)</f>
        <v>226322</v>
      </c>
      <c r="P196" s="5">
        <f>VLOOKUP(A196,'[1]census pivot'!$A$4:$S$462,3,FALSE)</f>
        <v>236560</v>
      </c>
      <c r="Q196" s="5">
        <f>VLOOKUP(A196,'[1]census pivot'!$A$4:$S$462,4,FALSE)</f>
        <v>236505</v>
      </c>
      <c r="R196" s="5">
        <f>VLOOKUP(A196,'[1]census pivot'!$A$4:$S$462,5,FALSE)</f>
        <v>239689</v>
      </c>
      <c r="S196" s="5">
        <f>VLOOKUP(A196,'[1]census pivot'!$A$4:$S$462,6,FALSE)</f>
        <v>258674</v>
      </c>
      <c r="T196" s="5">
        <f>VLOOKUP(A196,'[1]census pivot'!$A$4:$S$462,7,FALSE)</f>
        <v>271974</v>
      </c>
      <c r="U196" s="5">
        <f>VLOOKUP(A196,'[1]census pivot'!$A$4:$S$462,8,FALSE)</f>
        <v>275077</v>
      </c>
      <c r="V196" s="5">
        <f>VLOOKUP(A196,'[1]census pivot'!$A$4:$S$462,9,FALSE)</f>
        <v>265754</v>
      </c>
      <c r="W196" s="5">
        <f>VLOOKUP(A196,'[1]census pivot'!$A$4:$S$462,10,FALSE)</f>
        <v>250511</v>
      </c>
      <c r="X196" s="5">
        <f>VLOOKUP(A196,'[1]census pivot'!$A$4:$S$462,11,FALSE)</f>
        <v>248275</v>
      </c>
      <c r="Y196" s="5">
        <f>VLOOKUP(A196,'[1]census pivot'!$A$4:$S$462,12,FALSE)</f>
        <v>253186</v>
      </c>
      <c r="Z196" s="5">
        <f>VLOOKUP(A196,'[1]census pivot'!$A$4:$S$462,13,FALSE)</f>
        <v>260452</v>
      </c>
      <c r="AA196" s="5">
        <f>VLOOKUP(A196,'[1]census pivot'!$A$4:$S$462,14,FALSE)</f>
        <v>263283</v>
      </c>
      <c r="AB196" s="5">
        <f>VLOOKUP(A196,'[1]census pivot'!$A$4:$S$462,15,FALSE)</f>
        <v>222882</v>
      </c>
      <c r="AC196" s="5">
        <f>VLOOKUP(A196,'[1]census pivot'!$A$4:$S$462,16,FALSE)</f>
        <v>154297</v>
      </c>
      <c r="AD196" s="5">
        <f>VLOOKUP(A196,'[1]census pivot'!$A$4:$S$462,17,FALSE)</f>
        <v>103100</v>
      </c>
      <c r="AE196" s="5">
        <f>VLOOKUP(A196,'[1]census pivot'!$A$4:$S$462,18,FALSE)</f>
        <v>69522</v>
      </c>
      <c r="AF196" s="5">
        <f>VLOOKUP(A196,'[1]census pivot'!$A$4:$S$462,19,FALSE)</f>
        <v>80447</v>
      </c>
      <c r="AG196" s="6">
        <f t="shared" si="30"/>
        <v>5.2138104117142837E-4</v>
      </c>
      <c r="AH196" s="6">
        <f t="shared" si="31"/>
        <v>1.2683246488326129E-4</v>
      </c>
      <c r="AI196" s="6">
        <f t="shared" si="32"/>
        <v>1.2039417051426371E-4</v>
      </c>
      <c r="AJ196" s="6">
        <f t="shared" si="33"/>
        <v>7.3119325254866554E-5</v>
      </c>
      <c r="AK196" s="6">
        <f t="shared" si="34"/>
        <v>1.1815637318044028E-4</v>
      </c>
      <c r="AL196" s="6">
        <f t="shared" si="35"/>
        <v>9.77144782944237E-5</v>
      </c>
      <c r="AM196" s="6">
        <f t="shared" si="36"/>
        <v>1.3938346682959893E-4</v>
      </c>
      <c r="AN196" s="6">
        <f t="shared" si="37"/>
        <v>1.8558827506303372E-4</v>
      </c>
      <c r="AO196" s="6">
        <f t="shared" si="38"/>
        <v>7.1833254162273637E-4</v>
      </c>
      <c r="AP196" s="6">
        <f t="shared" si="39"/>
        <v>3.3313858813877458E-3</v>
      </c>
    </row>
    <row r="197" spans="1:42" x14ac:dyDescent="0.35">
      <c r="A197" s="3" t="s">
        <v>403</v>
      </c>
      <c r="B197" s="4">
        <v>66</v>
      </c>
      <c r="C197" s="4">
        <v>58</v>
      </c>
      <c r="D197" s="4">
        <v>60</v>
      </c>
      <c r="E197" s="4">
        <v>42</v>
      </c>
      <c r="F197" s="4">
        <v>44</v>
      </c>
      <c r="G197" s="4">
        <v>61</v>
      </c>
      <c r="H197" s="4">
        <v>46</v>
      </c>
      <c r="I197" s="4">
        <v>65</v>
      </c>
      <c r="J197" s="4">
        <v>71</v>
      </c>
      <c r="K197" s="4">
        <v>61</v>
      </c>
      <c r="L197" s="4">
        <v>81</v>
      </c>
      <c r="M197" s="4">
        <v>45</v>
      </c>
      <c r="N197" s="4">
        <v>700</v>
      </c>
      <c r="O197" s="5">
        <f>VLOOKUP(A197,'[1]census pivot'!$A$4:$S$462,2,FALSE)</f>
        <v>55056.796000000002</v>
      </c>
      <c r="P197" s="5">
        <f>VLOOKUP(A197,'[1]census pivot'!$A$4:$S$462,3,FALSE)</f>
        <v>56352.227999999996</v>
      </c>
      <c r="Q197" s="5">
        <f>VLOOKUP(A197,'[1]census pivot'!$A$4:$S$462,4,FALSE)</f>
        <v>62306.13</v>
      </c>
      <c r="R197" s="5">
        <f>VLOOKUP(A197,'[1]census pivot'!$A$4:$S$462,5,FALSE)</f>
        <v>74670.346999999994</v>
      </c>
      <c r="S197" s="5">
        <f>VLOOKUP(A197,'[1]census pivot'!$A$4:$S$462,6,FALSE)</f>
        <v>81613.511999999988</v>
      </c>
      <c r="T197" s="5">
        <f>VLOOKUP(A197,'[1]census pivot'!$A$4:$S$462,7,FALSE)</f>
        <v>72092.698999999993</v>
      </c>
      <c r="U197" s="5">
        <f>VLOOKUP(A197,'[1]census pivot'!$A$4:$S$462,8,FALSE)</f>
        <v>65981.372999999992</v>
      </c>
      <c r="V197" s="5">
        <f>VLOOKUP(A197,'[1]census pivot'!$A$4:$S$462,9,FALSE)</f>
        <v>60590.353999999999</v>
      </c>
      <c r="W197" s="5">
        <f>VLOOKUP(A197,'[1]census pivot'!$A$4:$S$462,10,FALSE)</f>
        <v>65273.322</v>
      </c>
      <c r="X197" s="5">
        <f>VLOOKUP(A197,'[1]census pivot'!$A$4:$S$462,11,FALSE)</f>
        <v>73128.512000000002</v>
      </c>
      <c r="Y197" s="5">
        <f>VLOOKUP(A197,'[1]census pivot'!$A$4:$S$462,12,FALSE)</f>
        <v>79478.78899999999</v>
      </c>
      <c r="Z197" s="5">
        <f>VLOOKUP(A197,'[1]census pivot'!$A$4:$S$462,13,FALSE)</f>
        <v>76512.146000000008</v>
      </c>
      <c r="AA197" s="5">
        <f>VLOOKUP(A197,'[1]census pivot'!$A$4:$S$462,14,FALSE)</f>
        <v>65730.471000000005</v>
      </c>
      <c r="AB197" s="5">
        <f>VLOOKUP(A197,'[1]census pivot'!$A$4:$S$462,15,FALSE)</f>
        <v>51724.887999999999</v>
      </c>
      <c r="AC197" s="5">
        <f>VLOOKUP(A197,'[1]census pivot'!$A$4:$S$462,16,FALSE)</f>
        <v>37163.709000000003</v>
      </c>
      <c r="AD197" s="5">
        <f>VLOOKUP(A197,'[1]census pivot'!$A$4:$S$462,17,FALSE)</f>
        <v>25886.452000000001</v>
      </c>
      <c r="AE197" s="5">
        <f>VLOOKUP(A197,'[1]census pivot'!$A$4:$S$462,18,FALSE)</f>
        <v>21869.06</v>
      </c>
      <c r="AF197" s="5">
        <f>VLOOKUP(A197,'[1]census pivot'!$A$4:$S$462,19,FALSE)</f>
        <v>28938.930999999997</v>
      </c>
      <c r="AG197" s="6">
        <f t="shared" si="30"/>
        <v>2.2522196896455795E-3</v>
      </c>
      <c r="AH197" s="6">
        <f t="shared" si="31"/>
        <v>5.0565338178706302E-4</v>
      </c>
      <c r="AI197" s="6">
        <f t="shared" si="32"/>
        <v>3.8391680614950776E-4</v>
      </c>
      <c r="AJ197" s="6">
        <f t="shared" si="33"/>
        <v>3.1866953268387715E-4</v>
      </c>
      <c r="AK197" s="6">
        <f t="shared" si="34"/>
        <v>4.8465134611196321E-4</v>
      </c>
      <c r="AL197" s="6">
        <f t="shared" si="35"/>
        <v>3.014272560917646E-4</v>
      </c>
      <c r="AM197" s="6">
        <f t="shared" si="36"/>
        <v>4.5696572075863863E-4</v>
      </c>
      <c r="AN197" s="6">
        <f t="shared" si="37"/>
        <v>7.9875262290392539E-4</v>
      </c>
      <c r="AO197" s="6">
        <f t="shared" si="38"/>
        <v>1.2773394618824313E-3</v>
      </c>
      <c r="AP197" s="6">
        <f t="shared" si="39"/>
        <v>2.7989976547509654E-3</v>
      </c>
    </row>
    <row r="198" spans="1:42" x14ac:dyDescent="0.35">
      <c r="A198" s="3" t="s">
        <v>155</v>
      </c>
      <c r="B198" s="4">
        <v>62</v>
      </c>
      <c r="C198" s="4">
        <v>51</v>
      </c>
      <c r="D198" s="4">
        <v>57</v>
      </c>
      <c r="E198" s="4">
        <v>50</v>
      </c>
      <c r="F198" s="4">
        <v>55</v>
      </c>
      <c r="G198" s="4">
        <v>66</v>
      </c>
      <c r="H198" s="4">
        <v>62</v>
      </c>
      <c r="I198" s="4">
        <v>39</v>
      </c>
      <c r="J198" s="4">
        <v>71</v>
      </c>
      <c r="K198" s="4">
        <v>49</v>
      </c>
      <c r="L198" s="4">
        <v>102</v>
      </c>
      <c r="M198" s="4">
        <v>61</v>
      </c>
      <c r="N198" s="4">
        <v>725</v>
      </c>
      <c r="O198" s="5">
        <f>VLOOKUP(A198,'[1]census pivot'!$A$4:$S$462,2,FALSE)</f>
        <v>118195.25499999998</v>
      </c>
      <c r="P198" s="5">
        <f>VLOOKUP(A198,'[1]census pivot'!$A$4:$S$462,3,FALSE)</f>
        <v>116326.13600000003</v>
      </c>
      <c r="Q198" s="5">
        <f>VLOOKUP(A198,'[1]census pivot'!$A$4:$S$462,4,FALSE)</f>
        <v>114657.82799999998</v>
      </c>
      <c r="R198" s="5">
        <f>VLOOKUP(A198,'[1]census pivot'!$A$4:$S$462,5,FALSE)</f>
        <v>114132.71499999997</v>
      </c>
      <c r="S198" s="5">
        <f>VLOOKUP(A198,'[1]census pivot'!$A$4:$S$462,6,FALSE)</f>
        <v>108409.37799999998</v>
      </c>
      <c r="T198" s="5">
        <f>VLOOKUP(A198,'[1]census pivot'!$A$4:$S$462,7,FALSE)</f>
        <v>104459.70199999998</v>
      </c>
      <c r="U198" s="5">
        <f>VLOOKUP(A198,'[1]census pivot'!$A$4:$S$462,8,FALSE)</f>
        <v>98882.323999999979</v>
      </c>
      <c r="V198" s="5">
        <f>VLOOKUP(A198,'[1]census pivot'!$A$4:$S$462,9,FALSE)</f>
        <v>93900.988000000012</v>
      </c>
      <c r="W198" s="5">
        <f>VLOOKUP(A198,'[1]census pivot'!$A$4:$S$462,10,FALSE)</f>
        <v>96214.897000000012</v>
      </c>
      <c r="X198" s="5">
        <f>VLOOKUP(A198,'[1]census pivot'!$A$4:$S$462,11,FALSE)</f>
        <v>102255.75499999998</v>
      </c>
      <c r="Y198" s="5">
        <f>VLOOKUP(A198,'[1]census pivot'!$A$4:$S$462,12,FALSE)</f>
        <v>102349.70099999997</v>
      </c>
      <c r="Z198" s="5">
        <f>VLOOKUP(A198,'[1]census pivot'!$A$4:$S$462,13,FALSE)</f>
        <v>93465.175000000017</v>
      </c>
      <c r="AA198" s="5">
        <f>VLOOKUP(A198,'[1]census pivot'!$A$4:$S$462,14,FALSE)</f>
        <v>79263.350999999995</v>
      </c>
      <c r="AB198" s="5">
        <f>VLOOKUP(A198,'[1]census pivot'!$A$4:$S$462,15,FALSE)</f>
        <v>59702.203000000009</v>
      </c>
      <c r="AC198" s="5">
        <f>VLOOKUP(A198,'[1]census pivot'!$A$4:$S$462,16,FALSE)</f>
        <v>44065.847999999998</v>
      </c>
      <c r="AD198" s="5">
        <f>VLOOKUP(A198,'[1]census pivot'!$A$4:$S$462,17,FALSE)</f>
        <v>33754.477999999996</v>
      </c>
      <c r="AE198" s="5">
        <f>VLOOKUP(A198,'[1]census pivot'!$A$4:$S$462,18,FALSE)</f>
        <v>25316.228000000003</v>
      </c>
      <c r="AF198" s="5">
        <f>VLOOKUP(A198,'[1]census pivot'!$A$4:$S$462,19,FALSE)</f>
        <v>23949.446</v>
      </c>
      <c r="AG198" s="6">
        <f t="shared" si="30"/>
        <v>9.5604514749767259E-4</v>
      </c>
      <c r="AH198" s="6">
        <f t="shared" si="31"/>
        <v>2.4677037753148957E-4</v>
      </c>
      <c r="AI198" s="6">
        <f t="shared" si="32"/>
        <v>2.5613131983979326E-4</v>
      </c>
      <c r="AJ198" s="6">
        <f t="shared" si="33"/>
        <v>2.7048024002672232E-4</v>
      </c>
      <c r="AK198" s="6">
        <f t="shared" si="34"/>
        <v>3.4715668288317936E-4</v>
      </c>
      <c r="AL198" s="6">
        <f t="shared" si="35"/>
        <v>3.0302222243770477E-4</v>
      </c>
      <c r="AM198" s="6">
        <f t="shared" si="36"/>
        <v>2.2578783541521102E-4</v>
      </c>
      <c r="AN198" s="6">
        <f t="shared" si="37"/>
        <v>6.8421830530478016E-4</v>
      </c>
      <c r="AO198" s="6">
        <f t="shared" si="38"/>
        <v>8.2951437892074629E-4</v>
      </c>
      <c r="AP198" s="6">
        <f t="shared" si="39"/>
        <v>4.2589711678508134E-3</v>
      </c>
    </row>
    <row r="199" spans="1:42" x14ac:dyDescent="0.35">
      <c r="A199" s="3" t="s">
        <v>482</v>
      </c>
      <c r="B199" s="4">
        <v>58</v>
      </c>
      <c r="C199" s="4">
        <v>66</v>
      </c>
      <c r="D199" s="4">
        <v>29</v>
      </c>
      <c r="E199" s="4">
        <v>66</v>
      </c>
      <c r="F199" s="4">
        <v>48</v>
      </c>
      <c r="G199" s="4">
        <v>54</v>
      </c>
      <c r="H199" s="4">
        <v>55</v>
      </c>
      <c r="I199" s="4">
        <v>70</v>
      </c>
      <c r="J199" s="4">
        <v>71</v>
      </c>
      <c r="K199" s="4">
        <v>89</v>
      </c>
      <c r="L199" s="4">
        <v>185</v>
      </c>
      <c r="M199" s="4">
        <v>53</v>
      </c>
      <c r="N199" s="4">
        <v>844</v>
      </c>
      <c r="O199" s="5">
        <f>VLOOKUP(A199,'[1]census pivot'!$A$4:$S$462,2,FALSE)</f>
        <v>93094.790999999997</v>
      </c>
      <c r="P199" s="5">
        <f>VLOOKUP(A199,'[1]census pivot'!$A$4:$S$462,3,FALSE)</f>
        <v>92884.618000000046</v>
      </c>
      <c r="Q199" s="5">
        <f>VLOOKUP(A199,'[1]census pivot'!$A$4:$S$462,4,FALSE)</f>
        <v>97474.056999999986</v>
      </c>
      <c r="R199" s="5">
        <f>VLOOKUP(A199,'[1]census pivot'!$A$4:$S$462,5,FALSE)</f>
        <v>103065.32399999998</v>
      </c>
      <c r="S199" s="5">
        <f>VLOOKUP(A199,'[1]census pivot'!$A$4:$S$462,6,FALSE)</f>
        <v>111940.97800000005</v>
      </c>
      <c r="T199" s="5">
        <f>VLOOKUP(A199,'[1]census pivot'!$A$4:$S$462,7,FALSE)</f>
        <v>96331.292000000045</v>
      </c>
      <c r="U199" s="5">
        <f>VLOOKUP(A199,'[1]census pivot'!$A$4:$S$462,8,FALSE)</f>
        <v>100658.41600000001</v>
      </c>
      <c r="V199" s="5">
        <f>VLOOKUP(A199,'[1]census pivot'!$A$4:$S$462,9,FALSE)</f>
        <v>97773.357000000018</v>
      </c>
      <c r="W199" s="5">
        <f>VLOOKUP(A199,'[1]census pivot'!$A$4:$S$462,10,FALSE)</f>
        <v>106170.84300000002</v>
      </c>
      <c r="X199" s="5">
        <f>VLOOKUP(A199,'[1]census pivot'!$A$4:$S$462,11,FALSE)</f>
        <v>109869.65999999996</v>
      </c>
      <c r="Y199" s="5">
        <f>VLOOKUP(A199,'[1]census pivot'!$A$4:$S$462,12,FALSE)</f>
        <v>121123.61899999999</v>
      </c>
      <c r="Z199" s="5">
        <f>VLOOKUP(A199,'[1]census pivot'!$A$4:$S$462,13,FALSE)</f>
        <v>124009.08099999998</v>
      </c>
      <c r="AA199" s="5">
        <f>VLOOKUP(A199,'[1]census pivot'!$A$4:$S$462,14,FALSE)</f>
        <v>116077.03700000001</v>
      </c>
      <c r="AB199" s="5">
        <f>VLOOKUP(A199,'[1]census pivot'!$A$4:$S$462,15,FALSE)</f>
        <v>89340.042000000016</v>
      </c>
      <c r="AC199" s="5">
        <f>VLOOKUP(A199,'[1]census pivot'!$A$4:$S$462,16,FALSE)</f>
        <v>66473.969999999987</v>
      </c>
      <c r="AD199" s="5">
        <f>VLOOKUP(A199,'[1]census pivot'!$A$4:$S$462,17,FALSE)</f>
        <v>51058.786000000007</v>
      </c>
      <c r="AE199" s="5">
        <f>VLOOKUP(A199,'[1]census pivot'!$A$4:$S$462,18,FALSE)</f>
        <v>36185.603000000003</v>
      </c>
      <c r="AF199" s="5">
        <f>VLOOKUP(A199,'[1]census pivot'!$A$4:$S$462,19,FALSE)</f>
        <v>34261.348000000005</v>
      </c>
      <c r="AG199" s="6">
        <f t="shared" si="30"/>
        <v>1.3319757063528937E-3</v>
      </c>
      <c r="AH199" s="6">
        <f t="shared" si="31"/>
        <v>1.5234398957651913E-4</v>
      </c>
      <c r="AI199" s="6">
        <f t="shared" si="32"/>
        <v>1.3487976738467877E-4</v>
      </c>
      <c r="AJ199" s="6">
        <f t="shared" si="33"/>
        <v>2.4366755241852529E-4</v>
      </c>
      <c r="AK199" s="6">
        <f t="shared" si="34"/>
        <v>2.6477830700750494E-4</v>
      </c>
      <c r="AL199" s="6">
        <f t="shared" si="35"/>
        <v>2.3810216573444119E-4</v>
      </c>
      <c r="AM199" s="6">
        <f t="shared" si="36"/>
        <v>2.9156204691518234E-4</v>
      </c>
      <c r="AN199" s="6">
        <f t="shared" si="37"/>
        <v>4.5567147067620596E-4</v>
      </c>
      <c r="AO199" s="6">
        <f t="shared" si="38"/>
        <v>1.0201229101392411E-3</v>
      </c>
      <c r="AP199" s="6">
        <f t="shared" si="39"/>
        <v>5.3996707893688234E-3</v>
      </c>
    </row>
    <row r="200" spans="1:42" x14ac:dyDescent="0.35">
      <c r="A200" s="3" t="s">
        <v>188</v>
      </c>
      <c r="B200" s="4">
        <v>51</v>
      </c>
      <c r="C200" s="4">
        <v>71</v>
      </c>
      <c r="D200" s="4">
        <v>62</v>
      </c>
      <c r="E200" s="4">
        <v>60</v>
      </c>
      <c r="F200" s="4">
        <v>56</v>
      </c>
      <c r="G200" s="4">
        <v>57</v>
      </c>
      <c r="H200" s="4">
        <v>63</v>
      </c>
      <c r="I200" s="4">
        <v>52</v>
      </c>
      <c r="J200" s="4">
        <v>71</v>
      </c>
      <c r="K200" s="4">
        <v>87</v>
      </c>
      <c r="L200" s="4">
        <v>327</v>
      </c>
      <c r="M200" s="4">
        <v>56</v>
      </c>
      <c r="N200" s="4">
        <v>1013</v>
      </c>
      <c r="O200" s="5">
        <f>VLOOKUP(A200,'[1]census pivot'!$A$4:$S$462,2,FALSE)</f>
        <v>169114</v>
      </c>
      <c r="P200" s="5">
        <f>VLOOKUP(A200,'[1]census pivot'!$A$4:$S$462,3,FALSE)</f>
        <v>175592</v>
      </c>
      <c r="Q200" s="5">
        <f>VLOOKUP(A200,'[1]census pivot'!$A$4:$S$462,4,FALSE)</f>
        <v>174216</v>
      </c>
      <c r="R200" s="5">
        <f>VLOOKUP(A200,'[1]census pivot'!$A$4:$S$462,5,FALSE)</f>
        <v>184680</v>
      </c>
      <c r="S200" s="5">
        <f>VLOOKUP(A200,'[1]census pivot'!$A$4:$S$462,6,FALSE)</f>
        <v>201379</v>
      </c>
      <c r="T200" s="5">
        <f>VLOOKUP(A200,'[1]census pivot'!$A$4:$S$462,7,FALSE)</f>
        <v>170961</v>
      </c>
      <c r="U200" s="5">
        <f>VLOOKUP(A200,'[1]census pivot'!$A$4:$S$462,8,FALSE)</f>
        <v>172878</v>
      </c>
      <c r="V200" s="5">
        <f>VLOOKUP(A200,'[1]census pivot'!$A$4:$S$462,9,FALSE)</f>
        <v>162723</v>
      </c>
      <c r="W200" s="5">
        <f>VLOOKUP(A200,'[1]census pivot'!$A$4:$S$462,10,FALSE)</f>
        <v>154860</v>
      </c>
      <c r="X200" s="5">
        <f>VLOOKUP(A200,'[1]census pivot'!$A$4:$S$462,11,FALSE)</f>
        <v>161528</v>
      </c>
      <c r="Y200" s="5">
        <f>VLOOKUP(A200,'[1]census pivot'!$A$4:$S$462,12,FALSE)</f>
        <v>177588</v>
      </c>
      <c r="Z200" s="5">
        <f>VLOOKUP(A200,'[1]census pivot'!$A$4:$S$462,13,FALSE)</f>
        <v>177513</v>
      </c>
      <c r="AA200" s="5">
        <f>VLOOKUP(A200,'[1]census pivot'!$A$4:$S$462,14,FALSE)</f>
        <v>164882</v>
      </c>
      <c r="AB200" s="5">
        <f>VLOOKUP(A200,'[1]census pivot'!$A$4:$S$462,15,FALSE)</f>
        <v>132185</v>
      </c>
      <c r="AC200" s="5">
        <f>VLOOKUP(A200,'[1]census pivot'!$A$4:$S$462,16,FALSE)</f>
        <v>95457</v>
      </c>
      <c r="AD200" s="5">
        <f>VLOOKUP(A200,'[1]census pivot'!$A$4:$S$462,17,FALSE)</f>
        <v>71533</v>
      </c>
      <c r="AE200" s="5">
        <f>VLOOKUP(A200,'[1]census pivot'!$A$4:$S$462,18,FALSE)</f>
        <v>53139</v>
      </c>
      <c r="AF200" s="5">
        <f>VLOOKUP(A200,'[1]census pivot'!$A$4:$S$462,19,FALSE)</f>
        <v>60676</v>
      </c>
      <c r="AG200" s="6">
        <f t="shared" si="30"/>
        <v>7.21406861643625E-4</v>
      </c>
      <c r="AH200" s="6">
        <f t="shared" si="31"/>
        <v>1.7724008599002882E-4</v>
      </c>
      <c r="AI200" s="6">
        <f t="shared" si="32"/>
        <v>1.6059721441541319E-4</v>
      </c>
      <c r="AJ200" s="6">
        <f t="shared" si="33"/>
        <v>1.6286692318207067E-4</v>
      </c>
      <c r="AK200" s="6">
        <f t="shared" si="34"/>
        <v>1.794806397067853E-4</v>
      </c>
      <c r="AL200" s="6">
        <f t="shared" si="35"/>
        <v>1.8577713820639545E-4</v>
      </c>
      <c r="AM200" s="6">
        <f t="shared" si="36"/>
        <v>1.51871376626411E-4</v>
      </c>
      <c r="AN200" s="6">
        <f t="shared" si="37"/>
        <v>3.1189323587035785E-4</v>
      </c>
      <c r="AO200" s="6">
        <f t="shared" si="38"/>
        <v>6.9783110882956883E-4</v>
      </c>
      <c r="AP200" s="6">
        <f t="shared" si="39"/>
        <v>5.3892807699914298E-3</v>
      </c>
    </row>
    <row r="201" spans="1:42" x14ac:dyDescent="0.35">
      <c r="A201" s="3" t="s">
        <v>468</v>
      </c>
      <c r="B201" s="4">
        <v>60</v>
      </c>
      <c r="C201" s="4">
        <v>64</v>
      </c>
      <c r="D201" s="4">
        <v>63</v>
      </c>
      <c r="E201" s="4">
        <v>55</v>
      </c>
      <c r="F201" s="4">
        <v>60</v>
      </c>
      <c r="G201" s="4">
        <v>62</v>
      </c>
      <c r="H201" s="4">
        <v>78</v>
      </c>
      <c r="I201" s="4">
        <v>66</v>
      </c>
      <c r="J201" s="4">
        <v>71</v>
      </c>
      <c r="K201" s="4">
        <v>149</v>
      </c>
      <c r="L201" s="4">
        <v>320</v>
      </c>
      <c r="M201" s="4">
        <v>40</v>
      </c>
      <c r="N201" s="4">
        <v>1088</v>
      </c>
      <c r="O201" s="5">
        <f>VLOOKUP(A201,'[1]census pivot'!$A$4:$S$462,2,FALSE)</f>
        <v>431513.32899999997</v>
      </c>
      <c r="P201" s="5">
        <f>VLOOKUP(A201,'[1]census pivot'!$A$4:$S$462,3,FALSE)</f>
        <v>410060.16700000002</v>
      </c>
      <c r="Q201" s="5">
        <f>VLOOKUP(A201,'[1]census pivot'!$A$4:$S$462,4,FALSE)</f>
        <v>434057.64100000006</v>
      </c>
      <c r="R201" s="5">
        <f>VLOOKUP(A201,'[1]census pivot'!$A$4:$S$462,5,FALSE)</f>
        <v>445778.5830000001</v>
      </c>
      <c r="S201" s="5">
        <f>VLOOKUP(A201,'[1]census pivot'!$A$4:$S$462,6,FALSE)</f>
        <v>454698.61099999992</v>
      </c>
      <c r="T201" s="5">
        <f>VLOOKUP(A201,'[1]census pivot'!$A$4:$S$462,7,FALSE)</f>
        <v>469187.29900000017</v>
      </c>
      <c r="U201" s="5">
        <f>VLOOKUP(A201,'[1]census pivot'!$A$4:$S$462,8,FALSE)</f>
        <v>426244.73499999993</v>
      </c>
      <c r="V201" s="5">
        <f>VLOOKUP(A201,'[1]census pivot'!$A$4:$S$462,9,FALSE)</f>
        <v>451514.44500000007</v>
      </c>
      <c r="W201" s="5">
        <f>VLOOKUP(A201,'[1]census pivot'!$A$4:$S$462,10,FALSE)</f>
        <v>470659.95399999985</v>
      </c>
      <c r="X201" s="5">
        <f>VLOOKUP(A201,'[1]census pivot'!$A$4:$S$462,11,FALSE)</f>
        <v>496598.04200000019</v>
      </c>
      <c r="Y201" s="5">
        <f>VLOOKUP(A201,'[1]census pivot'!$A$4:$S$462,12,FALSE)</f>
        <v>476248.55800000025</v>
      </c>
      <c r="Z201" s="5">
        <f>VLOOKUP(A201,'[1]census pivot'!$A$4:$S$462,13,FALSE)</f>
        <v>413817.69700000004</v>
      </c>
      <c r="AA201" s="5">
        <f>VLOOKUP(A201,'[1]census pivot'!$A$4:$S$462,14,FALSE)</f>
        <v>324514.804</v>
      </c>
      <c r="AB201" s="5">
        <f>VLOOKUP(A201,'[1]census pivot'!$A$4:$S$462,15,FALSE)</f>
        <v>226375.97199999998</v>
      </c>
      <c r="AC201" s="5">
        <f>VLOOKUP(A201,'[1]census pivot'!$A$4:$S$462,16,FALSE)</f>
        <v>173909.50599999996</v>
      </c>
      <c r="AD201" s="5">
        <f>VLOOKUP(A201,'[1]census pivot'!$A$4:$S$462,17,FALSE)</f>
        <v>141316.84299999996</v>
      </c>
      <c r="AE201" s="5">
        <f>VLOOKUP(A201,'[1]census pivot'!$A$4:$S$462,18,FALSE)</f>
        <v>113860.74400000002</v>
      </c>
      <c r="AF201" s="5">
        <f>VLOOKUP(A201,'[1]census pivot'!$A$4:$S$462,19,FALSE)</f>
        <v>103078.38500000001</v>
      </c>
      <c r="AG201" s="6">
        <f t="shared" si="30"/>
        <v>2.8736076423725027E-4</v>
      </c>
      <c r="AH201" s="6">
        <f t="shared" si="31"/>
        <v>7.4634132111568949E-5</v>
      </c>
      <c r="AI201" s="6">
        <f t="shared" si="32"/>
        <v>6.9962904579680006E-5</v>
      </c>
      <c r="AJ201" s="6">
        <f t="shared" si="33"/>
        <v>6.7006760671687113E-5</v>
      </c>
      <c r="AK201" s="6">
        <f t="shared" si="34"/>
        <v>6.7232402100115123E-5</v>
      </c>
      <c r="AL201" s="6">
        <f t="shared" si="35"/>
        <v>8.0177080333117235E-5</v>
      </c>
      <c r="AM201" s="6">
        <f t="shared" si="36"/>
        <v>8.939061995863568E-5</v>
      </c>
      <c r="AN201" s="6">
        <f t="shared" si="37"/>
        <v>1.7737340948451797E-4</v>
      </c>
      <c r="AO201" s="6">
        <f t="shared" si="38"/>
        <v>5.8390708114972501E-4</v>
      </c>
      <c r="AP201" s="6">
        <f t="shared" si="39"/>
        <v>3.1044335822684841E-3</v>
      </c>
    </row>
    <row r="202" spans="1:42" x14ac:dyDescent="0.35">
      <c r="A202" s="3" t="s">
        <v>75</v>
      </c>
      <c r="B202" s="4">
        <v>53</v>
      </c>
      <c r="C202" s="4">
        <v>69</v>
      </c>
      <c r="D202" s="4">
        <v>46</v>
      </c>
      <c r="E202" s="4">
        <v>51</v>
      </c>
      <c r="F202" s="4">
        <v>53</v>
      </c>
      <c r="G202" s="4">
        <v>58</v>
      </c>
      <c r="H202" s="4">
        <v>56</v>
      </c>
      <c r="I202" s="4">
        <v>53</v>
      </c>
      <c r="J202" s="4">
        <v>71</v>
      </c>
      <c r="K202" s="4">
        <v>165</v>
      </c>
      <c r="L202" s="4">
        <v>353</v>
      </c>
      <c r="M202" s="4">
        <v>64</v>
      </c>
      <c r="N202" s="4">
        <v>1092</v>
      </c>
      <c r="O202" s="5">
        <f>VLOOKUP(A202,'[1]census pivot'!$A$4:$S$462,2,FALSE)</f>
        <v>189051.89599999998</v>
      </c>
      <c r="P202" s="5">
        <f>VLOOKUP(A202,'[1]census pivot'!$A$4:$S$462,3,FALSE)</f>
        <v>190884.89699999994</v>
      </c>
      <c r="Q202" s="5">
        <f>VLOOKUP(A202,'[1]census pivot'!$A$4:$S$462,4,FALSE)</f>
        <v>188235.00499999998</v>
      </c>
      <c r="R202" s="5">
        <f>VLOOKUP(A202,'[1]census pivot'!$A$4:$S$462,5,FALSE)</f>
        <v>194156.86600000007</v>
      </c>
      <c r="S202" s="5">
        <f>VLOOKUP(A202,'[1]census pivot'!$A$4:$S$462,6,FALSE)</f>
        <v>191967.465</v>
      </c>
      <c r="T202" s="5">
        <f>VLOOKUP(A202,'[1]census pivot'!$A$4:$S$462,7,FALSE)</f>
        <v>185814.90599999993</v>
      </c>
      <c r="U202" s="5">
        <f>VLOOKUP(A202,'[1]census pivot'!$A$4:$S$462,8,FALSE)</f>
        <v>176209.75400000002</v>
      </c>
      <c r="V202" s="5">
        <f>VLOOKUP(A202,'[1]census pivot'!$A$4:$S$462,9,FALSE)</f>
        <v>175353.92099999997</v>
      </c>
      <c r="W202" s="5">
        <f>VLOOKUP(A202,'[1]census pivot'!$A$4:$S$462,10,FALSE)</f>
        <v>180562.36199999999</v>
      </c>
      <c r="X202" s="5">
        <f>VLOOKUP(A202,'[1]census pivot'!$A$4:$S$462,11,FALSE)</f>
        <v>194376.58100000003</v>
      </c>
      <c r="Y202" s="5">
        <f>VLOOKUP(A202,'[1]census pivot'!$A$4:$S$462,12,FALSE)</f>
        <v>192539.671</v>
      </c>
      <c r="Z202" s="5">
        <f>VLOOKUP(A202,'[1]census pivot'!$A$4:$S$462,13,FALSE)</f>
        <v>178086.20500000002</v>
      </c>
      <c r="AA202" s="5">
        <f>VLOOKUP(A202,'[1]census pivot'!$A$4:$S$462,14,FALSE)</f>
        <v>160999.56800000006</v>
      </c>
      <c r="AB202" s="5">
        <f>VLOOKUP(A202,'[1]census pivot'!$A$4:$S$462,15,FALSE)</f>
        <v>124513.98399999998</v>
      </c>
      <c r="AC202" s="5">
        <f>VLOOKUP(A202,'[1]census pivot'!$A$4:$S$462,16,FALSE)</f>
        <v>101023.268</v>
      </c>
      <c r="AD202" s="5">
        <f>VLOOKUP(A202,'[1]census pivot'!$A$4:$S$462,17,FALSE)</f>
        <v>75210.244999999995</v>
      </c>
      <c r="AE202" s="5">
        <f>VLOOKUP(A202,'[1]census pivot'!$A$4:$S$462,18,FALSE)</f>
        <v>54405.824000000008</v>
      </c>
      <c r="AF202" s="5">
        <f>VLOOKUP(A202,'[1]census pivot'!$A$4:$S$462,19,FALSE)</f>
        <v>48125.057000000008</v>
      </c>
      <c r="AG202" s="6">
        <f t="shared" si="30"/>
        <v>6.4532545074290088E-4</v>
      </c>
      <c r="AH202" s="6">
        <f t="shared" si="31"/>
        <v>1.213336460505838E-4</v>
      </c>
      <c r="AI202" s="6">
        <f t="shared" si="32"/>
        <v>1.1913261171827059E-4</v>
      </c>
      <c r="AJ202" s="6">
        <f t="shared" si="33"/>
        <v>1.4639886686172154E-4</v>
      </c>
      <c r="AK202" s="6">
        <f t="shared" si="34"/>
        <v>1.6295966992889733E-4</v>
      </c>
      <c r="AL202" s="6">
        <f t="shared" si="35"/>
        <v>1.4473416329898698E-4</v>
      </c>
      <c r="AM202" s="6">
        <f t="shared" si="36"/>
        <v>1.5630263555764103E-4</v>
      </c>
      <c r="AN202" s="6">
        <f t="shared" si="37"/>
        <v>3.1480387106960057E-4</v>
      </c>
      <c r="AO202" s="6">
        <f t="shared" si="38"/>
        <v>1.2729903111010101E-3</v>
      </c>
      <c r="AP202" s="6">
        <f t="shared" si="39"/>
        <v>7.3350562473100019E-3</v>
      </c>
    </row>
    <row r="203" spans="1:42" x14ac:dyDescent="0.35">
      <c r="A203" s="3" t="s">
        <v>473</v>
      </c>
      <c r="B203" s="4">
        <v>54</v>
      </c>
      <c r="C203" s="4">
        <v>63</v>
      </c>
      <c r="D203" s="4">
        <v>56</v>
      </c>
      <c r="E203" s="4">
        <v>63</v>
      </c>
      <c r="F203" s="4">
        <v>71</v>
      </c>
      <c r="G203" s="4">
        <v>54</v>
      </c>
      <c r="H203" s="4">
        <v>67</v>
      </c>
      <c r="I203" s="4">
        <v>77</v>
      </c>
      <c r="J203" s="4">
        <v>71</v>
      </c>
      <c r="K203" s="4">
        <v>141</v>
      </c>
      <c r="L203" s="4">
        <v>329</v>
      </c>
      <c r="M203" s="4">
        <v>72</v>
      </c>
      <c r="N203" s="4">
        <v>1118</v>
      </c>
      <c r="O203" s="5">
        <f>VLOOKUP(A203,'[1]census pivot'!$A$4:$S$462,2,FALSE)</f>
        <v>444668.22199999989</v>
      </c>
      <c r="P203" s="5">
        <f>VLOOKUP(A203,'[1]census pivot'!$A$4:$S$462,3,FALSE)</f>
        <v>438114.98900000006</v>
      </c>
      <c r="Q203" s="5">
        <f>VLOOKUP(A203,'[1]census pivot'!$A$4:$S$462,4,FALSE)</f>
        <v>441700.12399999995</v>
      </c>
      <c r="R203" s="5">
        <f>VLOOKUP(A203,'[1]census pivot'!$A$4:$S$462,5,FALSE)</f>
        <v>447159.41499999992</v>
      </c>
      <c r="S203" s="5">
        <f>VLOOKUP(A203,'[1]census pivot'!$A$4:$S$462,6,FALSE)</f>
        <v>477764.57900000003</v>
      </c>
      <c r="T203" s="5">
        <f>VLOOKUP(A203,'[1]census pivot'!$A$4:$S$462,7,FALSE)</f>
        <v>495993.212</v>
      </c>
      <c r="U203" s="5">
        <f>VLOOKUP(A203,'[1]census pivot'!$A$4:$S$462,8,FALSE)</f>
        <v>482485.859</v>
      </c>
      <c r="V203" s="5">
        <f>VLOOKUP(A203,'[1]census pivot'!$A$4:$S$462,9,FALSE)</f>
        <v>451821.96799999999</v>
      </c>
      <c r="W203" s="5">
        <f>VLOOKUP(A203,'[1]census pivot'!$A$4:$S$462,10,FALSE)</f>
        <v>460913.62</v>
      </c>
      <c r="X203" s="5">
        <f>VLOOKUP(A203,'[1]census pivot'!$A$4:$S$462,11,FALSE)</f>
        <v>468618.16300000018</v>
      </c>
      <c r="Y203" s="5">
        <f>VLOOKUP(A203,'[1]census pivot'!$A$4:$S$462,12,FALSE)</f>
        <v>495028.84399999987</v>
      </c>
      <c r="Z203" s="5">
        <f>VLOOKUP(A203,'[1]census pivot'!$A$4:$S$462,13,FALSE)</f>
        <v>466376.43199999991</v>
      </c>
      <c r="AA203" s="5">
        <f>VLOOKUP(A203,'[1]census pivot'!$A$4:$S$462,14,FALSE)</f>
        <v>413571.66100000008</v>
      </c>
      <c r="AB203" s="5">
        <f>VLOOKUP(A203,'[1]census pivot'!$A$4:$S$462,15,FALSE)</f>
        <v>310124.73200000002</v>
      </c>
      <c r="AC203" s="5">
        <f>VLOOKUP(A203,'[1]census pivot'!$A$4:$S$462,16,FALSE)</f>
        <v>211658.67199999996</v>
      </c>
      <c r="AD203" s="5">
        <f>VLOOKUP(A203,'[1]census pivot'!$A$4:$S$462,17,FALSE)</f>
        <v>147900.82700000002</v>
      </c>
      <c r="AE203" s="5">
        <f>VLOOKUP(A203,'[1]census pivot'!$A$4:$S$462,18,FALSE)</f>
        <v>114727.88200000003</v>
      </c>
      <c r="AF203" s="5">
        <f>VLOOKUP(A203,'[1]census pivot'!$A$4:$S$462,19,FALSE)</f>
        <v>123225.58500000001</v>
      </c>
      <c r="AG203" s="6">
        <f t="shared" si="30"/>
        <v>2.6311752046000723E-4</v>
      </c>
      <c r="AH203" s="6">
        <f t="shared" si="31"/>
        <v>6.3649736373646494E-5</v>
      </c>
      <c r="AI203" s="6">
        <f t="shared" si="32"/>
        <v>6.0545515483729579E-5</v>
      </c>
      <c r="AJ203" s="6">
        <f t="shared" si="33"/>
        <v>7.2561592888684286E-5</v>
      </c>
      <c r="AK203" s="6">
        <f t="shared" si="34"/>
        <v>5.9162807619154652E-5</v>
      </c>
      <c r="AL203" s="6">
        <f t="shared" si="35"/>
        <v>6.9527533955179917E-5</v>
      </c>
      <c r="AM203" s="6">
        <f t="shared" si="36"/>
        <v>8.7505161511839313E-5</v>
      </c>
      <c r="AN203" s="6">
        <f t="shared" si="37"/>
        <v>1.3607178659902339E-4</v>
      </c>
      <c r="AO203" s="6">
        <f t="shared" si="38"/>
        <v>5.3687961433035859E-4</v>
      </c>
      <c r="AP203" s="6">
        <f t="shared" si="39"/>
        <v>2.6699000860900758E-3</v>
      </c>
    </row>
    <row r="204" spans="1:42" x14ac:dyDescent="0.35">
      <c r="A204" s="3" t="s">
        <v>120</v>
      </c>
      <c r="B204" s="4">
        <v>65</v>
      </c>
      <c r="C204" s="4">
        <v>42</v>
      </c>
      <c r="D204" s="4">
        <v>43</v>
      </c>
      <c r="E204" s="4">
        <v>57</v>
      </c>
      <c r="F204" s="4">
        <v>50</v>
      </c>
      <c r="G204" s="4">
        <v>24</v>
      </c>
      <c r="H204" s="4">
        <v>38</v>
      </c>
      <c r="I204" s="4">
        <v>60</v>
      </c>
      <c r="J204" s="4">
        <v>73</v>
      </c>
      <c r="K204" s="4">
        <v>63</v>
      </c>
      <c r="L204" s="4">
        <v>46</v>
      </c>
      <c r="M204" s="4">
        <v>69</v>
      </c>
      <c r="N204" s="4">
        <v>630</v>
      </c>
      <c r="O204" s="5">
        <f>VLOOKUP(A204,'[1]census pivot'!$A$4:$S$462,2,FALSE)</f>
        <v>34528.262999999999</v>
      </c>
      <c r="P204" s="5">
        <f>VLOOKUP(A204,'[1]census pivot'!$A$4:$S$462,3,FALSE)</f>
        <v>26653.396000000001</v>
      </c>
      <c r="Q204" s="5">
        <f>VLOOKUP(A204,'[1]census pivot'!$A$4:$S$462,4,FALSE)</f>
        <v>25441.878000000001</v>
      </c>
      <c r="R204" s="5">
        <f>VLOOKUP(A204,'[1]census pivot'!$A$4:$S$462,5,FALSE)</f>
        <v>41797.370999999999</v>
      </c>
      <c r="S204" s="5">
        <f>VLOOKUP(A204,'[1]census pivot'!$A$4:$S$462,6,FALSE)</f>
        <v>59364.381999999998</v>
      </c>
      <c r="T204" s="5">
        <f>VLOOKUP(A204,'[1]census pivot'!$A$4:$S$462,7,FALSE)</f>
        <v>69056.525999999998</v>
      </c>
      <c r="U204" s="5">
        <f>VLOOKUP(A204,'[1]census pivot'!$A$4:$S$462,8,FALSE)</f>
        <v>56335.587</v>
      </c>
      <c r="V204" s="5">
        <f>VLOOKUP(A204,'[1]census pivot'!$A$4:$S$462,9,FALSE)</f>
        <v>44220.406999999999</v>
      </c>
      <c r="W204" s="5">
        <f>VLOOKUP(A204,'[1]census pivot'!$A$4:$S$462,10,FALSE)</f>
        <v>38162.817000000003</v>
      </c>
      <c r="X204" s="5">
        <f>VLOOKUP(A204,'[1]census pivot'!$A$4:$S$462,11,FALSE)</f>
        <v>38162.817000000003</v>
      </c>
      <c r="Y204" s="5">
        <f>VLOOKUP(A204,'[1]census pivot'!$A$4:$S$462,12,FALSE)</f>
        <v>36951.298999999999</v>
      </c>
      <c r="Z204" s="5">
        <f>VLOOKUP(A204,'[1]census pivot'!$A$4:$S$462,13,FALSE)</f>
        <v>33922.504000000001</v>
      </c>
      <c r="AA204" s="5">
        <f>VLOOKUP(A204,'[1]census pivot'!$A$4:$S$462,14,FALSE)</f>
        <v>30893.708999999999</v>
      </c>
      <c r="AB204" s="5">
        <f>VLOOKUP(A204,'[1]census pivot'!$A$4:$S$462,15,FALSE)</f>
        <v>21807.324000000001</v>
      </c>
      <c r="AC204" s="5">
        <f>VLOOKUP(A204,'[1]census pivot'!$A$4:$S$462,16,FALSE)</f>
        <v>15749.734</v>
      </c>
      <c r="AD204" s="5">
        <f>VLOOKUP(A204,'[1]census pivot'!$A$4:$S$462,17,FALSE)</f>
        <v>12115.18</v>
      </c>
      <c r="AE204" s="5">
        <f>VLOOKUP(A204,'[1]census pivot'!$A$4:$S$462,18,FALSE)</f>
        <v>9692.1440000000002</v>
      </c>
      <c r="AF204" s="5">
        <f>VLOOKUP(A204,'[1]census pivot'!$A$4:$S$462,19,FALSE)</f>
        <v>10297.903</v>
      </c>
      <c r="AG204" s="6">
        <f t="shared" si="30"/>
        <v>3.0989105939096908E-3</v>
      </c>
      <c r="AH204" s="6">
        <f t="shared" si="31"/>
        <v>8.2541076566753442E-4</v>
      </c>
      <c r="AI204" s="6">
        <f t="shared" si="32"/>
        <v>4.2506183142160459E-4</v>
      </c>
      <c r="AJ204" s="6">
        <f t="shared" si="33"/>
        <v>3.9874916215822923E-4</v>
      </c>
      <c r="AK204" s="6">
        <f t="shared" si="34"/>
        <v>2.9132144670618863E-4</v>
      </c>
      <c r="AL204" s="6">
        <f t="shared" si="35"/>
        <v>5.058969208930049E-4</v>
      </c>
      <c r="AM204" s="6">
        <f t="shared" si="36"/>
        <v>9.2569431663648723E-4</v>
      </c>
      <c r="AN204" s="6">
        <f t="shared" si="37"/>
        <v>1.9437092223783873E-3</v>
      </c>
      <c r="AO204" s="6">
        <f t="shared" si="38"/>
        <v>2.8889376798363706E-3</v>
      </c>
      <c r="AP204" s="6">
        <f t="shared" si="39"/>
        <v>4.4669288494948922E-3</v>
      </c>
    </row>
    <row r="205" spans="1:42" x14ac:dyDescent="0.35">
      <c r="A205" s="3" t="s">
        <v>496</v>
      </c>
      <c r="B205" s="4">
        <v>54</v>
      </c>
      <c r="C205" s="4">
        <v>59</v>
      </c>
      <c r="D205" s="4">
        <v>49</v>
      </c>
      <c r="E205" s="4">
        <v>55</v>
      </c>
      <c r="F205" s="4">
        <v>52</v>
      </c>
      <c r="G205" s="4">
        <v>67</v>
      </c>
      <c r="H205" s="4">
        <v>61</v>
      </c>
      <c r="I205" s="4">
        <v>43</v>
      </c>
      <c r="J205" s="4">
        <v>73</v>
      </c>
      <c r="K205" s="4">
        <v>56</v>
      </c>
      <c r="L205" s="4">
        <v>56</v>
      </c>
      <c r="M205" s="4">
        <v>62</v>
      </c>
      <c r="N205" s="4">
        <v>687</v>
      </c>
      <c r="O205" s="5">
        <f>VLOOKUP(A205,'[1]census pivot'!$A$4:$S$462,2,FALSE)</f>
        <v>35656.452000000005</v>
      </c>
      <c r="P205" s="5">
        <f>VLOOKUP(A205,'[1]census pivot'!$A$4:$S$462,3,FALSE)</f>
        <v>35057.826000000001</v>
      </c>
      <c r="Q205" s="5">
        <f>VLOOKUP(A205,'[1]census pivot'!$A$4:$S$462,4,FALSE)</f>
        <v>33476.434999999998</v>
      </c>
      <c r="R205" s="5">
        <f>VLOOKUP(A205,'[1]census pivot'!$A$4:$S$462,5,FALSE)</f>
        <v>39075.24</v>
      </c>
      <c r="S205" s="5">
        <f>VLOOKUP(A205,'[1]census pivot'!$A$4:$S$462,6,FALSE)</f>
        <v>41336.178999999996</v>
      </c>
      <c r="T205" s="5">
        <f>VLOOKUP(A205,'[1]census pivot'!$A$4:$S$462,7,FALSE)</f>
        <v>36511.436000000002</v>
      </c>
      <c r="U205" s="5">
        <f>VLOOKUP(A205,'[1]census pivot'!$A$4:$S$462,8,FALSE)</f>
        <v>31895.46</v>
      </c>
      <c r="V205" s="5">
        <f>VLOOKUP(A205,'[1]census pivot'!$A$4:$S$462,9,FALSE)</f>
        <v>31589.19</v>
      </c>
      <c r="W205" s="5">
        <f>VLOOKUP(A205,'[1]census pivot'!$A$4:$S$462,10,FALSE)</f>
        <v>33606.495999999999</v>
      </c>
      <c r="X205" s="5">
        <f>VLOOKUP(A205,'[1]census pivot'!$A$4:$S$462,11,FALSE)</f>
        <v>40307.700000000004</v>
      </c>
      <c r="Y205" s="5">
        <f>VLOOKUP(A205,'[1]census pivot'!$A$4:$S$462,12,FALSE)</f>
        <v>42316.17</v>
      </c>
      <c r="Z205" s="5">
        <f>VLOOKUP(A205,'[1]census pivot'!$A$4:$S$462,13,FALSE)</f>
        <v>38122.214999999997</v>
      </c>
      <c r="AA205" s="5">
        <f>VLOOKUP(A205,'[1]census pivot'!$A$4:$S$462,14,FALSE)</f>
        <v>29429.692999999999</v>
      </c>
      <c r="AB205" s="5">
        <f>VLOOKUP(A205,'[1]census pivot'!$A$4:$S$462,15,FALSE)</f>
        <v>21585.010000000002</v>
      </c>
      <c r="AC205" s="5">
        <f>VLOOKUP(A205,'[1]census pivot'!$A$4:$S$462,16,FALSE)</f>
        <v>16094.218999999999</v>
      </c>
      <c r="AD205" s="5">
        <f>VLOOKUP(A205,'[1]census pivot'!$A$4:$S$462,17,FALSE)</f>
        <v>12303.572000000002</v>
      </c>
      <c r="AE205" s="5">
        <f>VLOOKUP(A205,'[1]census pivot'!$A$4:$S$462,18,FALSE)</f>
        <v>10374.471000000001</v>
      </c>
      <c r="AF205" s="5">
        <f>VLOOKUP(A205,'[1]census pivot'!$A$4:$S$462,19,FALSE)</f>
        <v>8804.6000000000022</v>
      </c>
      <c r="AG205" s="6">
        <f t="shared" si="30"/>
        <v>3.1691319147513605E-3</v>
      </c>
      <c r="AH205" s="6">
        <f t="shared" si="31"/>
        <v>7.1497086690699128E-4</v>
      </c>
      <c r="AI205" s="6">
        <f t="shared" si="32"/>
        <v>6.0936618964527916E-4</v>
      </c>
      <c r="AJ205" s="6">
        <f t="shared" si="33"/>
        <v>7.6015728004966046E-4</v>
      </c>
      <c r="AK205" s="6">
        <f t="shared" si="34"/>
        <v>1.0276753587653024E-3</v>
      </c>
      <c r="AL205" s="6">
        <f t="shared" si="35"/>
        <v>7.3828543736816012E-4</v>
      </c>
      <c r="AM205" s="6">
        <f t="shared" si="36"/>
        <v>6.3654752727339693E-4</v>
      </c>
      <c r="AN205" s="6">
        <f t="shared" si="37"/>
        <v>1.9374069464107135E-3</v>
      </c>
      <c r="AO205" s="6">
        <f t="shared" si="38"/>
        <v>2.4693488763558647E-3</v>
      </c>
      <c r="AP205" s="6">
        <f t="shared" si="39"/>
        <v>6.3603116552711069E-3</v>
      </c>
    </row>
    <row r="206" spans="1:42" x14ac:dyDescent="0.35">
      <c r="A206" s="3" t="s">
        <v>209</v>
      </c>
      <c r="B206" s="4">
        <v>57</v>
      </c>
      <c r="C206" s="4">
        <v>35</v>
      </c>
      <c r="D206" s="4">
        <v>46</v>
      </c>
      <c r="E206" s="4">
        <v>41</v>
      </c>
      <c r="F206" s="4">
        <v>59</v>
      </c>
      <c r="G206" s="4">
        <v>67</v>
      </c>
      <c r="H206" s="4">
        <v>44</v>
      </c>
      <c r="I206" s="4">
        <v>74</v>
      </c>
      <c r="J206" s="4">
        <v>73</v>
      </c>
      <c r="K206" s="4">
        <v>242</v>
      </c>
      <c r="L206" s="4">
        <v>341</v>
      </c>
      <c r="M206" s="4">
        <v>63</v>
      </c>
      <c r="N206" s="4">
        <v>1142</v>
      </c>
      <c r="O206" s="5">
        <f>VLOOKUP(A206,'[1]census pivot'!$A$4:$S$462,2,FALSE)</f>
        <v>309364.402</v>
      </c>
      <c r="P206" s="5">
        <f>VLOOKUP(A206,'[1]census pivot'!$A$4:$S$462,3,FALSE)</f>
        <v>302587.02300000004</v>
      </c>
      <c r="Q206" s="5">
        <f>VLOOKUP(A206,'[1]census pivot'!$A$4:$S$462,4,FALSE)</f>
        <v>304758.43400000018</v>
      </c>
      <c r="R206" s="5">
        <f>VLOOKUP(A206,'[1]census pivot'!$A$4:$S$462,5,FALSE)</f>
        <v>325764.98499999999</v>
      </c>
      <c r="S206" s="5">
        <f>VLOOKUP(A206,'[1]census pivot'!$A$4:$S$462,6,FALSE)</f>
        <v>336834.38100000005</v>
      </c>
      <c r="T206" s="5">
        <f>VLOOKUP(A206,'[1]census pivot'!$A$4:$S$462,7,FALSE)</f>
        <v>323041.19499999995</v>
      </c>
      <c r="U206" s="5">
        <f>VLOOKUP(A206,'[1]census pivot'!$A$4:$S$462,8,FALSE)</f>
        <v>281731.28299999994</v>
      </c>
      <c r="V206" s="5">
        <f>VLOOKUP(A206,'[1]census pivot'!$A$4:$S$462,9,FALSE)</f>
        <v>277237.95600000001</v>
      </c>
      <c r="W206" s="5">
        <f>VLOOKUP(A206,'[1]census pivot'!$A$4:$S$462,10,FALSE)</f>
        <v>293034.49200000003</v>
      </c>
      <c r="X206" s="5">
        <f>VLOOKUP(A206,'[1]census pivot'!$A$4:$S$462,11,FALSE)</f>
        <v>324476.04500000004</v>
      </c>
      <c r="Y206" s="5">
        <f>VLOOKUP(A206,'[1]census pivot'!$A$4:$S$462,12,FALSE)</f>
        <v>322667.62800000003</v>
      </c>
      <c r="Z206" s="5">
        <f>VLOOKUP(A206,'[1]census pivot'!$A$4:$S$462,13,FALSE)</f>
        <v>280724.58799999993</v>
      </c>
      <c r="AA206" s="5">
        <f>VLOOKUP(A206,'[1]census pivot'!$A$4:$S$462,14,FALSE)</f>
        <v>236900.74499999997</v>
      </c>
      <c r="AB206" s="5">
        <f>VLOOKUP(A206,'[1]census pivot'!$A$4:$S$462,15,FALSE)</f>
        <v>170369.97699999996</v>
      </c>
      <c r="AC206" s="5">
        <f>VLOOKUP(A206,'[1]census pivot'!$A$4:$S$462,16,FALSE)</f>
        <v>132583.05100000004</v>
      </c>
      <c r="AD206" s="5">
        <f>VLOOKUP(A206,'[1]census pivot'!$A$4:$S$462,17,FALSE)</f>
        <v>101654.82500000001</v>
      </c>
      <c r="AE206" s="5">
        <f>VLOOKUP(A206,'[1]census pivot'!$A$4:$S$462,18,FALSE)</f>
        <v>76464.301999999967</v>
      </c>
      <c r="AF206" s="5">
        <f>VLOOKUP(A206,'[1]census pivot'!$A$4:$S$462,19,FALSE)</f>
        <v>65560.430999999982</v>
      </c>
      <c r="AG206" s="6">
        <f t="shared" si="30"/>
        <v>2.973839246055207E-4</v>
      </c>
      <c r="AH206" s="6">
        <f t="shared" si="31"/>
        <v>7.5739432097209197E-5</v>
      </c>
      <c r="AI206" s="6">
        <f t="shared" si="32"/>
        <v>6.9423549674812085E-5</v>
      </c>
      <c r="AJ206" s="6">
        <f t="shared" si="33"/>
        <v>9.7557349493010515E-5</v>
      </c>
      <c r="AK206" s="6">
        <f t="shared" si="34"/>
        <v>1.1748770300051386E-4</v>
      </c>
      <c r="AL206" s="6">
        <f t="shared" si="35"/>
        <v>6.7991084261129751E-5</v>
      </c>
      <c r="AM206" s="6">
        <f t="shared" si="36"/>
        <v>1.4296054555737908E-4</v>
      </c>
      <c r="AN206" s="6">
        <f t="shared" si="37"/>
        <v>2.4096144700029207E-4</v>
      </c>
      <c r="AO206" s="6">
        <f t="shared" si="38"/>
        <v>1.3586412872998194E-3</v>
      </c>
      <c r="AP206" s="6">
        <f t="shared" si="39"/>
        <v>5.201308087800705E-3</v>
      </c>
    </row>
    <row r="207" spans="1:42" x14ac:dyDescent="0.35">
      <c r="A207" s="3" t="s">
        <v>114</v>
      </c>
      <c r="B207" s="4">
        <v>32</v>
      </c>
      <c r="C207" s="4">
        <v>58</v>
      </c>
      <c r="D207" s="4">
        <v>48</v>
      </c>
      <c r="E207" s="4">
        <v>41</v>
      </c>
      <c r="F207" s="4">
        <v>51</v>
      </c>
      <c r="G207" s="4">
        <v>44</v>
      </c>
      <c r="H207" s="4">
        <v>46</v>
      </c>
      <c r="I207" s="4">
        <v>38</v>
      </c>
      <c r="J207" s="4">
        <v>74</v>
      </c>
      <c r="K207" s="4">
        <v>56</v>
      </c>
      <c r="L207" s="4">
        <v>65</v>
      </c>
      <c r="M207" s="4">
        <v>67</v>
      </c>
      <c r="N207" s="4">
        <v>620</v>
      </c>
      <c r="O207" s="5">
        <f>VLOOKUP(A207,'[1]census pivot'!$A$4:$S$462,2,FALSE)</f>
        <v>55605.577000000005</v>
      </c>
      <c r="P207" s="5">
        <f>VLOOKUP(A207,'[1]census pivot'!$A$4:$S$462,3,FALSE)</f>
        <v>56667.07</v>
      </c>
      <c r="Q207" s="5">
        <f>VLOOKUP(A207,'[1]census pivot'!$A$4:$S$462,4,FALSE)</f>
        <v>57006.088000000003</v>
      </c>
      <c r="R207" s="5">
        <f>VLOOKUP(A207,'[1]census pivot'!$A$4:$S$462,5,FALSE)</f>
        <v>60705.74</v>
      </c>
      <c r="S207" s="5">
        <f>VLOOKUP(A207,'[1]census pivot'!$A$4:$S$462,6,FALSE)</f>
        <v>65051.799000000006</v>
      </c>
      <c r="T207" s="5">
        <f>VLOOKUP(A207,'[1]census pivot'!$A$4:$S$462,7,FALSE)</f>
        <v>61918.405000000006</v>
      </c>
      <c r="U207" s="5">
        <f>VLOOKUP(A207,'[1]census pivot'!$A$4:$S$462,8,FALSE)</f>
        <v>58115.342999999993</v>
      </c>
      <c r="V207" s="5">
        <f>VLOOKUP(A207,'[1]census pivot'!$A$4:$S$462,9,FALSE)</f>
        <v>54955.847000000002</v>
      </c>
      <c r="W207" s="5">
        <f>VLOOKUP(A207,'[1]census pivot'!$A$4:$S$462,10,FALSE)</f>
        <v>56372.491000000009</v>
      </c>
      <c r="X207" s="5">
        <f>VLOOKUP(A207,'[1]census pivot'!$A$4:$S$462,11,FALSE)</f>
        <v>63441.781999999992</v>
      </c>
      <c r="Y207" s="5">
        <f>VLOOKUP(A207,'[1]census pivot'!$A$4:$S$462,12,FALSE)</f>
        <v>67637.788</v>
      </c>
      <c r="Z207" s="5">
        <f>VLOOKUP(A207,'[1]census pivot'!$A$4:$S$462,13,FALSE)</f>
        <v>63470.724999999999</v>
      </c>
      <c r="AA207" s="5">
        <f>VLOOKUP(A207,'[1]census pivot'!$A$4:$S$462,14,FALSE)</f>
        <v>57783.126000000004</v>
      </c>
      <c r="AB207" s="5">
        <f>VLOOKUP(A207,'[1]census pivot'!$A$4:$S$462,15,FALSE)</f>
        <v>49548.45</v>
      </c>
      <c r="AC207" s="5">
        <f>VLOOKUP(A207,'[1]census pivot'!$A$4:$S$462,16,FALSE)</f>
        <v>36405.262000000002</v>
      </c>
      <c r="AD207" s="5">
        <f>VLOOKUP(A207,'[1]census pivot'!$A$4:$S$462,17,FALSE)</f>
        <v>26022.462</v>
      </c>
      <c r="AE207" s="5">
        <f>VLOOKUP(A207,'[1]census pivot'!$A$4:$S$462,18,FALSE)</f>
        <v>17784.945</v>
      </c>
      <c r="AF207" s="5">
        <f>VLOOKUP(A207,'[1]census pivot'!$A$4:$S$462,19,FALSE)</f>
        <v>17788.268</v>
      </c>
      <c r="AG207" s="6">
        <f t="shared" si="30"/>
        <v>1.6185426868243807E-3</v>
      </c>
      <c r="AH207" s="6">
        <f t="shared" si="31"/>
        <v>4.2226327520521602E-4</v>
      </c>
      <c r="AI207" s="6">
        <f t="shared" si="32"/>
        <v>3.8168685855088176E-4</v>
      </c>
      <c r="AJ207" s="6">
        <f t="shared" si="33"/>
        <v>4.2488050943806241E-4</v>
      </c>
      <c r="AK207" s="6">
        <f t="shared" si="34"/>
        <v>3.9522731400157968E-4</v>
      </c>
      <c r="AL207" s="6">
        <f t="shared" si="35"/>
        <v>3.5093188053637951E-4</v>
      </c>
      <c r="AM207" s="6">
        <f t="shared" si="36"/>
        <v>3.1339210826384392E-4</v>
      </c>
      <c r="AN207" s="6">
        <f t="shared" si="37"/>
        <v>8.6092849602586096E-4</v>
      </c>
      <c r="AO207" s="6">
        <f t="shared" si="38"/>
        <v>1.2783226361697236E-3</v>
      </c>
      <c r="AP207" s="6">
        <f t="shared" si="39"/>
        <v>3.6540938105947135E-3</v>
      </c>
    </row>
    <row r="208" spans="1:42" x14ac:dyDescent="0.35">
      <c r="A208" s="3" t="s">
        <v>94</v>
      </c>
      <c r="B208" s="4">
        <v>57</v>
      </c>
      <c r="C208" s="4">
        <v>51</v>
      </c>
      <c r="D208" s="4">
        <v>45</v>
      </c>
      <c r="E208" s="4">
        <v>45</v>
      </c>
      <c r="F208" s="4">
        <v>53</v>
      </c>
      <c r="G208" s="4">
        <v>67</v>
      </c>
      <c r="H208" s="4">
        <v>60</v>
      </c>
      <c r="I208" s="4">
        <v>73</v>
      </c>
      <c r="J208" s="4">
        <v>74</v>
      </c>
      <c r="K208" s="4">
        <v>119</v>
      </c>
      <c r="L208" s="4">
        <v>280</v>
      </c>
      <c r="M208" s="4">
        <v>60</v>
      </c>
      <c r="N208" s="4">
        <v>984</v>
      </c>
      <c r="O208" s="5">
        <f>VLOOKUP(A208,'[1]census pivot'!$A$4:$S$462,2,FALSE)</f>
        <v>336966.73399999982</v>
      </c>
      <c r="P208" s="5">
        <f>VLOOKUP(A208,'[1]census pivot'!$A$4:$S$462,3,FALSE)</f>
        <v>348586.34399999998</v>
      </c>
      <c r="Q208" s="5">
        <f>VLOOKUP(A208,'[1]census pivot'!$A$4:$S$462,4,FALSE)</f>
        <v>334702.21200000012</v>
      </c>
      <c r="R208" s="5">
        <f>VLOOKUP(A208,'[1]census pivot'!$A$4:$S$462,5,FALSE)</f>
        <v>337329.72000000003</v>
      </c>
      <c r="S208" s="5">
        <f>VLOOKUP(A208,'[1]census pivot'!$A$4:$S$462,6,FALSE)</f>
        <v>356900.06400000001</v>
      </c>
      <c r="T208" s="5">
        <f>VLOOKUP(A208,'[1]census pivot'!$A$4:$S$462,7,FALSE)</f>
        <v>374250.72000000015</v>
      </c>
      <c r="U208" s="5">
        <f>VLOOKUP(A208,'[1]census pivot'!$A$4:$S$462,8,FALSE)</f>
        <v>365125.02599999995</v>
      </c>
      <c r="V208" s="5">
        <f>VLOOKUP(A208,'[1]census pivot'!$A$4:$S$462,9,FALSE)</f>
        <v>348568.23199999996</v>
      </c>
      <c r="W208" s="5">
        <f>VLOOKUP(A208,'[1]census pivot'!$A$4:$S$462,10,FALSE)</f>
        <v>349357.18599999993</v>
      </c>
      <c r="X208" s="5">
        <f>VLOOKUP(A208,'[1]census pivot'!$A$4:$S$462,11,FALSE)</f>
        <v>356117.31600000005</v>
      </c>
      <c r="Y208" s="5">
        <f>VLOOKUP(A208,'[1]census pivot'!$A$4:$S$462,12,FALSE)</f>
        <v>367610.18499999994</v>
      </c>
      <c r="Z208" s="5">
        <f>VLOOKUP(A208,'[1]census pivot'!$A$4:$S$462,13,FALSE)</f>
        <v>332597.13000000012</v>
      </c>
      <c r="AA208" s="5">
        <f>VLOOKUP(A208,'[1]census pivot'!$A$4:$S$462,14,FALSE)</f>
        <v>280493.31799999991</v>
      </c>
      <c r="AB208" s="5">
        <f>VLOOKUP(A208,'[1]census pivot'!$A$4:$S$462,15,FALSE)</f>
        <v>199076.07200000001</v>
      </c>
      <c r="AC208" s="5">
        <f>VLOOKUP(A208,'[1]census pivot'!$A$4:$S$462,16,FALSE)</f>
        <v>133542.217</v>
      </c>
      <c r="AD208" s="5">
        <f>VLOOKUP(A208,'[1]census pivot'!$A$4:$S$462,17,FALSE)</f>
        <v>98967.561000000002</v>
      </c>
      <c r="AE208" s="5">
        <f>VLOOKUP(A208,'[1]census pivot'!$A$4:$S$462,18,FALSE)</f>
        <v>73176.551000000021</v>
      </c>
      <c r="AF208" s="5">
        <f>VLOOKUP(A208,'[1]census pivot'!$A$4:$S$462,19,FALSE)</f>
        <v>72189.206999999995</v>
      </c>
      <c r="AG208" s="6">
        <f t="shared" si="30"/>
        <v>3.2050641533060072E-4</v>
      </c>
      <c r="AH208" s="6">
        <f t="shared" si="31"/>
        <v>6.5857974065059558E-5</v>
      </c>
      <c r="AI208" s="6">
        <f t="shared" si="32"/>
        <v>6.4820036588922843E-5</v>
      </c>
      <c r="AJ208" s="6">
        <f t="shared" si="33"/>
        <v>7.1682091665473696E-5</v>
      </c>
      <c r="AK208" s="6">
        <f t="shared" si="34"/>
        <v>9.5998796249601584E-5</v>
      </c>
      <c r="AL208" s="6">
        <f t="shared" si="35"/>
        <v>8.2904131620113752E-5</v>
      </c>
      <c r="AM208" s="6">
        <f t="shared" si="36"/>
        <v>1.1906889144682938E-4</v>
      </c>
      <c r="AN208" s="6">
        <f t="shared" si="37"/>
        <v>2.2247724327630102E-4</v>
      </c>
      <c r="AO208" s="6">
        <f t="shared" si="38"/>
        <v>6.9128126787165387E-4</v>
      </c>
      <c r="AP208" s="6">
        <f t="shared" si="39"/>
        <v>3.8786961602168594E-3</v>
      </c>
    </row>
    <row r="209" spans="1:42" x14ac:dyDescent="0.35">
      <c r="A209" s="3" t="s">
        <v>324</v>
      </c>
      <c r="B209" s="4">
        <v>50</v>
      </c>
      <c r="C209" s="4">
        <v>28</v>
      </c>
      <c r="D209" s="4">
        <v>51</v>
      </c>
      <c r="E209" s="4">
        <v>40</v>
      </c>
      <c r="F209" s="4">
        <v>38</v>
      </c>
      <c r="G209" s="4">
        <v>64</v>
      </c>
      <c r="H209" s="4">
        <v>43</v>
      </c>
      <c r="I209" s="4">
        <v>39</v>
      </c>
      <c r="J209" s="4">
        <v>75</v>
      </c>
      <c r="K209" s="4">
        <v>46</v>
      </c>
      <c r="L209" s="4">
        <v>135</v>
      </c>
      <c r="M209" s="4">
        <v>75</v>
      </c>
      <c r="N209" s="4">
        <v>684</v>
      </c>
      <c r="O209" s="5">
        <f>VLOOKUP(A209,'[1]census pivot'!$A$4:$S$462,2,FALSE)</f>
        <v>145687.71499999994</v>
      </c>
      <c r="P209" s="5">
        <f>VLOOKUP(A209,'[1]census pivot'!$A$4:$S$462,3,FALSE)</f>
        <v>133359.68600000005</v>
      </c>
      <c r="Q209" s="5">
        <f>VLOOKUP(A209,'[1]census pivot'!$A$4:$S$462,4,FALSE)</f>
        <v>138238.60800000001</v>
      </c>
      <c r="R209" s="5">
        <f>VLOOKUP(A209,'[1]census pivot'!$A$4:$S$462,5,FALSE)</f>
        <v>145338.85400000002</v>
      </c>
      <c r="S209" s="5">
        <f>VLOOKUP(A209,'[1]census pivot'!$A$4:$S$462,6,FALSE)</f>
        <v>143673.40899999999</v>
      </c>
      <c r="T209" s="5">
        <f>VLOOKUP(A209,'[1]census pivot'!$A$4:$S$462,7,FALSE)</f>
        <v>141019.41800000001</v>
      </c>
      <c r="U209" s="5">
        <f>VLOOKUP(A209,'[1]census pivot'!$A$4:$S$462,8,FALSE)</f>
        <v>121998.73899999996</v>
      </c>
      <c r="V209" s="5">
        <f>VLOOKUP(A209,'[1]census pivot'!$A$4:$S$462,9,FALSE)</f>
        <v>121517.07400000002</v>
      </c>
      <c r="W209" s="5">
        <f>VLOOKUP(A209,'[1]census pivot'!$A$4:$S$462,10,FALSE)</f>
        <v>132788.25399999999</v>
      </c>
      <c r="X209" s="5">
        <f>VLOOKUP(A209,'[1]census pivot'!$A$4:$S$462,11,FALSE)</f>
        <v>140909.84300000002</v>
      </c>
      <c r="Y209" s="5">
        <f>VLOOKUP(A209,'[1]census pivot'!$A$4:$S$462,12,FALSE)</f>
        <v>134719.01799999998</v>
      </c>
      <c r="Z209" s="5">
        <f>VLOOKUP(A209,'[1]census pivot'!$A$4:$S$462,13,FALSE)</f>
        <v>121936.96999999996</v>
      </c>
      <c r="AA209" s="5">
        <f>VLOOKUP(A209,'[1]census pivot'!$A$4:$S$462,14,FALSE)</f>
        <v>96065.126000000004</v>
      </c>
      <c r="AB209" s="5">
        <f>VLOOKUP(A209,'[1]census pivot'!$A$4:$S$462,15,FALSE)</f>
        <v>73604.275999999998</v>
      </c>
      <c r="AC209" s="5">
        <f>VLOOKUP(A209,'[1]census pivot'!$A$4:$S$462,16,FALSE)</f>
        <v>59005.796999999999</v>
      </c>
      <c r="AD209" s="5">
        <f>VLOOKUP(A209,'[1]census pivot'!$A$4:$S$462,17,FALSE)</f>
        <v>49629.162999999979</v>
      </c>
      <c r="AE209" s="5">
        <f>VLOOKUP(A209,'[1]census pivot'!$A$4:$S$462,18,FALSE)</f>
        <v>35353.323999999993</v>
      </c>
      <c r="AF209" s="5">
        <f>VLOOKUP(A209,'[1]census pivot'!$A$4:$S$462,19,FALSE)</f>
        <v>31077.452000000001</v>
      </c>
      <c r="AG209" s="6">
        <f t="shared" si="30"/>
        <v>5.3539174528202346E-4</v>
      </c>
      <c r="AH209" s="6">
        <f t="shared" si="31"/>
        <v>1.8777732086932766E-4</v>
      </c>
      <c r="AI209" s="6">
        <f t="shared" si="32"/>
        <v>1.7646310046020433E-4</v>
      </c>
      <c r="AJ209" s="6">
        <f t="shared" si="33"/>
        <v>1.444767176282815E-4</v>
      </c>
      <c r="AK209" s="6">
        <f t="shared" si="34"/>
        <v>2.5166598161089254E-4</v>
      </c>
      <c r="AL209" s="6">
        <f t="shared" si="35"/>
        <v>1.5600688492487002E-4</v>
      </c>
      <c r="AM209" s="6">
        <f t="shared" si="36"/>
        <v>1.7889736252811077E-4</v>
      </c>
      <c r="AN209" s="6">
        <f t="shared" si="37"/>
        <v>5.6556789618839888E-4</v>
      </c>
      <c r="AO209" s="6">
        <f t="shared" si="38"/>
        <v>5.4128799501949171E-4</v>
      </c>
      <c r="AP209" s="6">
        <f t="shared" si="39"/>
        <v>4.3439854721680528E-3</v>
      </c>
    </row>
    <row r="210" spans="1:42" x14ac:dyDescent="0.35">
      <c r="A210" s="3" t="s">
        <v>97</v>
      </c>
      <c r="B210" s="4">
        <v>62</v>
      </c>
      <c r="C210" s="4">
        <v>57</v>
      </c>
      <c r="D210" s="4">
        <v>49</v>
      </c>
      <c r="E210" s="4">
        <v>53</v>
      </c>
      <c r="F210" s="4">
        <v>53</v>
      </c>
      <c r="G210" s="4">
        <v>40</v>
      </c>
      <c r="H210" s="4">
        <v>47</v>
      </c>
      <c r="I210" s="4">
        <v>53</v>
      </c>
      <c r="J210" s="4">
        <v>75</v>
      </c>
      <c r="K210" s="4">
        <v>106</v>
      </c>
      <c r="L210" s="4">
        <v>223</v>
      </c>
      <c r="M210" s="4">
        <v>52</v>
      </c>
      <c r="N210" s="4">
        <v>870</v>
      </c>
      <c r="O210" s="5">
        <f>VLOOKUP(A210,'[1]census pivot'!$A$4:$S$462,2,FALSE)</f>
        <v>327758.6339999999</v>
      </c>
      <c r="P210" s="5">
        <f>VLOOKUP(A210,'[1]census pivot'!$A$4:$S$462,3,FALSE)</f>
        <v>347381.79099999997</v>
      </c>
      <c r="Q210" s="5">
        <f>VLOOKUP(A210,'[1]census pivot'!$A$4:$S$462,4,FALSE)</f>
        <v>342923.57299999986</v>
      </c>
      <c r="R210" s="5">
        <f>VLOOKUP(A210,'[1]census pivot'!$A$4:$S$462,5,FALSE)</f>
        <v>335766.68899999984</v>
      </c>
      <c r="S210" s="5">
        <f>VLOOKUP(A210,'[1]census pivot'!$A$4:$S$462,6,FALSE)</f>
        <v>371314.99799999996</v>
      </c>
      <c r="T210" s="5">
        <f>VLOOKUP(A210,'[1]census pivot'!$A$4:$S$462,7,FALSE)</f>
        <v>392198.87399999989</v>
      </c>
      <c r="U210" s="5">
        <f>VLOOKUP(A210,'[1]census pivot'!$A$4:$S$462,8,FALSE)</f>
        <v>390187.03500000027</v>
      </c>
      <c r="V210" s="5">
        <f>VLOOKUP(A210,'[1]census pivot'!$A$4:$S$462,9,FALSE)</f>
        <v>361321.69899999985</v>
      </c>
      <c r="W210" s="5">
        <f>VLOOKUP(A210,'[1]census pivot'!$A$4:$S$462,10,FALSE)</f>
        <v>348429.80500000011</v>
      </c>
      <c r="X210" s="5">
        <f>VLOOKUP(A210,'[1]census pivot'!$A$4:$S$462,11,FALSE)</f>
        <v>340536.40700000001</v>
      </c>
      <c r="Y210" s="5">
        <f>VLOOKUP(A210,'[1]census pivot'!$A$4:$S$462,12,FALSE)</f>
        <v>359512.88800000004</v>
      </c>
      <c r="Z210" s="5">
        <f>VLOOKUP(A210,'[1]census pivot'!$A$4:$S$462,13,FALSE)</f>
        <v>345905.21300000005</v>
      </c>
      <c r="AA210" s="5">
        <f>VLOOKUP(A210,'[1]census pivot'!$A$4:$S$462,14,FALSE)</f>
        <v>305888.10800000007</v>
      </c>
      <c r="AB210" s="5">
        <f>VLOOKUP(A210,'[1]census pivot'!$A$4:$S$462,15,FALSE)</f>
        <v>240981.07700000008</v>
      </c>
      <c r="AC210" s="5">
        <f>VLOOKUP(A210,'[1]census pivot'!$A$4:$S$462,16,FALSE)</f>
        <v>155752.56300000008</v>
      </c>
      <c r="AD210" s="5">
        <f>VLOOKUP(A210,'[1]census pivot'!$A$4:$S$462,17,FALSE)</f>
        <v>110250.37999999999</v>
      </c>
      <c r="AE210" s="5">
        <f>VLOOKUP(A210,'[1]census pivot'!$A$4:$S$462,18,FALSE)</f>
        <v>74915.158999999971</v>
      </c>
      <c r="AF210" s="5">
        <f>VLOOKUP(A210,'[1]census pivot'!$A$4:$S$462,19,FALSE)</f>
        <v>75474.670999999988</v>
      </c>
      <c r="AG210" s="6">
        <f t="shared" si="30"/>
        <v>3.630720525885522E-4</v>
      </c>
      <c r="AH210" s="6">
        <f t="shared" si="31"/>
        <v>7.0983078729198475E-5</v>
      </c>
      <c r="AI210" s="6">
        <f t="shared" si="32"/>
        <v>6.9298923873840928E-5</v>
      </c>
      <c r="AJ210" s="6">
        <f t="shared" si="33"/>
        <v>6.7741506321019373E-5</v>
      </c>
      <c r="AK210" s="6">
        <f t="shared" si="34"/>
        <v>5.6357753065078398E-5</v>
      </c>
      <c r="AL210" s="6">
        <f t="shared" si="35"/>
        <v>6.7138129179888676E-5</v>
      </c>
      <c r="AM210" s="6">
        <f t="shared" si="36"/>
        <v>8.1314119510592518E-5</v>
      </c>
      <c r="AN210" s="6">
        <f t="shared" si="37"/>
        <v>1.8904371204821446E-4</v>
      </c>
      <c r="AO210" s="6">
        <f t="shared" si="38"/>
        <v>5.7246073201558324E-4</v>
      </c>
      <c r="AP210" s="6">
        <f t="shared" si="39"/>
        <v>2.9546336147659395E-3</v>
      </c>
    </row>
    <row r="211" spans="1:42" x14ac:dyDescent="0.35">
      <c r="A211" s="3" t="s">
        <v>184</v>
      </c>
      <c r="B211" s="4">
        <v>65</v>
      </c>
      <c r="C211" s="4">
        <v>42</v>
      </c>
      <c r="D211" s="4">
        <v>66</v>
      </c>
      <c r="E211" s="4">
        <v>35</v>
      </c>
      <c r="F211" s="4">
        <v>51</v>
      </c>
      <c r="G211" s="4">
        <v>40</v>
      </c>
      <c r="H211" s="4">
        <v>47</v>
      </c>
      <c r="I211" s="4">
        <v>70</v>
      </c>
      <c r="J211" s="4">
        <v>75</v>
      </c>
      <c r="K211" s="4">
        <v>160</v>
      </c>
      <c r="L211" s="4">
        <v>452</v>
      </c>
      <c r="M211" s="4">
        <v>55</v>
      </c>
      <c r="N211" s="4">
        <v>1158</v>
      </c>
      <c r="O211" s="5">
        <f>VLOOKUP(A211,'[1]census pivot'!$A$4:$S$462,2,FALSE)</f>
        <v>185985.31499999997</v>
      </c>
      <c r="P211" s="5">
        <f>VLOOKUP(A211,'[1]census pivot'!$A$4:$S$462,3,FALSE)</f>
        <v>190515.674</v>
      </c>
      <c r="Q211" s="5">
        <f>VLOOKUP(A211,'[1]census pivot'!$A$4:$S$462,4,FALSE)</f>
        <v>187542.41699999996</v>
      </c>
      <c r="R211" s="5">
        <f>VLOOKUP(A211,'[1]census pivot'!$A$4:$S$462,5,FALSE)</f>
        <v>202803.99099999992</v>
      </c>
      <c r="S211" s="5">
        <f>VLOOKUP(A211,'[1]census pivot'!$A$4:$S$462,6,FALSE)</f>
        <v>209120.34299999996</v>
      </c>
      <c r="T211" s="5">
        <f>VLOOKUP(A211,'[1]census pivot'!$A$4:$S$462,7,FALSE)</f>
        <v>185262.02000000002</v>
      </c>
      <c r="U211" s="5">
        <f>VLOOKUP(A211,'[1]census pivot'!$A$4:$S$462,8,FALSE)</f>
        <v>180775.97299999994</v>
      </c>
      <c r="V211" s="5">
        <f>VLOOKUP(A211,'[1]census pivot'!$A$4:$S$462,9,FALSE)</f>
        <v>167066.15299999999</v>
      </c>
      <c r="W211" s="5">
        <f>VLOOKUP(A211,'[1]census pivot'!$A$4:$S$462,10,FALSE)</f>
        <v>175135.46300000005</v>
      </c>
      <c r="X211" s="5">
        <f>VLOOKUP(A211,'[1]census pivot'!$A$4:$S$462,11,FALSE)</f>
        <v>193857.90599999999</v>
      </c>
      <c r="Y211" s="5">
        <f>VLOOKUP(A211,'[1]census pivot'!$A$4:$S$462,12,FALSE)</f>
        <v>206497.24200000003</v>
      </c>
      <c r="Z211" s="5">
        <f>VLOOKUP(A211,'[1]census pivot'!$A$4:$S$462,13,FALSE)</f>
        <v>192684.74399999998</v>
      </c>
      <c r="AA211" s="5">
        <f>VLOOKUP(A211,'[1]census pivot'!$A$4:$S$462,14,FALSE)</f>
        <v>166878.18500000006</v>
      </c>
      <c r="AB211" s="5">
        <f>VLOOKUP(A211,'[1]census pivot'!$A$4:$S$462,15,FALSE)</f>
        <v>120077.97899999996</v>
      </c>
      <c r="AC211" s="5">
        <f>VLOOKUP(A211,'[1]census pivot'!$A$4:$S$462,16,FALSE)</f>
        <v>95097.463999999978</v>
      </c>
      <c r="AD211" s="5">
        <f>VLOOKUP(A211,'[1]census pivot'!$A$4:$S$462,17,FALSE)</f>
        <v>77273.744999999995</v>
      </c>
      <c r="AE211" s="5">
        <f>VLOOKUP(A211,'[1]census pivot'!$A$4:$S$462,18,FALSE)</f>
        <v>63205.594000000005</v>
      </c>
      <c r="AF211" s="5">
        <f>VLOOKUP(A211,'[1]census pivot'!$A$4:$S$462,19,FALSE)</f>
        <v>68351.840999999986</v>
      </c>
      <c r="AG211" s="6">
        <f t="shared" si="30"/>
        <v>5.7531423919141152E-4</v>
      </c>
      <c r="AH211" s="6">
        <f t="shared" si="31"/>
        <v>1.7457634572883669E-4</v>
      </c>
      <c r="AI211" s="6">
        <f t="shared" si="32"/>
        <v>1.6022360067710886E-4</v>
      </c>
      <c r="AJ211" s="6">
        <f t="shared" si="33"/>
        <v>1.3932979902444171E-4</v>
      </c>
      <c r="AK211" s="6">
        <f t="shared" si="34"/>
        <v>1.1689015518851318E-4</v>
      </c>
      <c r="AL211" s="6">
        <f t="shared" si="35"/>
        <v>1.1739576781962598E-4</v>
      </c>
      <c r="AM211" s="6">
        <f t="shared" si="36"/>
        <v>1.9468080370432182E-4</v>
      </c>
      <c r="AN211" s="6">
        <f t="shared" si="37"/>
        <v>3.4855278536593984E-4</v>
      </c>
      <c r="AO211" s="6">
        <f t="shared" si="38"/>
        <v>1.1389575231415346E-3</v>
      </c>
      <c r="AP211" s="6">
        <f t="shared" si="39"/>
        <v>6.6128430981105555E-3</v>
      </c>
    </row>
    <row r="212" spans="1:42" x14ac:dyDescent="0.35">
      <c r="A212" s="3" t="s">
        <v>263</v>
      </c>
      <c r="B212" s="4">
        <v>31</v>
      </c>
      <c r="C212" s="4">
        <v>47</v>
      </c>
      <c r="D212" s="4">
        <v>59</v>
      </c>
      <c r="E212" s="4">
        <v>61</v>
      </c>
      <c r="F212" s="4">
        <v>54</v>
      </c>
      <c r="G212" s="4">
        <v>47</v>
      </c>
      <c r="H212" s="4">
        <v>67</v>
      </c>
      <c r="I212" s="4">
        <v>58</v>
      </c>
      <c r="J212" s="4">
        <v>76</v>
      </c>
      <c r="K212" s="4">
        <v>201</v>
      </c>
      <c r="L212" s="4">
        <v>217</v>
      </c>
      <c r="M212" s="4">
        <v>62</v>
      </c>
      <c r="N212" s="4">
        <v>980</v>
      </c>
      <c r="O212" s="5">
        <f>VLOOKUP(A212,'[1]census pivot'!$A$4:$S$462,2,FALSE)</f>
        <v>194829.02499999999</v>
      </c>
      <c r="P212" s="5">
        <f>VLOOKUP(A212,'[1]census pivot'!$A$4:$S$462,3,FALSE)</f>
        <v>192533.96099999992</v>
      </c>
      <c r="Q212" s="5">
        <f>VLOOKUP(A212,'[1]census pivot'!$A$4:$S$462,4,FALSE)</f>
        <v>195860.77699999997</v>
      </c>
      <c r="R212" s="5">
        <f>VLOOKUP(A212,'[1]census pivot'!$A$4:$S$462,5,FALSE)</f>
        <v>205410.87300000005</v>
      </c>
      <c r="S212" s="5">
        <f>VLOOKUP(A212,'[1]census pivot'!$A$4:$S$462,6,FALSE)</f>
        <v>196049.48699999988</v>
      </c>
      <c r="T212" s="5">
        <f>VLOOKUP(A212,'[1]census pivot'!$A$4:$S$462,7,FALSE)</f>
        <v>183790.68700000009</v>
      </c>
      <c r="U212" s="5">
        <f>VLOOKUP(A212,'[1]census pivot'!$A$4:$S$462,8,FALSE)</f>
        <v>172555.01300000004</v>
      </c>
      <c r="V212" s="5">
        <f>VLOOKUP(A212,'[1]census pivot'!$A$4:$S$462,9,FALSE)</f>
        <v>172838.98799999998</v>
      </c>
      <c r="W212" s="5">
        <f>VLOOKUP(A212,'[1]census pivot'!$A$4:$S$462,10,FALSE)</f>
        <v>185606.91099999999</v>
      </c>
      <c r="X212" s="5">
        <f>VLOOKUP(A212,'[1]census pivot'!$A$4:$S$462,11,FALSE)</f>
        <v>196148.86499999996</v>
      </c>
      <c r="Y212" s="5">
        <f>VLOOKUP(A212,'[1]census pivot'!$A$4:$S$462,12,FALSE)</f>
        <v>192157.71500000005</v>
      </c>
      <c r="Z212" s="5">
        <f>VLOOKUP(A212,'[1]census pivot'!$A$4:$S$462,13,FALSE)</f>
        <v>171400.302</v>
      </c>
      <c r="AA212" s="5">
        <f>VLOOKUP(A212,'[1]census pivot'!$A$4:$S$462,14,FALSE)</f>
        <v>145757.38400000002</v>
      </c>
      <c r="AB212" s="5">
        <f>VLOOKUP(A212,'[1]census pivot'!$A$4:$S$462,15,FALSE)</f>
        <v>110903.65700000001</v>
      </c>
      <c r="AC212" s="5">
        <f>VLOOKUP(A212,'[1]census pivot'!$A$4:$S$462,16,FALSE)</f>
        <v>84383.214999999997</v>
      </c>
      <c r="AD212" s="5">
        <f>VLOOKUP(A212,'[1]census pivot'!$A$4:$S$462,17,FALSE)</f>
        <v>63939.295000000006</v>
      </c>
      <c r="AE212" s="5">
        <f>VLOOKUP(A212,'[1]census pivot'!$A$4:$S$462,18,FALSE)</f>
        <v>47540.145999999979</v>
      </c>
      <c r="AF212" s="5">
        <f>VLOOKUP(A212,'[1]census pivot'!$A$4:$S$462,19,FALSE)</f>
        <v>40236.578000000001</v>
      </c>
      <c r="AG212" s="6">
        <f t="shared" si="30"/>
        <v>4.0035102572627464E-4</v>
      </c>
      <c r="AH212" s="6">
        <f t="shared" si="31"/>
        <v>1.5190731034054334E-4</v>
      </c>
      <c r="AI212" s="6">
        <f t="shared" si="32"/>
        <v>1.469634511362467E-4</v>
      </c>
      <c r="AJ212" s="6">
        <f t="shared" si="33"/>
        <v>1.5153823941189688E-4</v>
      </c>
      <c r="AK212" s="6">
        <f t="shared" si="34"/>
        <v>1.3112160058497419E-4</v>
      </c>
      <c r="AL212" s="6">
        <f t="shared" si="35"/>
        <v>1.7254407586912382E-4</v>
      </c>
      <c r="AM212" s="6">
        <f t="shared" si="36"/>
        <v>1.8287433210746783E-4</v>
      </c>
      <c r="AN212" s="6">
        <f t="shared" si="37"/>
        <v>3.8917106522142462E-4</v>
      </c>
      <c r="AO212" s="6">
        <f t="shared" si="38"/>
        <v>1.8030230345342333E-3</v>
      </c>
      <c r="AP212" s="6">
        <f t="shared" si="39"/>
        <v>5.3931027633612382E-3</v>
      </c>
    </row>
    <row r="213" spans="1:42" x14ac:dyDescent="0.35">
      <c r="A213" s="3" t="s">
        <v>306</v>
      </c>
      <c r="B213" s="4">
        <v>74</v>
      </c>
      <c r="C213" s="4">
        <v>49</v>
      </c>
      <c r="D213" s="4">
        <v>50</v>
      </c>
      <c r="E213" s="4">
        <v>44</v>
      </c>
      <c r="F213" s="4">
        <v>46</v>
      </c>
      <c r="G213" s="4">
        <v>60</v>
      </c>
      <c r="H213" s="4">
        <v>53</v>
      </c>
      <c r="I213" s="4">
        <v>49</v>
      </c>
      <c r="J213" s="4">
        <v>77</v>
      </c>
      <c r="K213" s="4">
        <v>67</v>
      </c>
      <c r="L213" s="4">
        <v>77</v>
      </c>
      <c r="M213" s="4">
        <v>77</v>
      </c>
      <c r="N213" s="4">
        <v>723</v>
      </c>
      <c r="O213" s="5">
        <f>VLOOKUP(A213,'[1]census pivot'!$A$4:$S$462,2,FALSE)</f>
        <v>75863.43299999999</v>
      </c>
      <c r="P213" s="5">
        <f>VLOOKUP(A213,'[1]census pivot'!$A$4:$S$462,3,FALSE)</f>
        <v>77989.513000000021</v>
      </c>
      <c r="Q213" s="5">
        <f>VLOOKUP(A213,'[1]census pivot'!$A$4:$S$462,4,FALSE)</f>
        <v>87645.431000000011</v>
      </c>
      <c r="R213" s="5">
        <f>VLOOKUP(A213,'[1]census pivot'!$A$4:$S$462,5,FALSE)</f>
        <v>97206.035000000018</v>
      </c>
      <c r="S213" s="5">
        <f>VLOOKUP(A213,'[1]census pivot'!$A$4:$S$462,6,FALSE)</f>
        <v>87546.030999999988</v>
      </c>
      <c r="T213" s="5">
        <f>VLOOKUP(A213,'[1]census pivot'!$A$4:$S$462,7,FALSE)</f>
        <v>73797.65400000001</v>
      </c>
      <c r="U213" s="5">
        <f>VLOOKUP(A213,'[1]census pivot'!$A$4:$S$462,8,FALSE)</f>
        <v>74709.301000000007</v>
      </c>
      <c r="V213" s="5">
        <f>VLOOKUP(A213,'[1]census pivot'!$A$4:$S$462,9,FALSE)</f>
        <v>91493.301000000021</v>
      </c>
      <c r="W213" s="5">
        <f>VLOOKUP(A213,'[1]census pivot'!$A$4:$S$462,10,FALSE)</f>
        <v>106007.77499999999</v>
      </c>
      <c r="X213" s="5">
        <f>VLOOKUP(A213,'[1]census pivot'!$A$4:$S$462,11,FALSE)</f>
        <v>114256.777</v>
      </c>
      <c r="Y213" s="5">
        <f>VLOOKUP(A213,'[1]census pivot'!$A$4:$S$462,12,FALSE)</f>
        <v>103004.704</v>
      </c>
      <c r="Z213" s="5">
        <f>VLOOKUP(A213,'[1]census pivot'!$A$4:$S$462,13,FALSE)</f>
        <v>87684.742999999988</v>
      </c>
      <c r="AA213" s="5">
        <f>VLOOKUP(A213,'[1]census pivot'!$A$4:$S$462,14,FALSE)</f>
        <v>69748.330000000016</v>
      </c>
      <c r="AB213" s="5">
        <f>VLOOKUP(A213,'[1]census pivot'!$A$4:$S$462,15,FALSE)</f>
        <v>50317.019</v>
      </c>
      <c r="AC213" s="5">
        <f>VLOOKUP(A213,'[1]census pivot'!$A$4:$S$462,16,FALSE)</f>
        <v>37569.125</v>
      </c>
      <c r="AD213" s="5">
        <f>VLOOKUP(A213,'[1]census pivot'!$A$4:$S$462,17,FALSE)</f>
        <v>31338.343000000001</v>
      </c>
      <c r="AE213" s="5">
        <f>VLOOKUP(A213,'[1]census pivot'!$A$4:$S$462,18,FALSE)</f>
        <v>26186.671000000002</v>
      </c>
      <c r="AF213" s="5">
        <f>VLOOKUP(A213,'[1]census pivot'!$A$4:$S$462,19,FALSE)</f>
        <v>23766.960000000003</v>
      </c>
      <c r="AG213" s="6">
        <f t="shared" si="30"/>
        <v>1.6213344840326435E-3</v>
      </c>
      <c r="AH213" s="6">
        <f t="shared" si="31"/>
        <v>3.0186866848579971E-4</v>
      </c>
      <c r="AI213" s="6">
        <f t="shared" si="32"/>
        <v>2.7063296818558989E-4</v>
      </c>
      <c r="AJ213" s="6">
        <f t="shared" si="33"/>
        <v>3.0974980262708904E-4</v>
      </c>
      <c r="AK213" s="6">
        <f t="shared" si="34"/>
        <v>3.0379581324407569E-4</v>
      </c>
      <c r="AL213" s="6">
        <f t="shared" si="35"/>
        <v>2.4394568128714911E-4</v>
      </c>
      <c r="AM213" s="6">
        <f t="shared" si="36"/>
        <v>3.1124336879329034E-4</v>
      </c>
      <c r="AN213" s="6">
        <f t="shared" si="37"/>
        <v>8.7613355752642875E-4</v>
      </c>
      <c r="AO213" s="6">
        <f t="shared" si="38"/>
        <v>1.164710711760974E-3</v>
      </c>
      <c r="AP213" s="6">
        <f t="shared" si="39"/>
        <v>3.2397917108456442E-3</v>
      </c>
    </row>
    <row r="214" spans="1:42" x14ac:dyDescent="0.35">
      <c r="A214" s="3" t="s">
        <v>298</v>
      </c>
      <c r="B214" s="4">
        <v>63</v>
      </c>
      <c r="C214" s="4">
        <v>66</v>
      </c>
      <c r="D214" s="4">
        <v>54</v>
      </c>
      <c r="E214" s="4">
        <v>44</v>
      </c>
      <c r="F214" s="4">
        <v>53</v>
      </c>
      <c r="G214" s="4">
        <v>58</v>
      </c>
      <c r="H214" s="4">
        <v>50</v>
      </c>
      <c r="I214" s="4">
        <v>59</v>
      </c>
      <c r="J214" s="4">
        <v>77</v>
      </c>
      <c r="K214" s="4">
        <v>141</v>
      </c>
      <c r="L214" s="4">
        <v>107</v>
      </c>
      <c r="M214" s="4">
        <v>39</v>
      </c>
      <c r="N214" s="4">
        <v>811</v>
      </c>
      <c r="O214" s="5">
        <f>VLOOKUP(A214,'[1]census pivot'!$A$4:$S$462,2,FALSE)</f>
        <v>188938.50899999993</v>
      </c>
      <c r="P214" s="5">
        <f>VLOOKUP(A214,'[1]census pivot'!$A$4:$S$462,3,FALSE)</f>
        <v>180678.14600000004</v>
      </c>
      <c r="Q214" s="5">
        <f>VLOOKUP(A214,'[1]census pivot'!$A$4:$S$462,4,FALSE)</f>
        <v>177668.37400000001</v>
      </c>
      <c r="R214" s="5">
        <f>VLOOKUP(A214,'[1]census pivot'!$A$4:$S$462,5,FALSE)</f>
        <v>176944.897</v>
      </c>
      <c r="S214" s="5">
        <f>VLOOKUP(A214,'[1]census pivot'!$A$4:$S$462,6,FALSE)</f>
        <v>175887.27499999999</v>
      </c>
      <c r="T214" s="5">
        <f>VLOOKUP(A214,'[1]census pivot'!$A$4:$S$462,7,FALSE)</f>
        <v>195718.07099999997</v>
      </c>
      <c r="U214" s="5">
        <f>VLOOKUP(A214,'[1]census pivot'!$A$4:$S$462,8,FALSE)</f>
        <v>185112.94499999995</v>
      </c>
      <c r="V214" s="5">
        <f>VLOOKUP(A214,'[1]census pivot'!$A$4:$S$462,9,FALSE)</f>
        <v>196231.41899999999</v>
      </c>
      <c r="W214" s="5">
        <f>VLOOKUP(A214,'[1]census pivot'!$A$4:$S$462,10,FALSE)</f>
        <v>189063.34799999997</v>
      </c>
      <c r="X214" s="5">
        <f>VLOOKUP(A214,'[1]census pivot'!$A$4:$S$462,11,FALSE)</f>
        <v>188325.33899999995</v>
      </c>
      <c r="Y214" s="5">
        <f>VLOOKUP(A214,'[1]census pivot'!$A$4:$S$462,12,FALSE)</f>
        <v>176852.55799999999</v>
      </c>
      <c r="Z214" s="5">
        <f>VLOOKUP(A214,'[1]census pivot'!$A$4:$S$462,13,FALSE)</f>
        <v>157074.81200000001</v>
      </c>
      <c r="AA214" s="5">
        <f>VLOOKUP(A214,'[1]census pivot'!$A$4:$S$462,14,FALSE)</f>
        <v>142779.992</v>
      </c>
      <c r="AB214" s="5">
        <f>VLOOKUP(A214,'[1]census pivot'!$A$4:$S$462,15,FALSE)</f>
        <v>105138.07099999998</v>
      </c>
      <c r="AC214" s="5">
        <f>VLOOKUP(A214,'[1]census pivot'!$A$4:$S$462,16,FALSE)</f>
        <v>75937.473000000013</v>
      </c>
      <c r="AD214" s="5">
        <f>VLOOKUP(A214,'[1]census pivot'!$A$4:$S$462,17,FALSE)</f>
        <v>54982.224999999999</v>
      </c>
      <c r="AE214" s="5">
        <f>VLOOKUP(A214,'[1]census pivot'!$A$4:$S$462,18,FALSE)</f>
        <v>37037.767</v>
      </c>
      <c r="AF214" s="5">
        <f>VLOOKUP(A214,'[1]census pivot'!$A$4:$S$462,19,FALSE)</f>
        <v>28664.335999999996</v>
      </c>
      <c r="AG214" s="6">
        <f t="shared" si="30"/>
        <v>6.827618185554754E-4</v>
      </c>
      <c r="AH214" s="6">
        <f t="shared" si="31"/>
        <v>1.5069212894825934E-4</v>
      </c>
      <c r="AI214" s="6">
        <f t="shared" si="32"/>
        <v>1.5304726803654401E-4</v>
      </c>
      <c r="AJ214" s="6">
        <f t="shared" si="33"/>
        <v>1.3916933698488468E-4</v>
      </c>
      <c r="AK214" s="6">
        <f t="shared" si="34"/>
        <v>1.5053409744337378E-4</v>
      </c>
      <c r="AL214" s="6">
        <f t="shared" si="35"/>
        <v>1.3691956827277529E-4</v>
      </c>
      <c r="AM214" s="6">
        <f t="shared" si="36"/>
        <v>1.9676189680122651E-4</v>
      </c>
      <c r="AN214" s="6">
        <f t="shared" si="37"/>
        <v>4.2523688345235625E-4</v>
      </c>
      <c r="AO214" s="6">
        <f t="shared" si="38"/>
        <v>1.5322757254749599E-3</v>
      </c>
      <c r="AP214" s="6">
        <f t="shared" si="39"/>
        <v>3.7328616298664659E-3</v>
      </c>
    </row>
    <row r="215" spans="1:42" x14ac:dyDescent="0.35">
      <c r="A215" s="3" t="s">
        <v>98</v>
      </c>
      <c r="B215" s="4">
        <v>66</v>
      </c>
      <c r="C215" s="4">
        <v>41</v>
      </c>
      <c r="D215" s="4">
        <v>41</v>
      </c>
      <c r="E215" s="4">
        <v>63</v>
      </c>
      <c r="F215" s="4">
        <v>53</v>
      </c>
      <c r="G215" s="4">
        <v>55</v>
      </c>
      <c r="H215" s="4">
        <v>59</v>
      </c>
      <c r="I215" s="4">
        <v>63</v>
      </c>
      <c r="J215" s="4">
        <v>77</v>
      </c>
      <c r="K215" s="4">
        <v>102</v>
      </c>
      <c r="L215" s="4">
        <v>244</v>
      </c>
      <c r="M215" s="4">
        <v>54</v>
      </c>
      <c r="N215" s="4">
        <v>918</v>
      </c>
      <c r="O215" s="5">
        <f>VLOOKUP(A215,'[1]census pivot'!$A$4:$S$462,2,FALSE)</f>
        <v>322790</v>
      </c>
      <c r="P215" s="5">
        <f>VLOOKUP(A215,'[1]census pivot'!$A$4:$S$462,3,FALSE)</f>
        <v>338980</v>
      </c>
      <c r="Q215" s="5">
        <f>VLOOKUP(A215,'[1]census pivot'!$A$4:$S$462,4,FALSE)</f>
        <v>340229</v>
      </c>
      <c r="R215" s="5">
        <f>VLOOKUP(A215,'[1]census pivot'!$A$4:$S$462,5,FALSE)</f>
        <v>346849</v>
      </c>
      <c r="S215" s="5">
        <f>VLOOKUP(A215,'[1]census pivot'!$A$4:$S$462,6,FALSE)</f>
        <v>385423</v>
      </c>
      <c r="T215" s="5">
        <f>VLOOKUP(A215,'[1]census pivot'!$A$4:$S$462,7,FALSE)</f>
        <v>395677</v>
      </c>
      <c r="U215" s="5">
        <f>VLOOKUP(A215,'[1]census pivot'!$A$4:$S$462,8,FALSE)</f>
        <v>391181</v>
      </c>
      <c r="V215" s="5">
        <f>VLOOKUP(A215,'[1]census pivot'!$A$4:$S$462,9,FALSE)</f>
        <v>359601</v>
      </c>
      <c r="W215" s="5">
        <f>VLOOKUP(A215,'[1]census pivot'!$A$4:$S$462,10,FALSE)</f>
        <v>340361</v>
      </c>
      <c r="X215" s="5">
        <f>VLOOKUP(A215,'[1]census pivot'!$A$4:$S$462,11,FALSE)</f>
        <v>336691</v>
      </c>
      <c r="Y215" s="5">
        <f>VLOOKUP(A215,'[1]census pivot'!$A$4:$S$462,12,FALSE)</f>
        <v>349430</v>
      </c>
      <c r="Z215" s="5">
        <f>VLOOKUP(A215,'[1]census pivot'!$A$4:$S$462,13,FALSE)</f>
        <v>345130</v>
      </c>
      <c r="AA215" s="5">
        <f>VLOOKUP(A215,'[1]census pivot'!$A$4:$S$462,14,FALSE)</f>
        <v>312530</v>
      </c>
      <c r="AB215" s="5">
        <f>VLOOKUP(A215,'[1]census pivot'!$A$4:$S$462,15,FALSE)</f>
        <v>251190</v>
      </c>
      <c r="AC215" s="5">
        <f>VLOOKUP(A215,'[1]census pivot'!$A$4:$S$462,16,FALSE)</f>
        <v>172399</v>
      </c>
      <c r="AD215" s="5">
        <f>VLOOKUP(A215,'[1]census pivot'!$A$4:$S$462,17,FALSE)</f>
        <v>118693</v>
      </c>
      <c r="AE215" s="5">
        <f>VLOOKUP(A215,'[1]census pivot'!$A$4:$S$462,18,FALSE)</f>
        <v>80339</v>
      </c>
      <c r="AF215" s="5">
        <f>VLOOKUP(A215,'[1]census pivot'!$A$4:$S$462,19,FALSE)</f>
        <v>85624</v>
      </c>
      <c r="AG215" s="6">
        <f t="shared" si="30"/>
        <v>3.3148486632175717E-4</v>
      </c>
      <c r="AH215" s="6">
        <f t="shared" si="31"/>
        <v>6.0364335572702953E-5</v>
      </c>
      <c r="AI215" s="6">
        <f t="shared" si="32"/>
        <v>5.5990123888391202E-5</v>
      </c>
      <c r="AJ215" s="6">
        <f t="shared" si="33"/>
        <v>6.7356498885440578E-5</v>
      </c>
      <c r="AK215" s="6">
        <f t="shared" si="34"/>
        <v>7.8575694109108785E-5</v>
      </c>
      <c r="AL215" s="6">
        <f t="shared" si="35"/>
        <v>8.5990663454405274E-5</v>
      </c>
      <c r="AM215" s="6">
        <f t="shared" si="36"/>
        <v>9.5794179363196792E-5</v>
      </c>
      <c r="AN215" s="6">
        <f t="shared" si="37"/>
        <v>1.8177998012224112E-4</v>
      </c>
      <c r="AO215" s="6">
        <f t="shared" si="38"/>
        <v>5.1248040516097915E-4</v>
      </c>
      <c r="AP215" s="6">
        <f t="shared" si="39"/>
        <v>2.8496683172942166E-3</v>
      </c>
    </row>
    <row r="216" spans="1:42" x14ac:dyDescent="0.35">
      <c r="A216" s="3" t="s">
        <v>92</v>
      </c>
      <c r="B216" s="4">
        <v>80</v>
      </c>
      <c r="C216" s="4">
        <v>61</v>
      </c>
      <c r="D216" s="4">
        <v>52</v>
      </c>
      <c r="E216" s="4">
        <v>36</v>
      </c>
      <c r="F216" s="4">
        <v>42</v>
      </c>
      <c r="G216" s="4">
        <v>55</v>
      </c>
      <c r="H216" s="4">
        <v>59</v>
      </c>
      <c r="I216" s="4">
        <v>49</v>
      </c>
      <c r="J216" s="4">
        <v>77</v>
      </c>
      <c r="K216" s="4">
        <v>133</v>
      </c>
      <c r="L216" s="4">
        <v>272</v>
      </c>
      <c r="M216" s="4">
        <v>38</v>
      </c>
      <c r="N216" s="4">
        <v>954</v>
      </c>
      <c r="O216" s="5">
        <f>VLOOKUP(A216,'[1]census pivot'!$A$4:$S$462,2,FALSE)</f>
        <v>341926.33699999977</v>
      </c>
      <c r="P216" s="5">
        <f>VLOOKUP(A216,'[1]census pivot'!$A$4:$S$462,3,FALSE)</f>
        <v>344036.12799999997</v>
      </c>
      <c r="Q216" s="5">
        <f>VLOOKUP(A216,'[1]census pivot'!$A$4:$S$462,4,FALSE)</f>
        <v>324245.36199999991</v>
      </c>
      <c r="R216" s="5">
        <f>VLOOKUP(A216,'[1]census pivot'!$A$4:$S$462,5,FALSE)</f>
        <v>340650.29900000006</v>
      </c>
      <c r="S216" s="5">
        <f>VLOOKUP(A216,'[1]census pivot'!$A$4:$S$462,6,FALSE)</f>
        <v>348585.51400000002</v>
      </c>
      <c r="T216" s="5">
        <f>VLOOKUP(A216,'[1]census pivot'!$A$4:$S$462,7,FALSE)</f>
        <v>363003.25500000012</v>
      </c>
      <c r="U216" s="5">
        <f>VLOOKUP(A216,'[1]census pivot'!$A$4:$S$462,8,FALSE)</f>
        <v>348343.05600000004</v>
      </c>
      <c r="V216" s="5">
        <f>VLOOKUP(A216,'[1]census pivot'!$A$4:$S$462,9,FALSE)</f>
        <v>351361.08299999998</v>
      </c>
      <c r="W216" s="5">
        <f>VLOOKUP(A216,'[1]census pivot'!$A$4:$S$462,10,FALSE)</f>
        <v>348071.63300000009</v>
      </c>
      <c r="X216" s="5">
        <f>VLOOKUP(A216,'[1]census pivot'!$A$4:$S$462,11,FALSE)</f>
        <v>368352.43</v>
      </c>
      <c r="Y216" s="5">
        <f>VLOOKUP(A216,'[1]census pivot'!$A$4:$S$462,12,FALSE)</f>
        <v>361543.03000000014</v>
      </c>
      <c r="Z216" s="5">
        <f>VLOOKUP(A216,'[1]census pivot'!$A$4:$S$462,13,FALSE)</f>
        <v>314181.06499999994</v>
      </c>
      <c r="AA216" s="5">
        <f>VLOOKUP(A216,'[1]census pivot'!$A$4:$S$462,14,FALSE)</f>
        <v>254735.25900000008</v>
      </c>
      <c r="AB216" s="5">
        <f>VLOOKUP(A216,'[1]census pivot'!$A$4:$S$462,15,FALSE)</f>
        <v>169678.179</v>
      </c>
      <c r="AC216" s="5">
        <f>VLOOKUP(A216,'[1]census pivot'!$A$4:$S$462,16,FALSE)</f>
        <v>125762.18200000003</v>
      </c>
      <c r="AD216" s="5">
        <f>VLOOKUP(A216,'[1]census pivot'!$A$4:$S$462,17,FALSE)</f>
        <v>94606.935000000012</v>
      </c>
      <c r="AE216" s="5">
        <f>VLOOKUP(A216,'[1]census pivot'!$A$4:$S$462,18,FALSE)</f>
        <v>72154.997999999963</v>
      </c>
      <c r="AF216" s="5">
        <f>VLOOKUP(A216,'[1]census pivot'!$A$4:$S$462,19,FALSE)</f>
        <v>67837.521999999983</v>
      </c>
      <c r="AG216" s="6">
        <f t="shared" si="30"/>
        <v>4.123695215674483E-4</v>
      </c>
      <c r="AH216" s="6">
        <f t="shared" si="31"/>
        <v>7.7811522207505717E-5</v>
      </c>
      <c r="AI216" s="6">
        <f t="shared" si="32"/>
        <v>7.5445876460862309E-5</v>
      </c>
      <c r="AJ216" s="6">
        <f t="shared" si="33"/>
        <v>5.9042971546386481E-5</v>
      </c>
      <c r="AK216" s="6">
        <f t="shared" si="34"/>
        <v>7.8635154950344068E-5</v>
      </c>
      <c r="AL216" s="6">
        <f t="shared" si="35"/>
        <v>8.083349360742699E-5</v>
      </c>
      <c r="AM216" s="6">
        <f t="shared" si="36"/>
        <v>8.6128658878137582E-5</v>
      </c>
      <c r="AN216" s="6">
        <f t="shared" si="37"/>
        <v>2.6062789708004722E-4</v>
      </c>
      <c r="AO216" s="6">
        <f t="shared" si="38"/>
        <v>7.9754412537302519E-4</v>
      </c>
      <c r="AP216" s="6">
        <f t="shared" si="39"/>
        <v>4.0095804206999198E-3</v>
      </c>
    </row>
    <row r="217" spans="1:42" x14ac:dyDescent="0.35">
      <c r="A217" s="3" t="s">
        <v>488</v>
      </c>
      <c r="B217" s="4">
        <v>61</v>
      </c>
      <c r="C217" s="4">
        <v>52</v>
      </c>
      <c r="D217" s="4">
        <v>39</v>
      </c>
      <c r="E217" s="4">
        <v>57</v>
      </c>
      <c r="F217" s="4">
        <v>41</v>
      </c>
      <c r="G217" s="4">
        <v>50</v>
      </c>
      <c r="H217" s="4">
        <v>55</v>
      </c>
      <c r="I217" s="4">
        <v>59</v>
      </c>
      <c r="J217" s="4">
        <v>77</v>
      </c>
      <c r="K217" s="4">
        <v>241</v>
      </c>
      <c r="L217" s="4">
        <v>532</v>
      </c>
      <c r="M217" s="4">
        <v>65</v>
      </c>
      <c r="N217" s="4">
        <v>1329</v>
      </c>
      <c r="O217" s="5">
        <f>VLOOKUP(A217,'[1]census pivot'!$A$4:$S$462,2,FALSE)</f>
        <v>341973.43700000003</v>
      </c>
      <c r="P217" s="5">
        <f>VLOOKUP(A217,'[1]census pivot'!$A$4:$S$462,3,FALSE)</f>
        <v>351183.24900000001</v>
      </c>
      <c r="Q217" s="5">
        <f>VLOOKUP(A217,'[1]census pivot'!$A$4:$S$462,4,FALSE)</f>
        <v>362830.78000000009</v>
      </c>
      <c r="R217" s="5">
        <f>VLOOKUP(A217,'[1]census pivot'!$A$4:$S$462,5,FALSE)</f>
        <v>388920.09400000004</v>
      </c>
      <c r="S217" s="5">
        <f>VLOOKUP(A217,'[1]census pivot'!$A$4:$S$462,6,FALSE)</f>
        <v>378745.57300000009</v>
      </c>
      <c r="T217" s="5">
        <f>VLOOKUP(A217,'[1]census pivot'!$A$4:$S$462,7,FALSE)</f>
        <v>351837.51599999995</v>
      </c>
      <c r="U217" s="5">
        <f>VLOOKUP(A217,'[1]census pivot'!$A$4:$S$462,8,FALSE)</f>
        <v>333220.41300000012</v>
      </c>
      <c r="V217" s="5">
        <f>VLOOKUP(A217,'[1]census pivot'!$A$4:$S$462,9,FALSE)</f>
        <v>337954.0230000001</v>
      </c>
      <c r="W217" s="5">
        <f>VLOOKUP(A217,'[1]census pivot'!$A$4:$S$462,10,FALSE)</f>
        <v>376887.59599999996</v>
      </c>
      <c r="X217" s="5">
        <f>VLOOKUP(A217,'[1]census pivot'!$A$4:$S$462,11,FALSE)</f>
        <v>420039.23199999996</v>
      </c>
      <c r="Y217" s="5">
        <f>VLOOKUP(A217,'[1]census pivot'!$A$4:$S$462,12,FALSE)</f>
        <v>408815.76299999992</v>
      </c>
      <c r="Z217" s="5">
        <f>VLOOKUP(A217,'[1]census pivot'!$A$4:$S$462,13,FALSE)</f>
        <v>360131.69799999997</v>
      </c>
      <c r="AA217" s="5">
        <f>VLOOKUP(A217,'[1]census pivot'!$A$4:$S$462,14,FALSE)</f>
        <v>287989.14299999998</v>
      </c>
      <c r="AB217" s="5">
        <f>VLOOKUP(A217,'[1]census pivot'!$A$4:$S$462,15,FALSE)</f>
        <v>208819.27600000001</v>
      </c>
      <c r="AC217" s="5">
        <f>VLOOKUP(A217,'[1]census pivot'!$A$4:$S$462,16,FALSE)</f>
        <v>161877.391</v>
      </c>
      <c r="AD217" s="5">
        <f>VLOOKUP(A217,'[1]census pivot'!$A$4:$S$462,17,FALSE)</f>
        <v>137056.91899999997</v>
      </c>
      <c r="AE217" s="5">
        <f>VLOOKUP(A217,'[1]census pivot'!$A$4:$S$462,18,FALSE)</f>
        <v>113152.59700000002</v>
      </c>
      <c r="AF217" s="5">
        <f>VLOOKUP(A217,'[1]census pivot'!$A$4:$S$462,19,FALSE)</f>
        <v>108994.40299999999</v>
      </c>
      <c r="AG217" s="6">
        <f t="shared" si="30"/>
        <v>3.3043502147799854E-4</v>
      </c>
      <c r="AH217" s="6">
        <f t="shared" si="31"/>
        <v>5.4620775525406374E-5</v>
      </c>
      <c r="AI217" s="6">
        <f t="shared" si="32"/>
        <v>5.0803366200301875E-5</v>
      </c>
      <c r="AJ217" s="6">
        <f t="shared" si="33"/>
        <v>5.9848953299247193E-5</v>
      </c>
      <c r="AK217" s="6">
        <f t="shared" si="34"/>
        <v>6.9945563703951039E-5</v>
      </c>
      <c r="AL217" s="6">
        <f t="shared" si="35"/>
        <v>6.6356600770681249E-5</v>
      </c>
      <c r="AM217" s="6">
        <f t="shared" si="36"/>
        <v>9.1032406717499772E-5</v>
      </c>
      <c r="AN217" s="6">
        <f t="shared" si="37"/>
        <v>2.077170011350547E-4</v>
      </c>
      <c r="AO217" s="6">
        <f t="shared" si="38"/>
        <v>9.6319278280367245E-4</v>
      </c>
      <c r="AP217" s="6">
        <f t="shared" si="39"/>
        <v>4.8809845767951963E-3</v>
      </c>
    </row>
    <row r="218" spans="1:42" x14ac:dyDescent="0.35">
      <c r="A218" s="3" t="s">
        <v>57</v>
      </c>
      <c r="B218" s="4">
        <v>57</v>
      </c>
      <c r="C218" s="4">
        <v>45</v>
      </c>
      <c r="D218" s="4">
        <v>35</v>
      </c>
      <c r="E218" s="4">
        <v>68</v>
      </c>
      <c r="F218" s="4">
        <v>56</v>
      </c>
      <c r="G218" s="4">
        <v>46</v>
      </c>
      <c r="H218" s="4">
        <v>33</v>
      </c>
      <c r="I218" s="4">
        <v>59</v>
      </c>
      <c r="J218" s="4">
        <v>78</v>
      </c>
      <c r="K218" s="4">
        <v>77</v>
      </c>
      <c r="L218" s="4">
        <v>54</v>
      </c>
      <c r="M218" s="4">
        <v>66</v>
      </c>
      <c r="N218" s="4">
        <v>674</v>
      </c>
      <c r="O218" s="5">
        <f>VLOOKUP(A218,'[1]census pivot'!$A$4:$S$462,2,FALSE)</f>
        <v>49808.383000000002</v>
      </c>
      <c r="P218" s="5">
        <f>VLOOKUP(A218,'[1]census pivot'!$A$4:$S$462,3,FALSE)</f>
        <v>46766.265999999996</v>
      </c>
      <c r="Q218" s="5">
        <f>VLOOKUP(A218,'[1]census pivot'!$A$4:$S$462,4,FALSE)</f>
        <v>47805.321999999993</v>
      </c>
      <c r="R218" s="5">
        <f>VLOOKUP(A218,'[1]census pivot'!$A$4:$S$462,5,FALSE)</f>
        <v>48558.262000000002</v>
      </c>
      <c r="S218" s="5">
        <f>VLOOKUP(A218,'[1]census pivot'!$A$4:$S$462,6,FALSE)</f>
        <v>53472.954999999994</v>
      </c>
      <c r="T218" s="5">
        <f>VLOOKUP(A218,'[1]census pivot'!$A$4:$S$462,7,FALSE)</f>
        <v>51589.258999999991</v>
      </c>
      <c r="U218" s="5">
        <f>VLOOKUP(A218,'[1]census pivot'!$A$4:$S$462,8,FALSE)</f>
        <v>45059.029000000002</v>
      </c>
      <c r="V218" s="5">
        <f>VLOOKUP(A218,'[1]census pivot'!$A$4:$S$462,9,FALSE)</f>
        <v>42042.691999999995</v>
      </c>
      <c r="W218" s="5">
        <f>VLOOKUP(A218,'[1]census pivot'!$A$4:$S$462,10,FALSE)</f>
        <v>45906.954000000012</v>
      </c>
      <c r="X218" s="5">
        <f>VLOOKUP(A218,'[1]census pivot'!$A$4:$S$462,11,FALSE)</f>
        <v>49776.523999999998</v>
      </c>
      <c r="Y218" s="5">
        <f>VLOOKUP(A218,'[1]census pivot'!$A$4:$S$462,12,FALSE)</f>
        <v>52255.952999999994</v>
      </c>
      <c r="Z218" s="5">
        <f>VLOOKUP(A218,'[1]census pivot'!$A$4:$S$462,13,FALSE)</f>
        <v>47611.421999999991</v>
      </c>
      <c r="AA218" s="5">
        <f>VLOOKUP(A218,'[1]census pivot'!$A$4:$S$462,14,FALSE)</f>
        <v>32875.168000000005</v>
      </c>
      <c r="AB218" s="5">
        <f>VLOOKUP(A218,'[1]census pivot'!$A$4:$S$462,15,FALSE)</f>
        <v>19392.189999999999</v>
      </c>
      <c r="AC218" s="5">
        <f>VLOOKUP(A218,'[1]census pivot'!$A$4:$S$462,16,FALSE)</f>
        <v>13576.838000000002</v>
      </c>
      <c r="AD218" s="5">
        <f>VLOOKUP(A218,'[1]census pivot'!$A$4:$S$462,17,FALSE)</f>
        <v>8325.232</v>
      </c>
      <c r="AE218" s="5">
        <f>VLOOKUP(A218,'[1]census pivot'!$A$4:$S$462,18,FALSE)</f>
        <v>5809.7129999999997</v>
      </c>
      <c r="AF218" s="5">
        <f>VLOOKUP(A218,'[1]census pivot'!$A$4:$S$462,19,FALSE)</f>
        <v>4272.4880000000003</v>
      </c>
      <c r="AG218" s="6">
        <f t="shared" si="30"/>
        <v>2.0478480499959211E-3</v>
      </c>
      <c r="AH218" s="6">
        <f t="shared" si="31"/>
        <v>3.7009001054312426E-4</v>
      </c>
      <c r="AI218" s="6">
        <f t="shared" si="32"/>
        <v>3.4303227021196853E-4</v>
      </c>
      <c r="AJ218" s="6">
        <f t="shared" si="33"/>
        <v>5.79420506651913E-4</v>
      </c>
      <c r="AK218" s="6">
        <f t="shared" si="34"/>
        <v>5.2302655089708945E-4</v>
      </c>
      <c r="AL218" s="6">
        <f t="shared" si="35"/>
        <v>3.2342643215453848E-4</v>
      </c>
      <c r="AM218" s="6">
        <f t="shared" si="36"/>
        <v>7.3304136751227759E-4</v>
      </c>
      <c r="AN218" s="6">
        <f t="shared" si="37"/>
        <v>2.3658568278082086E-3</v>
      </c>
      <c r="AO218" s="6">
        <f t="shared" si="38"/>
        <v>5.4474920135876015E-3</v>
      </c>
      <c r="AP218" s="6">
        <f t="shared" si="39"/>
        <v>1.2639005656657197E-2</v>
      </c>
    </row>
    <row r="219" spans="1:42" x14ac:dyDescent="0.35">
      <c r="A219" s="3" t="s">
        <v>158</v>
      </c>
      <c r="B219" s="4">
        <v>67</v>
      </c>
      <c r="C219" s="4">
        <v>41</v>
      </c>
      <c r="D219" s="4">
        <v>77</v>
      </c>
      <c r="E219" s="4">
        <v>78</v>
      </c>
      <c r="F219" s="4">
        <v>53</v>
      </c>
      <c r="G219" s="4">
        <v>56</v>
      </c>
      <c r="H219" s="4">
        <v>48</v>
      </c>
      <c r="I219" s="4">
        <v>45</v>
      </c>
      <c r="J219" s="4">
        <v>78</v>
      </c>
      <c r="K219" s="4">
        <v>53</v>
      </c>
      <c r="L219" s="4">
        <v>96</v>
      </c>
      <c r="M219" s="4">
        <v>48</v>
      </c>
      <c r="N219" s="4">
        <v>740</v>
      </c>
      <c r="O219" s="5">
        <f>VLOOKUP(A219,'[1]census pivot'!$A$4:$S$462,2,FALSE)</f>
        <v>105305.61700000001</v>
      </c>
      <c r="P219" s="5">
        <f>VLOOKUP(A219,'[1]census pivot'!$A$4:$S$462,3,FALSE)</f>
        <v>109312.827</v>
      </c>
      <c r="Q219" s="5">
        <f>VLOOKUP(A219,'[1]census pivot'!$A$4:$S$462,4,FALSE)</f>
        <v>111140.42</v>
      </c>
      <c r="R219" s="5">
        <f>VLOOKUP(A219,'[1]census pivot'!$A$4:$S$462,5,FALSE)</f>
        <v>101991.24199999997</v>
      </c>
      <c r="S219" s="5">
        <f>VLOOKUP(A219,'[1]census pivot'!$A$4:$S$462,6,FALSE)</f>
        <v>97622.043999999994</v>
      </c>
      <c r="T219" s="5">
        <f>VLOOKUP(A219,'[1]census pivot'!$A$4:$S$462,7,FALSE)</f>
        <v>97233.106999999916</v>
      </c>
      <c r="U219" s="5">
        <f>VLOOKUP(A219,'[1]census pivot'!$A$4:$S$462,8,FALSE)</f>
        <v>98129.990999999965</v>
      </c>
      <c r="V219" s="5">
        <f>VLOOKUP(A219,'[1]census pivot'!$A$4:$S$462,9,FALSE)</f>
        <v>88849.664999999994</v>
      </c>
      <c r="W219" s="5">
        <f>VLOOKUP(A219,'[1]census pivot'!$A$4:$S$462,10,FALSE)</f>
        <v>92054.847000000023</v>
      </c>
      <c r="X219" s="5">
        <f>VLOOKUP(A219,'[1]census pivot'!$A$4:$S$462,11,FALSE)</f>
        <v>89817.828999999998</v>
      </c>
      <c r="Y219" s="5">
        <f>VLOOKUP(A219,'[1]census pivot'!$A$4:$S$462,12,FALSE)</f>
        <v>94995.968999999997</v>
      </c>
      <c r="Z219" s="5">
        <f>VLOOKUP(A219,'[1]census pivot'!$A$4:$S$462,13,FALSE)</f>
        <v>89255.506999999998</v>
      </c>
      <c r="AA219" s="5">
        <f>VLOOKUP(A219,'[1]census pivot'!$A$4:$S$462,14,FALSE)</f>
        <v>81919.906000000003</v>
      </c>
      <c r="AB219" s="5">
        <f>VLOOKUP(A219,'[1]census pivot'!$A$4:$S$462,15,FALSE)</f>
        <v>62422.47800000001</v>
      </c>
      <c r="AC219" s="5">
        <f>VLOOKUP(A219,'[1]census pivot'!$A$4:$S$462,16,FALSE)</f>
        <v>46987.352999999996</v>
      </c>
      <c r="AD219" s="5">
        <f>VLOOKUP(A219,'[1]census pivot'!$A$4:$S$462,17,FALSE)</f>
        <v>32972.770000000004</v>
      </c>
      <c r="AE219" s="5">
        <f>VLOOKUP(A219,'[1]census pivot'!$A$4:$S$462,18,FALSE)</f>
        <v>24226.801999999996</v>
      </c>
      <c r="AF219" s="5">
        <f>VLOOKUP(A219,'[1]census pivot'!$A$4:$S$462,19,FALSE)</f>
        <v>22841.778000000006</v>
      </c>
      <c r="AG219" s="6">
        <f t="shared" si="30"/>
        <v>1.0255863179644063E-3</v>
      </c>
      <c r="AH219" s="6">
        <f t="shared" si="31"/>
        <v>3.4928040774105722E-4</v>
      </c>
      <c r="AI219" s="6">
        <f t="shared" si="32"/>
        <v>3.8574586663535018E-4</v>
      </c>
      <c r="AJ219" s="6">
        <f t="shared" si="33"/>
        <v>2.7128971920787226E-4</v>
      </c>
      <c r="AK219" s="6">
        <f t="shared" si="34"/>
        <v>3.0955557371614917E-4</v>
      </c>
      <c r="AL219" s="6">
        <f t="shared" si="35"/>
        <v>2.5972086781096292E-4</v>
      </c>
      <c r="AM219" s="6">
        <f t="shared" si="36"/>
        <v>2.6288822215372718E-4</v>
      </c>
      <c r="AN219" s="6">
        <f t="shared" si="37"/>
        <v>7.1291582563544949E-4</v>
      </c>
      <c r="AO219" s="6">
        <f t="shared" si="38"/>
        <v>9.265803597271672E-4</v>
      </c>
      <c r="AP219" s="6">
        <f t="shared" si="39"/>
        <v>4.2028251916291269E-3</v>
      </c>
    </row>
    <row r="220" spans="1:42" x14ac:dyDescent="0.35">
      <c r="A220" s="3" t="s">
        <v>376</v>
      </c>
      <c r="B220" s="4">
        <v>37</v>
      </c>
      <c r="C220" s="4">
        <v>57</v>
      </c>
      <c r="D220" s="4">
        <v>69</v>
      </c>
      <c r="E220" s="4">
        <v>32</v>
      </c>
      <c r="F220" s="4">
        <v>55</v>
      </c>
      <c r="G220" s="4">
        <v>52</v>
      </c>
      <c r="H220" s="4">
        <v>51</v>
      </c>
      <c r="I220" s="4">
        <v>59</v>
      </c>
      <c r="J220" s="4">
        <v>78</v>
      </c>
      <c r="K220" s="4">
        <v>121</v>
      </c>
      <c r="L220" s="4">
        <v>198</v>
      </c>
      <c r="M220" s="4">
        <v>56</v>
      </c>
      <c r="N220" s="4">
        <v>865</v>
      </c>
      <c r="O220" s="5">
        <f>VLOOKUP(A220,'[1]census pivot'!$A$4:$S$462,2,FALSE)</f>
        <v>244520.52700000003</v>
      </c>
      <c r="P220" s="5">
        <f>VLOOKUP(A220,'[1]census pivot'!$A$4:$S$462,3,FALSE)</f>
        <v>245984.1129999999</v>
      </c>
      <c r="Q220" s="5">
        <f>VLOOKUP(A220,'[1]census pivot'!$A$4:$S$462,4,FALSE)</f>
        <v>242083.82100000003</v>
      </c>
      <c r="R220" s="5">
        <f>VLOOKUP(A220,'[1]census pivot'!$A$4:$S$462,5,FALSE)</f>
        <v>238373.99300000005</v>
      </c>
      <c r="S220" s="5">
        <f>VLOOKUP(A220,'[1]census pivot'!$A$4:$S$462,6,FALSE)</f>
        <v>264545.4960000001</v>
      </c>
      <c r="T220" s="5">
        <f>VLOOKUP(A220,'[1]census pivot'!$A$4:$S$462,7,FALSE)</f>
        <v>247716.16400000002</v>
      </c>
      <c r="U220" s="5">
        <f>VLOOKUP(A220,'[1]census pivot'!$A$4:$S$462,8,FALSE)</f>
        <v>244572.40400000001</v>
      </c>
      <c r="V220" s="5">
        <f>VLOOKUP(A220,'[1]census pivot'!$A$4:$S$462,9,FALSE)</f>
        <v>216833.16200000004</v>
      </c>
      <c r="W220" s="5">
        <f>VLOOKUP(A220,'[1]census pivot'!$A$4:$S$462,10,FALSE)</f>
        <v>218732.04500000001</v>
      </c>
      <c r="X220" s="5">
        <f>VLOOKUP(A220,'[1]census pivot'!$A$4:$S$462,11,FALSE)</f>
        <v>212996.57799999995</v>
      </c>
      <c r="Y220" s="5">
        <f>VLOOKUP(A220,'[1]census pivot'!$A$4:$S$462,12,FALSE)</f>
        <v>235927.12899999999</v>
      </c>
      <c r="Z220" s="5">
        <f>VLOOKUP(A220,'[1]census pivot'!$A$4:$S$462,13,FALSE)</f>
        <v>232146.79499999993</v>
      </c>
      <c r="AA220" s="5">
        <f>VLOOKUP(A220,'[1]census pivot'!$A$4:$S$462,14,FALSE)</f>
        <v>203627.28500000003</v>
      </c>
      <c r="AB220" s="5">
        <f>VLOOKUP(A220,'[1]census pivot'!$A$4:$S$462,15,FALSE)</f>
        <v>168225.6810000001</v>
      </c>
      <c r="AC220" s="5">
        <f>VLOOKUP(A220,'[1]census pivot'!$A$4:$S$462,16,FALSE)</f>
        <v>124735.178</v>
      </c>
      <c r="AD220" s="5">
        <f>VLOOKUP(A220,'[1]census pivot'!$A$4:$S$462,17,FALSE)</f>
        <v>90754.973000000027</v>
      </c>
      <c r="AE220" s="5">
        <f>VLOOKUP(A220,'[1]census pivot'!$A$4:$S$462,18,FALSE)</f>
        <v>65163.311999999998</v>
      </c>
      <c r="AF220" s="5">
        <f>VLOOKUP(A220,'[1]census pivot'!$A$4:$S$462,19,FALSE)</f>
        <v>60734.857999999993</v>
      </c>
      <c r="AG220" s="6">
        <f t="shared" si="30"/>
        <v>3.8442580323736988E-4</v>
      </c>
      <c r="AH220" s="6">
        <f t="shared" si="31"/>
        <v>1.413737621205822E-4</v>
      </c>
      <c r="AI220" s="6">
        <f t="shared" si="32"/>
        <v>1.3719889864916325E-4</v>
      </c>
      <c r="AJ220" s="6">
        <f t="shared" si="33"/>
        <v>1.117230900230858E-4</v>
      </c>
      <c r="AK220" s="6">
        <f t="shared" si="34"/>
        <v>1.1938510965592344E-4</v>
      </c>
      <c r="AL220" s="6">
        <f t="shared" si="35"/>
        <v>1.1360504959921844E-4</v>
      </c>
      <c r="AM220" s="6">
        <f t="shared" si="36"/>
        <v>1.3539125594620038E-4</v>
      </c>
      <c r="AN220" s="6">
        <f t="shared" si="37"/>
        <v>2.6624717126460899E-4</v>
      </c>
      <c r="AO220" s="6">
        <f t="shared" si="38"/>
        <v>7.7604753028164702E-4</v>
      </c>
      <c r="AP220" s="6">
        <f t="shared" si="39"/>
        <v>3.260071835518246E-3</v>
      </c>
    </row>
    <row r="221" spans="1:42" x14ac:dyDescent="0.35">
      <c r="A221" s="3" t="s">
        <v>481</v>
      </c>
      <c r="B221" s="4">
        <v>72</v>
      </c>
      <c r="C221" s="4">
        <v>45</v>
      </c>
      <c r="D221" s="4">
        <v>59</v>
      </c>
      <c r="E221" s="4">
        <v>62</v>
      </c>
      <c r="F221" s="4">
        <v>59</v>
      </c>
      <c r="G221" s="4">
        <v>67</v>
      </c>
      <c r="H221" s="4">
        <v>53</v>
      </c>
      <c r="I221" s="4">
        <v>66</v>
      </c>
      <c r="J221" s="4">
        <v>78</v>
      </c>
      <c r="K221" s="4">
        <v>126</v>
      </c>
      <c r="L221" s="4">
        <v>201</v>
      </c>
      <c r="M221" s="4">
        <v>59</v>
      </c>
      <c r="N221" s="4">
        <v>947</v>
      </c>
      <c r="O221" s="5">
        <f>VLOOKUP(A221,'[1]census pivot'!$A$4:$S$462,2,FALSE)</f>
        <v>95425.62</v>
      </c>
      <c r="P221" s="5">
        <f>VLOOKUP(A221,'[1]census pivot'!$A$4:$S$462,3,FALSE)</f>
        <v>96859.071999999956</v>
      </c>
      <c r="Q221" s="5">
        <f>VLOOKUP(A221,'[1]census pivot'!$A$4:$S$462,4,FALSE)</f>
        <v>102156.72899999998</v>
      </c>
      <c r="R221" s="5">
        <f>VLOOKUP(A221,'[1]census pivot'!$A$4:$S$462,5,FALSE)</f>
        <v>108122.18</v>
      </c>
      <c r="S221" s="5">
        <f>VLOOKUP(A221,'[1]census pivot'!$A$4:$S$462,6,FALSE)</f>
        <v>111769.33899999999</v>
      </c>
      <c r="T221" s="5">
        <f>VLOOKUP(A221,'[1]census pivot'!$A$4:$S$462,7,FALSE)</f>
        <v>99682.504999999976</v>
      </c>
      <c r="U221" s="5">
        <f>VLOOKUP(A221,'[1]census pivot'!$A$4:$S$462,8,FALSE)</f>
        <v>104213.97799999999</v>
      </c>
      <c r="V221" s="5">
        <f>VLOOKUP(A221,'[1]census pivot'!$A$4:$S$462,9,FALSE)</f>
        <v>103906.993</v>
      </c>
      <c r="W221" s="5">
        <f>VLOOKUP(A221,'[1]census pivot'!$A$4:$S$462,10,FALSE)</f>
        <v>113890.07800000004</v>
      </c>
      <c r="X221" s="5">
        <f>VLOOKUP(A221,'[1]census pivot'!$A$4:$S$462,11,FALSE)</f>
        <v>120481.60100000001</v>
      </c>
      <c r="Y221" s="5">
        <f>VLOOKUP(A221,'[1]census pivot'!$A$4:$S$462,12,FALSE)</f>
        <v>130271.30300000004</v>
      </c>
      <c r="Z221" s="5">
        <f>VLOOKUP(A221,'[1]census pivot'!$A$4:$S$462,13,FALSE)</f>
        <v>130117.14199999999</v>
      </c>
      <c r="AA221" s="5">
        <f>VLOOKUP(A221,'[1]census pivot'!$A$4:$S$462,14,FALSE)</f>
        <v>116203.10999999997</v>
      </c>
      <c r="AB221" s="5">
        <f>VLOOKUP(A221,'[1]census pivot'!$A$4:$S$462,15,FALSE)</f>
        <v>86559.712999999974</v>
      </c>
      <c r="AC221" s="5">
        <f>VLOOKUP(A221,'[1]census pivot'!$A$4:$S$462,16,FALSE)</f>
        <v>66816.621000000014</v>
      </c>
      <c r="AD221" s="5">
        <f>VLOOKUP(A221,'[1]census pivot'!$A$4:$S$462,17,FALSE)</f>
        <v>51173.330000000009</v>
      </c>
      <c r="AE221" s="5">
        <f>VLOOKUP(A221,'[1]census pivot'!$A$4:$S$462,18,FALSE)</f>
        <v>37522.962999999996</v>
      </c>
      <c r="AF221" s="5">
        <f>VLOOKUP(A221,'[1]census pivot'!$A$4:$S$462,19,FALSE)</f>
        <v>33622.367999999995</v>
      </c>
      <c r="AG221" s="6">
        <f t="shared" si="30"/>
        <v>1.2260858247502087E-3</v>
      </c>
      <c r="AH221" s="6">
        <f t="shared" si="31"/>
        <v>2.9645887262991758E-4</v>
      </c>
      <c r="AI221" s="6">
        <f t="shared" si="32"/>
        <v>2.6831412265609027E-4</v>
      </c>
      <c r="AJ221" s="6">
        <f t="shared" si="33"/>
        <v>2.8936251931329298E-4</v>
      </c>
      <c r="AK221" s="6">
        <f t="shared" si="34"/>
        <v>3.0762580824606216E-4</v>
      </c>
      <c r="AL221" s="6">
        <f t="shared" si="35"/>
        <v>2.1136345443879682E-4</v>
      </c>
      <c r="AM221" s="6">
        <f t="shared" si="36"/>
        <v>2.6794386358455009E-4</v>
      </c>
      <c r="AN221" s="6">
        <f t="shared" si="37"/>
        <v>5.0855303400327732E-4</v>
      </c>
      <c r="AO221" s="6">
        <f t="shared" si="38"/>
        <v>1.4205779716182727E-3</v>
      </c>
      <c r="AP221" s="6">
        <f t="shared" si="39"/>
        <v>5.9781631085591598E-3</v>
      </c>
    </row>
    <row r="222" spans="1:42" x14ac:dyDescent="0.35">
      <c r="A222" s="3" t="s">
        <v>67</v>
      </c>
      <c r="B222" s="4">
        <v>62</v>
      </c>
      <c r="C222" s="4">
        <v>43</v>
      </c>
      <c r="D222" s="4">
        <v>65</v>
      </c>
      <c r="E222" s="4">
        <v>38</v>
      </c>
      <c r="F222" s="4">
        <v>60</v>
      </c>
      <c r="G222" s="4">
        <v>63</v>
      </c>
      <c r="H222" s="4">
        <v>56</v>
      </c>
      <c r="I222" s="4">
        <v>57</v>
      </c>
      <c r="J222" s="4">
        <v>78</v>
      </c>
      <c r="K222" s="4">
        <v>195</v>
      </c>
      <c r="L222" s="4">
        <v>348</v>
      </c>
      <c r="M222" s="4">
        <v>62</v>
      </c>
      <c r="N222" s="4">
        <v>1127</v>
      </c>
      <c r="O222" s="5">
        <f>VLOOKUP(A222,'[1]census pivot'!$A$4:$S$462,2,FALSE)</f>
        <v>447025.81299999997</v>
      </c>
      <c r="P222" s="5">
        <f>VLOOKUP(A222,'[1]census pivot'!$A$4:$S$462,3,FALSE)</f>
        <v>451699.22199999995</v>
      </c>
      <c r="Q222" s="5">
        <f>VLOOKUP(A222,'[1]census pivot'!$A$4:$S$462,4,FALSE)</f>
        <v>451710.77500000002</v>
      </c>
      <c r="R222" s="5">
        <f>VLOOKUP(A222,'[1]census pivot'!$A$4:$S$462,5,FALSE)</f>
        <v>454062.48600000003</v>
      </c>
      <c r="S222" s="5">
        <f>VLOOKUP(A222,'[1]census pivot'!$A$4:$S$462,6,FALSE)</f>
        <v>461667.95799999993</v>
      </c>
      <c r="T222" s="5">
        <f>VLOOKUP(A222,'[1]census pivot'!$A$4:$S$462,7,FALSE)</f>
        <v>439425.09799999994</v>
      </c>
      <c r="U222" s="5">
        <f>VLOOKUP(A222,'[1]census pivot'!$A$4:$S$462,8,FALSE)</f>
        <v>425483.98700000002</v>
      </c>
      <c r="V222" s="5">
        <f>VLOOKUP(A222,'[1]census pivot'!$A$4:$S$462,9,FALSE)</f>
        <v>407465.17100000003</v>
      </c>
      <c r="W222" s="5">
        <f>VLOOKUP(A222,'[1]census pivot'!$A$4:$S$462,10,FALSE)</f>
        <v>421426.26799999998</v>
      </c>
      <c r="X222" s="5">
        <f>VLOOKUP(A222,'[1]census pivot'!$A$4:$S$462,11,FALSE)</f>
        <v>418640.91600000008</v>
      </c>
      <c r="Y222" s="5">
        <f>VLOOKUP(A222,'[1]census pivot'!$A$4:$S$462,12,FALSE)</f>
        <v>419026.40499999997</v>
      </c>
      <c r="Z222" s="5">
        <f>VLOOKUP(A222,'[1]census pivot'!$A$4:$S$462,13,FALSE)</f>
        <v>384692.97399999993</v>
      </c>
      <c r="AA222" s="5">
        <f>VLOOKUP(A222,'[1]census pivot'!$A$4:$S$462,14,FALSE)</f>
        <v>361642.29799999995</v>
      </c>
      <c r="AB222" s="5">
        <f>VLOOKUP(A222,'[1]census pivot'!$A$4:$S$462,15,FALSE)</f>
        <v>296993.89199999999</v>
      </c>
      <c r="AC222" s="5">
        <f>VLOOKUP(A222,'[1]census pivot'!$A$4:$S$462,16,FALSE)</f>
        <v>230871.37100000001</v>
      </c>
      <c r="AD222" s="5">
        <f>VLOOKUP(A222,'[1]census pivot'!$A$4:$S$462,17,FALSE)</f>
        <v>169022.64399999997</v>
      </c>
      <c r="AE222" s="5">
        <f>VLOOKUP(A222,'[1]census pivot'!$A$4:$S$462,18,FALSE)</f>
        <v>122052.80999999998</v>
      </c>
      <c r="AF222" s="5">
        <f>VLOOKUP(A222,'[1]census pivot'!$A$4:$S$462,19,FALSE)</f>
        <v>106610.3</v>
      </c>
      <c r="AG222" s="6">
        <f t="shared" si="30"/>
        <v>2.3488576486297897E-4</v>
      </c>
      <c r="AH222" s="6">
        <f t="shared" si="31"/>
        <v>7.1949613371391545E-5</v>
      </c>
      <c r="AI222" s="6">
        <f t="shared" si="32"/>
        <v>7.0981586804162218E-5</v>
      </c>
      <c r="AJ222" s="6">
        <f t="shared" si="33"/>
        <v>6.9371453070122391E-5</v>
      </c>
      <c r="AK222" s="6">
        <f t="shared" si="34"/>
        <v>7.6005128097359924E-5</v>
      </c>
      <c r="AL222" s="6">
        <f t="shared" si="35"/>
        <v>6.6852315467132807E-5</v>
      </c>
      <c r="AM222" s="6">
        <f t="shared" si="36"/>
        <v>7.6373182587570384E-5</v>
      </c>
      <c r="AN222" s="6">
        <f t="shared" si="37"/>
        <v>1.4776497994337619E-4</v>
      </c>
      <c r="AO222" s="6">
        <f t="shared" si="38"/>
        <v>6.6992938538884843E-4</v>
      </c>
      <c r="AP222" s="6">
        <f t="shared" si="39"/>
        <v>3.264224938866132E-3</v>
      </c>
    </row>
    <row r="223" spans="1:42" x14ac:dyDescent="0.35">
      <c r="A223" s="3" t="s">
        <v>101</v>
      </c>
      <c r="B223" s="4">
        <v>31</v>
      </c>
      <c r="C223" s="4">
        <v>79</v>
      </c>
      <c r="D223" s="4">
        <v>67</v>
      </c>
      <c r="E223" s="4">
        <v>56</v>
      </c>
      <c r="F223" s="4">
        <v>69</v>
      </c>
      <c r="G223" s="4">
        <v>53</v>
      </c>
      <c r="H223" s="4">
        <v>60</v>
      </c>
      <c r="I223" s="4">
        <v>44</v>
      </c>
      <c r="J223" s="4">
        <v>78</v>
      </c>
      <c r="K223" s="4">
        <v>135</v>
      </c>
      <c r="L223" s="4">
        <v>415</v>
      </c>
      <c r="M223" s="4">
        <v>68</v>
      </c>
      <c r="N223" s="4">
        <v>1155</v>
      </c>
      <c r="O223" s="5">
        <f>VLOOKUP(A223,'[1]census pivot'!$A$4:$S$462,2,FALSE)</f>
        <v>203157.07199999999</v>
      </c>
      <c r="P223" s="5">
        <f>VLOOKUP(A223,'[1]census pivot'!$A$4:$S$462,3,FALSE)</f>
        <v>223383.31900000002</v>
      </c>
      <c r="Q223" s="5">
        <f>VLOOKUP(A223,'[1]census pivot'!$A$4:$S$462,4,FALSE)</f>
        <v>239644.81200000006</v>
      </c>
      <c r="R223" s="5">
        <f>VLOOKUP(A223,'[1]census pivot'!$A$4:$S$462,5,FALSE)</f>
        <v>253900.34700000001</v>
      </c>
      <c r="S223" s="5">
        <f>VLOOKUP(A223,'[1]census pivot'!$A$4:$S$462,6,FALSE)</f>
        <v>223178.092</v>
      </c>
      <c r="T223" s="5">
        <f>VLOOKUP(A223,'[1]census pivot'!$A$4:$S$462,7,FALSE)</f>
        <v>209479.50599999999</v>
      </c>
      <c r="U223" s="5">
        <f>VLOOKUP(A223,'[1]census pivot'!$A$4:$S$462,8,FALSE)</f>
        <v>205327.64200000002</v>
      </c>
      <c r="V223" s="5">
        <f>VLOOKUP(A223,'[1]census pivot'!$A$4:$S$462,9,FALSE)</f>
        <v>230129.74399999998</v>
      </c>
      <c r="W223" s="5">
        <f>VLOOKUP(A223,'[1]census pivot'!$A$4:$S$462,10,FALSE)</f>
        <v>267221.82899999997</v>
      </c>
      <c r="X223" s="5">
        <f>VLOOKUP(A223,'[1]census pivot'!$A$4:$S$462,11,FALSE)</f>
        <v>291097.76800000004</v>
      </c>
      <c r="Y223" s="5">
        <f>VLOOKUP(A223,'[1]census pivot'!$A$4:$S$462,12,FALSE)</f>
        <v>277361.125</v>
      </c>
      <c r="Z223" s="5">
        <f>VLOOKUP(A223,'[1]census pivot'!$A$4:$S$462,13,FALSE)</f>
        <v>232640.30499999999</v>
      </c>
      <c r="AA223" s="5">
        <f>VLOOKUP(A223,'[1]census pivot'!$A$4:$S$462,14,FALSE)</f>
        <v>198857.63499999998</v>
      </c>
      <c r="AB223" s="5">
        <f>VLOOKUP(A223,'[1]census pivot'!$A$4:$S$462,15,FALSE)</f>
        <v>142090.81599999999</v>
      </c>
      <c r="AC223" s="5">
        <f>VLOOKUP(A223,'[1]census pivot'!$A$4:$S$462,16,FALSE)</f>
        <v>106513.226</v>
      </c>
      <c r="AD223" s="5">
        <f>VLOOKUP(A223,'[1]census pivot'!$A$4:$S$462,17,FALSE)</f>
        <v>90317.046000000017</v>
      </c>
      <c r="AE223" s="5">
        <f>VLOOKUP(A223,'[1]census pivot'!$A$4:$S$462,18,FALSE)</f>
        <v>76296.963000000003</v>
      </c>
      <c r="AF223" s="5">
        <f>VLOOKUP(A223,'[1]census pivot'!$A$4:$S$462,19,FALSE)</f>
        <v>84415.731</v>
      </c>
      <c r="AG223" s="6">
        <f t="shared" si="30"/>
        <v>5.4145296994632811E-4</v>
      </c>
      <c r="AH223" s="6">
        <f t="shared" si="31"/>
        <v>1.446996316515378E-4</v>
      </c>
      <c r="AI223" s="6">
        <f t="shared" si="32"/>
        <v>1.4043812195838932E-4</v>
      </c>
      <c r="AJ223" s="6">
        <f t="shared" si="33"/>
        <v>1.6634236013695692E-4</v>
      </c>
      <c r="AK223" s="6">
        <f t="shared" si="34"/>
        <v>1.0656445636696519E-4</v>
      </c>
      <c r="AL223" s="6">
        <f t="shared" si="35"/>
        <v>1.055485290824714E-4</v>
      </c>
      <c r="AM223" s="6">
        <f t="shared" si="36"/>
        <v>1.0197035934864488E-4</v>
      </c>
      <c r="AN223" s="6">
        <f t="shared" si="37"/>
        <v>3.1375193811209232E-4</v>
      </c>
      <c r="AO223" s="6">
        <f t="shared" si="38"/>
        <v>8.1025599714127272E-4</v>
      </c>
      <c r="AP223" s="6">
        <f t="shared" si="39"/>
        <v>4.9161453094565986E-3</v>
      </c>
    </row>
    <row r="224" spans="1:42" x14ac:dyDescent="0.35">
      <c r="A224" s="3" t="s">
        <v>221</v>
      </c>
      <c r="B224" s="4">
        <v>59</v>
      </c>
      <c r="C224" s="4">
        <v>60</v>
      </c>
      <c r="D224" s="4">
        <v>65</v>
      </c>
      <c r="E224" s="4">
        <v>69</v>
      </c>
      <c r="F224" s="4">
        <v>50</v>
      </c>
      <c r="G224" s="4">
        <v>67</v>
      </c>
      <c r="H224" s="4">
        <v>56</v>
      </c>
      <c r="I224" s="4">
        <v>62</v>
      </c>
      <c r="J224" s="4">
        <v>79</v>
      </c>
      <c r="K224" s="4">
        <v>67</v>
      </c>
      <c r="L224" s="4">
        <v>96</v>
      </c>
      <c r="M224" s="4">
        <v>55</v>
      </c>
      <c r="N224" s="4">
        <v>785</v>
      </c>
      <c r="O224" s="5">
        <f>VLOOKUP(A224,'[1]census pivot'!$A$4:$S$462,2,FALSE)</f>
        <v>65956.34199999999</v>
      </c>
      <c r="P224" s="5">
        <f>VLOOKUP(A224,'[1]census pivot'!$A$4:$S$462,3,FALSE)</f>
        <v>73678.400999999998</v>
      </c>
      <c r="Q224" s="5">
        <f>VLOOKUP(A224,'[1]census pivot'!$A$4:$S$462,4,FALSE)</f>
        <v>76177.434999999998</v>
      </c>
      <c r="R224" s="5">
        <f>VLOOKUP(A224,'[1]census pivot'!$A$4:$S$462,5,FALSE)</f>
        <v>84423.425000000003</v>
      </c>
      <c r="S224" s="5">
        <f>VLOOKUP(A224,'[1]census pivot'!$A$4:$S$462,6,FALSE)</f>
        <v>79787.78</v>
      </c>
      <c r="T224" s="5">
        <f>VLOOKUP(A224,'[1]census pivot'!$A$4:$S$462,7,FALSE)</f>
        <v>75285.582999999999</v>
      </c>
      <c r="U224" s="5">
        <f>VLOOKUP(A224,'[1]census pivot'!$A$4:$S$462,8,FALSE)</f>
        <v>73627.614000000001</v>
      </c>
      <c r="V224" s="5">
        <f>VLOOKUP(A224,'[1]census pivot'!$A$4:$S$462,9,FALSE)</f>
        <v>75216.792999999991</v>
      </c>
      <c r="W224" s="5">
        <f>VLOOKUP(A224,'[1]census pivot'!$A$4:$S$462,10,FALSE)</f>
        <v>87329.082000000024</v>
      </c>
      <c r="X224" s="5">
        <f>VLOOKUP(A224,'[1]census pivot'!$A$4:$S$462,11,FALSE)</f>
        <v>99564.871999999988</v>
      </c>
      <c r="Y224" s="5">
        <f>VLOOKUP(A224,'[1]census pivot'!$A$4:$S$462,12,FALSE)</f>
        <v>110171.20000000001</v>
      </c>
      <c r="Z224" s="5">
        <f>VLOOKUP(A224,'[1]census pivot'!$A$4:$S$462,13,FALSE)</f>
        <v>105106.27799999998</v>
      </c>
      <c r="AA224" s="5">
        <f>VLOOKUP(A224,'[1]census pivot'!$A$4:$S$462,14,FALSE)</f>
        <v>95797.328000000009</v>
      </c>
      <c r="AB224" s="5">
        <f>VLOOKUP(A224,'[1]census pivot'!$A$4:$S$462,15,FALSE)</f>
        <v>72438.888999999996</v>
      </c>
      <c r="AC224" s="5">
        <f>VLOOKUP(A224,'[1]census pivot'!$A$4:$S$462,16,FALSE)</f>
        <v>53422.135000000009</v>
      </c>
      <c r="AD224" s="5">
        <f>VLOOKUP(A224,'[1]census pivot'!$A$4:$S$462,17,FALSE)</f>
        <v>39345.817999999999</v>
      </c>
      <c r="AE224" s="5">
        <f>VLOOKUP(A224,'[1]census pivot'!$A$4:$S$462,18,FALSE)</f>
        <v>31605.599000000002</v>
      </c>
      <c r="AF224" s="5">
        <f>VLOOKUP(A224,'[1]census pivot'!$A$4:$S$462,19,FALSE)</f>
        <v>29861.784999999996</v>
      </c>
      <c r="AG224" s="6">
        <f t="shared" si="30"/>
        <v>1.8042237697172474E-3</v>
      </c>
      <c r="AH224" s="6">
        <f t="shared" si="31"/>
        <v>4.3375020776634948E-4</v>
      </c>
      <c r="AI224" s="6">
        <f t="shared" si="32"/>
        <v>3.9583169735585337E-4</v>
      </c>
      <c r="AJ224" s="6">
        <f t="shared" si="33"/>
        <v>3.3576607719999459E-4</v>
      </c>
      <c r="AK224" s="6">
        <f t="shared" si="34"/>
        <v>4.1219132752522944E-4</v>
      </c>
      <c r="AL224" s="6">
        <f t="shared" si="35"/>
        <v>2.6700223507570984E-4</v>
      </c>
      <c r="AM224" s="6">
        <f t="shared" si="36"/>
        <v>3.0860571014340083E-4</v>
      </c>
      <c r="AN224" s="6">
        <f t="shared" si="37"/>
        <v>6.2767644413889404E-4</v>
      </c>
      <c r="AO224" s="6">
        <f t="shared" si="38"/>
        <v>9.4430813129496767E-4</v>
      </c>
      <c r="AP224" s="6">
        <f t="shared" si="39"/>
        <v>3.2148111708660419E-3</v>
      </c>
    </row>
    <row r="225" spans="1:42" x14ac:dyDescent="0.35">
      <c r="A225" s="3" t="s">
        <v>107</v>
      </c>
      <c r="B225" s="4">
        <v>26</v>
      </c>
      <c r="C225" s="4">
        <v>42</v>
      </c>
      <c r="D225" s="4">
        <v>53</v>
      </c>
      <c r="E225" s="4">
        <v>43</v>
      </c>
      <c r="F225" s="4">
        <v>45</v>
      </c>
      <c r="G225" s="4">
        <v>56</v>
      </c>
      <c r="H225" s="4">
        <v>59</v>
      </c>
      <c r="I225" s="4">
        <v>48</v>
      </c>
      <c r="J225" s="4">
        <v>79</v>
      </c>
      <c r="K225" s="4">
        <v>120</v>
      </c>
      <c r="L225" s="4">
        <v>389</v>
      </c>
      <c r="M225" s="4">
        <v>39</v>
      </c>
      <c r="N225" s="4">
        <v>999</v>
      </c>
      <c r="O225" s="5">
        <f>VLOOKUP(A225,'[1]census pivot'!$A$4:$S$462,2,FALSE)</f>
        <v>186188</v>
      </c>
      <c r="P225" s="5">
        <f>VLOOKUP(A225,'[1]census pivot'!$A$4:$S$462,3,FALSE)</f>
        <v>206536</v>
      </c>
      <c r="Q225" s="5">
        <f>VLOOKUP(A225,'[1]census pivot'!$A$4:$S$462,4,FALSE)</f>
        <v>225831</v>
      </c>
      <c r="R225" s="5">
        <f>VLOOKUP(A225,'[1]census pivot'!$A$4:$S$462,5,FALSE)</f>
        <v>249777</v>
      </c>
      <c r="S225" s="5">
        <f>VLOOKUP(A225,'[1]census pivot'!$A$4:$S$462,6,FALSE)</f>
        <v>245849</v>
      </c>
      <c r="T225" s="5">
        <f>VLOOKUP(A225,'[1]census pivot'!$A$4:$S$462,7,FALSE)</f>
        <v>220450</v>
      </c>
      <c r="U225" s="5">
        <f>VLOOKUP(A225,'[1]census pivot'!$A$4:$S$462,8,FALSE)</f>
        <v>218789</v>
      </c>
      <c r="V225" s="5">
        <f>VLOOKUP(A225,'[1]census pivot'!$A$4:$S$462,9,FALSE)</f>
        <v>208790</v>
      </c>
      <c r="W225" s="5">
        <f>VLOOKUP(A225,'[1]census pivot'!$A$4:$S$462,10,FALSE)</f>
        <v>224611</v>
      </c>
      <c r="X225" s="5">
        <f>VLOOKUP(A225,'[1]census pivot'!$A$4:$S$462,11,FALSE)</f>
        <v>256699</v>
      </c>
      <c r="Y225" s="5">
        <f>VLOOKUP(A225,'[1]census pivot'!$A$4:$S$462,12,FALSE)</f>
        <v>278912</v>
      </c>
      <c r="Z225" s="5">
        <f>VLOOKUP(A225,'[1]census pivot'!$A$4:$S$462,13,FALSE)</f>
        <v>266501</v>
      </c>
      <c r="AA225" s="5">
        <f>VLOOKUP(A225,'[1]census pivot'!$A$4:$S$462,14,FALSE)</f>
        <v>229788</v>
      </c>
      <c r="AB225" s="5">
        <f>VLOOKUP(A225,'[1]census pivot'!$A$4:$S$462,15,FALSE)</f>
        <v>183585</v>
      </c>
      <c r="AC225" s="5">
        <f>VLOOKUP(A225,'[1]census pivot'!$A$4:$S$462,16,FALSE)</f>
        <v>134930</v>
      </c>
      <c r="AD225" s="5">
        <f>VLOOKUP(A225,'[1]census pivot'!$A$4:$S$462,17,FALSE)</f>
        <v>94564</v>
      </c>
      <c r="AE225" s="5">
        <f>VLOOKUP(A225,'[1]census pivot'!$A$4:$S$462,18,FALSE)</f>
        <v>72569</v>
      </c>
      <c r="AF225" s="5">
        <f>VLOOKUP(A225,'[1]census pivot'!$A$4:$S$462,19,FALSE)</f>
        <v>90109</v>
      </c>
      <c r="AG225" s="6">
        <f t="shared" si="30"/>
        <v>3.6522224848003094E-4</v>
      </c>
      <c r="AH225" s="6">
        <f t="shared" si="31"/>
        <v>1.2258104804483227E-4</v>
      </c>
      <c r="AI225" s="6">
        <f t="shared" si="32"/>
        <v>1.0693547150472332E-4</v>
      </c>
      <c r="AJ225" s="6">
        <f t="shared" si="33"/>
        <v>1.0244991906456394E-4</v>
      </c>
      <c r="AK225" s="6">
        <f t="shared" si="34"/>
        <v>1.2921059249978658E-4</v>
      </c>
      <c r="AL225" s="6">
        <f t="shared" si="35"/>
        <v>1.101545711346481E-4</v>
      </c>
      <c r="AM225" s="6">
        <f t="shared" si="36"/>
        <v>9.6717839807047907E-5</v>
      </c>
      <c r="AN225" s="6">
        <f t="shared" si="37"/>
        <v>2.4802599563599831E-4</v>
      </c>
      <c r="AO225" s="6">
        <f t="shared" si="38"/>
        <v>7.1799106101129038E-4</v>
      </c>
      <c r="AP225" s="6">
        <f t="shared" si="39"/>
        <v>4.3169938629881591E-3</v>
      </c>
    </row>
    <row r="226" spans="1:42" x14ac:dyDescent="0.35">
      <c r="A226" s="3" t="s">
        <v>66</v>
      </c>
      <c r="B226" s="4">
        <v>49</v>
      </c>
      <c r="C226" s="4">
        <v>54</v>
      </c>
      <c r="D226" s="4">
        <v>48</v>
      </c>
      <c r="E226" s="4">
        <v>54</v>
      </c>
      <c r="F226" s="4">
        <v>52</v>
      </c>
      <c r="G226" s="4">
        <v>52</v>
      </c>
      <c r="H226" s="4">
        <v>47</v>
      </c>
      <c r="I226" s="4">
        <v>58</v>
      </c>
      <c r="J226" s="4">
        <v>79</v>
      </c>
      <c r="K226" s="4">
        <v>207</v>
      </c>
      <c r="L226" s="4">
        <v>273</v>
      </c>
      <c r="M226" s="4">
        <v>48</v>
      </c>
      <c r="N226" s="4">
        <v>1021</v>
      </c>
      <c r="O226" s="5">
        <f>VLOOKUP(A226,'[1]census pivot'!$A$4:$S$462,2,FALSE)</f>
        <v>455863.22200000007</v>
      </c>
      <c r="P226" s="5">
        <f>VLOOKUP(A226,'[1]census pivot'!$A$4:$S$462,3,FALSE)</f>
        <v>448130.16</v>
      </c>
      <c r="Q226" s="5">
        <f>VLOOKUP(A226,'[1]census pivot'!$A$4:$S$462,4,FALSE)</f>
        <v>452116.04200000002</v>
      </c>
      <c r="R226" s="5">
        <f>VLOOKUP(A226,'[1]census pivot'!$A$4:$S$462,5,FALSE)</f>
        <v>455083.61499999993</v>
      </c>
      <c r="S226" s="5">
        <f>VLOOKUP(A226,'[1]census pivot'!$A$4:$S$462,6,FALSE)</f>
        <v>451809.32399999996</v>
      </c>
      <c r="T226" s="5">
        <f>VLOOKUP(A226,'[1]census pivot'!$A$4:$S$462,7,FALSE)</f>
        <v>442869.81499999994</v>
      </c>
      <c r="U226" s="5">
        <f>VLOOKUP(A226,'[1]census pivot'!$A$4:$S$462,8,FALSE)</f>
        <v>420226.60299999994</v>
      </c>
      <c r="V226" s="5">
        <f>VLOOKUP(A226,'[1]census pivot'!$A$4:$S$462,9,FALSE)</f>
        <v>409458.47799999989</v>
      </c>
      <c r="W226" s="5">
        <f>VLOOKUP(A226,'[1]census pivot'!$A$4:$S$462,10,FALSE)</f>
        <v>414688.37400000001</v>
      </c>
      <c r="X226" s="5">
        <f>VLOOKUP(A226,'[1]census pivot'!$A$4:$S$462,11,FALSE)</f>
        <v>419898.26199999999</v>
      </c>
      <c r="Y226" s="5">
        <f>VLOOKUP(A226,'[1]census pivot'!$A$4:$S$462,12,FALSE)</f>
        <v>413127.69900000008</v>
      </c>
      <c r="Z226" s="5">
        <f>VLOOKUP(A226,'[1]census pivot'!$A$4:$S$462,13,FALSE)</f>
        <v>376324.26</v>
      </c>
      <c r="AA226" s="5">
        <f>VLOOKUP(A226,'[1]census pivot'!$A$4:$S$462,14,FALSE)</f>
        <v>350484.38299999991</v>
      </c>
      <c r="AB226" s="5">
        <f>VLOOKUP(A226,'[1]census pivot'!$A$4:$S$462,15,FALSE)</f>
        <v>281949.02900000004</v>
      </c>
      <c r="AC226" s="5">
        <f>VLOOKUP(A226,'[1]census pivot'!$A$4:$S$462,16,FALSE)</f>
        <v>220550.19400000005</v>
      </c>
      <c r="AD226" s="5">
        <f>VLOOKUP(A226,'[1]census pivot'!$A$4:$S$462,17,FALSE)</f>
        <v>164878.524</v>
      </c>
      <c r="AE226" s="5">
        <f>VLOOKUP(A226,'[1]census pivot'!$A$4:$S$462,18,FALSE)</f>
        <v>120002.325</v>
      </c>
      <c r="AF226" s="5">
        <f>VLOOKUP(A226,'[1]census pivot'!$A$4:$S$462,19,FALSE)</f>
        <v>104545.908</v>
      </c>
      <c r="AG226" s="6">
        <f t="shared" si="30"/>
        <v>2.259449655712739E-4</v>
      </c>
      <c r="AH226" s="6">
        <f t="shared" si="31"/>
        <v>5.3318747575232756E-5</v>
      </c>
      <c r="AI226" s="6">
        <f t="shared" si="32"/>
        <v>5.2927967498487721E-5</v>
      </c>
      <c r="AJ226" s="6">
        <f t="shared" si="33"/>
        <v>6.024819349904892E-5</v>
      </c>
      <c r="AK226" s="6">
        <f t="shared" si="34"/>
        <v>6.3095551325360153E-5</v>
      </c>
      <c r="AL226" s="6">
        <f t="shared" si="35"/>
        <v>5.6420810635456288E-5</v>
      </c>
      <c r="AM226" s="6">
        <f t="shared" si="36"/>
        <v>7.9800922235318008E-5</v>
      </c>
      <c r="AN226" s="6">
        <f t="shared" si="37"/>
        <v>1.5721417344360746E-4</v>
      </c>
      <c r="AO226" s="6">
        <f t="shared" si="38"/>
        <v>7.2661956999433121E-4</v>
      </c>
      <c r="AP226" s="6">
        <f t="shared" si="39"/>
        <v>2.6112930216264422E-3</v>
      </c>
    </row>
    <row r="227" spans="1:42" x14ac:dyDescent="0.35">
      <c r="A227" s="3" t="s">
        <v>373</v>
      </c>
      <c r="B227" s="4">
        <v>53</v>
      </c>
      <c r="C227" s="4">
        <v>61</v>
      </c>
      <c r="D227" s="4">
        <v>39</v>
      </c>
      <c r="E227" s="4">
        <v>41</v>
      </c>
      <c r="F227" s="4">
        <v>41</v>
      </c>
      <c r="G227" s="4">
        <v>60</v>
      </c>
      <c r="H227" s="4">
        <v>51</v>
      </c>
      <c r="I227" s="4">
        <v>83</v>
      </c>
      <c r="J227" s="4">
        <v>79</v>
      </c>
      <c r="K227" s="4">
        <v>157</v>
      </c>
      <c r="L227" s="4">
        <v>305</v>
      </c>
      <c r="M227" s="4">
        <v>59</v>
      </c>
      <c r="N227" s="4">
        <v>1029</v>
      </c>
      <c r="O227" s="5">
        <f>VLOOKUP(A227,'[1]census pivot'!$A$4:$S$462,2,FALSE)</f>
        <v>254534.60899999994</v>
      </c>
      <c r="P227" s="5">
        <f>VLOOKUP(A227,'[1]census pivot'!$A$4:$S$462,3,FALSE)</f>
        <v>252587.97499999998</v>
      </c>
      <c r="Q227" s="5">
        <f>VLOOKUP(A227,'[1]census pivot'!$A$4:$S$462,4,FALSE)</f>
        <v>248504.68300000002</v>
      </c>
      <c r="R227" s="5">
        <f>VLOOKUP(A227,'[1]census pivot'!$A$4:$S$462,5,FALSE)</f>
        <v>252108.15900000004</v>
      </c>
      <c r="S227" s="5">
        <f>VLOOKUP(A227,'[1]census pivot'!$A$4:$S$462,6,FALSE)</f>
        <v>268641.65699999995</v>
      </c>
      <c r="T227" s="5">
        <f>VLOOKUP(A227,'[1]census pivot'!$A$4:$S$462,7,FALSE)</f>
        <v>254839.63999999993</v>
      </c>
      <c r="U227" s="5">
        <f>VLOOKUP(A227,'[1]census pivot'!$A$4:$S$462,8,FALSE)</f>
        <v>239468.43000000002</v>
      </c>
      <c r="V227" s="5">
        <f>VLOOKUP(A227,'[1]census pivot'!$A$4:$S$462,9,FALSE)</f>
        <v>225990.16199999998</v>
      </c>
      <c r="W227" s="5">
        <f>VLOOKUP(A227,'[1]census pivot'!$A$4:$S$462,10,FALSE)</f>
        <v>222608.84699999995</v>
      </c>
      <c r="X227" s="5">
        <f>VLOOKUP(A227,'[1]census pivot'!$A$4:$S$462,11,FALSE)</f>
        <v>240620.56600000005</v>
      </c>
      <c r="Y227" s="5">
        <f>VLOOKUP(A227,'[1]census pivot'!$A$4:$S$462,12,FALSE)</f>
        <v>254770.04300000003</v>
      </c>
      <c r="Z227" s="5">
        <f>VLOOKUP(A227,'[1]census pivot'!$A$4:$S$462,13,FALSE)</f>
        <v>235501.62000000005</v>
      </c>
      <c r="AA227" s="5">
        <f>VLOOKUP(A227,'[1]census pivot'!$A$4:$S$462,14,FALSE)</f>
        <v>200484.07999999996</v>
      </c>
      <c r="AB227" s="5">
        <f>VLOOKUP(A227,'[1]census pivot'!$A$4:$S$462,15,FALSE)</f>
        <v>157524.851</v>
      </c>
      <c r="AC227" s="5">
        <f>VLOOKUP(A227,'[1]census pivot'!$A$4:$S$462,16,FALSE)</f>
        <v>123084.81900000003</v>
      </c>
      <c r="AD227" s="5">
        <f>VLOOKUP(A227,'[1]census pivot'!$A$4:$S$462,17,FALSE)</f>
        <v>91170.347999999969</v>
      </c>
      <c r="AE227" s="5">
        <f>VLOOKUP(A227,'[1]census pivot'!$A$4:$S$462,18,FALSE)</f>
        <v>68970.206000000006</v>
      </c>
      <c r="AF227" s="5">
        <f>VLOOKUP(A227,'[1]census pivot'!$A$4:$S$462,19,FALSE)</f>
        <v>61062.736999999994</v>
      </c>
      <c r="AG227" s="6">
        <f t="shared" si="30"/>
        <v>4.4787622574343132E-4</v>
      </c>
      <c r="AH227" s="6">
        <f t="shared" si="31"/>
        <v>7.7829917037020325E-5</v>
      </c>
      <c r="AI227" s="6">
        <f t="shared" si="32"/>
        <v>7.4892009179317693E-5</v>
      </c>
      <c r="AJ227" s="6">
        <f t="shared" si="33"/>
        <v>8.2944225450335061E-5</v>
      </c>
      <c r="AK227" s="6">
        <f t="shared" si="34"/>
        <v>1.3374973817652816E-4</v>
      </c>
      <c r="AL227" s="6">
        <f t="shared" si="35"/>
        <v>1.0294906498722101E-4</v>
      </c>
      <c r="AM227" s="6">
        <f t="shared" si="36"/>
        <v>1.9037321636925249E-4</v>
      </c>
      <c r="AN227" s="6">
        <f t="shared" si="37"/>
        <v>2.8152985604523175E-4</v>
      </c>
      <c r="AO227" s="6">
        <f t="shared" si="38"/>
        <v>9.8038876523432058E-4</v>
      </c>
      <c r="AP227" s="6">
        <f t="shared" si="39"/>
        <v>4.994862906325343E-3</v>
      </c>
    </row>
    <row r="228" spans="1:42" x14ac:dyDescent="0.35">
      <c r="A228" s="3" t="s">
        <v>299</v>
      </c>
      <c r="B228" s="4">
        <v>62</v>
      </c>
      <c r="C228" s="4">
        <v>58</v>
      </c>
      <c r="D228" s="4">
        <v>64</v>
      </c>
      <c r="E228" s="4">
        <v>57</v>
      </c>
      <c r="F228" s="4">
        <v>42</v>
      </c>
      <c r="G228" s="4">
        <v>47</v>
      </c>
      <c r="H228" s="4">
        <v>51</v>
      </c>
      <c r="I228" s="4">
        <v>46</v>
      </c>
      <c r="J228" s="4">
        <v>80</v>
      </c>
      <c r="K228" s="4">
        <v>127</v>
      </c>
      <c r="L228" s="4">
        <v>114</v>
      </c>
      <c r="M228" s="4">
        <v>63</v>
      </c>
      <c r="N228" s="4">
        <v>811</v>
      </c>
      <c r="O228" s="5">
        <f>VLOOKUP(A228,'[1]census pivot'!$A$4:$S$462,2,FALSE)</f>
        <v>189091.56299999999</v>
      </c>
      <c r="P228" s="5">
        <f>VLOOKUP(A228,'[1]census pivot'!$A$4:$S$462,3,FALSE)</f>
        <v>184780.31300000002</v>
      </c>
      <c r="Q228" s="5">
        <f>VLOOKUP(A228,'[1]census pivot'!$A$4:$S$462,4,FALSE)</f>
        <v>177487.5</v>
      </c>
      <c r="R228" s="5">
        <f>VLOOKUP(A228,'[1]census pivot'!$A$4:$S$462,5,FALSE)</f>
        <v>178300.17199999999</v>
      </c>
      <c r="S228" s="5">
        <f>VLOOKUP(A228,'[1]census pivot'!$A$4:$S$462,6,FALSE)</f>
        <v>178907.27300000002</v>
      </c>
      <c r="T228" s="5">
        <f>VLOOKUP(A228,'[1]census pivot'!$A$4:$S$462,7,FALSE)</f>
        <v>197606.37300000005</v>
      </c>
      <c r="U228" s="5">
        <f>VLOOKUP(A228,'[1]census pivot'!$A$4:$S$462,8,FALSE)</f>
        <v>187762.03899999999</v>
      </c>
      <c r="V228" s="5">
        <f>VLOOKUP(A228,'[1]census pivot'!$A$4:$S$462,9,FALSE)</f>
        <v>195532.34200000003</v>
      </c>
      <c r="W228" s="5">
        <f>VLOOKUP(A228,'[1]census pivot'!$A$4:$S$462,10,FALSE)</f>
        <v>189927.44499999995</v>
      </c>
      <c r="X228" s="5">
        <f>VLOOKUP(A228,'[1]census pivot'!$A$4:$S$462,11,FALSE)</f>
        <v>189893.23800000004</v>
      </c>
      <c r="Y228" s="5">
        <f>VLOOKUP(A228,'[1]census pivot'!$A$4:$S$462,12,FALSE)</f>
        <v>178920.04799999998</v>
      </c>
      <c r="Z228" s="5">
        <f>VLOOKUP(A228,'[1]census pivot'!$A$4:$S$462,13,FALSE)</f>
        <v>158465.01799999998</v>
      </c>
      <c r="AA228" s="5">
        <f>VLOOKUP(A228,'[1]census pivot'!$A$4:$S$462,14,FALSE)</f>
        <v>148002.26499999998</v>
      </c>
      <c r="AB228" s="5">
        <f>VLOOKUP(A228,'[1]census pivot'!$A$4:$S$462,15,FALSE)</f>
        <v>110975.03899999998</v>
      </c>
      <c r="AC228" s="5">
        <f>VLOOKUP(A228,'[1]census pivot'!$A$4:$S$462,16,FALSE)</f>
        <v>79858.227999999988</v>
      </c>
      <c r="AD228" s="5">
        <f>VLOOKUP(A228,'[1]census pivot'!$A$4:$S$462,17,FALSE)</f>
        <v>56083.223999999995</v>
      </c>
      <c r="AE228" s="5">
        <f>VLOOKUP(A228,'[1]census pivot'!$A$4:$S$462,18,FALSE)</f>
        <v>37852.794000000002</v>
      </c>
      <c r="AF228" s="5">
        <f>VLOOKUP(A228,'[1]census pivot'!$A$4:$S$462,19,FALSE)</f>
        <v>29626.705999999995</v>
      </c>
      <c r="AG228" s="6">
        <f t="shared" si="30"/>
        <v>6.3461319001313664E-4</v>
      </c>
      <c r="AH228" s="6">
        <f t="shared" si="31"/>
        <v>1.7666488079635161E-4</v>
      </c>
      <c r="AI228" s="6">
        <f t="shared" si="32"/>
        <v>1.7916759825652569E-4</v>
      </c>
      <c r="AJ228" s="6">
        <f t="shared" si="33"/>
        <v>1.0898661823896453E-4</v>
      </c>
      <c r="AK228" s="6">
        <f t="shared" si="34"/>
        <v>1.2193230418611735E-4</v>
      </c>
      <c r="AL228" s="6">
        <f t="shared" si="35"/>
        <v>1.3828135247817509E-4</v>
      </c>
      <c r="AM228" s="6">
        <f t="shared" si="36"/>
        <v>1.500975880678265E-4</v>
      </c>
      <c r="AN228" s="6">
        <f t="shared" si="37"/>
        <v>4.192141195172224E-4</v>
      </c>
      <c r="AO228" s="6">
        <f t="shared" si="38"/>
        <v>1.3519840706894771E-3</v>
      </c>
      <c r="AP228" s="6">
        <f t="shared" si="39"/>
        <v>3.8478796799077163E-3</v>
      </c>
    </row>
    <row r="229" spans="1:42" x14ac:dyDescent="0.35">
      <c r="A229" s="3" t="s">
        <v>197</v>
      </c>
      <c r="B229" s="4">
        <v>50</v>
      </c>
      <c r="C229" s="4">
        <v>52</v>
      </c>
      <c r="D229" s="4">
        <v>55</v>
      </c>
      <c r="E229" s="4">
        <v>42</v>
      </c>
      <c r="F229" s="4">
        <v>45</v>
      </c>
      <c r="G229" s="4">
        <v>58</v>
      </c>
      <c r="H229" s="4">
        <v>37</v>
      </c>
      <c r="I229" s="4">
        <v>63</v>
      </c>
      <c r="J229" s="4">
        <v>80</v>
      </c>
      <c r="K229" s="4">
        <v>122</v>
      </c>
      <c r="L229" s="4">
        <v>281</v>
      </c>
      <c r="M229" s="4">
        <v>37</v>
      </c>
      <c r="N229" s="4">
        <v>922</v>
      </c>
      <c r="O229" s="5">
        <f>VLOOKUP(A229,'[1]census pivot'!$A$4:$S$462,2,FALSE)</f>
        <v>184170</v>
      </c>
      <c r="P229" s="5">
        <f>VLOOKUP(A229,'[1]census pivot'!$A$4:$S$462,3,FALSE)</f>
        <v>190131</v>
      </c>
      <c r="Q229" s="5">
        <f>VLOOKUP(A229,'[1]census pivot'!$A$4:$S$462,4,FALSE)</f>
        <v>185805</v>
      </c>
      <c r="R229" s="5">
        <f>VLOOKUP(A229,'[1]census pivot'!$A$4:$S$462,5,FALSE)</f>
        <v>186729</v>
      </c>
      <c r="S229" s="5">
        <f>VLOOKUP(A229,'[1]census pivot'!$A$4:$S$462,6,FALSE)</f>
        <v>206800</v>
      </c>
      <c r="T229" s="5">
        <f>VLOOKUP(A229,'[1]census pivot'!$A$4:$S$462,7,FALSE)</f>
        <v>181939</v>
      </c>
      <c r="U229" s="5">
        <f>VLOOKUP(A229,'[1]census pivot'!$A$4:$S$462,8,FALSE)</f>
        <v>181751</v>
      </c>
      <c r="V229" s="5">
        <f>VLOOKUP(A229,'[1]census pivot'!$A$4:$S$462,9,FALSE)</f>
        <v>168119</v>
      </c>
      <c r="W229" s="5">
        <f>VLOOKUP(A229,'[1]census pivot'!$A$4:$S$462,10,FALSE)</f>
        <v>159377</v>
      </c>
      <c r="X229" s="5">
        <f>VLOOKUP(A229,'[1]census pivot'!$A$4:$S$462,11,FALSE)</f>
        <v>159359</v>
      </c>
      <c r="Y229" s="5">
        <f>VLOOKUP(A229,'[1]census pivot'!$A$4:$S$462,12,FALSE)</f>
        <v>176499</v>
      </c>
      <c r="Z229" s="5">
        <f>VLOOKUP(A229,'[1]census pivot'!$A$4:$S$462,13,FALSE)</f>
        <v>178430</v>
      </c>
      <c r="AA229" s="5">
        <f>VLOOKUP(A229,'[1]census pivot'!$A$4:$S$462,14,FALSE)</f>
        <v>162035</v>
      </c>
      <c r="AB229" s="5">
        <f>VLOOKUP(A229,'[1]census pivot'!$A$4:$S$462,15,FALSE)</f>
        <v>125674</v>
      </c>
      <c r="AC229" s="5">
        <f>VLOOKUP(A229,'[1]census pivot'!$A$4:$S$462,16,FALSE)</f>
        <v>92580</v>
      </c>
      <c r="AD229" s="5">
        <f>VLOOKUP(A229,'[1]census pivot'!$A$4:$S$462,17,FALSE)</f>
        <v>67120</v>
      </c>
      <c r="AE229" s="5">
        <f>VLOOKUP(A229,'[1]census pivot'!$A$4:$S$462,18,FALSE)</f>
        <v>51006</v>
      </c>
      <c r="AF229" s="5">
        <f>VLOOKUP(A229,'[1]census pivot'!$A$4:$S$462,19,FALSE)</f>
        <v>57359</v>
      </c>
      <c r="AG229" s="6">
        <f t="shared" si="30"/>
        <v>5.5383612966281156E-4</v>
      </c>
      <c r="AH229" s="6">
        <f t="shared" si="31"/>
        <v>1.4630149812734083E-4</v>
      </c>
      <c r="AI229" s="6">
        <f t="shared" si="32"/>
        <v>1.3976098330745638E-4</v>
      </c>
      <c r="AJ229" s="6">
        <f t="shared" si="33"/>
        <v>1.2373174956693887E-4</v>
      </c>
      <c r="AK229" s="6">
        <f t="shared" si="34"/>
        <v>1.7710139971175221E-4</v>
      </c>
      <c r="AL229" s="6">
        <f t="shared" si="35"/>
        <v>1.1016560570240995E-4</v>
      </c>
      <c r="AM229" s="6">
        <f t="shared" si="36"/>
        <v>1.8504104680363621E-4</v>
      </c>
      <c r="AN229" s="6">
        <f t="shared" si="37"/>
        <v>3.6654540122975983E-4</v>
      </c>
      <c r="AO229" s="6">
        <f t="shared" si="38"/>
        <v>1.0327954895619931E-3</v>
      </c>
      <c r="AP229" s="6">
        <f t="shared" si="39"/>
        <v>4.8989696473090531E-3</v>
      </c>
    </row>
    <row r="230" spans="1:42" x14ac:dyDescent="0.35">
      <c r="A230" s="3" t="s">
        <v>105</v>
      </c>
      <c r="B230" s="4">
        <v>54</v>
      </c>
      <c r="C230" s="4">
        <v>39</v>
      </c>
      <c r="D230" s="4">
        <v>50</v>
      </c>
      <c r="E230" s="4">
        <v>36</v>
      </c>
      <c r="F230" s="4">
        <v>52</v>
      </c>
      <c r="G230" s="4">
        <v>48</v>
      </c>
      <c r="H230" s="4">
        <v>55</v>
      </c>
      <c r="I230" s="4">
        <v>37</v>
      </c>
      <c r="J230" s="4">
        <v>80</v>
      </c>
      <c r="K230" s="4">
        <v>153</v>
      </c>
      <c r="L230" s="4">
        <v>397</v>
      </c>
      <c r="M230" s="4">
        <v>48</v>
      </c>
      <c r="N230" s="4">
        <v>1049</v>
      </c>
      <c r="O230" s="5">
        <f>VLOOKUP(A230,'[1]census pivot'!$A$4:$S$462,2,FALSE)</f>
        <v>191428.15599999999</v>
      </c>
      <c r="P230" s="5">
        <f>VLOOKUP(A230,'[1]census pivot'!$A$4:$S$462,3,FALSE)</f>
        <v>215433.89200000002</v>
      </c>
      <c r="Q230" s="5">
        <f>VLOOKUP(A230,'[1]census pivot'!$A$4:$S$462,4,FALSE)</f>
        <v>231703.58300000001</v>
      </c>
      <c r="R230" s="5">
        <f>VLOOKUP(A230,'[1]census pivot'!$A$4:$S$462,5,FALSE)</f>
        <v>256104.72299999997</v>
      </c>
      <c r="S230" s="5">
        <f>VLOOKUP(A230,'[1]census pivot'!$A$4:$S$462,6,FALSE)</f>
        <v>237963.514</v>
      </c>
      <c r="T230" s="5">
        <f>VLOOKUP(A230,'[1]census pivot'!$A$4:$S$462,7,FALSE)</f>
        <v>220243.204</v>
      </c>
      <c r="U230" s="5">
        <f>VLOOKUP(A230,'[1]census pivot'!$A$4:$S$462,8,FALSE)</f>
        <v>217103.69700000001</v>
      </c>
      <c r="V230" s="5">
        <f>VLOOKUP(A230,'[1]census pivot'!$A$4:$S$462,9,FALSE)</f>
        <v>208537.36199999999</v>
      </c>
      <c r="W230" s="5">
        <f>VLOOKUP(A230,'[1]census pivot'!$A$4:$S$462,10,FALSE)</f>
        <v>240859.07899999997</v>
      </c>
      <c r="X230" s="5">
        <f>VLOOKUP(A230,'[1]census pivot'!$A$4:$S$462,11,FALSE)</f>
        <v>270423.89600000001</v>
      </c>
      <c r="Y230" s="5">
        <f>VLOOKUP(A230,'[1]census pivot'!$A$4:$S$462,12,FALSE)</f>
        <v>285186.35600000003</v>
      </c>
      <c r="Z230" s="5">
        <f>VLOOKUP(A230,'[1]census pivot'!$A$4:$S$462,13,FALSE)</f>
        <v>259477.48600000003</v>
      </c>
      <c r="AA230" s="5">
        <f>VLOOKUP(A230,'[1]census pivot'!$A$4:$S$462,14,FALSE)</f>
        <v>218534.29399999999</v>
      </c>
      <c r="AB230" s="5">
        <f>VLOOKUP(A230,'[1]census pivot'!$A$4:$S$462,15,FALSE)</f>
        <v>171307.766</v>
      </c>
      <c r="AC230" s="5">
        <f>VLOOKUP(A230,'[1]census pivot'!$A$4:$S$462,16,FALSE)</f>
        <v>120986.48100000003</v>
      </c>
      <c r="AD230" s="5">
        <f>VLOOKUP(A230,'[1]census pivot'!$A$4:$S$462,17,FALSE)</f>
        <v>90211.217000000004</v>
      </c>
      <c r="AE230" s="5">
        <f>VLOOKUP(A230,'[1]census pivot'!$A$4:$S$462,18,FALSE)</f>
        <v>71954.266000000018</v>
      </c>
      <c r="AF230" s="5">
        <f>VLOOKUP(A230,'[1]census pivot'!$A$4:$S$462,19,FALSE)</f>
        <v>87955.889999999985</v>
      </c>
      <c r="AG230" s="6">
        <f t="shared" si="30"/>
        <v>4.8582194982852995E-4</v>
      </c>
      <c r="AH230" s="6">
        <f t="shared" si="31"/>
        <v>1.1182243223965962E-4</v>
      </c>
      <c r="AI230" s="6">
        <f t="shared" si="32"/>
        <v>1.0120059590068326E-4</v>
      </c>
      <c r="AJ230" s="6">
        <f t="shared" si="33"/>
        <v>1.188987503537838E-4</v>
      </c>
      <c r="AK230" s="6">
        <f t="shared" si="34"/>
        <v>1.0680992464735608E-4</v>
      </c>
      <c r="AL230" s="6">
        <f t="shared" si="35"/>
        <v>9.8990254053123535E-5</v>
      </c>
      <c r="AM230" s="6">
        <f t="shared" si="36"/>
        <v>7.7403950170433034E-5</v>
      </c>
      <c r="AN230" s="6">
        <f t="shared" si="37"/>
        <v>2.7369679978682572E-4</v>
      </c>
      <c r="AO230" s="6">
        <f t="shared" si="38"/>
        <v>9.4348067893091649E-4</v>
      </c>
      <c r="AP230" s="6">
        <f t="shared" si="39"/>
        <v>4.5136260914419727E-3</v>
      </c>
    </row>
    <row r="231" spans="1:42" x14ac:dyDescent="0.35">
      <c r="A231" s="3" t="s">
        <v>64</v>
      </c>
      <c r="B231" s="4">
        <v>57</v>
      </c>
      <c r="C231" s="4">
        <v>51</v>
      </c>
      <c r="D231" s="4">
        <v>57</v>
      </c>
      <c r="E231" s="4">
        <v>63</v>
      </c>
      <c r="F231" s="4">
        <v>46</v>
      </c>
      <c r="G231" s="4">
        <v>68</v>
      </c>
      <c r="H231" s="4">
        <v>48</v>
      </c>
      <c r="I231" s="4">
        <v>59</v>
      </c>
      <c r="J231" s="4">
        <v>80</v>
      </c>
      <c r="K231" s="4">
        <v>208</v>
      </c>
      <c r="L231" s="4">
        <v>295</v>
      </c>
      <c r="M231" s="4">
        <v>65</v>
      </c>
      <c r="N231" s="4">
        <v>1097</v>
      </c>
      <c r="O231" s="5">
        <f>VLOOKUP(A231,'[1]census pivot'!$A$4:$S$462,2,FALSE)</f>
        <v>462606.62300000002</v>
      </c>
      <c r="P231" s="5">
        <f>VLOOKUP(A231,'[1]census pivot'!$A$4:$S$462,3,FALSE)</f>
        <v>439465.98800000007</v>
      </c>
      <c r="Q231" s="5">
        <f>VLOOKUP(A231,'[1]census pivot'!$A$4:$S$462,4,FALSE)</f>
        <v>440213.11000000004</v>
      </c>
      <c r="R231" s="5">
        <f>VLOOKUP(A231,'[1]census pivot'!$A$4:$S$462,5,FALSE)</f>
        <v>452890.97800000006</v>
      </c>
      <c r="S231" s="5">
        <f>VLOOKUP(A231,'[1]census pivot'!$A$4:$S$462,6,FALSE)</f>
        <v>431718.96200000006</v>
      </c>
      <c r="T231" s="5">
        <f>VLOOKUP(A231,'[1]census pivot'!$A$4:$S$462,7,FALSE)</f>
        <v>444524.59</v>
      </c>
      <c r="U231" s="5">
        <f>VLOOKUP(A231,'[1]census pivot'!$A$4:$S$462,8,FALSE)</f>
        <v>407474.42200000002</v>
      </c>
      <c r="V231" s="5">
        <f>VLOOKUP(A231,'[1]census pivot'!$A$4:$S$462,9,FALSE)</f>
        <v>420015.06300000008</v>
      </c>
      <c r="W231" s="5">
        <f>VLOOKUP(A231,'[1]census pivot'!$A$4:$S$462,10,FALSE)</f>
        <v>408939.42699999997</v>
      </c>
      <c r="X231" s="5">
        <f>VLOOKUP(A231,'[1]census pivot'!$A$4:$S$462,11,FALSE)</f>
        <v>421357.15700000001</v>
      </c>
      <c r="Y231" s="5">
        <f>VLOOKUP(A231,'[1]census pivot'!$A$4:$S$462,12,FALSE)</f>
        <v>395777.07200000004</v>
      </c>
      <c r="Z231" s="5">
        <f>VLOOKUP(A231,'[1]census pivot'!$A$4:$S$462,13,FALSE)</f>
        <v>361719.63199999998</v>
      </c>
      <c r="AA231" s="5">
        <f>VLOOKUP(A231,'[1]census pivot'!$A$4:$S$462,14,FALSE)</f>
        <v>320846.17499999999</v>
      </c>
      <c r="AB231" s="5">
        <f>VLOOKUP(A231,'[1]census pivot'!$A$4:$S$462,15,FALSE)</f>
        <v>257180.95600000001</v>
      </c>
      <c r="AC231" s="5">
        <f>VLOOKUP(A231,'[1]census pivot'!$A$4:$S$462,16,FALSE)</f>
        <v>202672.12699999998</v>
      </c>
      <c r="AD231" s="5">
        <f>VLOOKUP(A231,'[1]census pivot'!$A$4:$S$462,17,FALSE)</f>
        <v>161792.32299999997</v>
      </c>
      <c r="AE231" s="5">
        <f>VLOOKUP(A231,'[1]census pivot'!$A$4:$S$462,18,FALSE)</f>
        <v>115351.32100000001</v>
      </c>
      <c r="AF231" s="5">
        <f>VLOOKUP(A231,'[1]census pivot'!$A$4:$S$462,19,FALSE)</f>
        <v>94396.292999999991</v>
      </c>
      <c r="AG231" s="6">
        <f t="shared" si="30"/>
        <v>2.3345969259934264E-4</v>
      </c>
      <c r="AH231" s="6">
        <f t="shared" si="31"/>
        <v>6.4796356000264987E-5</v>
      </c>
      <c r="AI231" s="6">
        <f t="shared" si="32"/>
        <v>6.4435179193215932E-5</v>
      </c>
      <c r="AJ231" s="6">
        <f t="shared" si="33"/>
        <v>5.3990672937540913E-5</v>
      </c>
      <c r="AK231" s="6">
        <f t="shared" si="34"/>
        <v>8.203104129395571E-5</v>
      </c>
      <c r="AL231" s="6">
        <f t="shared" si="35"/>
        <v>5.8741878991829625E-5</v>
      </c>
      <c r="AM231" s="6">
        <f t="shared" si="36"/>
        <v>8.6438551997375395E-5</v>
      </c>
      <c r="AN231" s="6">
        <f t="shared" si="37"/>
        <v>1.739686064037979E-4</v>
      </c>
      <c r="AO231" s="6">
        <f t="shared" si="38"/>
        <v>7.5051333307863993E-4</v>
      </c>
      <c r="AP231" s="6">
        <f t="shared" si="39"/>
        <v>3.1251227206559903E-3</v>
      </c>
    </row>
    <row r="232" spans="1:42" x14ac:dyDescent="0.35">
      <c r="A232" s="3" t="s">
        <v>174</v>
      </c>
      <c r="B232" s="4">
        <v>48</v>
      </c>
      <c r="C232" s="4">
        <v>61</v>
      </c>
      <c r="D232" s="4">
        <v>71</v>
      </c>
      <c r="E232" s="4">
        <v>52</v>
      </c>
      <c r="F232" s="4">
        <v>34</v>
      </c>
      <c r="G232" s="4">
        <v>71</v>
      </c>
      <c r="H232" s="4">
        <v>49</v>
      </c>
      <c r="I232" s="4">
        <v>56</v>
      </c>
      <c r="J232" s="4">
        <v>80</v>
      </c>
      <c r="K232" s="4">
        <v>244</v>
      </c>
      <c r="L232" s="4">
        <v>472</v>
      </c>
      <c r="M232" s="4">
        <v>38</v>
      </c>
      <c r="N232" s="4">
        <v>1276</v>
      </c>
      <c r="O232" s="5">
        <f>VLOOKUP(A232,'[1]census pivot'!$A$4:$S$462,2,FALSE)</f>
        <v>413214.62900000013</v>
      </c>
      <c r="P232" s="5">
        <f>VLOOKUP(A232,'[1]census pivot'!$A$4:$S$462,3,FALSE)</f>
        <v>422949.87800000008</v>
      </c>
      <c r="Q232" s="5">
        <f>VLOOKUP(A232,'[1]census pivot'!$A$4:$S$462,4,FALSE)</f>
        <v>430638.8699999997</v>
      </c>
      <c r="R232" s="5">
        <f>VLOOKUP(A232,'[1]census pivot'!$A$4:$S$462,5,FALSE)</f>
        <v>453529.87400000007</v>
      </c>
      <c r="S232" s="5">
        <f>VLOOKUP(A232,'[1]census pivot'!$A$4:$S$462,6,FALSE)</f>
        <v>440863.06099999981</v>
      </c>
      <c r="T232" s="5">
        <f>VLOOKUP(A232,'[1]census pivot'!$A$4:$S$462,7,FALSE)</f>
        <v>401815.15200000006</v>
      </c>
      <c r="U232" s="5">
        <f>VLOOKUP(A232,'[1]census pivot'!$A$4:$S$462,8,FALSE)</f>
        <v>392242.88399999985</v>
      </c>
      <c r="V232" s="5">
        <f>VLOOKUP(A232,'[1]census pivot'!$A$4:$S$462,9,FALSE)</f>
        <v>391104.19499999989</v>
      </c>
      <c r="W232" s="5">
        <f>VLOOKUP(A232,'[1]census pivot'!$A$4:$S$462,10,FALSE)</f>
        <v>414400.95300000015</v>
      </c>
      <c r="X232" s="5">
        <f>VLOOKUP(A232,'[1]census pivot'!$A$4:$S$462,11,FALSE)</f>
        <v>444420.96800000005</v>
      </c>
      <c r="Y232" s="5">
        <f>VLOOKUP(A232,'[1]census pivot'!$A$4:$S$462,12,FALSE)</f>
        <v>448914.924</v>
      </c>
      <c r="Z232" s="5">
        <f>VLOOKUP(A232,'[1]census pivot'!$A$4:$S$462,13,FALSE)</f>
        <v>399074.87</v>
      </c>
      <c r="AA232" s="5">
        <f>VLOOKUP(A232,'[1]census pivot'!$A$4:$S$462,14,FALSE)</f>
        <v>335321.95999999996</v>
      </c>
      <c r="AB232" s="5">
        <f>VLOOKUP(A232,'[1]census pivot'!$A$4:$S$462,15,FALSE)</f>
        <v>247065.00700000001</v>
      </c>
      <c r="AC232" s="5">
        <f>VLOOKUP(A232,'[1]census pivot'!$A$4:$S$462,16,FALSE)</f>
        <v>187081.69400000013</v>
      </c>
      <c r="AD232" s="5">
        <f>VLOOKUP(A232,'[1]census pivot'!$A$4:$S$462,17,FALSE)</f>
        <v>147349.92099999997</v>
      </c>
      <c r="AE232" s="5">
        <f>VLOOKUP(A232,'[1]census pivot'!$A$4:$S$462,18,FALSE)</f>
        <v>117277.974</v>
      </c>
      <c r="AF232" s="5">
        <f>VLOOKUP(A232,'[1]census pivot'!$A$4:$S$462,19,FALSE)</f>
        <v>107469.41999999998</v>
      </c>
      <c r="AG232" s="6">
        <f t="shared" si="30"/>
        <v>2.6378543340487579E-4</v>
      </c>
      <c r="AH232" s="6">
        <f t="shared" si="31"/>
        <v>8.317822858649024E-5</v>
      </c>
      <c r="AI232" s="6">
        <f t="shared" si="32"/>
        <v>7.9383453537678058E-5</v>
      </c>
      <c r="AJ232" s="6">
        <f t="shared" si="33"/>
        <v>4.2818028983463377E-5</v>
      </c>
      <c r="AK232" s="6">
        <f t="shared" si="34"/>
        <v>8.8143446601535551E-5</v>
      </c>
      <c r="AL232" s="6">
        <f t="shared" si="35"/>
        <v>5.4850589166745357E-5</v>
      </c>
      <c r="AM232" s="6">
        <f t="shared" si="36"/>
        <v>7.6253052453943739E-5</v>
      </c>
      <c r="AN232" s="6">
        <f t="shared" si="37"/>
        <v>1.8426951031927795E-4</v>
      </c>
      <c r="AO232" s="6">
        <f t="shared" si="38"/>
        <v>9.2204943095662703E-4</v>
      </c>
      <c r="AP232" s="6">
        <f t="shared" si="39"/>
        <v>4.3919470301412257E-3</v>
      </c>
    </row>
    <row r="233" spans="1:42" x14ac:dyDescent="0.35">
      <c r="A233" s="3" t="s">
        <v>118</v>
      </c>
      <c r="B233" s="4">
        <v>51</v>
      </c>
      <c r="C233" s="4">
        <v>45</v>
      </c>
      <c r="D233" s="4">
        <v>59</v>
      </c>
      <c r="E233" s="4">
        <v>53</v>
      </c>
      <c r="F233" s="4">
        <v>57</v>
      </c>
      <c r="G233" s="4">
        <v>44</v>
      </c>
      <c r="H233" s="4">
        <v>58</v>
      </c>
      <c r="I233" s="4">
        <v>48</v>
      </c>
      <c r="J233" s="4">
        <v>81</v>
      </c>
      <c r="K233" s="4">
        <v>38</v>
      </c>
      <c r="L233" s="4">
        <v>46</v>
      </c>
      <c r="M233" s="4">
        <v>58</v>
      </c>
      <c r="N233" s="4">
        <v>638</v>
      </c>
      <c r="O233" s="5">
        <f>VLOOKUP(A233,'[1]census pivot'!$A$4:$S$462,2,FALSE)</f>
        <v>32142</v>
      </c>
      <c r="P233" s="5">
        <f>VLOOKUP(A233,'[1]census pivot'!$A$4:$S$462,3,FALSE)</f>
        <v>26298</v>
      </c>
      <c r="Q233" s="5">
        <f>VLOOKUP(A233,'[1]census pivot'!$A$4:$S$462,4,FALSE)</f>
        <v>26882.400000000001</v>
      </c>
      <c r="R233" s="5">
        <f>VLOOKUP(A233,'[1]census pivot'!$A$4:$S$462,5,FALSE)</f>
        <v>43830</v>
      </c>
      <c r="S233" s="5">
        <f>VLOOKUP(A233,'[1]census pivot'!$A$4:$S$462,6,FALSE)</f>
        <v>56102.400000000001</v>
      </c>
      <c r="T233" s="5">
        <f>VLOOKUP(A233,'[1]census pivot'!$A$4:$S$462,7,FALSE)</f>
        <v>62530.8</v>
      </c>
      <c r="U233" s="5">
        <f>VLOOKUP(A233,'[1]census pivot'!$A$4:$S$462,8,FALSE)</f>
        <v>51427.199999999997</v>
      </c>
      <c r="V233" s="5">
        <f>VLOOKUP(A233,'[1]census pivot'!$A$4:$S$462,9,FALSE)</f>
        <v>43245.599999999999</v>
      </c>
      <c r="W233" s="5">
        <f>VLOOKUP(A233,'[1]census pivot'!$A$4:$S$462,10,FALSE)</f>
        <v>38570.400000000001</v>
      </c>
      <c r="X233" s="5">
        <f>VLOOKUP(A233,'[1]census pivot'!$A$4:$S$462,11,FALSE)</f>
        <v>38570.400000000001</v>
      </c>
      <c r="Y233" s="5">
        <f>VLOOKUP(A233,'[1]census pivot'!$A$4:$S$462,12,FALSE)</f>
        <v>36817.199999999997</v>
      </c>
      <c r="Z233" s="5">
        <f>VLOOKUP(A233,'[1]census pivot'!$A$4:$S$462,13,FALSE)</f>
        <v>33895.199999999997</v>
      </c>
      <c r="AA233" s="5">
        <f>VLOOKUP(A233,'[1]census pivot'!$A$4:$S$462,14,FALSE)</f>
        <v>28051.200000000001</v>
      </c>
      <c r="AB233" s="5">
        <f>VLOOKUP(A233,'[1]census pivot'!$A$4:$S$462,15,FALSE)</f>
        <v>20454</v>
      </c>
      <c r="AC233" s="5">
        <f>VLOOKUP(A233,'[1]census pivot'!$A$4:$S$462,16,FALSE)</f>
        <v>15194.4</v>
      </c>
      <c r="AD233" s="5">
        <f>VLOOKUP(A233,'[1]census pivot'!$A$4:$S$462,17,FALSE)</f>
        <v>11688</v>
      </c>
      <c r="AE233" s="5">
        <f>VLOOKUP(A233,'[1]census pivot'!$A$4:$S$462,18,FALSE)</f>
        <v>10519.2</v>
      </c>
      <c r="AF233" s="5">
        <f>VLOOKUP(A233,'[1]census pivot'!$A$4:$S$462,19,FALSE)</f>
        <v>9350.4</v>
      </c>
      <c r="AG233" s="6">
        <f t="shared" si="30"/>
        <v>2.9867463132350197E-3</v>
      </c>
      <c r="AH233" s="6">
        <f t="shared" si="31"/>
        <v>1.1094312942362223E-3</v>
      </c>
      <c r="AI233" s="6">
        <f t="shared" si="32"/>
        <v>5.903991097982236E-4</v>
      </c>
      <c r="AJ233" s="6">
        <f t="shared" si="33"/>
        <v>5.0018427841836462E-4</v>
      </c>
      <c r="AK233" s="6">
        <f t="shared" si="34"/>
        <v>5.3779211890094848E-4</v>
      </c>
      <c r="AL233" s="6">
        <f t="shared" si="35"/>
        <v>7.6935729483363301E-4</v>
      </c>
      <c r="AM233" s="6">
        <f t="shared" si="36"/>
        <v>7.7486343032040614E-4</v>
      </c>
      <c r="AN233" s="6">
        <f t="shared" si="37"/>
        <v>2.2721917393206986E-3</v>
      </c>
      <c r="AO233" s="6">
        <f t="shared" si="38"/>
        <v>1.7111567419575632E-3</v>
      </c>
      <c r="AP233" s="6">
        <f t="shared" si="39"/>
        <v>4.9195756331279943E-3</v>
      </c>
    </row>
    <row r="234" spans="1:42" x14ac:dyDescent="0.35">
      <c r="A234" s="3" t="s">
        <v>385</v>
      </c>
      <c r="B234" s="4">
        <v>56</v>
      </c>
      <c r="C234" s="4">
        <v>52</v>
      </c>
      <c r="D234" s="4">
        <v>53</v>
      </c>
      <c r="E234" s="4">
        <v>58</v>
      </c>
      <c r="F234" s="4">
        <v>65</v>
      </c>
      <c r="G234" s="4">
        <v>62</v>
      </c>
      <c r="H234" s="4">
        <v>53</v>
      </c>
      <c r="I234" s="4">
        <v>62</v>
      </c>
      <c r="J234" s="4">
        <v>81</v>
      </c>
      <c r="K234" s="4">
        <v>88</v>
      </c>
      <c r="L234" s="4">
        <v>171</v>
      </c>
      <c r="M234" s="4">
        <v>52</v>
      </c>
      <c r="N234" s="4">
        <v>853</v>
      </c>
      <c r="O234" s="5">
        <f>VLOOKUP(A234,'[1]census pivot'!$A$4:$S$462,2,FALSE)</f>
        <v>230554.40300000002</v>
      </c>
      <c r="P234" s="5">
        <f>VLOOKUP(A234,'[1]census pivot'!$A$4:$S$462,3,FALSE)</f>
        <v>240672.30000000002</v>
      </c>
      <c r="Q234" s="5">
        <f>VLOOKUP(A234,'[1]census pivot'!$A$4:$S$462,4,FALSE)</f>
        <v>238497.48</v>
      </c>
      <c r="R234" s="5">
        <f>VLOOKUP(A234,'[1]census pivot'!$A$4:$S$462,5,FALSE)</f>
        <v>244783.663</v>
      </c>
      <c r="S234" s="5">
        <f>VLOOKUP(A234,'[1]census pivot'!$A$4:$S$462,6,FALSE)</f>
        <v>264509.06200000003</v>
      </c>
      <c r="T234" s="5">
        <f>VLOOKUP(A234,'[1]census pivot'!$A$4:$S$462,7,FALSE)</f>
        <v>270783.90100000001</v>
      </c>
      <c r="U234" s="5">
        <f>VLOOKUP(A234,'[1]census pivot'!$A$4:$S$462,8,FALSE)</f>
        <v>275935.43900000001</v>
      </c>
      <c r="V234" s="5">
        <f>VLOOKUP(A234,'[1]census pivot'!$A$4:$S$462,9,FALSE)</f>
        <v>260463.38700000005</v>
      </c>
      <c r="W234" s="5">
        <f>VLOOKUP(A234,'[1]census pivot'!$A$4:$S$462,10,FALSE)</f>
        <v>256513.69000000006</v>
      </c>
      <c r="X234" s="5">
        <f>VLOOKUP(A234,'[1]census pivot'!$A$4:$S$462,11,FALSE)</f>
        <v>250694.68799999997</v>
      </c>
      <c r="Y234" s="5">
        <f>VLOOKUP(A234,'[1]census pivot'!$A$4:$S$462,12,FALSE)</f>
        <v>263662.63300000009</v>
      </c>
      <c r="Z234" s="5">
        <f>VLOOKUP(A234,'[1]census pivot'!$A$4:$S$462,13,FALSE)</f>
        <v>269064.31800000003</v>
      </c>
      <c r="AA234" s="5">
        <f>VLOOKUP(A234,'[1]census pivot'!$A$4:$S$462,14,FALSE)</f>
        <v>267640.31299999997</v>
      </c>
      <c r="AB234" s="5">
        <f>VLOOKUP(A234,'[1]census pivot'!$A$4:$S$462,15,FALSE)</f>
        <v>221049.78100000002</v>
      </c>
      <c r="AC234" s="5">
        <f>VLOOKUP(A234,'[1]census pivot'!$A$4:$S$462,16,FALSE)</f>
        <v>152557.20999999996</v>
      </c>
      <c r="AD234" s="5">
        <f>VLOOKUP(A234,'[1]census pivot'!$A$4:$S$462,17,FALSE)</f>
        <v>102467.93400000001</v>
      </c>
      <c r="AE234" s="5">
        <f>VLOOKUP(A234,'[1]census pivot'!$A$4:$S$462,18,FALSE)</f>
        <v>72550.801000000007</v>
      </c>
      <c r="AF234" s="5">
        <f>VLOOKUP(A234,'[1]census pivot'!$A$4:$S$462,19,FALSE)</f>
        <v>84529.169000000009</v>
      </c>
      <c r="AG234" s="6">
        <f t="shared" si="30"/>
        <v>4.6843607666863766E-4</v>
      </c>
      <c r="AH234" s="6">
        <f t="shared" si="31"/>
        <v>1.1060797698886602E-4</v>
      </c>
      <c r="AI234" s="6">
        <f t="shared" si="32"/>
        <v>1.0406588863015861E-4</v>
      </c>
      <c r="AJ234" s="6">
        <f t="shared" si="33"/>
        <v>1.1889098344316846E-4</v>
      </c>
      <c r="AK234" s="6">
        <f t="shared" si="34"/>
        <v>1.1992794798520629E-4</v>
      </c>
      <c r="AL234" s="6">
        <f t="shared" si="35"/>
        <v>1.0304120858425576E-4</v>
      </c>
      <c r="AM234" s="6">
        <f t="shared" si="36"/>
        <v>1.155197783266379E-4</v>
      </c>
      <c r="AN234" s="6">
        <f t="shared" si="37"/>
        <v>2.1680536486534858E-4</v>
      </c>
      <c r="AO234" s="6">
        <f t="shared" si="38"/>
        <v>5.028033141709086E-4</v>
      </c>
      <c r="AP234" s="6">
        <f t="shared" si="39"/>
        <v>2.0229703192752315E-3</v>
      </c>
    </row>
    <row r="235" spans="1:42" x14ac:dyDescent="0.35">
      <c r="A235" s="3" t="s">
        <v>483</v>
      </c>
      <c r="B235" s="4">
        <v>55</v>
      </c>
      <c r="C235" s="4">
        <v>47</v>
      </c>
      <c r="D235" s="4">
        <v>54</v>
      </c>
      <c r="E235" s="4">
        <v>39</v>
      </c>
      <c r="F235" s="4">
        <v>44</v>
      </c>
      <c r="G235" s="4">
        <v>60</v>
      </c>
      <c r="H235" s="4">
        <v>45</v>
      </c>
      <c r="I235" s="4">
        <v>50</v>
      </c>
      <c r="J235" s="4">
        <v>81</v>
      </c>
      <c r="K235" s="4">
        <v>109</v>
      </c>
      <c r="L235" s="4">
        <v>207</v>
      </c>
      <c r="M235" s="4">
        <v>68</v>
      </c>
      <c r="N235" s="4">
        <v>859</v>
      </c>
      <c r="O235" s="5">
        <f>VLOOKUP(A235,'[1]census pivot'!$A$4:$S$462,2,FALSE)</f>
        <v>87532.506999999998</v>
      </c>
      <c r="P235" s="5">
        <f>VLOOKUP(A235,'[1]census pivot'!$A$4:$S$462,3,FALSE)</f>
        <v>88595.192999999985</v>
      </c>
      <c r="Q235" s="5">
        <f>VLOOKUP(A235,'[1]census pivot'!$A$4:$S$462,4,FALSE)</f>
        <v>90520.47099999999</v>
      </c>
      <c r="R235" s="5">
        <f>VLOOKUP(A235,'[1]census pivot'!$A$4:$S$462,5,FALSE)</f>
        <v>96018.206999999995</v>
      </c>
      <c r="S235" s="5">
        <f>VLOOKUP(A235,'[1]census pivot'!$A$4:$S$462,6,FALSE)</f>
        <v>107512.152</v>
      </c>
      <c r="T235" s="5">
        <f>VLOOKUP(A235,'[1]census pivot'!$A$4:$S$462,7,FALSE)</f>
        <v>91629.760999999984</v>
      </c>
      <c r="U235" s="5">
        <f>VLOOKUP(A235,'[1]census pivot'!$A$4:$S$462,8,FALSE)</f>
        <v>94112.031000000017</v>
      </c>
      <c r="V235" s="5">
        <f>VLOOKUP(A235,'[1]census pivot'!$A$4:$S$462,9,FALSE)</f>
        <v>92208.740999999995</v>
      </c>
      <c r="W235" s="5">
        <f>VLOOKUP(A235,'[1]census pivot'!$A$4:$S$462,10,FALSE)</f>
        <v>98544.900999999998</v>
      </c>
      <c r="X235" s="5">
        <f>VLOOKUP(A235,'[1]census pivot'!$A$4:$S$462,11,FALSE)</f>
        <v>100878.14599999999</v>
      </c>
      <c r="Y235" s="5">
        <f>VLOOKUP(A235,'[1]census pivot'!$A$4:$S$462,12,FALSE)</f>
        <v>110228.79600000002</v>
      </c>
      <c r="Z235" s="5">
        <f>VLOOKUP(A235,'[1]census pivot'!$A$4:$S$462,13,FALSE)</f>
        <v>113118.389</v>
      </c>
      <c r="AA235" s="5">
        <f>VLOOKUP(A235,'[1]census pivot'!$A$4:$S$462,14,FALSE)</f>
        <v>105886.25399999996</v>
      </c>
      <c r="AB235" s="5">
        <f>VLOOKUP(A235,'[1]census pivot'!$A$4:$S$462,15,FALSE)</f>
        <v>85677.922000000006</v>
      </c>
      <c r="AC235" s="5">
        <f>VLOOKUP(A235,'[1]census pivot'!$A$4:$S$462,16,FALSE)</f>
        <v>60444.596000000012</v>
      </c>
      <c r="AD235" s="5">
        <f>VLOOKUP(A235,'[1]census pivot'!$A$4:$S$462,17,FALSE)</f>
        <v>46261.043000000005</v>
      </c>
      <c r="AE235" s="5">
        <f>VLOOKUP(A235,'[1]census pivot'!$A$4:$S$462,18,FALSE)</f>
        <v>32681.326000000001</v>
      </c>
      <c r="AF235" s="5">
        <f>VLOOKUP(A235,'[1]census pivot'!$A$4:$S$462,19,FALSE)</f>
        <v>32636.475000000002</v>
      </c>
      <c r="AG235" s="6">
        <f t="shared" si="30"/>
        <v>1.1652813736958317E-3</v>
      </c>
      <c r="AH235" s="6">
        <f t="shared" si="31"/>
        <v>3.0148117029005347E-4</v>
      </c>
      <c r="AI235" s="6">
        <f t="shared" si="32"/>
        <v>2.6531668427902692E-4</v>
      </c>
      <c r="AJ235" s="6">
        <f t="shared" si="33"/>
        <v>2.3688799126046978E-4</v>
      </c>
      <c r="AK235" s="6">
        <f t="shared" si="34"/>
        <v>3.1454183191951851E-4</v>
      </c>
      <c r="AL235" s="6">
        <f t="shared" si="35"/>
        <v>2.131621043518313E-4</v>
      </c>
      <c r="AM235" s="6">
        <f t="shared" si="36"/>
        <v>2.2830566199457246E-4</v>
      </c>
      <c r="AN235" s="6">
        <f t="shared" si="37"/>
        <v>5.5432934710309323E-4</v>
      </c>
      <c r="AO235" s="6">
        <f t="shared" si="38"/>
        <v>1.3807541043010755E-3</v>
      </c>
      <c r="AP235" s="6">
        <f t="shared" si="39"/>
        <v>6.3425967418356301E-3</v>
      </c>
    </row>
    <row r="236" spans="1:42" x14ac:dyDescent="0.35">
      <c r="A236" s="3" t="s">
        <v>492</v>
      </c>
      <c r="B236" s="4">
        <v>69</v>
      </c>
      <c r="C236" s="4">
        <v>52</v>
      </c>
      <c r="D236" s="4">
        <v>35</v>
      </c>
      <c r="E236" s="4">
        <v>63</v>
      </c>
      <c r="F236" s="4">
        <v>60</v>
      </c>
      <c r="G236" s="4">
        <v>45</v>
      </c>
      <c r="H236" s="4">
        <v>51</v>
      </c>
      <c r="I236" s="4">
        <v>65</v>
      </c>
      <c r="J236" s="4">
        <v>81</v>
      </c>
      <c r="K236" s="4">
        <v>238</v>
      </c>
      <c r="L236" s="4">
        <v>595</v>
      </c>
      <c r="M236" s="4">
        <v>34</v>
      </c>
      <c r="N236" s="4">
        <v>1388</v>
      </c>
      <c r="O236" s="5">
        <f>VLOOKUP(A236,'[1]census pivot'!$A$4:$S$462,2,FALSE)</f>
        <v>327592.27600000001</v>
      </c>
      <c r="P236" s="5">
        <f>VLOOKUP(A236,'[1]census pivot'!$A$4:$S$462,3,FALSE)</f>
        <v>346228.34700000013</v>
      </c>
      <c r="Q236" s="5">
        <f>VLOOKUP(A236,'[1]census pivot'!$A$4:$S$462,4,FALSE)</f>
        <v>352176.51200000005</v>
      </c>
      <c r="R236" s="5">
        <f>VLOOKUP(A236,'[1]census pivot'!$A$4:$S$462,5,FALSE)</f>
        <v>368059.80399999995</v>
      </c>
      <c r="S236" s="5">
        <f>VLOOKUP(A236,'[1]census pivot'!$A$4:$S$462,6,FALSE)</f>
        <v>384240.61099999992</v>
      </c>
      <c r="T236" s="5">
        <f>VLOOKUP(A236,'[1]census pivot'!$A$4:$S$462,7,FALSE)</f>
        <v>347946.28399999999</v>
      </c>
      <c r="U236" s="5">
        <f>VLOOKUP(A236,'[1]census pivot'!$A$4:$S$462,8,FALSE)</f>
        <v>352836.99800000002</v>
      </c>
      <c r="V236" s="5">
        <f>VLOOKUP(A236,'[1]census pivot'!$A$4:$S$462,9,FALSE)</f>
        <v>325882.91900000005</v>
      </c>
      <c r="W236" s="5">
        <f>VLOOKUP(A236,'[1]census pivot'!$A$4:$S$462,10,FALSE)</f>
        <v>338928.01099999994</v>
      </c>
      <c r="X236" s="5">
        <f>VLOOKUP(A236,'[1]census pivot'!$A$4:$S$462,11,FALSE)</f>
        <v>371576.30400000012</v>
      </c>
      <c r="Y236" s="5">
        <f>VLOOKUP(A236,'[1]census pivot'!$A$4:$S$462,12,FALSE)</f>
        <v>409390.56299999991</v>
      </c>
      <c r="Z236" s="5">
        <f>VLOOKUP(A236,'[1]census pivot'!$A$4:$S$462,13,FALSE)</f>
        <v>384185.82400000002</v>
      </c>
      <c r="AA236" s="5">
        <f>VLOOKUP(A236,'[1]census pivot'!$A$4:$S$462,14,FALSE)</f>
        <v>331147.50599999999</v>
      </c>
      <c r="AB236" s="5">
        <f>VLOOKUP(A236,'[1]census pivot'!$A$4:$S$462,15,FALSE)</f>
        <v>248694.141</v>
      </c>
      <c r="AC236" s="5">
        <f>VLOOKUP(A236,'[1]census pivot'!$A$4:$S$462,16,FALSE)</f>
        <v>179160.08799999996</v>
      </c>
      <c r="AD236" s="5">
        <f>VLOOKUP(A236,'[1]census pivot'!$A$4:$S$462,17,FALSE)</f>
        <v>136046.068</v>
      </c>
      <c r="AE236" s="5">
        <f>VLOOKUP(A236,'[1]census pivot'!$A$4:$S$462,18,FALSE)</f>
        <v>107661.27599999997</v>
      </c>
      <c r="AF236" s="5">
        <f>VLOOKUP(A236,'[1]census pivot'!$A$4:$S$462,19,FALSE)</f>
        <v>114895.12099999997</v>
      </c>
      <c r="AG236" s="6">
        <f t="shared" si="30"/>
        <v>3.693615779878766E-4</v>
      </c>
      <c r="AH236" s="6">
        <f t="shared" si="31"/>
        <v>5.011419887615643E-5</v>
      </c>
      <c r="AI236" s="6">
        <f t="shared" si="32"/>
        <v>4.6523967423306565E-5</v>
      </c>
      <c r="AJ236" s="6">
        <f t="shared" si="33"/>
        <v>8.5618480835848479E-5</v>
      </c>
      <c r="AK236" s="6">
        <f t="shared" si="34"/>
        <v>6.7688417818281065E-5</v>
      </c>
      <c r="AL236" s="6">
        <f t="shared" si="35"/>
        <v>6.5303666717527969E-5</v>
      </c>
      <c r="AM236" s="6">
        <f t="shared" si="36"/>
        <v>9.0866729221186982E-5</v>
      </c>
      <c r="AN236" s="6">
        <f t="shared" si="37"/>
        <v>1.8931681519034375E-4</v>
      </c>
      <c r="AO236" s="6">
        <f t="shared" si="38"/>
        <v>9.7658115711112925E-4</v>
      </c>
      <c r="AP236" s="6">
        <f t="shared" si="39"/>
        <v>5.1786359144005787E-3</v>
      </c>
    </row>
    <row r="237" spans="1:42" x14ac:dyDescent="0.35">
      <c r="A237" s="3" t="s">
        <v>195</v>
      </c>
      <c r="B237" s="4">
        <v>54</v>
      </c>
      <c r="C237" s="4">
        <v>62</v>
      </c>
      <c r="D237" s="4">
        <v>43</v>
      </c>
      <c r="E237" s="4">
        <v>62</v>
      </c>
      <c r="F237" s="4">
        <v>55</v>
      </c>
      <c r="G237" s="4">
        <v>66</v>
      </c>
      <c r="H237" s="4">
        <v>60</v>
      </c>
      <c r="I237" s="4">
        <v>60</v>
      </c>
      <c r="J237" s="4">
        <v>82</v>
      </c>
      <c r="K237" s="4">
        <v>132</v>
      </c>
      <c r="L237" s="4">
        <v>360</v>
      </c>
      <c r="M237" s="4">
        <v>78</v>
      </c>
      <c r="N237" s="4">
        <v>1114</v>
      </c>
      <c r="O237" s="5">
        <f>VLOOKUP(A237,'[1]census pivot'!$A$4:$S$462,2,FALSE)</f>
        <v>190646.19299999997</v>
      </c>
      <c r="P237" s="5">
        <f>VLOOKUP(A237,'[1]census pivot'!$A$4:$S$462,3,FALSE)</f>
        <v>192976.29900000006</v>
      </c>
      <c r="Q237" s="5">
        <f>VLOOKUP(A237,'[1]census pivot'!$A$4:$S$462,4,FALSE)</f>
        <v>191699.32399999996</v>
      </c>
      <c r="R237" s="5">
        <f>VLOOKUP(A237,'[1]census pivot'!$A$4:$S$462,5,FALSE)</f>
        <v>193076.24900000001</v>
      </c>
      <c r="S237" s="5">
        <f>VLOOKUP(A237,'[1]census pivot'!$A$4:$S$462,6,FALSE)</f>
        <v>209514.93899999998</v>
      </c>
      <c r="T237" s="5">
        <f>VLOOKUP(A237,'[1]census pivot'!$A$4:$S$462,7,FALSE)</f>
        <v>185673.00600000002</v>
      </c>
      <c r="U237" s="5">
        <f>VLOOKUP(A237,'[1]census pivot'!$A$4:$S$462,8,FALSE)</f>
        <v>183659.53000000003</v>
      </c>
      <c r="V237" s="5">
        <f>VLOOKUP(A237,'[1]census pivot'!$A$4:$S$462,9,FALSE)</f>
        <v>165305.28800000003</v>
      </c>
      <c r="W237" s="5">
        <f>VLOOKUP(A237,'[1]census pivot'!$A$4:$S$462,10,FALSE)</f>
        <v>165245.03400000004</v>
      </c>
      <c r="X237" s="5">
        <f>VLOOKUP(A237,'[1]census pivot'!$A$4:$S$462,11,FALSE)</f>
        <v>170812.21199999991</v>
      </c>
      <c r="Y237" s="5">
        <f>VLOOKUP(A237,'[1]census pivot'!$A$4:$S$462,12,FALSE)</f>
        <v>191114.06700000001</v>
      </c>
      <c r="Z237" s="5">
        <f>VLOOKUP(A237,'[1]census pivot'!$A$4:$S$462,13,FALSE)</f>
        <v>184975.35499999989</v>
      </c>
      <c r="AA237" s="5">
        <f>VLOOKUP(A237,'[1]census pivot'!$A$4:$S$462,14,FALSE)</f>
        <v>157532.07400000005</v>
      </c>
      <c r="AB237" s="5">
        <f>VLOOKUP(A237,'[1]census pivot'!$A$4:$S$462,15,FALSE)</f>
        <v>120781.95999999998</v>
      </c>
      <c r="AC237" s="5">
        <f>VLOOKUP(A237,'[1]census pivot'!$A$4:$S$462,16,FALSE)</f>
        <v>87378.782999999996</v>
      </c>
      <c r="AD237" s="5">
        <f>VLOOKUP(A237,'[1]census pivot'!$A$4:$S$462,17,FALSE)</f>
        <v>66431.468000000008</v>
      </c>
      <c r="AE237" s="5">
        <f>VLOOKUP(A237,'[1]census pivot'!$A$4:$S$462,18,FALSE)</f>
        <v>53426.225999999995</v>
      </c>
      <c r="AF237" s="5">
        <f>VLOOKUP(A237,'[1]census pivot'!$A$4:$S$462,19,FALSE)</f>
        <v>57200.35500000001</v>
      </c>
      <c r="AG237" s="6">
        <f t="shared" si="30"/>
        <v>6.0845694411532265E-4</v>
      </c>
      <c r="AH237" s="6">
        <f t="shared" si="31"/>
        <v>1.1178249264835791E-4</v>
      </c>
      <c r="AI237" s="6">
        <f t="shared" si="32"/>
        <v>1.0680810033030331E-4</v>
      </c>
      <c r="AJ237" s="6">
        <f t="shared" si="33"/>
        <v>1.4891728899833507E-4</v>
      </c>
      <c r="AK237" s="6">
        <f t="shared" si="34"/>
        <v>1.9966702679539362E-4</v>
      </c>
      <c r="AL237" s="6">
        <f t="shared" si="35"/>
        <v>1.6577961723525473E-4</v>
      </c>
      <c r="AM237" s="6">
        <f t="shared" si="36"/>
        <v>1.7517868203670411E-4</v>
      </c>
      <c r="AN237" s="6">
        <f t="shared" si="37"/>
        <v>3.9392634181748676E-4</v>
      </c>
      <c r="AO237" s="6">
        <f t="shared" si="38"/>
        <v>1.1013060204545567E-3</v>
      </c>
      <c r="AP237" s="6">
        <f t="shared" si="39"/>
        <v>6.293667233358953E-3</v>
      </c>
    </row>
    <row r="238" spans="1:42" x14ac:dyDescent="0.35">
      <c r="A238" s="3" t="s">
        <v>383</v>
      </c>
      <c r="B238" s="4">
        <v>35</v>
      </c>
      <c r="C238" s="4">
        <v>69</v>
      </c>
      <c r="D238" s="4">
        <v>50</v>
      </c>
      <c r="E238" s="4">
        <v>51</v>
      </c>
      <c r="F238" s="4">
        <v>47</v>
      </c>
      <c r="G238" s="4">
        <v>52</v>
      </c>
      <c r="H238" s="4">
        <v>64</v>
      </c>
      <c r="I238" s="4">
        <v>88</v>
      </c>
      <c r="J238" s="4">
        <v>85</v>
      </c>
      <c r="K238" s="4">
        <v>82</v>
      </c>
      <c r="L238" s="4">
        <v>185</v>
      </c>
      <c r="M238" s="4">
        <v>46</v>
      </c>
      <c r="N238" s="4">
        <v>854</v>
      </c>
      <c r="O238" s="5">
        <f>VLOOKUP(A238,'[1]census pivot'!$A$4:$S$462,2,FALSE)</f>
        <v>226112.80500000002</v>
      </c>
      <c r="P238" s="5">
        <f>VLOOKUP(A238,'[1]census pivot'!$A$4:$S$462,3,FALSE)</f>
        <v>234560.27100000001</v>
      </c>
      <c r="Q238" s="5">
        <f>VLOOKUP(A238,'[1]census pivot'!$A$4:$S$462,4,FALSE)</f>
        <v>235454.283</v>
      </c>
      <c r="R238" s="5">
        <f>VLOOKUP(A238,'[1]census pivot'!$A$4:$S$462,5,FALSE)</f>
        <v>241151.44699999996</v>
      </c>
      <c r="S238" s="5">
        <f>VLOOKUP(A238,'[1]census pivot'!$A$4:$S$462,6,FALSE)</f>
        <v>257293.32199999999</v>
      </c>
      <c r="T238" s="5">
        <f>VLOOKUP(A238,'[1]census pivot'!$A$4:$S$462,7,FALSE)</f>
        <v>257998.59599999996</v>
      </c>
      <c r="U238" s="5">
        <f>VLOOKUP(A238,'[1]census pivot'!$A$4:$S$462,8,FALSE)</f>
        <v>264455.38399999996</v>
      </c>
      <c r="V238" s="5">
        <f>VLOOKUP(A238,'[1]census pivot'!$A$4:$S$462,9,FALSE)</f>
        <v>243148.00799999997</v>
      </c>
      <c r="W238" s="5">
        <f>VLOOKUP(A238,'[1]census pivot'!$A$4:$S$462,10,FALSE)</f>
        <v>256231.64299999998</v>
      </c>
      <c r="X238" s="5">
        <f>VLOOKUP(A238,'[1]census pivot'!$A$4:$S$462,11,FALSE)</f>
        <v>247171.77899999998</v>
      </c>
      <c r="Y238" s="5">
        <f>VLOOKUP(A238,'[1]census pivot'!$A$4:$S$462,12,FALSE)</f>
        <v>263714.33899999998</v>
      </c>
      <c r="Z238" s="5">
        <f>VLOOKUP(A238,'[1]census pivot'!$A$4:$S$462,13,FALSE)</f>
        <v>263047.79499999998</v>
      </c>
      <c r="AA238" s="5">
        <f>VLOOKUP(A238,'[1]census pivot'!$A$4:$S$462,14,FALSE)</f>
        <v>246988.435</v>
      </c>
      <c r="AB238" s="5">
        <f>VLOOKUP(A238,'[1]census pivot'!$A$4:$S$462,15,FALSE)</f>
        <v>184048.47500000001</v>
      </c>
      <c r="AC238" s="5">
        <f>VLOOKUP(A238,'[1]census pivot'!$A$4:$S$462,16,FALSE)</f>
        <v>133190.70600000001</v>
      </c>
      <c r="AD238" s="5">
        <f>VLOOKUP(A238,'[1]census pivot'!$A$4:$S$462,17,FALSE)</f>
        <v>91866.801999999996</v>
      </c>
      <c r="AE238" s="5">
        <f>VLOOKUP(A238,'[1]census pivot'!$A$4:$S$462,18,FALSE)</f>
        <v>71092.583999999988</v>
      </c>
      <c r="AF238" s="5">
        <f>VLOOKUP(A238,'[1]census pivot'!$A$4:$S$462,19,FALSE)</f>
        <v>76676.89899999999</v>
      </c>
      <c r="AG238" s="6">
        <f t="shared" si="30"/>
        <v>4.5994741430057442E-4</v>
      </c>
      <c r="AH238" s="6">
        <f t="shared" si="31"/>
        <v>1.0637968457461852E-4</v>
      </c>
      <c r="AI238" s="6">
        <f t="shared" si="32"/>
        <v>1.0031201671613891E-4</v>
      </c>
      <c r="AJ238" s="6">
        <f t="shared" si="33"/>
        <v>8.9960076483674225E-5</v>
      </c>
      <c r="AK238" s="6">
        <f t="shared" si="34"/>
        <v>1.0412919288134952E-4</v>
      </c>
      <c r="AL238" s="6">
        <f t="shared" si="35"/>
        <v>1.2527253676522878E-4</v>
      </c>
      <c r="AM238" s="6">
        <f t="shared" si="36"/>
        <v>1.7253676273154165E-4</v>
      </c>
      <c r="AN238" s="6">
        <f t="shared" si="37"/>
        <v>2.6793663926398802E-4</v>
      </c>
      <c r="AO238" s="6">
        <f t="shared" si="38"/>
        <v>5.0319286303643785E-4</v>
      </c>
      <c r="AP238" s="6">
        <f t="shared" si="39"/>
        <v>2.4127214638661903E-3</v>
      </c>
    </row>
    <row r="239" spans="1:42" x14ac:dyDescent="0.35">
      <c r="A239" s="3" t="s">
        <v>470</v>
      </c>
      <c r="B239" s="4">
        <v>46</v>
      </c>
      <c r="C239" s="4">
        <v>55</v>
      </c>
      <c r="D239" s="4">
        <v>56</v>
      </c>
      <c r="E239" s="4">
        <v>51</v>
      </c>
      <c r="F239" s="4">
        <v>39</v>
      </c>
      <c r="G239" s="4">
        <v>51</v>
      </c>
      <c r="H239" s="4">
        <v>57</v>
      </c>
      <c r="I239" s="4">
        <v>85</v>
      </c>
      <c r="J239" s="4">
        <v>85</v>
      </c>
      <c r="K239" s="4">
        <v>166</v>
      </c>
      <c r="L239" s="4">
        <v>365</v>
      </c>
      <c r="M239" s="4">
        <v>35</v>
      </c>
      <c r="N239" s="4">
        <v>1091</v>
      </c>
      <c r="O239" s="5">
        <f>VLOOKUP(A239,'[1]census pivot'!$A$4:$S$462,2,FALSE)</f>
        <v>431446.04999999993</v>
      </c>
      <c r="P239" s="5">
        <f>VLOOKUP(A239,'[1]census pivot'!$A$4:$S$462,3,FALSE)</f>
        <v>423135.12399999995</v>
      </c>
      <c r="Q239" s="5">
        <f>VLOOKUP(A239,'[1]census pivot'!$A$4:$S$462,4,FALSE)</f>
        <v>435537.07700000005</v>
      </c>
      <c r="R239" s="5">
        <f>VLOOKUP(A239,'[1]census pivot'!$A$4:$S$462,5,FALSE)</f>
        <v>459846.24000000005</v>
      </c>
      <c r="S239" s="5">
        <f>VLOOKUP(A239,'[1]census pivot'!$A$4:$S$462,6,FALSE)</f>
        <v>461739.88300000003</v>
      </c>
      <c r="T239" s="5">
        <f>VLOOKUP(A239,'[1]census pivot'!$A$4:$S$462,7,FALSE)</f>
        <v>475182.25999999995</v>
      </c>
      <c r="U239" s="5">
        <f>VLOOKUP(A239,'[1]census pivot'!$A$4:$S$462,8,FALSE)</f>
        <v>440081.13800000004</v>
      </c>
      <c r="V239" s="5">
        <f>VLOOKUP(A239,'[1]census pivot'!$A$4:$S$462,9,FALSE)</f>
        <v>449088.01699999999</v>
      </c>
      <c r="W239" s="5">
        <f>VLOOKUP(A239,'[1]census pivot'!$A$4:$S$462,10,FALSE)</f>
        <v>463809.64700000011</v>
      </c>
      <c r="X239" s="5">
        <f>VLOOKUP(A239,'[1]census pivot'!$A$4:$S$462,11,FALSE)</f>
        <v>490708.033</v>
      </c>
      <c r="Y239" s="5">
        <f>VLOOKUP(A239,'[1]census pivot'!$A$4:$S$462,12,FALSE)</f>
        <v>487589.65399999998</v>
      </c>
      <c r="Z239" s="5">
        <f>VLOOKUP(A239,'[1]census pivot'!$A$4:$S$462,13,FALSE)</f>
        <v>438645.85199999996</v>
      </c>
      <c r="AA239" s="5">
        <f>VLOOKUP(A239,'[1]census pivot'!$A$4:$S$462,14,FALSE)</f>
        <v>367178.82900000003</v>
      </c>
      <c r="AB239" s="5">
        <f>VLOOKUP(A239,'[1]census pivot'!$A$4:$S$462,15,FALSE)</f>
        <v>255902.83899999992</v>
      </c>
      <c r="AC239" s="5">
        <f>VLOOKUP(A239,'[1]census pivot'!$A$4:$S$462,16,FALSE)</f>
        <v>181123.99899999998</v>
      </c>
      <c r="AD239" s="5">
        <f>VLOOKUP(A239,'[1]census pivot'!$A$4:$S$462,17,FALSE)</f>
        <v>142082.26200000005</v>
      </c>
      <c r="AE239" s="5">
        <f>VLOOKUP(A239,'[1]census pivot'!$A$4:$S$462,18,FALSE)</f>
        <v>114452.82200000003</v>
      </c>
      <c r="AF239" s="5">
        <f>VLOOKUP(A239,'[1]census pivot'!$A$4:$S$462,19,FALSE)</f>
        <v>111299.74999999999</v>
      </c>
      <c r="AG239" s="6">
        <f t="shared" si="30"/>
        <v>2.3409647625699672E-4</v>
      </c>
      <c r="AH239" s="6">
        <f t="shared" si="31"/>
        <v>6.5216970963754298E-5</v>
      </c>
      <c r="AI239" s="6">
        <f t="shared" si="32"/>
        <v>6.0764803855450408E-5</v>
      </c>
      <c r="AJ239" s="6">
        <f t="shared" si="33"/>
        <v>4.2610684623925056E-5</v>
      </c>
      <c r="AK239" s="6">
        <f t="shared" si="34"/>
        <v>5.586606474217026E-5</v>
      </c>
      <c r="AL239" s="6">
        <f t="shared" si="35"/>
        <v>5.8264473848234708E-5</v>
      </c>
      <c r="AM239" s="6">
        <f t="shared" si="36"/>
        <v>1.0548200123942344E-4</v>
      </c>
      <c r="AN239" s="6">
        <f t="shared" si="37"/>
        <v>1.944960643355272E-4</v>
      </c>
      <c r="AO239" s="6">
        <f t="shared" si="38"/>
        <v>6.4708498117162E-4</v>
      </c>
      <c r="AP239" s="6">
        <f t="shared" si="39"/>
        <v>3.2794323437384185E-3</v>
      </c>
    </row>
    <row r="240" spans="1:42" x14ac:dyDescent="0.35">
      <c r="A240" s="3" t="s">
        <v>408</v>
      </c>
      <c r="B240" s="4">
        <v>49</v>
      </c>
      <c r="C240" s="4">
        <v>66</v>
      </c>
      <c r="D240" s="4">
        <v>50</v>
      </c>
      <c r="E240" s="4">
        <v>63</v>
      </c>
      <c r="F240" s="4">
        <v>61</v>
      </c>
      <c r="G240" s="4">
        <v>48</v>
      </c>
      <c r="H240" s="4">
        <v>69</v>
      </c>
      <c r="I240" s="4">
        <v>62</v>
      </c>
      <c r="J240" s="4">
        <v>85</v>
      </c>
      <c r="K240" s="4">
        <v>206</v>
      </c>
      <c r="L240" s="4">
        <v>287</v>
      </c>
      <c r="M240" s="4">
        <v>63</v>
      </c>
      <c r="N240" s="4">
        <v>1109</v>
      </c>
      <c r="O240" s="5">
        <f>VLOOKUP(A240,'[1]census pivot'!$A$4:$S$462,2,FALSE)</f>
        <v>293177.50400000002</v>
      </c>
      <c r="P240" s="5">
        <f>VLOOKUP(A240,'[1]census pivot'!$A$4:$S$462,3,FALSE)</f>
        <v>290180.18599999993</v>
      </c>
      <c r="Q240" s="5">
        <f>VLOOKUP(A240,'[1]census pivot'!$A$4:$S$462,4,FALSE)</f>
        <v>290459.81200000003</v>
      </c>
      <c r="R240" s="5">
        <f>VLOOKUP(A240,'[1]census pivot'!$A$4:$S$462,5,FALSE)</f>
        <v>319442.98200000008</v>
      </c>
      <c r="S240" s="5">
        <f>VLOOKUP(A240,'[1]census pivot'!$A$4:$S$462,6,FALSE)</f>
        <v>331504.995</v>
      </c>
      <c r="T240" s="5">
        <f>VLOOKUP(A240,'[1]census pivot'!$A$4:$S$462,7,FALSE)</f>
        <v>297995.50999999995</v>
      </c>
      <c r="U240" s="5">
        <f>VLOOKUP(A240,'[1]census pivot'!$A$4:$S$462,8,FALSE)</f>
        <v>282146.23699999991</v>
      </c>
      <c r="V240" s="5">
        <f>VLOOKUP(A240,'[1]census pivot'!$A$4:$S$462,9,FALSE)</f>
        <v>286775.70800000004</v>
      </c>
      <c r="W240" s="5">
        <f>VLOOKUP(A240,'[1]census pivot'!$A$4:$S$462,10,FALSE)</f>
        <v>301297.90200000006</v>
      </c>
      <c r="X240" s="5">
        <f>VLOOKUP(A240,'[1]census pivot'!$A$4:$S$462,11,FALSE)</f>
        <v>320084.538</v>
      </c>
      <c r="Y240" s="5">
        <f>VLOOKUP(A240,'[1]census pivot'!$A$4:$S$462,12,FALSE)</f>
        <v>318698.31899999996</v>
      </c>
      <c r="Z240" s="5">
        <f>VLOOKUP(A240,'[1]census pivot'!$A$4:$S$462,13,FALSE)</f>
        <v>298873.5180000001</v>
      </c>
      <c r="AA240" s="5">
        <f>VLOOKUP(A240,'[1]census pivot'!$A$4:$S$462,14,FALSE)</f>
        <v>272246.24900000001</v>
      </c>
      <c r="AB240" s="5">
        <f>VLOOKUP(A240,'[1]census pivot'!$A$4:$S$462,15,FALSE)</f>
        <v>211860.60499999998</v>
      </c>
      <c r="AC240" s="5">
        <f>VLOOKUP(A240,'[1]census pivot'!$A$4:$S$462,16,FALSE)</f>
        <v>154809.64199999996</v>
      </c>
      <c r="AD240" s="5">
        <f>VLOOKUP(A240,'[1]census pivot'!$A$4:$S$462,17,FALSE)</f>
        <v>111301.75900000001</v>
      </c>
      <c r="AE240" s="5">
        <f>VLOOKUP(A240,'[1]census pivot'!$A$4:$S$462,18,FALSE)</f>
        <v>79253.292999999991</v>
      </c>
      <c r="AF240" s="5">
        <f>VLOOKUP(A240,'[1]census pivot'!$A$4:$S$462,19,FALSE)</f>
        <v>68607.135999999984</v>
      </c>
      <c r="AG240" s="6">
        <f t="shared" si="30"/>
        <v>3.9225383404587545E-4</v>
      </c>
      <c r="AH240" s="6">
        <f t="shared" si="31"/>
        <v>8.6111876846623999E-5</v>
      </c>
      <c r="AI240" s="6">
        <f t="shared" si="32"/>
        <v>7.6811053673495004E-5</v>
      </c>
      <c r="AJ240" s="6">
        <f t="shared" si="33"/>
        <v>1.0514671684194451E-4</v>
      </c>
      <c r="AK240" s="6">
        <f t="shared" si="34"/>
        <v>8.1622434987347912E-5</v>
      </c>
      <c r="AL240" s="6">
        <f t="shared" si="35"/>
        <v>1.0801792697451805E-4</v>
      </c>
      <c r="AM240" s="6">
        <f t="shared" si="36"/>
        <v>1.08558665944406E-4</v>
      </c>
      <c r="AN240" s="6">
        <f t="shared" si="37"/>
        <v>2.3181591824111109E-4</v>
      </c>
      <c r="AO240" s="6">
        <f t="shared" si="38"/>
        <v>1.0810524194341485E-3</v>
      </c>
      <c r="AP240" s="6">
        <f t="shared" si="39"/>
        <v>4.1832383150347515E-3</v>
      </c>
    </row>
    <row r="241" spans="1:42" x14ac:dyDescent="0.35">
      <c r="A241" s="3" t="s">
        <v>406</v>
      </c>
      <c r="B241" s="4">
        <v>44</v>
      </c>
      <c r="C241" s="4">
        <v>56</v>
      </c>
      <c r="D241" s="4">
        <v>48</v>
      </c>
      <c r="E241" s="4">
        <v>67</v>
      </c>
      <c r="F241" s="4">
        <v>63</v>
      </c>
      <c r="G241" s="4">
        <v>37</v>
      </c>
      <c r="H241" s="4">
        <v>59</v>
      </c>
      <c r="I241" s="4">
        <v>53</v>
      </c>
      <c r="J241" s="4">
        <v>86</v>
      </c>
      <c r="K241" s="4">
        <v>208</v>
      </c>
      <c r="L241" s="4">
        <v>327</v>
      </c>
      <c r="M241" s="4">
        <v>52</v>
      </c>
      <c r="N241" s="4">
        <v>1100</v>
      </c>
      <c r="O241" s="5">
        <f>VLOOKUP(A241,'[1]census pivot'!$A$4:$S$462,2,FALSE)</f>
        <v>292395.26299999998</v>
      </c>
      <c r="P241" s="5">
        <f>VLOOKUP(A241,'[1]census pivot'!$A$4:$S$462,3,FALSE)</f>
        <v>285484.12900000002</v>
      </c>
      <c r="Q241" s="5">
        <f>VLOOKUP(A241,'[1]census pivot'!$A$4:$S$462,4,FALSE)</f>
        <v>292178.01400000008</v>
      </c>
      <c r="R241" s="5">
        <f>VLOOKUP(A241,'[1]census pivot'!$A$4:$S$462,5,FALSE)</f>
        <v>324024.82199999993</v>
      </c>
      <c r="S241" s="5">
        <f>VLOOKUP(A241,'[1]census pivot'!$A$4:$S$462,6,FALSE)</f>
        <v>317428.25799999991</v>
      </c>
      <c r="T241" s="5">
        <f>VLOOKUP(A241,'[1]census pivot'!$A$4:$S$462,7,FALSE)</f>
        <v>294262.95299999998</v>
      </c>
      <c r="U241" s="5">
        <f>VLOOKUP(A241,'[1]census pivot'!$A$4:$S$462,8,FALSE)</f>
        <v>274592.72300000006</v>
      </c>
      <c r="V241" s="5">
        <f>VLOOKUP(A241,'[1]census pivot'!$A$4:$S$462,9,FALSE)</f>
        <v>297959.87799999991</v>
      </c>
      <c r="W241" s="5">
        <f>VLOOKUP(A241,'[1]census pivot'!$A$4:$S$462,10,FALSE)</f>
        <v>312426.86699999997</v>
      </c>
      <c r="X241" s="5">
        <f>VLOOKUP(A241,'[1]census pivot'!$A$4:$S$462,11,FALSE)</f>
        <v>328168.4549999999</v>
      </c>
      <c r="Y241" s="5">
        <f>VLOOKUP(A241,'[1]census pivot'!$A$4:$S$462,12,FALSE)</f>
        <v>317192.50999999995</v>
      </c>
      <c r="Z241" s="5">
        <f>VLOOKUP(A241,'[1]census pivot'!$A$4:$S$462,13,FALSE)</f>
        <v>290207.38500000001</v>
      </c>
      <c r="AA241" s="5">
        <f>VLOOKUP(A241,'[1]census pivot'!$A$4:$S$462,14,FALSE)</f>
        <v>253566.99700000003</v>
      </c>
      <c r="AB241" s="5">
        <f>VLOOKUP(A241,'[1]census pivot'!$A$4:$S$462,15,FALSE)</f>
        <v>191626.94199999998</v>
      </c>
      <c r="AC241" s="5">
        <f>VLOOKUP(A241,'[1]census pivot'!$A$4:$S$462,16,FALSE)</f>
        <v>140930.30900000001</v>
      </c>
      <c r="AD241" s="5">
        <f>VLOOKUP(A241,'[1]census pivot'!$A$4:$S$462,17,FALSE)</f>
        <v>106877.52200000001</v>
      </c>
      <c r="AE241" s="5">
        <f>VLOOKUP(A241,'[1]census pivot'!$A$4:$S$462,18,FALSE)</f>
        <v>79354.41899999998</v>
      </c>
      <c r="AF241" s="5">
        <f>VLOOKUP(A241,'[1]census pivot'!$A$4:$S$462,19,FALSE)</f>
        <v>66375.846000000005</v>
      </c>
      <c r="AG241" s="6">
        <f t="shared" si="30"/>
        <v>3.4200280460767931E-4</v>
      </c>
      <c r="AH241" s="6">
        <f t="shared" si="31"/>
        <v>8.3093553180963749E-5</v>
      </c>
      <c r="AI241" s="6">
        <f t="shared" si="32"/>
        <v>7.4830102928183012E-5</v>
      </c>
      <c r="AJ241" s="6">
        <f t="shared" si="33"/>
        <v>1.1074865323133386E-4</v>
      </c>
      <c r="AK241" s="6">
        <f t="shared" si="34"/>
        <v>6.0617305836154761E-5</v>
      </c>
      <c r="AL241" s="6">
        <f t="shared" si="35"/>
        <v>9.1421705370730024E-5</v>
      </c>
      <c r="AM241" s="6">
        <f t="shared" si="36"/>
        <v>9.7466893907480919E-5</v>
      </c>
      <c r="AN241" s="6">
        <f t="shared" si="37"/>
        <v>2.5860208953916328E-4</v>
      </c>
      <c r="AO241" s="6">
        <f t="shared" si="38"/>
        <v>1.1168868180351512E-3</v>
      </c>
      <c r="AP241" s="6">
        <f t="shared" si="39"/>
        <v>4.9264908804326196E-3</v>
      </c>
    </row>
    <row r="242" spans="1:42" x14ac:dyDescent="0.35">
      <c r="A242" s="3" t="s">
        <v>297</v>
      </c>
      <c r="B242" s="4">
        <v>47</v>
      </c>
      <c r="C242" s="4">
        <v>47</v>
      </c>
      <c r="D242" s="4">
        <v>51</v>
      </c>
      <c r="E242" s="4">
        <v>43</v>
      </c>
      <c r="F242" s="4">
        <v>62</v>
      </c>
      <c r="G242" s="4">
        <v>63</v>
      </c>
      <c r="H242" s="4">
        <v>49</v>
      </c>
      <c r="I242" s="4">
        <v>61</v>
      </c>
      <c r="J242" s="4">
        <v>87</v>
      </c>
      <c r="K242" s="4">
        <v>129</v>
      </c>
      <c r="L242" s="4">
        <v>149</v>
      </c>
      <c r="M242" s="4">
        <v>64</v>
      </c>
      <c r="N242" s="4">
        <v>852</v>
      </c>
      <c r="O242" s="5">
        <f>VLOOKUP(A242,'[1]census pivot'!$A$4:$S$462,2,FALSE)</f>
        <v>195159.26299999998</v>
      </c>
      <c r="P242" s="5">
        <f>VLOOKUP(A242,'[1]census pivot'!$A$4:$S$462,3,FALSE)</f>
        <v>177866.42399999997</v>
      </c>
      <c r="Q242" s="5">
        <f>VLOOKUP(A242,'[1]census pivot'!$A$4:$S$462,4,FALSE)</f>
        <v>177810.13699999999</v>
      </c>
      <c r="R242" s="5">
        <f>VLOOKUP(A242,'[1]census pivot'!$A$4:$S$462,5,FALSE)</f>
        <v>164045.68500000003</v>
      </c>
      <c r="S242" s="5">
        <f>VLOOKUP(A242,'[1]census pivot'!$A$4:$S$462,6,FALSE)</f>
        <v>163929.31799999997</v>
      </c>
      <c r="T242" s="5">
        <f>VLOOKUP(A242,'[1]census pivot'!$A$4:$S$462,7,FALSE)</f>
        <v>194069.52500000002</v>
      </c>
      <c r="U242" s="5">
        <f>VLOOKUP(A242,'[1]census pivot'!$A$4:$S$462,8,FALSE)</f>
        <v>182655.07699999993</v>
      </c>
      <c r="V242" s="5">
        <f>VLOOKUP(A242,'[1]census pivot'!$A$4:$S$462,9,FALSE)</f>
        <v>186755.91499999998</v>
      </c>
      <c r="W242" s="5">
        <f>VLOOKUP(A242,'[1]census pivot'!$A$4:$S$462,10,FALSE)</f>
        <v>184055.71499999994</v>
      </c>
      <c r="X242" s="5">
        <f>VLOOKUP(A242,'[1]census pivot'!$A$4:$S$462,11,FALSE)</f>
        <v>181504.50599999996</v>
      </c>
      <c r="Y242" s="5">
        <f>VLOOKUP(A242,'[1]census pivot'!$A$4:$S$462,12,FALSE)</f>
        <v>164768.78899999999</v>
      </c>
      <c r="Z242" s="5">
        <f>VLOOKUP(A242,'[1]census pivot'!$A$4:$S$462,13,FALSE)</f>
        <v>149392.9</v>
      </c>
      <c r="AA242" s="5">
        <f>VLOOKUP(A242,'[1]census pivot'!$A$4:$S$462,14,FALSE)</f>
        <v>128657.45899999999</v>
      </c>
      <c r="AB242" s="5">
        <f>VLOOKUP(A242,'[1]census pivot'!$A$4:$S$462,15,FALSE)</f>
        <v>95608.061999999991</v>
      </c>
      <c r="AC242" s="5">
        <f>VLOOKUP(A242,'[1]census pivot'!$A$4:$S$462,16,FALSE)</f>
        <v>68667.122000000003</v>
      </c>
      <c r="AD242" s="5">
        <f>VLOOKUP(A242,'[1]census pivot'!$A$4:$S$462,17,FALSE)</f>
        <v>56252.711999999985</v>
      </c>
      <c r="AE242" s="5">
        <f>VLOOKUP(A242,'[1]census pivot'!$A$4:$S$462,18,FALSE)</f>
        <v>38716.76</v>
      </c>
      <c r="AF242" s="5">
        <f>VLOOKUP(A242,'[1]census pivot'!$A$4:$S$462,19,FALSE)</f>
        <v>28295.126999999997</v>
      </c>
      <c r="AG242" s="6">
        <f t="shared" si="30"/>
        <v>4.8165789599236193E-4</v>
      </c>
      <c r="AH242" s="6">
        <f t="shared" si="31"/>
        <v>1.433887008371069E-4</v>
      </c>
      <c r="AI242" s="6">
        <f t="shared" si="32"/>
        <v>1.554996555636894E-4</v>
      </c>
      <c r="AJ242" s="6">
        <f t="shared" si="33"/>
        <v>1.6457645630481017E-4</v>
      </c>
      <c r="AK242" s="6">
        <f t="shared" si="34"/>
        <v>1.6989758384870513E-4</v>
      </c>
      <c r="AL242" s="6">
        <f t="shared" si="35"/>
        <v>1.4150672520097171E-4</v>
      </c>
      <c r="AM242" s="6">
        <f t="shared" si="36"/>
        <v>2.193847194421353E-4</v>
      </c>
      <c r="AN242" s="6">
        <f t="shared" si="37"/>
        <v>5.2959916331610983E-4</v>
      </c>
      <c r="AO242" s="6">
        <f t="shared" si="38"/>
        <v>1.3583312330092772E-3</v>
      </c>
      <c r="AP242" s="6">
        <f t="shared" si="39"/>
        <v>5.2659244116486916E-3</v>
      </c>
    </row>
    <row r="243" spans="1:42" x14ac:dyDescent="0.35">
      <c r="A243" s="3" t="s">
        <v>228</v>
      </c>
      <c r="B243" s="4">
        <v>61</v>
      </c>
      <c r="C243" s="4">
        <v>44</v>
      </c>
      <c r="D243" s="4">
        <v>52</v>
      </c>
      <c r="E243" s="4">
        <v>51</v>
      </c>
      <c r="F243" s="4">
        <v>43</v>
      </c>
      <c r="G243" s="4">
        <v>51</v>
      </c>
      <c r="H243" s="4">
        <v>36</v>
      </c>
      <c r="I243" s="4">
        <v>42</v>
      </c>
      <c r="J243" s="4">
        <v>87</v>
      </c>
      <c r="K243" s="4">
        <v>250</v>
      </c>
      <c r="L243" s="4">
        <v>450</v>
      </c>
      <c r="M243" s="4">
        <v>70</v>
      </c>
      <c r="N243" s="4">
        <v>1237</v>
      </c>
      <c r="O243" s="5">
        <f>VLOOKUP(A243,'[1]census pivot'!$A$4:$S$462,2,FALSE)</f>
        <v>365907.95699999994</v>
      </c>
      <c r="P243" s="5">
        <f>VLOOKUP(A243,'[1]census pivot'!$A$4:$S$462,3,FALSE)</f>
        <v>364306.29900000006</v>
      </c>
      <c r="Q243" s="5">
        <f>VLOOKUP(A243,'[1]census pivot'!$A$4:$S$462,4,FALSE)</f>
        <v>379249.37</v>
      </c>
      <c r="R243" s="5">
        <f>VLOOKUP(A243,'[1]census pivot'!$A$4:$S$462,5,FALSE)</f>
        <v>405089.20300000004</v>
      </c>
      <c r="S243" s="5">
        <f>VLOOKUP(A243,'[1]census pivot'!$A$4:$S$462,6,FALSE)</f>
        <v>395529.39100000006</v>
      </c>
      <c r="T243" s="5">
        <f>VLOOKUP(A243,'[1]census pivot'!$A$4:$S$462,7,FALSE)</f>
        <v>394828.65299999993</v>
      </c>
      <c r="U243" s="5">
        <f>VLOOKUP(A243,'[1]census pivot'!$A$4:$S$462,8,FALSE)</f>
        <v>371004.55</v>
      </c>
      <c r="V243" s="5">
        <f>VLOOKUP(A243,'[1]census pivot'!$A$4:$S$462,9,FALSE)</f>
        <v>379295.90299999993</v>
      </c>
      <c r="W243" s="5">
        <f>VLOOKUP(A243,'[1]census pivot'!$A$4:$S$462,10,FALSE)</f>
        <v>419757.14599999995</v>
      </c>
      <c r="X243" s="5">
        <f>VLOOKUP(A243,'[1]census pivot'!$A$4:$S$462,11,FALSE)</f>
        <v>454947.68499999994</v>
      </c>
      <c r="Y243" s="5">
        <f>VLOOKUP(A243,'[1]census pivot'!$A$4:$S$462,12,FALSE)</f>
        <v>439121.17300000001</v>
      </c>
      <c r="Z243" s="5">
        <f>VLOOKUP(A243,'[1]census pivot'!$A$4:$S$462,13,FALSE)</f>
        <v>378603.85499999998</v>
      </c>
      <c r="AA243" s="5">
        <f>VLOOKUP(A243,'[1]census pivot'!$A$4:$S$462,14,FALSE)</f>
        <v>319442.576</v>
      </c>
      <c r="AB243" s="5">
        <f>VLOOKUP(A243,'[1]census pivot'!$A$4:$S$462,15,FALSE)</f>
        <v>229999.40900000004</v>
      </c>
      <c r="AC243" s="5">
        <f>VLOOKUP(A243,'[1]census pivot'!$A$4:$S$462,16,FALSE)</f>
        <v>162613.60499999998</v>
      </c>
      <c r="AD243" s="5">
        <f>VLOOKUP(A243,'[1]census pivot'!$A$4:$S$462,17,FALSE)</f>
        <v>127642.61900000002</v>
      </c>
      <c r="AE243" s="5">
        <f>VLOOKUP(A243,'[1]census pivot'!$A$4:$S$462,18,FALSE)</f>
        <v>98018.791000000027</v>
      </c>
      <c r="AF243" s="5">
        <f>VLOOKUP(A243,'[1]census pivot'!$A$4:$S$462,19,FALSE)</f>
        <v>98018.225000000006</v>
      </c>
      <c r="AG243" s="6">
        <f t="shared" si="30"/>
        <v>2.8695741098628261E-4</v>
      </c>
      <c r="AH243" s="6">
        <f t="shared" si="31"/>
        <v>6.9934239180684669E-5</v>
      </c>
      <c r="AI243" s="6">
        <f t="shared" si="32"/>
        <v>6.4949778071229751E-5</v>
      </c>
      <c r="AJ243" s="6">
        <f t="shared" si="33"/>
        <v>5.6147996497874488E-5</v>
      </c>
      <c r="AK243" s="6">
        <f t="shared" si="34"/>
        <v>6.3825549585006349E-5</v>
      </c>
      <c r="AL243" s="6">
        <f t="shared" si="35"/>
        <v>4.0265355042709698E-5</v>
      </c>
      <c r="AM243" s="6">
        <f t="shared" si="36"/>
        <v>6.0167917397460341E-5</v>
      </c>
      <c r="AN243" s="6">
        <f t="shared" si="37"/>
        <v>2.2159224706698081E-4</v>
      </c>
      <c r="AO243" s="6">
        <f t="shared" si="38"/>
        <v>1.1078544621342212E-3</v>
      </c>
      <c r="AP243" s="6">
        <f t="shared" si="39"/>
        <v>4.5909829524050242E-3</v>
      </c>
    </row>
    <row r="244" spans="1:42" x14ac:dyDescent="0.35">
      <c r="A244" s="3" t="s">
        <v>491</v>
      </c>
      <c r="B244" s="4">
        <v>46</v>
      </c>
      <c r="C244" s="4">
        <v>52</v>
      </c>
      <c r="D244" s="4">
        <v>49</v>
      </c>
      <c r="E244" s="4">
        <v>59</v>
      </c>
      <c r="F244" s="4">
        <v>44</v>
      </c>
      <c r="G244" s="4">
        <v>49</v>
      </c>
      <c r="H244" s="4">
        <v>61</v>
      </c>
      <c r="I244" s="4">
        <v>64</v>
      </c>
      <c r="J244" s="4">
        <v>88</v>
      </c>
      <c r="K244" s="4">
        <v>195</v>
      </c>
      <c r="L244" s="4">
        <v>560</v>
      </c>
      <c r="M244" s="4">
        <v>71</v>
      </c>
      <c r="N244" s="4">
        <v>1338</v>
      </c>
      <c r="O244" s="5">
        <f>VLOOKUP(A244,'[1]census pivot'!$A$4:$S$462,2,FALSE)</f>
        <v>336435.57700000011</v>
      </c>
      <c r="P244" s="5">
        <f>VLOOKUP(A244,'[1]census pivot'!$A$4:$S$462,3,FALSE)</f>
        <v>354238.57600000012</v>
      </c>
      <c r="Q244" s="5">
        <f>VLOOKUP(A244,'[1]census pivot'!$A$4:$S$462,4,FALSE)</f>
        <v>363839.54</v>
      </c>
      <c r="R244" s="5">
        <f>VLOOKUP(A244,'[1]census pivot'!$A$4:$S$462,5,FALSE)</f>
        <v>381225.978</v>
      </c>
      <c r="S244" s="5">
        <f>VLOOKUP(A244,'[1]census pivot'!$A$4:$S$462,6,FALSE)</f>
        <v>387132.9709999999</v>
      </c>
      <c r="T244" s="5">
        <f>VLOOKUP(A244,'[1]census pivot'!$A$4:$S$462,7,FALSE)</f>
        <v>356189.1579999997</v>
      </c>
      <c r="U244" s="5">
        <f>VLOOKUP(A244,'[1]census pivot'!$A$4:$S$462,8,FALSE)</f>
        <v>355465.57499999984</v>
      </c>
      <c r="V244" s="5">
        <f>VLOOKUP(A244,'[1]census pivot'!$A$4:$S$462,9,FALSE)</f>
        <v>331895.64800000004</v>
      </c>
      <c r="W244" s="5">
        <f>VLOOKUP(A244,'[1]census pivot'!$A$4:$S$462,10,FALSE)</f>
        <v>353083.27599999995</v>
      </c>
      <c r="X244" s="5">
        <f>VLOOKUP(A244,'[1]census pivot'!$A$4:$S$462,11,FALSE)</f>
        <v>395373.728</v>
      </c>
      <c r="Y244" s="5">
        <f>VLOOKUP(A244,'[1]census pivot'!$A$4:$S$462,12,FALSE)</f>
        <v>425003.6719999999</v>
      </c>
      <c r="Z244" s="5">
        <f>VLOOKUP(A244,'[1]census pivot'!$A$4:$S$462,13,FALSE)</f>
        <v>390865.06999999995</v>
      </c>
      <c r="AA244" s="5">
        <f>VLOOKUP(A244,'[1]census pivot'!$A$4:$S$462,14,FALSE)</f>
        <v>330879.83400000003</v>
      </c>
      <c r="AB244" s="5">
        <f>VLOOKUP(A244,'[1]census pivot'!$A$4:$S$462,15,FALSE)</f>
        <v>240955.84499999994</v>
      </c>
      <c r="AC244" s="5">
        <f>VLOOKUP(A244,'[1]census pivot'!$A$4:$S$462,16,FALSE)</f>
        <v>180569.56700000004</v>
      </c>
      <c r="AD244" s="5">
        <f>VLOOKUP(A244,'[1]census pivot'!$A$4:$S$462,17,FALSE)</f>
        <v>138567.62</v>
      </c>
      <c r="AE244" s="5">
        <f>VLOOKUP(A244,'[1]census pivot'!$A$4:$S$462,18,FALSE)</f>
        <v>111506.68999999997</v>
      </c>
      <c r="AF244" s="5">
        <f>VLOOKUP(A244,'[1]census pivot'!$A$4:$S$462,19,FALSE)</f>
        <v>117228.76100000001</v>
      </c>
      <c r="AG244" s="6">
        <f t="shared" si="30"/>
        <v>2.9128905115763062E-4</v>
      </c>
      <c r="AH244" s="6">
        <f t="shared" si="31"/>
        <v>6.8237701314378997E-5</v>
      </c>
      <c r="AI244" s="6">
        <f t="shared" si="32"/>
        <v>6.3772277350022775E-5</v>
      </c>
      <c r="AJ244" s="6">
        <f t="shared" si="33"/>
        <v>6.182773465795249E-5</v>
      </c>
      <c r="AK244" s="6">
        <f t="shared" si="34"/>
        <v>7.1535047697321555E-5</v>
      </c>
      <c r="AL244" s="6">
        <f t="shared" si="35"/>
        <v>7.4356021996705433E-5</v>
      </c>
      <c r="AM244" s="6">
        <f t="shared" si="36"/>
        <v>8.8673989445999616E-5</v>
      </c>
      <c r="AN244" s="6">
        <f t="shared" si="37"/>
        <v>2.0876558683014822E-4</v>
      </c>
      <c r="AO244" s="6">
        <f t="shared" si="38"/>
        <v>7.7976822169378379E-4</v>
      </c>
      <c r="AP244" s="6">
        <f t="shared" si="39"/>
        <v>4.7769847196457186E-3</v>
      </c>
    </row>
    <row r="245" spans="1:42" x14ac:dyDescent="0.35">
      <c r="A245" s="3" t="s">
        <v>264</v>
      </c>
      <c r="B245" s="4">
        <v>58</v>
      </c>
      <c r="C245" s="4">
        <v>56</v>
      </c>
      <c r="D245" s="4">
        <v>59</v>
      </c>
      <c r="E245" s="4">
        <v>70</v>
      </c>
      <c r="F245" s="4">
        <v>48</v>
      </c>
      <c r="G245" s="4">
        <v>57</v>
      </c>
      <c r="H245" s="4">
        <v>60</v>
      </c>
      <c r="I245" s="4">
        <v>46</v>
      </c>
      <c r="J245" s="4">
        <v>89</v>
      </c>
      <c r="K245" s="4">
        <v>130</v>
      </c>
      <c r="L245" s="4">
        <v>237</v>
      </c>
      <c r="M245" s="4">
        <v>34</v>
      </c>
      <c r="N245" s="4">
        <v>944</v>
      </c>
      <c r="O245" s="5">
        <f>VLOOKUP(A245,'[1]census pivot'!$A$4:$S$462,2,FALSE)</f>
        <v>195379.45999999985</v>
      </c>
      <c r="P245" s="5">
        <f>VLOOKUP(A245,'[1]census pivot'!$A$4:$S$462,3,FALSE)</f>
        <v>193297.72299999997</v>
      </c>
      <c r="Q245" s="5">
        <f>VLOOKUP(A245,'[1]census pivot'!$A$4:$S$462,4,FALSE)</f>
        <v>196769.92999999991</v>
      </c>
      <c r="R245" s="5">
        <f>VLOOKUP(A245,'[1]census pivot'!$A$4:$S$462,5,FALSE)</f>
        <v>209423.97899999999</v>
      </c>
      <c r="S245" s="5">
        <f>VLOOKUP(A245,'[1]census pivot'!$A$4:$S$462,6,FALSE)</f>
        <v>203044.56699999998</v>
      </c>
      <c r="T245" s="5">
        <f>VLOOKUP(A245,'[1]census pivot'!$A$4:$S$462,7,FALSE)</f>
        <v>183671.897</v>
      </c>
      <c r="U245" s="5">
        <f>VLOOKUP(A245,'[1]census pivot'!$A$4:$S$462,8,FALSE)</f>
        <v>176805.42199999996</v>
      </c>
      <c r="V245" s="5">
        <f>VLOOKUP(A245,'[1]census pivot'!$A$4:$S$462,9,FALSE)</f>
        <v>172934.48499999996</v>
      </c>
      <c r="W245" s="5">
        <f>VLOOKUP(A245,'[1]census pivot'!$A$4:$S$462,10,FALSE)</f>
        <v>180822.05499999991</v>
      </c>
      <c r="X245" s="5">
        <f>VLOOKUP(A245,'[1]census pivot'!$A$4:$S$462,11,FALSE)</f>
        <v>193220.42499999999</v>
      </c>
      <c r="Y245" s="5">
        <f>VLOOKUP(A245,'[1]census pivot'!$A$4:$S$462,12,FALSE)</f>
        <v>194845.47199999992</v>
      </c>
      <c r="Z245" s="5">
        <f>VLOOKUP(A245,'[1]census pivot'!$A$4:$S$462,13,FALSE)</f>
        <v>176559.43299999996</v>
      </c>
      <c r="AA245" s="5">
        <f>VLOOKUP(A245,'[1]census pivot'!$A$4:$S$462,14,FALSE)</f>
        <v>152337.92600000001</v>
      </c>
      <c r="AB245" s="5">
        <f>VLOOKUP(A245,'[1]census pivot'!$A$4:$S$462,15,FALSE)</f>
        <v>114923.51999999996</v>
      </c>
      <c r="AC245" s="5">
        <f>VLOOKUP(A245,'[1]census pivot'!$A$4:$S$462,16,FALSE)</f>
        <v>88777.664999999964</v>
      </c>
      <c r="AD245" s="5">
        <f>VLOOKUP(A245,'[1]census pivot'!$A$4:$S$462,17,FALSE)</f>
        <v>64157.247000000018</v>
      </c>
      <c r="AE245" s="5">
        <f>VLOOKUP(A245,'[1]census pivot'!$A$4:$S$462,18,FALSE)</f>
        <v>49083.993999999999</v>
      </c>
      <c r="AF245" s="5">
        <f>VLOOKUP(A245,'[1]census pivot'!$A$4:$S$462,19,FALSE)</f>
        <v>42044.557000000001</v>
      </c>
      <c r="AG245" s="6">
        <f t="shared" si="30"/>
        <v>5.8347996253035037E-4</v>
      </c>
      <c r="AH245" s="6">
        <f t="shared" si="31"/>
        <v>1.5125581305251172E-4</v>
      </c>
      <c r="AI245" s="6">
        <f t="shared" si="32"/>
        <v>1.4304121022600352E-4</v>
      </c>
      <c r="AJ245" s="6">
        <f t="shared" si="33"/>
        <v>1.3315678260467757E-4</v>
      </c>
      <c r="AK245" s="6">
        <f t="shared" si="34"/>
        <v>1.6112776317859742E-4</v>
      </c>
      <c r="AL245" s="6">
        <f t="shared" si="35"/>
        <v>1.5461291616665821E-4</v>
      </c>
      <c r="AM245" s="6">
        <f t="shared" si="36"/>
        <v>1.3986126291759006E-4</v>
      </c>
      <c r="AN245" s="6">
        <f t="shared" si="37"/>
        <v>4.3691449315820145E-4</v>
      </c>
      <c r="AO245" s="6">
        <f t="shared" si="38"/>
        <v>1.1479916579155115E-3</v>
      </c>
      <c r="AP245" s="6">
        <f t="shared" si="39"/>
        <v>5.6368770873242878E-3</v>
      </c>
    </row>
    <row r="246" spans="1:42" x14ac:dyDescent="0.35">
      <c r="A246" s="3" t="s">
        <v>301</v>
      </c>
      <c r="B246" s="4">
        <v>59</v>
      </c>
      <c r="C246" s="4">
        <v>61</v>
      </c>
      <c r="D246" s="4">
        <v>43</v>
      </c>
      <c r="E246" s="4">
        <v>70</v>
      </c>
      <c r="F246" s="4">
        <v>35</v>
      </c>
      <c r="G246" s="4">
        <v>56</v>
      </c>
      <c r="H246" s="4">
        <v>43</v>
      </c>
      <c r="I246" s="4">
        <v>61</v>
      </c>
      <c r="J246" s="4">
        <v>90</v>
      </c>
      <c r="K246" s="4">
        <v>125</v>
      </c>
      <c r="L246" s="4">
        <v>121</v>
      </c>
      <c r="M246" s="4">
        <v>43</v>
      </c>
      <c r="N246" s="4">
        <v>807</v>
      </c>
      <c r="O246" s="5">
        <f>VLOOKUP(A246,'[1]census pivot'!$A$4:$S$462,2,FALSE)</f>
        <v>182415.45899999997</v>
      </c>
      <c r="P246" s="5">
        <f>VLOOKUP(A246,'[1]census pivot'!$A$4:$S$462,3,FALSE)</f>
        <v>186421.25199999995</v>
      </c>
      <c r="Q246" s="5">
        <f>VLOOKUP(A246,'[1]census pivot'!$A$4:$S$462,4,FALSE)</f>
        <v>180083.57699999996</v>
      </c>
      <c r="R246" s="5">
        <f>VLOOKUP(A246,'[1]census pivot'!$A$4:$S$462,5,FALSE)</f>
        <v>177493.23</v>
      </c>
      <c r="S246" s="5">
        <f>VLOOKUP(A246,'[1]census pivot'!$A$4:$S$462,6,FALSE)</f>
        <v>182963.67299999998</v>
      </c>
      <c r="T246" s="5">
        <f>VLOOKUP(A246,'[1]census pivot'!$A$4:$S$462,7,FALSE)</f>
        <v>196409.14300000004</v>
      </c>
      <c r="U246" s="5">
        <f>VLOOKUP(A246,'[1]census pivot'!$A$4:$S$462,8,FALSE)</f>
        <v>193767.606</v>
      </c>
      <c r="V246" s="5">
        <f>VLOOKUP(A246,'[1]census pivot'!$A$4:$S$462,9,FALSE)</f>
        <v>189891.04800000004</v>
      </c>
      <c r="W246" s="5">
        <f>VLOOKUP(A246,'[1]census pivot'!$A$4:$S$462,10,FALSE)</f>
        <v>191512.318</v>
      </c>
      <c r="X246" s="5">
        <f>VLOOKUP(A246,'[1]census pivot'!$A$4:$S$462,11,FALSE)</f>
        <v>190866.02399999998</v>
      </c>
      <c r="Y246" s="5">
        <f>VLOOKUP(A246,'[1]census pivot'!$A$4:$S$462,12,FALSE)</f>
        <v>184381.66899999999</v>
      </c>
      <c r="Z246" s="5">
        <f>VLOOKUP(A246,'[1]census pivot'!$A$4:$S$462,13,FALSE)</f>
        <v>167786.13</v>
      </c>
      <c r="AA246" s="5">
        <f>VLOOKUP(A246,'[1]census pivot'!$A$4:$S$462,14,FALSE)</f>
        <v>154396.42899999997</v>
      </c>
      <c r="AB246" s="5">
        <f>VLOOKUP(A246,'[1]census pivot'!$A$4:$S$462,15,FALSE)</f>
        <v>123283.58399999999</v>
      </c>
      <c r="AC246" s="5">
        <f>VLOOKUP(A246,'[1]census pivot'!$A$4:$S$462,16,FALSE)</f>
        <v>88042.678</v>
      </c>
      <c r="AD246" s="5">
        <f>VLOOKUP(A246,'[1]census pivot'!$A$4:$S$462,17,FALSE)</f>
        <v>58008.005000000005</v>
      </c>
      <c r="AE246" s="5">
        <f>VLOOKUP(A246,'[1]census pivot'!$A$4:$S$462,18,FALSE)</f>
        <v>41133.563000000002</v>
      </c>
      <c r="AF246" s="5">
        <f>VLOOKUP(A246,'[1]census pivot'!$A$4:$S$462,19,FALSE)</f>
        <v>33443.847000000002</v>
      </c>
      <c r="AG246" s="6">
        <f t="shared" si="30"/>
        <v>6.5783898282436692E-4</v>
      </c>
      <c r="AH246" s="6">
        <f t="shared" si="31"/>
        <v>1.1732451143229005E-4</v>
      </c>
      <c r="AI246" s="6">
        <f t="shared" si="32"/>
        <v>1.1929304069951464E-4</v>
      </c>
      <c r="AJ246" s="6">
        <f t="shared" si="33"/>
        <v>8.9702936142922231E-5</v>
      </c>
      <c r="AK246" s="6">
        <f t="shared" si="34"/>
        <v>1.4682618191681087E-4</v>
      </c>
      <c r="AL246" s="6">
        <f t="shared" si="35"/>
        <v>1.145909776452643E-4</v>
      </c>
      <c r="AM246" s="6">
        <f t="shared" si="36"/>
        <v>1.8933365042891721E-4</v>
      </c>
      <c r="AN246" s="6">
        <f t="shared" si="37"/>
        <v>4.2588175813188808E-4</v>
      </c>
      <c r="AO246" s="6">
        <f t="shared" si="38"/>
        <v>1.2608233107630495E-3</v>
      </c>
      <c r="AP246" s="6">
        <f t="shared" si="39"/>
        <v>3.6180048306045653E-3</v>
      </c>
    </row>
    <row r="247" spans="1:42" x14ac:dyDescent="0.35">
      <c r="A247" s="3" t="s">
        <v>199</v>
      </c>
      <c r="B247" s="4">
        <v>50</v>
      </c>
      <c r="C247" s="4">
        <v>63</v>
      </c>
      <c r="D247" s="4">
        <v>47</v>
      </c>
      <c r="E247" s="4">
        <v>51</v>
      </c>
      <c r="F247" s="4">
        <v>70</v>
      </c>
      <c r="G247" s="4">
        <v>66</v>
      </c>
      <c r="H247" s="4">
        <v>54</v>
      </c>
      <c r="I247" s="4">
        <v>47</v>
      </c>
      <c r="J247" s="4">
        <v>90</v>
      </c>
      <c r="K247" s="4">
        <v>266</v>
      </c>
      <c r="L247" s="4">
        <v>407</v>
      </c>
      <c r="M247" s="4">
        <v>49</v>
      </c>
      <c r="N247" s="4">
        <v>1260</v>
      </c>
      <c r="O247" s="5">
        <f>VLOOKUP(A247,'[1]census pivot'!$A$4:$S$462,2,FALSE)</f>
        <v>262336.82700000005</v>
      </c>
      <c r="P247" s="5">
        <f>VLOOKUP(A247,'[1]census pivot'!$A$4:$S$462,3,FALSE)</f>
        <v>263240.26899999997</v>
      </c>
      <c r="Q247" s="5">
        <f>VLOOKUP(A247,'[1]census pivot'!$A$4:$S$462,4,FALSE)</f>
        <v>268035.17599999998</v>
      </c>
      <c r="R247" s="5">
        <f>VLOOKUP(A247,'[1]census pivot'!$A$4:$S$462,5,FALSE)</f>
        <v>280514.35299999994</v>
      </c>
      <c r="S247" s="5">
        <f>VLOOKUP(A247,'[1]census pivot'!$A$4:$S$462,6,FALSE)</f>
        <v>273669.67700000003</v>
      </c>
      <c r="T247" s="5">
        <f>VLOOKUP(A247,'[1]census pivot'!$A$4:$S$462,7,FALSE)</f>
        <v>269108.59000000003</v>
      </c>
      <c r="U247" s="5">
        <f>VLOOKUP(A247,'[1]census pivot'!$A$4:$S$462,8,FALSE)</f>
        <v>259248.95400000003</v>
      </c>
      <c r="V247" s="5">
        <f>VLOOKUP(A247,'[1]census pivot'!$A$4:$S$462,9,FALSE)</f>
        <v>273028.42199999996</v>
      </c>
      <c r="W247" s="5">
        <f>VLOOKUP(A247,'[1]census pivot'!$A$4:$S$462,10,FALSE)</f>
        <v>285627.30299999996</v>
      </c>
      <c r="X247" s="5">
        <f>VLOOKUP(A247,'[1]census pivot'!$A$4:$S$462,11,FALSE)</f>
        <v>304306.40300000005</v>
      </c>
      <c r="Y247" s="5">
        <f>VLOOKUP(A247,'[1]census pivot'!$A$4:$S$462,12,FALSE)</f>
        <v>291930.65100000001</v>
      </c>
      <c r="Z247" s="5">
        <f>VLOOKUP(A247,'[1]census pivot'!$A$4:$S$462,13,FALSE)</f>
        <v>261912.64699999988</v>
      </c>
      <c r="AA247" s="5">
        <f>VLOOKUP(A247,'[1]census pivot'!$A$4:$S$462,14,FALSE)</f>
        <v>215099.09999999998</v>
      </c>
      <c r="AB247" s="5">
        <f>VLOOKUP(A247,'[1]census pivot'!$A$4:$S$462,15,FALSE)</f>
        <v>162030.73199999999</v>
      </c>
      <c r="AC247" s="5">
        <f>VLOOKUP(A247,'[1]census pivot'!$A$4:$S$462,16,FALSE)</f>
        <v>127593.25999999998</v>
      </c>
      <c r="AD247" s="5">
        <f>VLOOKUP(A247,'[1]census pivot'!$A$4:$S$462,17,FALSE)</f>
        <v>98188.666000000012</v>
      </c>
      <c r="AE247" s="5">
        <f>VLOOKUP(A247,'[1]census pivot'!$A$4:$S$462,18,FALSE)</f>
        <v>72126.556999999972</v>
      </c>
      <c r="AF247" s="5">
        <f>VLOOKUP(A247,'[1]census pivot'!$A$4:$S$462,19,FALSE)</f>
        <v>64334.701000000001</v>
      </c>
      <c r="AG247" s="6">
        <f t="shared" si="30"/>
        <v>4.3074394583570981E-4</v>
      </c>
      <c r="AH247" s="6">
        <f t="shared" si="31"/>
        <v>8.846635100931496E-5</v>
      </c>
      <c r="AI247" s="6">
        <f t="shared" si="32"/>
        <v>8.4809372799862169E-5</v>
      </c>
      <c r="AJ247" s="6">
        <f t="shared" si="33"/>
        <v>1.324860424440159E-4</v>
      </c>
      <c r="AK247" s="6">
        <f t="shared" si="34"/>
        <v>1.1814073864543322E-4</v>
      </c>
      <c r="AL247" s="6">
        <f t="shared" si="35"/>
        <v>9.0568004181772974E-5</v>
      </c>
      <c r="AM247" s="6">
        <f t="shared" si="36"/>
        <v>9.8530068275236871E-5</v>
      </c>
      <c r="AN247" s="6">
        <f t="shared" si="37"/>
        <v>3.1074773667231272E-4</v>
      </c>
      <c r="AO247" s="6">
        <f t="shared" si="38"/>
        <v>1.5618098917675727E-3</v>
      </c>
      <c r="AP247" s="6">
        <f t="shared" si="39"/>
        <v>6.3262903794330215E-3</v>
      </c>
    </row>
    <row r="248" spans="1:42" x14ac:dyDescent="0.35">
      <c r="A248" s="3" t="s">
        <v>489</v>
      </c>
      <c r="B248" s="4">
        <v>57</v>
      </c>
      <c r="C248" s="4">
        <v>46</v>
      </c>
      <c r="D248" s="4">
        <v>71</v>
      </c>
      <c r="E248" s="4">
        <v>55</v>
      </c>
      <c r="F248" s="4">
        <v>48</v>
      </c>
      <c r="G248" s="4">
        <v>69</v>
      </c>
      <c r="H248" s="4">
        <v>48</v>
      </c>
      <c r="I248" s="4">
        <v>57</v>
      </c>
      <c r="J248" s="4">
        <v>90</v>
      </c>
      <c r="K248" s="4">
        <v>257</v>
      </c>
      <c r="L248" s="4">
        <v>546</v>
      </c>
      <c r="M248" s="4">
        <v>69</v>
      </c>
      <c r="N248" s="4">
        <v>1413</v>
      </c>
      <c r="O248" s="5">
        <f>VLOOKUP(A248,'[1]census pivot'!$A$4:$S$462,2,FALSE)</f>
        <v>346030.41799999995</v>
      </c>
      <c r="P248" s="5">
        <f>VLOOKUP(A248,'[1]census pivot'!$A$4:$S$462,3,FALSE)</f>
        <v>356582.82099999994</v>
      </c>
      <c r="Q248" s="5">
        <f>VLOOKUP(A248,'[1]census pivot'!$A$4:$S$462,4,FALSE)</f>
        <v>365667.57499999995</v>
      </c>
      <c r="R248" s="5">
        <f>VLOOKUP(A248,'[1]census pivot'!$A$4:$S$462,5,FALSE)</f>
        <v>392029.69699999999</v>
      </c>
      <c r="S248" s="5">
        <f>VLOOKUP(A248,'[1]census pivot'!$A$4:$S$462,6,FALSE)</f>
        <v>385697.32399999991</v>
      </c>
      <c r="T248" s="5">
        <f>VLOOKUP(A248,'[1]census pivot'!$A$4:$S$462,7,FALSE)</f>
        <v>361865.06299999991</v>
      </c>
      <c r="U248" s="5">
        <f>VLOOKUP(A248,'[1]census pivot'!$A$4:$S$462,8,FALSE)</f>
        <v>343920.03399999987</v>
      </c>
      <c r="V248" s="5">
        <f>VLOOKUP(A248,'[1]census pivot'!$A$4:$S$462,9,FALSE)</f>
        <v>335977.99999999994</v>
      </c>
      <c r="W248" s="5">
        <f>VLOOKUP(A248,'[1]census pivot'!$A$4:$S$462,10,FALSE)</f>
        <v>372948.52200000006</v>
      </c>
      <c r="X248" s="5">
        <f>VLOOKUP(A248,'[1]census pivot'!$A$4:$S$462,11,FALSE)</f>
        <v>419453.71499999997</v>
      </c>
      <c r="Y248" s="5">
        <f>VLOOKUP(A248,'[1]census pivot'!$A$4:$S$462,12,FALSE)</f>
        <v>422024.08599999995</v>
      </c>
      <c r="Z248" s="5">
        <f>VLOOKUP(A248,'[1]census pivot'!$A$4:$S$462,13,FALSE)</f>
        <v>378014.42100000009</v>
      </c>
      <c r="AA248" s="5">
        <f>VLOOKUP(A248,'[1]census pivot'!$A$4:$S$462,14,FALSE)</f>
        <v>308797.36100000003</v>
      </c>
      <c r="AB248" s="5">
        <f>VLOOKUP(A248,'[1]census pivot'!$A$4:$S$462,15,FALSE)</f>
        <v>223063.07999999993</v>
      </c>
      <c r="AC248" s="5">
        <f>VLOOKUP(A248,'[1]census pivot'!$A$4:$S$462,16,FALSE)</f>
        <v>170794.28199999992</v>
      </c>
      <c r="AD248" s="5">
        <f>VLOOKUP(A248,'[1]census pivot'!$A$4:$S$462,17,FALSE)</f>
        <v>139114.73700000005</v>
      </c>
      <c r="AE248" s="5">
        <f>VLOOKUP(A248,'[1]census pivot'!$A$4:$S$462,18,FALSE)</f>
        <v>113358.16699999997</v>
      </c>
      <c r="AF248" s="5">
        <f>VLOOKUP(A248,'[1]census pivot'!$A$4:$S$462,19,FALSE)</f>
        <v>112732.58199999998</v>
      </c>
      <c r="AG248" s="6">
        <f t="shared" si="30"/>
        <v>2.9766169285152269E-4</v>
      </c>
      <c r="AH248" s="6">
        <f t="shared" si="31"/>
        <v>9.8303857489335326E-5</v>
      </c>
      <c r="AI248" s="6">
        <f t="shared" si="32"/>
        <v>9.1291671862845053E-5</v>
      </c>
      <c r="AJ248" s="6">
        <f t="shared" si="33"/>
        <v>6.8009370280030167E-5</v>
      </c>
      <c r="AK248" s="6">
        <f t="shared" si="34"/>
        <v>9.7330256181331023E-5</v>
      </c>
      <c r="AL248" s="6">
        <f t="shared" si="35"/>
        <v>5.7042503014289266E-5</v>
      </c>
      <c r="AM248" s="6">
        <f t="shared" si="36"/>
        <v>8.2992169752847935E-5</v>
      </c>
      <c r="AN248" s="6">
        <f t="shared" si="37"/>
        <v>2.2850912204098913E-4</v>
      </c>
      <c r="AO248" s="6">
        <f t="shared" si="38"/>
        <v>1.0179310172627474E-3</v>
      </c>
      <c r="AP248" s="6">
        <f t="shared" si="39"/>
        <v>4.843320274523652E-3</v>
      </c>
    </row>
    <row r="249" spans="1:42" x14ac:dyDescent="0.35">
      <c r="A249" s="3" t="s">
        <v>207</v>
      </c>
      <c r="B249" s="4">
        <v>64</v>
      </c>
      <c r="C249" s="4">
        <v>58</v>
      </c>
      <c r="D249" s="4">
        <v>67</v>
      </c>
      <c r="E249" s="4">
        <v>68</v>
      </c>
      <c r="F249" s="4">
        <v>46</v>
      </c>
      <c r="G249" s="4">
        <v>77</v>
      </c>
      <c r="H249" s="4">
        <v>40</v>
      </c>
      <c r="I249" s="4">
        <v>38</v>
      </c>
      <c r="J249" s="4">
        <v>93</v>
      </c>
      <c r="K249" s="4">
        <v>243</v>
      </c>
      <c r="L249" s="4">
        <v>345</v>
      </c>
      <c r="M249" s="4">
        <v>44</v>
      </c>
      <c r="N249" s="4">
        <v>1183</v>
      </c>
      <c r="O249" s="5">
        <f>VLOOKUP(A249,'[1]census pivot'!$A$4:$S$462,2,FALSE)</f>
        <v>310127.76799999992</v>
      </c>
      <c r="P249" s="5">
        <f>VLOOKUP(A249,'[1]census pivot'!$A$4:$S$462,3,FALSE)</f>
        <v>301899.96599999996</v>
      </c>
      <c r="Q249" s="5">
        <f>VLOOKUP(A249,'[1]census pivot'!$A$4:$S$462,4,FALSE)</f>
        <v>307397.72600000002</v>
      </c>
      <c r="R249" s="5">
        <f>VLOOKUP(A249,'[1]census pivot'!$A$4:$S$462,5,FALSE)</f>
        <v>328765.92100000015</v>
      </c>
      <c r="S249" s="5">
        <f>VLOOKUP(A249,'[1]census pivot'!$A$4:$S$462,6,FALSE)</f>
        <v>348921.84199999995</v>
      </c>
      <c r="T249" s="5">
        <f>VLOOKUP(A249,'[1]census pivot'!$A$4:$S$462,7,FALSE)</f>
        <v>313758.18099999998</v>
      </c>
      <c r="U249" s="5">
        <f>VLOOKUP(A249,'[1]census pivot'!$A$4:$S$462,8,FALSE)</f>
        <v>270168.75499999995</v>
      </c>
      <c r="V249" s="5">
        <f>VLOOKUP(A249,'[1]census pivot'!$A$4:$S$462,9,FALSE)</f>
        <v>278633.99099999986</v>
      </c>
      <c r="W249" s="5">
        <f>VLOOKUP(A249,'[1]census pivot'!$A$4:$S$462,10,FALSE)</f>
        <v>308972.03000000009</v>
      </c>
      <c r="X249" s="5">
        <f>VLOOKUP(A249,'[1]census pivot'!$A$4:$S$462,11,FALSE)</f>
        <v>325329.76800000004</v>
      </c>
      <c r="Y249" s="5">
        <f>VLOOKUP(A249,'[1]census pivot'!$A$4:$S$462,12,FALSE)</f>
        <v>309015.36400000012</v>
      </c>
      <c r="Z249" s="5">
        <f>VLOOKUP(A249,'[1]census pivot'!$A$4:$S$462,13,FALSE)</f>
        <v>260996.91500000001</v>
      </c>
      <c r="AA249" s="5">
        <f>VLOOKUP(A249,'[1]census pivot'!$A$4:$S$462,14,FALSE)</f>
        <v>213922.71099999998</v>
      </c>
      <c r="AB249" s="5">
        <f>VLOOKUP(A249,'[1]census pivot'!$A$4:$S$462,15,FALSE)</f>
        <v>159619.70900000009</v>
      </c>
      <c r="AC249" s="5">
        <f>VLOOKUP(A249,'[1]census pivot'!$A$4:$S$462,16,FALSE)</f>
        <v>126639.91900000001</v>
      </c>
      <c r="AD249" s="5">
        <f>VLOOKUP(A249,'[1]census pivot'!$A$4:$S$462,17,FALSE)</f>
        <v>104879.53699999998</v>
      </c>
      <c r="AE249" s="5">
        <f>VLOOKUP(A249,'[1]census pivot'!$A$4:$S$462,18,FALSE)</f>
        <v>78204.311000000016</v>
      </c>
      <c r="AF249" s="5">
        <f>VLOOKUP(A249,'[1]census pivot'!$A$4:$S$462,19,FALSE)</f>
        <v>65448.53</v>
      </c>
      <c r="AG249" s="6">
        <f t="shared" si="30"/>
        <v>3.9338625104992219E-4</v>
      </c>
      <c r="AH249" s="6">
        <f t="shared" si="31"/>
        <v>1.0996266829778177E-4</v>
      </c>
      <c r="AI249" s="6">
        <f t="shared" si="32"/>
        <v>9.8865589225638709E-5</v>
      </c>
      <c r="AJ249" s="6">
        <f t="shared" si="33"/>
        <v>7.8776979043145226E-5</v>
      </c>
      <c r="AK249" s="6">
        <f t="shared" si="34"/>
        <v>1.3104018210868538E-4</v>
      </c>
      <c r="AL249" s="6">
        <f t="shared" si="35"/>
        <v>6.305715608455239E-5</v>
      </c>
      <c r="AM249" s="6">
        <f t="shared" si="36"/>
        <v>8.0013538964591037E-5</v>
      </c>
      <c r="AN249" s="6">
        <f t="shared" si="37"/>
        <v>3.2487990238008686E-4</v>
      </c>
      <c r="AO249" s="6">
        <f t="shared" si="38"/>
        <v>1.3272607204541606E-3</v>
      </c>
      <c r="AP249" s="6">
        <f t="shared" si="39"/>
        <v>5.2713177820800563E-3</v>
      </c>
    </row>
    <row r="250" spans="1:42" x14ac:dyDescent="0.35">
      <c r="A250" s="3" t="s">
        <v>65</v>
      </c>
      <c r="B250" s="4">
        <v>41</v>
      </c>
      <c r="C250" s="4">
        <v>75</v>
      </c>
      <c r="D250" s="4">
        <v>70</v>
      </c>
      <c r="E250" s="4">
        <v>60</v>
      </c>
      <c r="F250" s="4">
        <v>71</v>
      </c>
      <c r="G250" s="4">
        <v>48</v>
      </c>
      <c r="H250" s="4">
        <v>58</v>
      </c>
      <c r="I250" s="4">
        <v>51</v>
      </c>
      <c r="J250" s="4">
        <v>94</v>
      </c>
      <c r="K250" s="4">
        <v>193</v>
      </c>
      <c r="L250" s="4">
        <v>269</v>
      </c>
      <c r="M250" s="4">
        <v>53</v>
      </c>
      <c r="N250" s="4">
        <v>1083</v>
      </c>
      <c r="O250" s="5">
        <f>VLOOKUP(A250,'[1]census pivot'!$A$4:$S$462,2,FALSE)</f>
        <v>454131.86400000012</v>
      </c>
      <c r="P250" s="5">
        <f>VLOOKUP(A250,'[1]census pivot'!$A$4:$S$462,3,FALSE)</f>
        <v>435934.15400000004</v>
      </c>
      <c r="Q250" s="5">
        <f>VLOOKUP(A250,'[1]census pivot'!$A$4:$S$462,4,FALSE)</f>
        <v>437478.28000000009</v>
      </c>
      <c r="R250" s="5">
        <f>VLOOKUP(A250,'[1]census pivot'!$A$4:$S$462,5,FALSE)</f>
        <v>448165.84600000008</v>
      </c>
      <c r="S250" s="5">
        <f>VLOOKUP(A250,'[1]census pivot'!$A$4:$S$462,6,FALSE)</f>
        <v>438990.71300000005</v>
      </c>
      <c r="T250" s="5">
        <f>VLOOKUP(A250,'[1]census pivot'!$A$4:$S$462,7,FALSE)</f>
        <v>442325.03200000001</v>
      </c>
      <c r="U250" s="5">
        <f>VLOOKUP(A250,'[1]census pivot'!$A$4:$S$462,8,FALSE)</f>
        <v>409358.27599999995</v>
      </c>
      <c r="V250" s="5">
        <f>VLOOKUP(A250,'[1]census pivot'!$A$4:$S$462,9,FALSE)</f>
        <v>412854.37900000002</v>
      </c>
      <c r="W250" s="5">
        <f>VLOOKUP(A250,'[1]census pivot'!$A$4:$S$462,10,FALSE)</f>
        <v>406649.36600000004</v>
      </c>
      <c r="X250" s="5">
        <f>VLOOKUP(A250,'[1]census pivot'!$A$4:$S$462,11,FALSE)</f>
        <v>418093.97899999999</v>
      </c>
      <c r="Y250" s="5">
        <f>VLOOKUP(A250,'[1]census pivot'!$A$4:$S$462,12,FALSE)</f>
        <v>400055.85399999999</v>
      </c>
      <c r="Z250" s="5">
        <f>VLOOKUP(A250,'[1]census pivot'!$A$4:$S$462,13,FALSE)</f>
        <v>363084.478</v>
      </c>
      <c r="AA250" s="5">
        <f>VLOOKUP(A250,'[1]census pivot'!$A$4:$S$462,14,FALSE)</f>
        <v>333880.36199999996</v>
      </c>
      <c r="AB250" s="5">
        <f>VLOOKUP(A250,'[1]census pivot'!$A$4:$S$462,15,FALSE)</f>
        <v>268018.897</v>
      </c>
      <c r="AC250" s="5">
        <f>VLOOKUP(A250,'[1]census pivot'!$A$4:$S$462,16,FALSE)</f>
        <v>208213.13500000001</v>
      </c>
      <c r="AD250" s="5">
        <f>VLOOKUP(A250,'[1]census pivot'!$A$4:$S$462,17,FALSE)</f>
        <v>162912.43400000001</v>
      </c>
      <c r="AE250" s="5">
        <f>VLOOKUP(A250,'[1]census pivot'!$A$4:$S$462,18,FALSE)</f>
        <v>117108.33799999999</v>
      </c>
      <c r="AF250" s="5">
        <f>VLOOKUP(A250,'[1]census pivot'!$A$4:$S$462,19,FALSE)</f>
        <v>96203.976999999999</v>
      </c>
      <c r="AG250" s="6">
        <f t="shared" si="30"/>
        <v>2.5543241775256707E-4</v>
      </c>
      <c r="AH250" s="6">
        <f t="shared" si="31"/>
        <v>8.0145412722622164E-5</v>
      </c>
      <c r="AI250" s="6">
        <f t="shared" si="32"/>
        <v>7.8903773285409474E-5</v>
      </c>
      <c r="AJ250" s="6">
        <f t="shared" si="33"/>
        <v>8.336432020339655E-5</v>
      </c>
      <c r="AK250" s="6">
        <f t="shared" si="34"/>
        <v>5.8572032517069211E-5</v>
      </c>
      <c r="AL250" s="6">
        <f t="shared" si="35"/>
        <v>7.08916602565633E-5</v>
      </c>
      <c r="AM250" s="6">
        <f t="shared" si="36"/>
        <v>7.3174422973761486E-5</v>
      </c>
      <c r="AN250" s="6">
        <f t="shared" si="37"/>
        <v>1.973827749579012E-4</v>
      </c>
      <c r="AO250" s="6">
        <f t="shared" si="38"/>
        <v>6.8923458292586952E-4</v>
      </c>
      <c r="AP250" s="6">
        <f t="shared" si="39"/>
        <v>2.7961422010651391E-3</v>
      </c>
    </row>
    <row r="251" spans="1:42" x14ac:dyDescent="0.35">
      <c r="A251" s="3" t="s">
        <v>405</v>
      </c>
      <c r="B251" s="4">
        <v>59</v>
      </c>
      <c r="C251" s="4">
        <v>57</v>
      </c>
      <c r="D251" s="4">
        <v>55</v>
      </c>
      <c r="E251" s="4">
        <v>44</v>
      </c>
      <c r="F251" s="4">
        <v>57</v>
      </c>
      <c r="G251" s="4">
        <v>67</v>
      </c>
      <c r="H251" s="4">
        <v>56</v>
      </c>
      <c r="I251" s="4">
        <v>60</v>
      </c>
      <c r="J251" s="4">
        <v>95</v>
      </c>
      <c r="K251" s="4">
        <v>197</v>
      </c>
      <c r="L251" s="4">
        <v>296</v>
      </c>
      <c r="M251" s="4">
        <v>51</v>
      </c>
      <c r="N251" s="4">
        <v>1094</v>
      </c>
      <c r="O251" s="5">
        <f>VLOOKUP(A251,'[1]census pivot'!$A$4:$S$462,2,FALSE)</f>
        <v>295751.25200000009</v>
      </c>
      <c r="P251" s="5">
        <f>VLOOKUP(A251,'[1]census pivot'!$A$4:$S$462,3,FALSE)</f>
        <v>280831.54100000003</v>
      </c>
      <c r="Q251" s="5">
        <f>VLOOKUP(A251,'[1]census pivot'!$A$4:$S$462,4,FALSE)</f>
        <v>290939.71399999998</v>
      </c>
      <c r="R251" s="5">
        <f>VLOOKUP(A251,'[1]census pivot'!$A$4:$S$462,5,FALSE)</f>
        <v>318629.30100000004</v>
      </c>
      <c r="S251" s="5">
        <f>VLOOKUP(A251,'[1]census pivot'!$A$4:$S$462,6,FALSE)</f>
        <v>303689.46499999997</v>
      </c>
      <c r="T251" s="5">
        <f>VLOOKUP(A251,'[1]census pivot'!$A$4:$S$462,7,FALSE)</f>
        <v>298807.42499999999</v>
      </c>
      <c r="U251" s="5">
        <f>VLOOKUP(A251,'[1]census pivot'!$A$4:$S$462,8,FALSE)</f>
        <v>277902.20099999994</v>
      </c>
      <c r="V251" s="5">
        <f>VLOOKUP(A251,'[1]census pivot'!$A$4:$S$462,9,FALSE)</f>
        <v>294157.56900000002</v>
      </c>
      <c r="W251" s="5">
        <f>VLOOKUP(A251,'[1]census pivot'!$A$4:$S$462,10,FALSE)</f>
        <v>312649.95499999996</v>
      </c>
      <c r="X251" s="5">
        <f>VLOOKUP(A251,'[1]census pivot'!$A$4:$S$462,11,FALSE)</f>
        <v>318677.94200000004</v>
      </c>
      <c r="Y251" s="5">
        <f>VLOOKUP(A251,'[1]census pivot'!$A$4:$S$462,12,FALSE)</f>
        <v>303364.14299999992</v>
      </c>
      <c r="Z251" s="5">
        <f>VLOOKUP(A251,'[1]census pivot'!$A$4:$S$462,13,FALSE)</f>
        <v>275974.71899999992</v>
      </c>
      <c r="AA251" s="5">
        <f>VLOOKUP(A251,'[1]census pivot'!$A$4:$S$462,14,FALSE)</f>
        <v>238658.61500000005</v>
      </c>
      <c r="AB251" s="5">
        <f>VLOOKUP(A251,'[1]census pivot'!$A$4:$S$462,15,FALSE)</f>
        <v>179295.76100000006</v>
      </c>
      <c r="AC251" s="5">
        <f>VLOOKUP(A251,'[1]census pivot'!$A$4:$S$462,16,FALSE)</f>
        <v>135086.16800000003</v>
      </c>
      <c r="AD251" s="5">
        <f>VLOOKUP(A251,'[1]census pivot'!$A$4:$S$462,17,FALSE)</f>
        <v>112341.22900000006</v>
      </c>
      <c r="AE251" s="5">
        <f>VLOOKUP(A251,'[1]census pivot'!$A$4:$S$462,18,FALSE)</f>
        <v>83065.753999999986</v>
      </c>
      <c r="AF251" s="5">
        <f>VLOOKUP(A251,'[1]census pivot'!$A$4:$S$462,19,FALSE)</f>
        <v>66003.995999999999</v>
      </c>
      <c r="AG251" s="6">
        <f t="shared" si="30"/>
        <v>3.9222150106062767E-4</v>
      </c>
      <c r="AH251" s="6">
        <f t="shared" si="31"/>
        <v>9.6192313830117252E-5</v>
      </c>
      <c r="AI251" s="6">
        <f t="shared" si="32"/>
        <v>8.8379144266396737E-5</v>
      </c>
      <c r="AJ251" s="6">
        <f t="shared" si="33"/>
        <v>9.8836567711460402E-5</v>
      </c>
      <c r="AK251" s="6">
        <f t="shared" si="34"/>
        <v>1.1041392426768921E-4</v>
      </c>
      <c r="AL251" s="6">
        <f t="shared" si="35"/>
        <v>9.0026063107932652E-5</v>
      </c>
      <c r="AM251" s="6">
        <f t="shared" si="36"/>
        <v>1.1658786175712435E-4</v>
      </c>
      <c r="AN251" s="6">
        <f t="shared" si="37"/>
        <v>3.0218021850740654E-4</v>
      </c>
      <c r="AO251" s="6">
        <f t="shared" si="38"/>
        <v>1.0081523033391286E-3</v>
      </c>
      <c r="AP251" s="6">
        <f t="shared" si="39"/>
        <v>4.4845769640977492E-3</v>
      </c>
    </row>
    <row r="252" spans="1:42" x14ac:dyDescent="0.35">
      <c r="A252" s="3" t="s">
        <v>370</v>
      </c>
      <c r="B252" s="4">
        <v>52</v>
      </c>
      <c r="C252" s="4">
        <v>55</v>
      </c>
      <c r="D252" s="4">
        <v>70</v>
      </c>
      <c r="E252" s="4">
        <v>69</v>
      </c>
      <c r="F252" s="4">
        <v>56</v>
      </c>
      <c r="G252" s="4">
        <v>66</v>
      </c>
      <c r="H252" s="4">
        <v>58</v>
      </c>
      <c r="I252" s="4">
        <v>58</v>
      </c>
      <c r="J252" s="4">
        <v>95</v>
      </c>
      <c r="K252" s="4">
        <v>225</v>
      </c>
      <c r="L252" s="4">
        <v>298</v>
      </c>
      <c r="M252" s="4">
        <v>52</v>
      </c>
      <c r="N252" s="4">
        <v>1154</v>
      </c>
      <c r="O252" s="5">
        <f>VLOOKUP(A252,'[1]census pivot'!$A$4:$S$462,2,FALSE)</f>
        <v>253015.45399999997</v>
      </c>
      <c r="P252" s="5">
        <f>VLOOKUP(A252,'[1]census pivot'!$A$4:$S$462,3,FALSE)</f>
        <v>249023.82199999999</v>
      </c>
      <c r="Q252" s="5">
        <f>VLOOKUP(A252,'[1]census pivot'!$A$4:$S$462,4,FALSE)</f>
        <v>244355.74000000002</v>
      </c>
      <c r="R252" s="5">
        <f>VLOOKUP(A252,'[1]census pivot'!$A$4:$S$462,5,FALSE)</f>
        <v>262234.85399999999</v>
      </c>
      <c r="S252" s="5">
        <f>VLOOKUP(A252,'[1]census pivot'!$A$4:$S$462,6,FALSE)</f>
        <v>267801.16700000002</v>
      </c>
      <c r="T252" s="5">
        <f>VLOOKUP(A252,'[1]census pivot'!$A$4:$S$462,7,FALSE)</f>
        <v>250451.71999999997</v>
      </c>
      <c r="U252" s="5">
        <f>VLOOKUP(A252,'[1]census pivot'!$A$4:$S$462,8,FALSE)</f>
        <v>226277.98399999997</v>
      </c>
      <c r="V252" s="5">
        <f>VLOOKUP(A252,'[1]census pivot'!$A$4:$S$462,9,FALSE)</f>
        <v>228936.22800000003</v>
      </c>
      <c r="W252" s="5">
        <f>VLOOKUP(A252,'[1]census pivot'!$A$4:$S$462,10,FALSE)</f>
        <v>231515.03600000002</v>
      </c>
      <c r="X252" s="5">
        <f>VLOOKUP(A252,'[1]census pivot'!$A$4:$S$462,11,FALSE)</f>
        <v>260290.54700000002</v>
      </c>
      <c r="Y252" s="5">
        <f>VLOOKUP(A252,'[1]census pivot'!$A$4:$S$462,12,FALSE)</f>
        <v>251010.97999999995</v>
      </c>
      <c r="Z252" s="5">
        <f>VLOOKUP(A252,'[1]census pivot'!$A$4:$S$462,13,FALSE)</f>
        <v>223691.90400000007</v>
      </c>
      <c r="AA252" s="5">
        <f>VLOOKUP(A252,'[1]census pivot'!$A$4:$S$462,14,FALSE)</f>
        <v>186150.38099999996</v>
      </c>
      <c r="AB252" s="5">
        <f>VLOOKUP(A252,'[1]census pivot'!$A$4:$S$462,15,FALSE)</f>
        <v>145473.56400000004</v>
      </c>
      <c r="AC252" s="5">
        <f>VLOOKUP(A252,'[1]census pivot'!$A$4:$S$462,16,FALSE)</f>
        <v>116559.43899999998</v>
      </c>
      <c r="AD252" s="5">
        <f>VLOOKUP(A252,'[1]census pivot'!$A$4:$S$462,17,FALSE)</f>
        <v>91496.258000000002</v>
      </c>
      <c r="AE252" s="5">
        <f>VLOOKUP(A252,'[1]census pivot'!$A$4:$S$462,18,FALSE)</f>
        <v>67180.789000000004</v>
      </c>
      <c r="AF252" s="5">
        <f>VLOOKUP(A252,'[1]census pivot'!$A$4:$S$462,19,FALSE)</f>
        <v>58731.873999999989</v>
      </c>
      <c r="AG252" s="6">
        <f t="shared" si="30"/>
        <v>4.2289906924025287E-4</v>
      </c>
      <c r="AH252" s="6">
        <f t="shared" si="31"/>
        <v>1.4187859690872236E-4</v>
      </c>
      <c r="AI252" s="6">
        <f t="shared" si="32"/>
        <v>1.3206649591085057E-4</v>
      </c>
      <c r="AJ252" s="6">
        <f t="shared" si="33"/>
        <v>1.1746698292582166E-4</v>
      </c>
      <c r="AK252" s="6">
        <f t="shared" si="34"/>
        <v>1.4333764539302033E-4</v>
      </c>
      <c r="AL252" s="6">
        <f t="shared" si="35"/>
        <v>1.1343599996719744E-4</v>
      </c>
      <c r="AM252" s="6">
        <f t="shared" si="36"/>
        <v>1.4151785240998252E-4</v>
      </c>
      <c r="AN252" s="6">
        <f t="shared" si="37"/>
        <v>3.6254975103269717E-4</v>
      </c>
      <c r="AO252" s="6">
        <f t="shared" si="38"/>
        <v>1.4179744597843441E-3</v>
      </c>
      <c r="AP252" s="6">
        <f t="shared" si="39"/>
        <v>5.0739058658336028E-3</v>
      </c>
    </row>
    <row r="253" spans="1:42" x14ac:dyDescent="0.35">
      <c r="A253" s="3" t="s">
        <v>475</v>
      </c>
      <c r="B253" s="4">
        <v>50</v>
      </c>
      <c r="C253" s="4">
        <v>71</v>
      </c>
      <c r="D253" s="4">
        <v>54</v>
      </c>
      <c r="E253" s="4">
        <v>67</v>
      </c>
      <c r="F253" s="4">
        <v>35</v>
      </c>
      <c r="G253" s="4">
        <v>52</v>
      </c>
      <c r="H253" s="4">
        <v>56</v>
      </c>
      <c r="I253" s="4">
        <v>69</v>
      </c>
      <c r="J253" s="4">
        <v>96</v>
      </c>
      <c r="K253" s="4">
        <v>178</v>
      </c>
      <c r="L253" s="4">
        <v>365</v>
      </c>
      <c r="M253" s="4">
        <v>51</v>
      </c>
      <c r="N253" s="4">
        <v>1144</v>
      </c>
      <c r="O253" s="5">
        <f>VLOOKUP(A253,'[1]census pivot'!$A$4:$S$462,2,FALSE)</f>
        <v>440558.06500000006</v>
      </c>
      <c r="P253" s="5">
        <f>VLOOKUP(A253,'[1]census pivot'!$A$4:$S$462,3,FALSE)</f>
        <v>441134.32199999999</v>
      </c>
      <c r="Q253" s="5">
        <f>VLOOKUP(A253,'[1]census pivot'!$A$4:$S$462,4,FALSE)</f>
        <v>435480.71399999998</v>
      </c>
      <c r="R253" s="5">
        <f>VLOOKUP(A253,'[1]census pivot'!$A$4:$S$462,5,FALSE)</f>
        <v>434450.67400000006</v>
      </c>
      <c r="S253" s="5">
        <f>VLOOKUP(A253,'[1]census pivot'!$A$4:$S$462,6,FALSE)</f>
        <v>484543.18400000007</v>
      </c>
      <c r="T253" s="5">
        <f>VLOOKUP(A253,'[1]census pivot'!$A$4:$S$462,7,FALSE)</f>
        <v>509627.1970000001</v>
      </c>
      <c r="U253" s="5">
        <f>VLOOKUP(A253,'[1]census pivot'!$A$4:$S$462,8,FALSE)</f>
        <v>500607.14100000006</v>
      </c>
      <c r="V253" s="5">
        <f>VLOOKUP(A253,'[1]census pivot'!$A$4:$S$462,9,FALSE)</f>
        <v>459115.22399999993</v>
      </c>
      <c r="W253" s="5">
        <f>VLOOKUP(A253,'[1]census pivot'!$A$4:$S$462,10,FALSE)</f>
        <v>451813.05299999996</v>
      </c>
      <c r="X253" s="5">
        <f>VLOOKUP(A253,'[1]census pivot'!$A$4:$S$462,11,FALSE)</f>
        <v>458510.4819999999</v>
      </c>
      <c r="Y253" s="5">
        <f>VLOOKUP(A253,'[1]census pivot'!$A$4:$S$462,12,FALSE)</f>
        <v>482310.05200000008</v>
      </c>
      <c r="Z253" s="5">
        <f>VLOOKUP(A253,'[1]census pivot'!$A$4:$S$462,13,FALSE)</f>
        <v>471650.78899999999</v>
      </c>
      <c r="AA253" s="5">
        <f>VLOOKUP(A253,'[1]census pivot'!$A$4:$S$462,14,FALSE)</f>
        <v>425410.66100000002</v>
      </c>
      <c r="AB253" s="5">
        <f>VLOOKUP(A253,'[1]census pivot'!$A$4:$S$462,15,FALSE)</f>
        <v>340128.18599999999</v>
      </c>
      <c r="AC253" s="5">
        <f>VLOOKUP(A253,'[1]census pivot'!$A$4:$S$462,16,FALSE)</f>
        <v>233861.99299999999</v>
      </c>
      <c r="AD253" s="5">
        <f>VLOOKUP(A253,'[1]census pivot'!$A$4:$S$462,17,FALSE)</f>
        <v>156495.20699999999</v>
      </c>
      <c r="AE253" s="5">
        <f>VLOOKUP(A253,'[1]census pivot'!$A$4:$S$462,18,FALSE)</f>
        <v>113288.24599999997</v>
      </c>
      <c r="AF253" s="5">
        <f>VLOOKUP(A253,'[1]census pivot'!$A$4:$S$462,19,FALSE)</f>
        <v>123834.977</v>
      </c>
      <c r="AG253" s="6">
        <f t="shared" si="30"/>
        <v>2.7465165119608007E-4</v>
      </c>
      <c r="AH253" s="6">
        <f t="shared" si="31"/>
        <v>6.1600586098091981E-5</v>
      </c>
      <c r="AI253" s="6">
        <f t="shared" si="32"/>
        <v>5.8759913931873084E-5</v>
      </c>
      <c r="AJ253" s="6">
        <f t="shared" si="33"/>
        <v>3.4645426990029703E-5</v>
      </c>
      <c r="AK253" s="6">
        <f t="shared" si="34"/>
        <v>5.7084625994105576E-5</v>
      </c>
      <c r="AL253" s="6">
        <f t="shared" si="35"/>
        <v>5.9522510379221806E-5</v>
      </c>
      <c r="AM253" s="6">
        <f t="shared" si="36"/>
        <v>7.6917807581632232E-5</v>
      </c>
      <c r="AN253" s="6">
        <f t="shared" si="37"/>
        <v>1.6725024837053876E-4</v>
      </c>
      <c r="AO253" s="6">
        <f t="shared" si="38"/>
        <v>6.5978842668308504E-4</v>
      </c>
      <c r="AP253" s="6">
        <f t="shared" si="39"/>
        <v>2.947470971791758E-3</v>
      </c>
    </row>
    <row r="254" spans="1:42" x14ac:dyDescent="0.35">
      <c r="A254" s="3" t="s">
        <v>210</v>
      </c>
      <c r="B254" s="4">
        <v>67</v>
      </c>
      <c r="C254" s="4">
        <v>63</v>
      </c>
      <c r="D254" s="4">
        <v>52</v>
      </c>
      <c r="E254" s="4">
        <v>62</v>
      </c>
      <c r="F254" s="4">
        <v>50</v>
      </c>
      <c r="G254" s="4">
        <v>68</v>
      </c>
      <c r="H254" s="4">
        <v>44</v>
      </c>
      <c r="I254" s="4">
        <v>55</v>
      </c>
      <c r="J254" s="4">
        <v>96</v>
      </c>
      <c r="K254" s="4">
        <v>218</v>
      </c>
      <c r="L254" s="4">
        <v>313</v>
      </c>
      <c r="M254" s="4">
        <v>57</v>
      </c>
      <c r="N254" s="4">
        <v>1145</v>
      </c>
      <c r="O254" s="5">
        <f>VLOOKUP(A254,'[1]census pivot'!$A$4:$S$462,2,FALSE)</f>
        <v>301761.88900000002</v>
      </c>
      <c r="P254" s="5">
        <f>VLOOKUP(A254,'[1]census pivot'!$A$4:$S$462,3,FALSE)</f>
        <v>297497.36200000008</v>
      </c>
      <c r="Q254" s="5">
        <f>VLOOKUP(A254,'[1]census pivot'!$A$4:$S$462,4,FALSE)</f>
        <v>298569.50100000011</v>
      </c>
      <c r="R254" s="5">
        <f>VLOOKUP(A254,'[1]census pivot'!$A$4:$S$462,5,FALSE)</f>
        <v>312737.13299999991</v>
      </c>
      <c r="S254" s="5">
        <f>VLOOKUP(A254,'[1]census pivot'!$A$4:$S$462,6,FALSE)</f>
        <v>330270.17400000006</v>
      </c>
      <c r="T254" s="5">
        <f>VLOOKUP(A254,'[1]census pivot'!$A$4:$S$462,7,FALSE)</f>
        <v>317693.27</v>
      </c>
      <c r="U254" s="5">
        <f>VLOOKUP(A254,'[1]census pivot'!$A$4:$S$462,8,FALSE)</f>
        <v>283278.74000000005</v>
      </c>
      <c r="V254" s="5">
        <f>VLOOKUP(A254,'[1]census pivot'!$A$4:$S$462,9,FALSE)</f>
        <v>271583.40199999983</v>
      </c>
      <c r="W254" s="5">
        <f>VLOOKUP(A254,'[1]census pivot'!$A$4:$S$462,10,FALSE)</f>
        <v>283463.61100000003</v>
      </c>
      <c r="X254" s="5">
        <f>VLOOKUP(A254,'[1]census pivot'!$A$4:$S$462,11,FALSE)</f>
        <v>312283.31800000014</v>
      </c>
      <c r="Y254" s="5">
        <f>VLOOKUP(A254,'[1]census pivot'!$A$4:$S$462,12,FALSE)</f>
        <v>316416.84600000002</v>
      </c>
      <c r="Z254" s="5">
        <f>VLOOKUP(A254,'[1]census pivot'!$A$4:$S$462,13,FALSE)</f>
        <v>281242.25900000008</v>
      </c>
      <c r="AA254" s="5">
        <f>VLOOKUP(A254,'[1]census pivot'!$A$4:$S$462,14,FALSE)</f>
        <v>238678.34299999994</v>
      </c>
      <c r="AB254" s="5">
        <f>VLOOKUP(A254,'[1]census pivot'!$A$4:$S$462,15,FALSE)</f>
        <v>174619.27600000001</v>
      </c>
      <c r="AC254" s="5">
        <f>VLOOKUP(A254,'[1]census pivot'!$A$4:$S$462,16,FALSE)</f>
        <v>129278.29800000008</v>
      </c>
      <c r="AD254" s="5">
        <f>VLOOKUP(A254,'[1]census pivot'!$A$4:$S$462,17,FALSE)</f>
        <v>98029.910999999993</v>
      </c>
      <c r="AE254" s="5">
        <f>VLOOKUP(A254,'[1]census pivot'!$A$4:$S$462,18,FALSE)</f>
        <v>73572.200000000026</v>
      </c>
      <c r="AF254" s="5">
        <f>VLOOKUP(A254,'[1]census pivot'!$A$4:$S$462,19,FALSE)</f>
        <v>64827.034999999996</v>
      </c>
      <c r="AG254" s="6">
        <f t="shared" si="30"/>
        <v>4.3080324169100093E-4</v>
      </c>
      <c r="AH254" s="6">
        <f t="shared" si="31"/>
        <v>8.7238535184265035E-5</v>
      </c>
      <c r="AI254" s="6">
        <f t="shared" si="32"/>
        <v>8.0869998573748701E-5</v>
      </c>
      <c r="AJ254" s="6">
        <f t="shared" si="33"/>
        <v>8.3198550295212581E-5</v>
      </c>
      <c r="AK254" s="6">
        <f t="shared" si="34"/>
        <v>1.2251214475052048E-4</v>
      </c>
      <c r="AL254" s="6">
        <f t="shared" si="35"/>
        <v>6.9985666490139474E-5</v>
      </c>
      <c r="AM254" s="6">
        <f t="shared" si="36"/>
        <v>1.0578538297661073E-4</v>
      </c>
      <c r="AN254" s="6">
        <f t="shared" si="37"/>
        <v>3.1589590774423217E-4</v>
      </c>
      <c r="AO254" s="6">
        <f t="shared" si="38"/>
        <v>1.2703806423453611E-3</v>
      </c>
      <c r="AP254" s="6">
        <f t="shared" si="39"/>
        <v>4.8282325421793552E-3</v>
      </c>
    </row>
    <row r="255" spans="1:42" x14ac:dyDescent="0.35">
      <c r="A255" s="3" t="s">
        <v>226</v>
      </c>
      <c r="B255" s="4">
        <v>66</v>
      </c>
      <c r="C255" s="4">
        <v>62</v>
      </c>
      <c r="D255" s="4">
        <v>51</v>
      </c>
      <c r="E255" s="4">
        <v>53</v>
      </c>
      <c r="F255" s="4">
        <v>32</v>
      </c>
      <c r="G255" s="4">
        <v>60</v>
      </c>
      <c r="H255" s="4">
        <v>71</v>
      </c>
      <c r="I255" s="4">
        <v>72</v>
      </c>
      <c r="J255" s="4">
        <v>97</v>
      </c>
      <c r="K255" s="4">
        <v>252</v>
      </c>
      <c r="L255" s="4">
        <v>412</v>
      </c>
      <c r="M255" s="4">
        <v>49</v>
      </c>
      <c r="N255" s="4">
        <v>1277</v>
      </c>
      <c r="O255" s="5">
        <f>VLOOKUP(A255,'[1]census pivot'!$A$4:$S$462,2,FALSE)</f>
        <v>365794.34299999999</v>
      </c>
      <c r="P255" s="5">
        <f>VLOOKUP(A255,'[1]census pivot'!$A$4:$S$462,3,FALSE)</f>
        <v>366477.95499999996</v>
      </c>
      <c r="Q255" s="5">
        <f>VLOOKUP(A255,'[1]census pivot'!$A$4:$S$462,4,FALSE)</f>
        <v>382237.96299999987</v>
      </c>
      <c r="R255" s="5">
        <f>VLOOKUP(A255,'[1]census pivot'!$A$4:$S$462,5,FALSE)</f>
        <v>412812.31699999998</v>
      </c>
      <c r="S255" s="5">
        <f>VLOOKUP(A255,'[1]census pivot'!$A$4:$S$462,6,FALSE)</f>
        <v>381414.44099999999</v>
      </c>
      <c r="T255" s="5">
        <f>VLOOKUP(A255,'[1]census pivot'!$A$4:$S$462,7,FALSE)</f>
        <v>384578.17400000006</v>
      </c>
      <c r="U255" s="5">
        <f>VLOOKUP(A255,'[1]census pivot'!$A$4:$S$462,8,FALSE)</f>
        <v>357428.40300000005</v>
      </c>
      <c r="V255" s="5">
        <f>VLOOKUP(A255,'[1]census pivot'!$A$4:$S$462,9,FALSE)</f>
        <v>396763.29300000006</v>
      </c>
      <c r="W255" s="5">
        <f>VLOOKUP(A255,'[1]census pivot'!$A$4:$S$462,10,FALSE)</f>
        <v>435551.82699999993</v>
      </c>
      <c r="X255" s="5">
        <f>VLOOKUP(A255,'[1]census pivot'!$A$4:$S$462,11,FALSE)</f>
        <v>458433.40899999999</v>
      </c>
      <c r="Y255" s="5">
        <f>VLOOKUP(A255,'[1]census pivot'!$A$4:$S$462,12,FALSE)</f>
        <v>422561.022</v>
      </c>
      <c r="Z255" s="5">
        <f>VLOOKUP(A255,'[1]census pivot'!$A$4:$S$462,13,FALSE)</f>
        <v>363470.94699999993</v>
      </c>
      <c r="AA255" s="5">
        <f>VLOOKUP(A255,'[1]census pivot'!$A$4:$S$462,14,FALSE)</f>
        <v>292260.97200000007</v>
      </c>
      <c r="AB255" s="5">
        <f>VLOOKUP(A255,'[1]census pivot'!$A$4:$S$462,15,FALSE)</f>
        <v>207383.52500000002</v>
      </c>
      <c r="AC255" s="5">
        <f>VLOOKUP(A255,'[1]census pivot'!$A$4:$S$462,16,FALSE)</f>
        <v>155247.80300000001</v>
      </c>
      <c r="AD255" s="5">
        <f>VLOOKUP(A255,'[1]census pivot'!$A$4:$S$462,17,FALSE)</f>
        <v>126044.355</v>
      </c>
      <c r="AE255" s="5">
        <f>VLOOKUP(A255,'[1]census pivot'!$A$4:$S$462,18,FALSE)</f>
        <v>98550.89899999999</v>
      </c>
      <c r="AF255" s="5">
        <f>VLOOKUP(A255,'[1]census pivot'!$A$4:$S$462,19,FALSE)</f>
        <v>89221.076000000001</v>
      </c>
      <c r="AG255" s="6">
        <f t="shared" si="30"/>
        <v>3.4992339944415161E-4</v>
      </c>
      <c r="AH255" s="6">
        <f t="shared" si="31"/>
        <v>6.8116623106175242E-5</v>
      </c>
      <c r="AI255" s="6">
        <f t="shared" si="32"/>
        <v>6.4213399367740772E-5</v>
      </c>
      <c r="AJ255" s="6">
        <f t="shared" si="33"/>
        <v>4.3126302369689101E-5</v>
      </c>
      <c r="AK255" s="6">
        <f t="shared" si="34"/>
        <v>7.2088081254609437E-5</v>
      </c>
      <c r="AL255" s="6">
        <f t="shared" si="35"/>
        <v>8.0590747797814406E-5</v>
      </c>
      <c r="AM255" s="6">
        <f t="shared" si="36"/>
        <v>1.0980096883159351E-4</v>
      </c>
      <c r="AN255" s="6">
        <f t="shared" si="37"/>
        <v>2.6748929976618013E-4</v>
      </c>
      <c r="AO255" s="6">
        <f t="shared" si="38"/>
        <v>1.1220183664254989E-3</v>
      </c>
      <c r="AP255" s="6">
        <f t="shared" si="39"/>
        <v>4.6177430095104433E-3</v>
      </c>
    </row>
    <row r="256" spans="1:42" x14ac:dyDescent="0.35">
      <c r="A256" s="3" t="s">
        <v>77</v>
      </c>
      <c r="B256" s="4">
        <v>67</v>
      </c>
      <c r="C256" s="4">
        <v>57</v>
      </c>
      <c r="D256" s="4">
        <v>54</v>
      </c>
      <c r="E256" s="4">
        <v>65</v>
      </c>
      <c r="F256" s="4">
        <v>73</v>
      </c>
      <c r="G256" s="4">
        <v>59</v>
      </c>
      <c r="H256" s="4">
        <v>65</v>
      </c>
      <c r="I256" s="4">
        <v>84</v>
      </c>
      <c r="J256" s="4">
        <v>98</v>
      </c>
      <c r="K256" s="4">
        <v>175</v>
      </c>
      <c r="L256" s="4">
        <v>260</v>
      </c>
      <c r="M256" s="4">
        <v>46</v>
      </c>
      <c r="N256" s="4">
        <v>1103</v>
      </c>
      <c r="O256" s="5">
        <f>VLOOKUP(A256,'[1]census pivot'!$A$4:$S$462,2,FALSE)</f>
        <v>173233.12300000005</v>
      </c>
      <c r="P256" s="5">
        <f>VLOOKUP(A256,'[1]census pivot'!$A$4:$S$462,3,FALSE)</f>
        <v>179013.99799999996</v>
      </c>
      <c r="Q256" s="5">
        <f>VLOOKUP(A256,'[1]census pivot'!$A$4:$S$462,4,FALSE)</f>
        <v>175725.36500000002</v>
      </c>
      <c r="R256" s="5">
        <f>VLOOKUP(A256,'[1]census pivot'!$A$4:$S$462,5,FALSE)</f>
        <v>177858.58500000002</v>
      </c>
      <c r="S256" s="5">
        <f>VLOOKUP(A256,'[1]census pivot'!$A$4:$S$462,6,FALSE)</f>
        <v>184581.93100000004</v>
      </c>
      <c r="T256" s="5">
        <f>VLOOKUP(A256,'[1]census pivot'!$A$4:$S$462,7,FALSE)</f>
        <v>171917.75299999997</v>
      </c>
      <c r="U256" s="5">
        <f>VLOOKUP(A256,'[1]census pivot'!$A$4:$S$462,8,FALSE)</f>
        <v>170270.54199999993</v>
      </c>
      <c r="V256" s="5">
        <f>VLOOKUP(A256,'[1]census pivot'!$A$4:$S$462,9,FALSE)</f>
        <v>161917.57200000001</v>
      </c>
      <c r="W256" s="5">
        <f>VLOOKUP(A256,'[1]census pivot'!$A$4:$S$462,10,FALSE)</f>
        <v>165121.71</v>
      </c>
      <c r="X256" s="5">
        <f>VLOOKUP(A256,'[1]census pivot'!$A$4:$S$462,11,FALSE)</f>
        <v>170434.56900000002</v>
      </c>
      <c r="Y256" s="5">
        <f>VLOOKUP(A256,'[1]census pivot'!$A$4:$S$462,12,FALSE)</f>
        <v>177795.02299999999</v>
      </c>
      <c r="Z256" s="5">
        <f>VLOOKUP(A256,'[1]census pivot'!$A$4:$S$462,13,FALSE)</f>
        <v>166069.76599999995</v>
      </c>
      <c r="AA256" s="5">
        <f>VLOOKUP(A256,'[1]census pivot'!$A$4:$S$462,14,FALSE)</f>
        <v>150754.14200000005</v>
      </c>
      <c r="AB256" s="5">
        <f>VLOOKUP(A256,'[1]census pivot'!$A$4:$S$462,15,FALSE)</f>
        <v>122497.54900000001</v>
      </c>
      <c r="AC256" s="5">
        <f>VLOOKUP(A256,'[1]census pivot'!$A$4:$S$462,16,FALSE)</f>
        <v>95014.478999999992</v>
      </c>
      <c r="AD256" s="5">
        <f>VLOOKUP(A256,'[1]census pivot'!$A$4:$S$462,17,FALSE)</f>
        <v>69377.523000000016</v>
      </c>
      <c r="AE256" s="5">
        <f>VLOOKUP(A256,'[1]census pivot'!$A$4:$S$462,18,FALSE)</f>
        <v>49503.046999999999</v>
      </c>
      <c r="AF256" s="5">
        <f>VLOOKUP(A256,'[1]census pivot'!$A$4:$S$462,19,FALSE)</f>
        <v>44469.146000000008</v>
      </c>
      <c r="AG256" s="6">
        <f t="shared" si="30"/>
        <v>7.1579844461962369E-4</v>
      </c>
      <c r="AH256" s="6">
        <f t="shared" si="31"/>
        <v>1.522244375231626E-4</v>
      </c>
      <c r="AI256" s="6">
        <f t="shared" si="32"/>
        <v>1.4898996556996402E-4</v>
      </c>
      <c r="AJ256" s="6">
        <f t="shared" si="33"/>
        <v>2.1333283769978169E-4</v>
      </c>
      <c r="AK256" s="6">
        <f t="shared" si="34"/>
        <v>1.804064626095895E-4</v>
      </c>
      <c r="AL256" s="6">
        <f t="shared" si="35"/>
        <v>1.8665846181159699E-4</v>
      </c>
      <c r="AM256" s="6">
        <f t="shared" si="36"/>
        <v>2.6513150642659201E-4</v>
      </c>
      <c r="AN256" s="6">
        <f t="shared" si="37"/>
        <v>4.505497967220461E-4</v>
      </c>
      <c r="AO256" s="6">
        <f t="shared" si="38"/>
        <v>1.472065620142972E-3</v>
      </c>
      <c r="AP256" s="6">
        <f t="shared" si="39"/>
        <v>5.8467504637934797E-3</v>
      </c>
    </row>
    <row r="257" spans="1:42" x14ac:dyDescent="0.35">
      <c r="A257" s="3" t="s">
        <v>235</v>
      </c>
      <c r="B257" s="4">
        <v>65</v>
      </c>
      <c r="C257" s="4">
        <v>58</v>
      </c>
      <c r="D257" s="4">
        <v>61</v>
      </c>
      <c r="E257" s="4">
        <v>66</v>
      </c>
      <c r="F257" s="4">
        <v>59</v>
      </c>
      <c r="G257" s="4">
        <v>46</v>
      </c>
      <c r="H257" s="4">
        <v>60</v>
      </c>
      <c r="I257" s="4">
        <v>64</v>
      </c>
      <c r="J257" s="4">
        <v>99</v>
      </c>
      <c r="K257" s="4">
        <v>340</v>
      </c>
      <c r="L257" s="4">
        <v>703</v>
      </c>
      <c r="M257" s="4">
        <v>62</v>
      </c>
      <c r="N257" s="4">
        <v>1683</v>
      </c>
      <c r="O257" s="5">
        <f>VLOOKUP(A257,'[1]census pivot'!$A$4:$S$462,2,FALSE)</f>
        <v>367201.01999999996</v>
      </c>
      <c r="P257" s="5">
        <f>VLOOKUP(A257,'[1]census pivot'!$A$4:$S$462,3,FALSE)</f>
        <v>389369.43599999999</v>
      </c>
      <c r="Q257" s="5">
        <f>VLOOKUP(A257,'[1]census pivot'!$A$4:$S$462,4,FALSE)</f>
        <v>407367.14799999999</v>
      </c>
      <c r="R257" s="5">
        <f>VLOOKUP(A257,'[1]census pivot'!$A$4:$S$462,5,FALSE)</f>
        <v>469211.76800000004</v>
      </c>
      <c r="S257" s="5">
        <f>VLOOKUP(A257,'[1]census pivot'!$A$4:$S$462,6,FALSE)</f>
        <v>458857.75599999994</v>
      </c>
      <c r="T257" s="5">
        <f>VLOOKUP(A257,'[1]census pivot'!$A$4:$S$462,7,FALSE)</f>
        <v>427972.40299999993</v>
      </c>
      <c r="U257" s="5">
        <f>VLOOKUP(A257,'[1]census pivot'!$A$4:$S$462,8,FALSE)</f>
        <v>399750.97199999995</v>
      </c>
      <c r="V257" s="5">
        <f>VLOOKUP(A257,'[1]census pivot'!$A$4:$S$462,9,FALSE)</f>
        <v>436705.55199999997</v>
      </c>
      <c r="W257" s="5">
        <f>VLOOKUP(A257,'[1]census pivot'!$A$4:$S$462,10,FALSE)</f>
        <v>494700.66700000002</v>
      </c>
      <c r="X257" s="5">
        <f>VLOOKUP(A257,'[1]census pivot'!$A$4:$S$462,11,FALSE)</f>
        <v>513312.78399999999</v>
      </c>
      <c r="Y257" s="5">
        <f>VLOOKUP(A257,'[1]census pivot'!$A$4:$S$462,12,FALSE)</f>
        <v>476871.40299999999</v>
      </c>
      <c r="Z257" s="5">
        <f>VLOOKUP(A257,'[1]census pivot'!$A$4:$S$462,13,FALSE)</f>
        <v>413130.28099999996</v>
      </c>
      <c r="AA257" s="5">
        <f>VLOOKUP(A257,'[1]census pivot'!$A$4:$S$462,14,FALSE)</f>
        <v>342431.48700000002</v>
      </c>
      <c r="AB257" s="5">
        <f>VLOOKUP(A257,'[1]census pivot'!$A$4:$S$462,15,FALSE)</f>
        <v>239618.89399999997</v>
      </c>
      <c r="AC257" s="5">
        <f>VLOOKUP(A257,'[1]census pivot'!$A$4:$S$462,16,FALSE)</f>
        <v>190563.80000000002</v>
      </c>
      <c r="AD257" s="5">
        <f>VLOOKUP(A257,'[1]census pivot'!$A$4:$S$462,17,FALSE)</f>
        <v>167302.98100000003</v>
      </c>
      <c r="AE257" s="5">
        <f>VLOOKUP(A257,'[1]census pivot'!$A$4:$S$462,18,FALSE)</f>
        <v>139375.943</v>
      </c>
      <c r="AF257" s="5">
        <f>VLOOKUP(A257,'[1]census pivot'!$A$4:$S$462,19,FALSE)</f>
        <v>137755.10800000001</v>
      </c>
      <c r="AG257" s="6">
        <f t="shared" si="30"/>
        <v>3.3496638979924406E-4</v>
      </c>
      <c r="AH257" s="6">
        <f t="shared" si="31"/>
        <v>7.6562318368450868E-5</v>
      </c>
      <c r="AI257" s="6">
        <f t="shared" si="32"/>
        <v>6.5727834415991451E-5</v>
      </c>
      <c r="AJ257" s="6">
        <f t="shared" si="33"/>
        <v>7.1279852402380214E-5</v>
      </c>
      <c r="AK257" s="6">
        <f t="shared" si="34"/>
        <v>4.9387688273530841E-5</v>
      </c>
      <c r="AL257" s="6">
        <f t="shared" si="35"/>
        <v>6.0594787098937991E-5</v>
      </c>
      <c r="AM257" s="6">
        <f t="shared" si="36"/>
        <v>8.4705185877006952E-5</v>
      </c>
      <c r="AN257" s="6">
        <f t="shared" si="37"/>
        <v>2.3013478082872389E-4</v>
      </c>
      <c r="AO257" s="6">
        <f t="shared" si="38"/>
        <v>1.108651339861881E-3</v>
      </c>
      <c r="AP257" s="6">
        <f t="shared" si="39"/>
        <v>5.1032590384960533E-3</v>
      </c>
    </row>
    <row r="258" spans="1:42" x14ac:dyDescent="0.35">
      <c r="A258" s="3" t="s">
        <v>214</v>
      </c>
      <c r="B258" s="4">
        <v>73</v>
      </c>
      <c r="C258" s="4">
        <v>53</v>
      </c>
      <c r="D258" s="4">
        <v>44</v>
      </c>
      <c r="E258" s="4">
        <v>54</v>
      </c>
      <c r="F258" s="4">
        <v>60</v>
      </c>
      <c r="G258" s="4">
        <v>52</v>
      </c>
      <c r="H258" s="4">
        <v>52</v>
      </c>
      <c r="I258" s="4">
        <v>70</v>
      </c>
      <c r="J258" s="4">
        <v>100</v>
      </c>
      <c r="K258" s="4">
        <v>182</v>
      </c>
      <c r="L258" s="4">
        <v>253</v>
      </c>
      <c r="M258" s="4">
        <v>43</v>
      </c>
      <c r="N258" s="4">
        <v>1036</v>
      </c>
      <c r="O258" s="5">
        <f>VLOOKUP(A258,'[1]census pivot'!$A$4:$S$462,2,FALSE)</f>
        <v>291428.78000000003</v>
      </c>
      <c r="P258" s="5">
        <f>VLOOKUP(A258,'[1]census pivot'!$A$4:$S$462,3,FALSE)</f>
        <v>297284.52500000002</v>
      </c>
      <c r="Q258" s="5">
        <f>VLOOKUP(A258,'[1]census pivot'!$A$4:$S$462,4,FALSE)</f>
        <v>291712.70199999999</v>
      </c>
      <c r="R258" s="5">
        <f>VLOOKUP(A258,'[1]census pivot'!$A$4:$S$462,5,FALSE)</f>
        <v>291495.62999999989</v>
      </c>
      <c r="S258" s="5">
        <f>VLOOKUP(A258,'[1]census pivot'!$A$4:$S$462,6,FALSE)</f>
        <v>323244.07700000005</v>
      </c>
      <c r="T258" s="5">
        <f>VLOOKUP(A258,'[1]census pivot'!$A$4:$S$462,7,FALSE)</f>
        <v>316946.06299999997</v>
      </c>
      <c r="U258" s="5">
        <f>VLOOKUP(A258,'[1]census pivot'!$A$4:$S$462,8,FALSE)</f>
        <v>307144.10899999994</v>
      </c>
      <c r="V258" s="5">
        <f>VLOOKUP(A258,'[1]census pivot'!$A$4:$S$462,9,FALSE)</f>
        <v>272657.27399999998</v>
      </c>
      <c r="W258" s="5">
        <f>VLOOKUP(A258,'[1]census pivot'!$A$4:$S$462,10,FALSE)</f>
        <v>268250.66100000002</v>
      </c>
      <c r="X258" s="5">
        <f>VLOOKUP(A258,'[1]census pivot'!$A$4:$S$462,11,FALSE)</f>
        <v>278420.20199999993</v>
      </c>
      <c r="Y258" s="5">
        <f>VLOOKUP(A258,'[1]census pivot'!$A$4:$S$462,12,FALSE)</f>
        <v>308275.66799999995</v>
      </c>
      <c r="Z258" s="5">
        <f>VLOOKUP(A258,'[1]census pivot'!$A$4:$S$462,13,FALSE)</f>
        <v>306227.56799999991</v>
      </c>
      <c r="AA258" s="5">
        <f>VLOOKUP(A258,'[1]census pivot'!$A$4:$S$462,14,FALSE)</f>
        <v>274551.36599999998</v>
      </c>
      <c r="AB258" s="5">
        <f>VLOOKUP(A258,'[1]census pivot'!$A$4:$S$462,15,FALSE)</f>
        <v>220726.42800000004</v>
      </c>
      <c r="AC258" s="5">
        <f>VLOOKUP(A258,'[1]census pivot'!$A$4:$S$462,16,FALSE)</f>
        <v>162421.533</v>
      </c>
      <c r="AD258" s="5">
        <f>VLOOKUP(A258,'[1]census pivot'!$A$4:$S$462,17,FALSE)</f>
        <v>113364.88599999998</v>
      </c>
      <c r="AE258" s="5">
        <f>VLOOKUP(A258,'[1]census pivot'!$A$4:$S$462,18,FALSE)</f>
        <v>80249.006999999998</v>
      </c>
      <c r="AF258" s="5">
        <f>VLOOKUP(A258,'[1]census pivot'!$A$4:$S$462,19,FALSE)</f>
        <v>75358.881000000023</v>
      </c>
      <c r="AG258" s="6">
        <f t="shared" si="30"/>
        <v>4.3235263174762627E-4</v>
      </c>
      <c r="AH258" s="6">
        <f t="shared" si="31"/>
        <v>7.4703237949200064E-5</v>
      </c>
      <c r="AI258" s="6">
        <f t="shared" si="32"/>
        <v>7.157500890047437E-5</v>
      </c>
      <c r="AJ258" s="6">
        <f t="shared" si="33"/>
        <v>9.6139953314310504E-5</v>
      </c>
      <c r="AK258" s="6">
        <f t="shared" si="34"/>
        <v>9.6134659218855784E-5</v>
      </c>
      <c r="AL258" s="6">
        <f t="shared" si="35"/>
        <v>8.8631951678814461E-5</v>
      </c>
      <c r="AM258" s="6">
        <f t="shared" si="36"/>
        <v>1.2052778760050552E-4</v>
      </c>
      <c r="AN258" s="6">
        <f t="shared" si="37"/>
        <v>2.6099577755550157E-4</v>
      </c>
      <c r="AO258" s="6">
        <f t="shared" si="38"/>
        <v>9.4001518785637975E-4</v>
      </c>
      <c r="AP258" s="6">
        <f t="shared" si="39"/>
        <v>3.3572685348127705E-3</v>
      </c>
    </row>
    <row r="259" spans="1:42" x14ac:dyDescent="0.35">
      <c r="A259" s="3" t="s">
        <v>213</v>
      </c>
      <c r="B259" s="4">
        <v>60</v>
      </c>
      <c r="C259" s="4">
        <v>44</v>
      </c>
      <c r="D259" s="4">
        <v>59</v>
      </c>
      <c r="E259" s="4">
        <v>49</v>
      </c>
      <c r="F259" s="4">
        <v>53</v>
      </c>
      <c r="G259" s="4">
        <v>66</v>
      </c>
      <c r="H259" s="4">
        <v>36</v>
      </c>
      <c r="I259" s="4">
        <v>93</v>
      </c>
      <c r="J259" s="4">
        <v>100</v>
      </c>
      <c r="K259" s="4">
        <v>199</v>
      </c>
      <c r="L259" s="4">
        <v>291</v>
      </c>
      <c r="M259" s="4">
        <v>42</v>
      </c>
      <c r="N259" s="4">
        <v>1092</v>
      </c>
      <c r="O259" s="5">
        <f>VLOOKUP(A259,'[1]census pivot'!$A$4:$S$462,2,FALSE)</f>
        <v>294835.37799999985</v>
      </c>
      <c r="P259" s="5">
        <f>VLOOKUP(A259,'[1]census pivot'!$A$4:$S$462,3,FALSE)</f>
        <v>297458.43700000003</v>
      </c>
      <c r="Q259" s="5">
        <f>VLOOKUP(A259,'[1]census pivot'!$A$4:$S$462,4,FALSE)</f>
        <v>288764.53799999994</v>
      </c>
      <c r="R259" s="5">
        <f>VLOOKUP(A259,'[1]census pivot'!$A$4:$S$462,5,FALSE)</f>
        <v>291006.63499999995</v>
      </c>
      <c r="S259" s="5">
        <f>VLOOKUP(A259,'[1]census pivot'!$A$4:$S$462,6,FALSE)</f>
        <v>331519.87800000008</v>
      </c>
      <c r="T259" s="5">
        <f>VLOOKUP(A259,'[1]census pivot'!$A$4:$S$462,7,FALSE)</f>
        <v>319009.51600000006</v>
      </c>
      <c r="U259" s="5">
        <f>VLOOKUP(A259,'[1]census pivot'!$A$4:$S$462,8,FALSE)</f>
        <v>303824.06299999991</v>
      </c>
      <c r="V259" s="5">
        <f>VLOOKUP(A259,'[1]census pivot'!$A$4:$S$462,9,FALSE)</f>
        <v>267392.81599999999</v>
      </c>
      <c r="W259" s="5">
        <f>VLOOKUP(A259,'[1]census pivot'!$A$4:$S$462,10,FALSE)</f>
        <v>267052.19900000002</v>
      </c>
      <c r="X259" s="5">
        <f>VLOOKUP(A259,'[1]census pivot'!$A$4:$S$462,11,FALSE)</f>
        <v>281680.9599999999</v>
      </c>
      <c r="Y259" s="5">
        <f>VLOOKUP(A259,'[1]census pivot'!$A$4:$S$462,12,FALSE)</f>
        <v>308301.97199999995</v>
      </c>
      <c r="Z259" s="5">
        <f>VLOOKUP(A259,'[1]census pivot'!$A$4:$S$462,13,FALSE)</f>
        <v>295697.59899999999</v>
      </c>
      <c r="AA259" s="5">
        <f>VLOOKUP(A259,'[1]census pivot'!$A$4:$S$462,14,FALSE)</f>
        <v>256155.61500000002</v>
      </c>
      <c r="AB259" s="5">
        <f>VLOOKUP(A259,'[1]census pivot'!$A$4:$S$462,15,FALSE)</f>
        <v>195116.44899999996</v>
      </c>
      <c r="AC259" s="5">
        <f>VLOOKUP(A259,'[1]census pivot'!$A$4:$S$462,16,FALSE)</f>
        <v>142142.777</v>
      </c>
      <c r="AD259" s="5">
        <f>VLOOKUP(A259,'[1]census pivot'!$A$4:$S$462,17,FALSE)</f>
        <v>102496.63399999998</v>
      </c>
      <c r="AE259" s="5">
        <f>VLOOKUP(A259,'[1]census pivot'!$A$4:$S$462,18,FALSE)</f>
        <v>75295.323000000019</v>
      </c>
      <c r="AF259" s="5">
        <f>VLOOKUP(A259,'[1]census pivot'!$A$4:$S$462,19,FALSE)</f>
        <v>68925.246999999988</v>
      </c>
      <c r="AG259" s="6">
        <f t="shared" ref="AG259:AG322" si="40">(B259+C259)/O259</f>
        <v>3.5273921571243752E-4</v>
      </c>
      <c r="AH259" s="6">
        <f t="shared" ref="AH259:AH322" si="41">D259/(P259+Q259)</f>
        <v>1.0064429835763431E-4</v>
      </c>
      <c r="AI259" s="6">
        <f t="shared" ref="AI259:AI322" si="42">D259/(R259+S259)</f>
        <v>9.4775079884830535E-5</v>
      </c>
      <c r="AJ259" s="6">
        <f t="shared" ref="AJ259:AJ322" si="43">F259/(T259+U259)</f>
        <v>8.5094962421735469E-5</v>
      </c>
      <c r="AK259" s="6">
        <f t="shared" ref="AK259:AK322" si="44">G259/(V259+W259)</f>
        <v>1.234925916560378E-4</v>
      </c>
      <c r="AL259" s="6">
        <f t="shared" ref="AL259:AL322" si="45">H259/(X259+Y259)</f>
        <v>6.10187143515535E-5</v>
      </c>
      <c r="AM259" s="6">
        <f t="shared" ref="AM259:AM322" si="46">I259/(Z259+AA259)</f>
        <v>1.6852307396365005E-4</v>
      </c>
      <c r="AN259" s="6">
        <f t="shared" ref="AN259:AN322" si="47">J259/(AB259+AC259)</f>
        <v>2.9650782629738945E-4</v>
      </c>
      <c r="AO259" s="6">
        <f t="shared" ref="AO259:AO322" si="48">K259/(AD259+AE259)</f>
        <v>1.119285727869006E-3</v>
      </c>
      <c r="AP259" s="6">
        <f t="shared" ref="AP259:AP322" si="49">L259/AF259</f>
        <v>4.221965283635473E-3</v>
      </c>
    </row>
    <row r="260" spans="1:42" x14ac:dyDescent="0.35">
      <c r="A260" s="3" t="s">
        <v>265</v>
      </c>
      <c r="B260" s="4">
        <v>65</v>
      </c>
      <c r="C260" s="4">
        <v>40</v>
      </c>
      <c r="D260" s="4">
        <v>45</v>
      </c>
      <c r="E260" s="4">
        <v>53</v>
      </c>
      <c r="F260" s="4">
        <v>71</v>
      </c>
      <c r="G260" s="4">
        <v>60</v>
      </c>
      <c r="H260" s="4">
        <v>68</v>
      </c>
      <c r="I260" s="4">
        <v>72</v>
      </c>
      <c r="J260" s="4">
        <v>100</v>
      </c>
      <c r="K260" s="4">
        <v>204</v>
      </c>
      <c r="L260" s="4">
        <v>282</v>
      </c>
      <c r="M260" s="4">
        <v>49</v>
      </c>
      <c r="N260" s="4">
        <v>1109</v>
      </c>
      <c r="O260" s="5">
        <f>VLOOKUP(A260,'[1]census pivot'!$A$4:$S$462,2,FALSE)</f>
        <v>194963.78499999997</v>
      </c>
      <c r="P260" s="5">
        <f>VLOOKUP(A260,'[1]census pivot'!$A$4:$S$462,3,FALSE)</f>
        <v>196330.66699999999</v>
      </c>
      <c r="Q260" s="5">
        <f>VLOOKUP(A260,'[1]census pivot'!$A$4:$S$462,4,FALSE)</f>
        <v>197069.16499999998</v>
      </c>
      <c r="R260" s="5">
        <f>VLOOKUP(A260,'[1]census pivot'!$A$4:$S$462,5,FALSE)</f>
        <v>205930.75999999998</v>
      </c>
      <c r="S260" s="5">
        <f>VLOOKUP(A260,'[1]census pivot'!$A$4:$S$462,6,FALSE)</f>
        <v>207474.49900000001</v>
      </c>
      <c r="T260" s="5">
        <f>VLOOKUP(A260,'[1]census pivot'!$A$4:$S$462,7,FALSE)</f>
        <v>185984.68700000001</v>
      </c>
      <c r="U260" s="5">
        <f>VLOOKUP(A260,'[1]census pivot'!$A$4:$S$462,8,FALSE)</f>
        <v>180285.02000000002</v>
      </c>
      <c r="V260" s="5">
        <f>VLOOKUP(A260,'[1]census pivot'!$A$4:$S$462,9,FALSE)</f>
        <v>172876.48700000002</v>
      </c>
      <c r="W260" s="5">
        <f>VLOOKUP(A260,'[1]census pivot'!$A$4:$S$462,10,FALSE)</f>
        <v>178827.96699999989</v>
      </c>
      <c r="X260" s="5">
        <f>VLOOKUP(A260,'[1]census pivot'!$A$4:$S$462,11,FALSE)</f>
        <v>188708.05599999992</v>
      </c>
      <c r="Y260" s="5">
        <f>VLOOKUP(A260,'[1]census pivot'!$A$4:$S$462,12,FALSE)</f>
        <v>195399.84</v>
      </c>
      <c r="Z260" s="5">
        <f>VLOOKUP(A260,'[1]census pivot'!$A$4:$S$462,13,FALSE)</f>
        <v>179572.01699999999</v>
      </c>
      <c r="AA260" s="5">
        <f>VLOOKUP(A260,'[1]census pivot'!$A$4:$S$462,14,FALSE)</f>
        <v>156014.48100000003</v>
      </c>
      <c r="AB260" s="5">
        <f>VLOOKUP(A260,'[1]census pivot'!$A$4:$S$462,15,FALSE)</f>
        <v>119332.00600000001</v>
      </c>
      <c r="AC260" s="5">
        <f>VLOOKUP(A260,'[1]census pivot'!$A$4:$S$462,16,FALSE)</f>
        <v>90031.899000000005</v>
      </c>
      <c r="AD260" s="5">
        <f>VLOOKUP(A260,'[1]census pivot'!$A$4:$S$462,17,FALSE)</f>
        <v>66460.722999999998</v>
      </c>
      <c r="AE260" s="5">
        <f>VLOOKUP(A260,'[1]census pivot'!$A$4:$S$462,18,FALSE)</f>
        <v>48799.030999999995</v>
      </c>
      <c r="AF260" s="5">
        <f>VLOOKUP(A260,'[1]census pivot'!$A$4:$S$462,19,FALSE)</f>
        <v>43571.198000000011</v>
      </c>
      <c r="AG260" s="6">
        <f t="shared" si="40"/>
        <v>5.3856155900953615E-4</v>
      </c>
      <c r="AH260" s="6">
        <f t="shared" si="41"/>
        <v>1.1438744081619233E-4</v>
      </c>
      <c r="AI260" s="6">
        <f t="shared" si="42"/>
        <v>1.0885202599708584E-4</v>
      </c>
      <c r="AJ260" s="6">
        <f t="shared" si="43"/>
        <v>1.9384622490770166E-4</v>
      </c>
      <c r="AK260" s="6">
        <f t="shared" si="44"/>
        <v>1.7059778264849615E-4</v>
      </c>
      <c r="AL260" s="6">
        <f t="shared" si="45"/>
        <v>1.7703359058257945E-4</v>
      </c>
      <c r="AM260" s="6">
        <f t="shared" si="46"/>
        <v>2.1454975223705216E-4</v>
      </c>
      <c r="AN260" s="6">
        <f t="shared" si="47"/>
        <v>4.7763725079545102E-4</v>
      </c>
      <c r="AO260" s="6">
        <f t="shared" si="48"/>
        <v>1.7699152819639025E-3</v>
      </c>
      <c r="AP260" s="6">
        <f t="shared" si="49"/>
        <v>6.4721653969670497E-3</v>
      </c>
    </row>
    <row r="261" spans="1:42" x14ac:dyDescent="0.35">
      <c r="A261" s="3" t="s">
        <v>304</v>
      </c>
      <c r="B261" s="4">
        <v>50</v>
      </c>
      <c r="C261" s="4">
        <v>70</v>
      </c>
      <c r="D261" s="4">
        <v>57</v>
      </c>
      <c r="E261" s="4">
        <v>52</v>
      </c>
      <c r="F261" s="4">
        <v>46</v>
      </c>
      <c r="G261" s="4">
        <v>63</v>
      </c>
      <c r="H261" s="4">
        <v>55</v>
      </c>
      <c r="I261" s="4">
        <v>62</v>
      </c>
      <c r="J261" s="4">
        <v>101</v>
      </c>
      <c r="K261" s="4">
        <v>151</v>
      </c>
      <c r="L261" s="4">
        <v>134</v>
      </c>
      <c r="M261" s="4">
        <v>71</v>
      </c>
      <c r="N261" s="4">
        <v>912</v>
      </c>
      <c r="O261" s="5">
        <f>VLOOKUP(A261,'[1]census pivot'!$A$4:$S$462,2,FALSE)</f>
        <v>178087.73399999997</v>
      </c>
      <c r="P261" s="5">
        <f>VLOOKUP(A261,'[1]census pivot'!$A$4:$S$462,3,FALSE)</f>
        <v>186793.40800000002</v>
      </c>
      <c r="Q261" s="5">
        <f>VLOOKUP(A261,'[1]census pivot'!$A$4:$S$462,4,FALSE)</f>
        <v>182862.106</v>
      </c>
      <c r="R261" s="5">
        <f>VLOOKUP(A261,'[1]census pivot'!$A$4:$S$462,5,FALSE)</f>
        <v>174409.20900000003</v>
      </c>
      <c r="S261" s="5">
        <f>VLOOKUP(A261,'[1]census pivot'!$A$4:$S$462,6,FALSE)</f>
        <v>185176.37900000002</v>
      </c>
      <c r="T261" s="5">
        <f>VLOOKUP(A261,'[1]census pivot'!$A$4:$S$462,7,FALSE)</f>
        <v>203996.29700000002</v>
      </c>
      <c r="U261" s="5">
        <f>VLOOKUP(A261,'[1]census pivot'!$A$4:$S$462,8,FALSE)</f>
        <v>200302.22200000001</v>
      </c>
      <c r="V261" s="5">
        <f>VLOOKUP(A261,'[1]census pivot'!$A$4:$S$462,9,FALSE)</f>
        <v>186601.01400000002</v>
      </c>
      <c r="W261" s="5">
        <f>VLOOKUP(A261,'[1]census pivot'!$A$4:$S$462,10,FALSE)</f>
        <v>194403.584</v>
      </c>
      <c r="X261" s="5">
        <f>VLOOKUP(A261,'[1]census pivot'!$A$4:$S$462,11,FALSE)</f>
        <v>191797.35800000001</v>
      </c>
      <c r="Y261" s="5">
        <f>VLOOKUP(A261,'[1]census pivot'!$A$4:$S$462,12,FALSE)</f>
        <v>190032.58200000005</v>
      </c>
      <c r="Z261" s="5">
        <f>VLOOKUP(A261,'[1]census pivot'!$A$4:$S$462,13,FALSE)</f>
        <v>179942.67299999998</v>
      </c>
      <c r="AA261" s="5">
        <f>VLOOKUP(A261,'[1]census pivot'!$A$4:$S$462,14,FALSE)</f>
        <v>162649.14399999997</v>
      </c>
      <c r="AB261" s="5">
        <f>VLOOKUP(A261,'[1]census pivot'!$A$4:$S$462,15,FALSE)</f>
        <v>144796.33699999997</v>
      </c>
      <c r="AC261" s="5">
        <f>VLOOKUP(A261,'[1]census pivot'!$A$4:$S$462,16,FALSE)</f>
        <v>105237.13699999997</v>
      </c>
      <c r="AD261" s="5">
        <f>VLOOKUP(A261,'[1]census pivot'!$A$4:$S$462,17,FALSE)</f>
        <v>69109.155000000013</v>
      </c>
      <c r="AE261" s="5">
        <f>VLOOKUP(A261,'[1]census pivot'!$A$4:$S$462,18,FALSE)</f>
        <v>45353.412999999986</v>
      </c>
      <c r="AF261" s="5">
        <f>VLOOKUP(A261,'[1]census pivot'!$A$4:$S$462,19,FALSE)</f>
        <v>37416.021999999997</v>
      </c>
      <c r="AG261" s="6">
        <f t="shared" si="40"/>
        <v>6.7382518326613119E-4</v>
      </c>
      <c r="AH261" s="6">
        <f t="shared" si="41"/>
        <v>1.541976187050736E-4</v>
      </c>
      <c r="AI261" s="6">
        <f t="shared" si="42"/>
        <v>1.5851580792498277E-4</v>
      </c>
      <c r="AJ261" s="6">
        <f t="shared" si="43"/>
        <v>1.1377731512293765E-4</v>
      </c>
      <c r="AK261" s="6">
        <f t="shared" si="44"/>
        <v>1.6535233519675266E-4</v>
      </c>
      <c r="AL261" s="6">
        <f t="shared" si="45"/>
        <v>1.4404318320349627E-4</v>
      </c>
      <c r="AM261" s="6">
        <f t="shared" si="46"/>
        <v>1.8097338267714672E-4</v>
      </c>
      <c r="AN261" s="6">
        <f t="shared" si="47"/>
        <v>4.0394591325799853E-4</v>
      </c>
      <c r="AO261" s="6">
        <f t="shared" si="48"/>
        <v>1.3192085643229671E-3</v>
      </c>
      <c r="AP261" s="6">
        <f t="shared" si="49"/>
        <v>3.5813534640320665E-3</v>
      </c>
    </row>
    <row r="262" spans="1:42" x14ac:dyDescent="0.35">
      <c r="A262" s="3" t="s">
        <v>369</v>
      </c>
      <c r="B262" s="4">
        <v>54</v>
      </c>
      <c r="C262" s="4">
        <v>58</v>
      </c>
      <c r="D262" s="4">
        <v>60</v>
      </c>
      <c r="E262" s="4">
        <v>56</v>
      </c>
      <c r="F262" s="4">
        <v>39</v>
      </c>
      <c r="G262" s="4">
        <v>66</v>
      </c>
      <c r="H262" s="4">
        <v>61</v>
      </c>
      <c r="I262" s="4">
        <v>71</v>
      </c>
      <c r="J262" s="4">
        <v>101</v>
      </c>
      <c r="K262" s="4">
        <v>234</v>
      </c>
      <c r="L262" s="4">
        <v>326</v>
      </c>
      <c r="M262" s="4">
        <v>56</v>
      </c>
      <c r="N262" s="4">
        <v>1182</v>
      </c>
      <c r="O262" s="5">
        <f>VLOOKUP(A262,'[1]census pivot'!$A$4:$S$462,2,FALSE)</f>
        <v>258213.86299999998</v>
      </c>
      <c r="P262" s="5">
        <f>VLOOKUP(A262,'[1]census pivot'!$A$4:$S$462,3,FALSE)</f>
        <v>244550.26299999992</v>
      </c>
      <c r="Q262" s="5">
        <f>VLOOKUP(A262,'[1]census pivot'!$A$4:$S$462,4,FALSE)</f>
        <v>239715.93700000001</v>
      </c>
      <c r="R262" s="5">
        <f>VLOOKUP(A262,'[1]census pivot'!$A$4:$S$462,5,FALSE)</f>
        <v>257683.32500000001</v>
      </c>
      <c r="S262" s="5">
        <f>VLOOKUP(A262,'[1]census pivot'!$A$4:$S$462,6,FALSE)</f>
        <v>277509.77299999999</v>
      </c>
      <c r="T262" s="5">
        <f>VLOOKUP(A262,'[1]census pivot'!$A$4:$S$462,7,FALSE)</f>
        <v>254614.86199999996</v>
      </c>
      <c r="U262" s="5">
        <f>VLOOKUP(A262,'[1]census pivot'!$A$4:$S$462,8,FALSE)</f>
        <v>222439.201</v>
      </c>
      <c r="V262" s="5">
        <f>VLOOKUP(A262,'[1]census pivot'!$A$4:$S$462,9,FALSE)</f>
        <v>223437.92999999993</v>
      </c>
      <c r="W262" s="5">
        <f>VLOOKUP(A262,'[1]census pivot'!$A$4:$S$462,10,FALSE)</f>
        <v>237439.62399999998</v>
      </c>
      <c r="X262" s="5">
        <f>VLOOKUP(A262,'[1]census pivot'!$A$4:$S$462,11,FALSE)</f>
        <v>258327.06400000001</v>
      </c>
      <c r="Y262" s="5">
        <f>VLOOKUP(A262,'[1]census pivot'!$A$4:$S$462,12,FALSE)</f>
        <v>242510.35699999993</v>
      </c>
      <c r="Z262" s="5">
        <f>VLOOKUP(A262,'[1]census pivot'!$A$4:$S$462,13,FALSE)</f>
        <v>215936.01699999999</v>
      </c>
      <c r="AA262" s="5">
        <f>VLOOKUP(A262,'[1]census pivot'!$A$4:$S$462,14,FALSE)</f>
        <v>176022.24099999998</v>
      </c>
      <c r="AB262" s="5">
        <f>VLOOKUP(A262,'[1]census pivot'!$A$4:$S$462,15,FALSE)</f>
        <v>139383.383</v>
      </c>
      <c r="AC262" s="5">
        <f>VLOOKUP(A262,'[1]census pivot'!$A$4:$S$462,16,FALSE)</f>
        <v>113028.09299999999</v>
      </c>
      <c r="AD262" s="5">
        <f>VLOOKUP(A262,'[1]census pivot'!$A$4:$S$462,17,FALSE)</f>
        <v>95396.935000000027</v>
      </c>
      <c r="AE262" s="5">
        <f>VLOOKUP(A262,'[1]census pivot'!$A$4:$S$462,18,FALSE)</f>
        <v>69089.909</v>
      </c>
      <c r="AF262" s="5">
        <f>VLOOKUP(A262,'[1]census pivot'!$A$4:$S$462,19,FALSE)</f>
        <v>60693.196000000004</v>
      </c>
      <c r="AG262" s="6">
        <f t="shared" si="40"/>
        <v>4.3374898116914818E-4</v>
      </c>
      <c r="AH262" s="6">
        <f t="shared" si="41"/>
        <v>1.2389879780996487E-4</v>
      </c>
      <c r="AI262" s="6">
        <f t="shared" si="42"/>
        <v>1.1210906908967649E-4</v>
      </c>
      <c r="AJ262" s="6">
        <f t="shared" si="43"/>
        <v>8.1751740577880796E-5</v>
      </c>
      <c r="AK262" s="6">
        <f t="shared" si="44"/>
        <v>1.4320506483160171E-4</v>
      </c>
      <c r="AL262" s="6">
        <f t="shared" si="45"/>
        <v>1.2179601092546957E-4</v>
      </c>
      <c r="AM262" s="6">
        <f t="shared" si="46"/>
        <v>1.8114173780209015E-4</v>
      </c>
      <c r="AN262" s="6">
        <f t="shared" si="47"/>
        <v>4.001402852222139E-4</v>
      </c>
      <c r="AO262" s="6">
        <f t="shared" si="48"/>
        <v>1.422606175117567E-3</v>
      </c>
      <c r="AP262" s="6">
        <f t="shared" si="49"/>
        <v>5.3712775316692831E-3</v>
      </c>
    </row>
    <row r="263" spans="1:42" x14ac:dyDescent="0.35">
      <c r="A263" s="3" t="s">
        <v>69</v>
      </c>
      <c r="B263" s="4">
        <v>69</v>
      </c>
      <c r="C263" s="4">
        <v>35</v>
      </c>
      <c r="D263" s="4">
        <v>59</v>
      </c>
      <c r="E263" s="4">
        <v>58</v>
      </c>
      <c r="F263" s="4">
        <v>74</v>
      </c>
      <c r="G263" s="4">
        <v>52</v>
      </c>
      <c r="H263" s="4">
        <v>57</v>
      </c>
      <c r="I263" s="4">
        <v>59</v>
      </c>
      <c r="J263" s="4">
        <v>102</v>
      </c>
      <c r="K263" s="4">
        <v>207</v>
      </c>
      <c r="L263" s="4">
        <v>321</v>
      </c>
      <c r="M263" s="4">
        <v>51</v>
      </c>
      <c r="N263" s="4">
        <v>1144</v>
      </c>
      <c r="O263" s="5">
        <f>VLOOKUP(A263,'[1]census pivot'!$A$4:$S$462,2,FALSE)</f>
        <v>424856.47899999999</v>
      </c>
      <c r="P263" s="5">
        <f>VLOOKUP(A263,'[1]census pivot'!$A$4:$S$462,3,FALSE)</f>
        <v>447781.45699999999</v>
      </c>
      <c r="Q263" s="5">
        <f>VLOOKUP(A263,'[1]census pivot'!$A$4:$S$462,4,FALSE)</f>
        <v>445061.64899999998</v>
      </c>
      <c r="R263" s="5">
        <f>VLOOKUP(A263,'[1]census pivot'!$A$4:$S$462,5,FALSE)</f>
        <v>447695.85700000002</v>
      </c>
      <c r="S263" s="5">
        <f>VLOOKUP(A263,'[1]census pivot'!$A$4:$S$462,6,FALSE)</f>
        <v>468645.14999999997</v>
      </c>
      <c r="T263" s="5">
        <f>VLOOKUP(A263,'[1]census pivot'!$A$4:$S$462,7,FALSE)</f>
        <v>442048.45</v>
      </c>
      <c r="U263" s="5">
        <f>VLOOKUP(A263,'[1]census pivot'!$A$4:$S$462,8,FALSE)</f>
        <v>431949.16800000001</v>
      </c>
      <c r="V263" s="5">
        <f>VLOOKUP(A263,'[1]census pivot'!$A$4:$S$462,9,FALSE)</f>
        <v>404600.10700000008</v>
      </c>
      <c r="W263" s="5">
        <f>VLOOKUP(A263,'[1]census pivot'!$A$4:$S$462,10,FALSE)</f>
        <v>418684.85200000007</v>
      </c>
      <c r="X263" s="5">
        <f>VLOOKUP(A263,'[1]census pivot'!$A$4:$S$462,11,FALSE)</f>
        <v>403722.54500000004</v>
      </c>
      <c r="Y263" s="5">
        <f>VLOOKUP(A263,'[1]census pivot'!$A$4:$S$462,12,FALSE)</f>
        <v>420759.09600000002</v>
      </c>
      <c r="Z263" s="5">
        <f>VLOOKUP(A263,'[1]census pivot'!$A$4:$S$462,13,FALSE)</f>
        <v>396014.22300000006</v>
      </c>
      <c r="AA263" s="5">
        <f>VLOOKUP(A263,'[1]census pivot'!$A$4:$S$462,14,FALSE)</f>
        <v>371744.57999999996</v>
      </c>
      <c r="AB263" s="5">
        <f>VLOOKUP(A263,'[1]census pivot'!$A$4:$S$462,15,FALSE)</f>
        <v>325555.79199999996</v>
      </c>
      <c r="AC263" s="5">
        <f>VLOOKUP(A263,'[1]census pivot'!$A$4:$S$462,16,FALSE)</f>
        <v>255671.486</v>
      </c>
      <c r="AD263" s="5">
        <f>VLOOKUP(A263,'[1]census pivot'!$A$4:$S$462,17,FALSE)</f>
        <v>182148.48100000003</v>
      </c>
      <c r="AE263" s="5">
        <f>VLOOKUP(A263,'[1]census pivot'!$A$4:$S$462,18,FALSE)</f>
        <v>127147.73099999999</v>
      </c>
      <c r="AF263" s="5">
        <f>VLOOKUP(A263,'[1]census pivot'!$A$4:$S$462,19,FALSE)</f>
        <v>119063.27099999999</v>
      </c>
      <c r="AG263" s="6">
        <f t="shared" si="40"/>
        <v>2.4478854658116207E-4</v>
      </c>
      <c r="AH263" s="6">
        <f t="shared" si="41"/>
        <v>6.6081038878514902E-5</v>
      </c>
      <c r="AI263" s="6">
        <f t="shared" si="42"/>
        <v>6.4386510643193342E-5</v>
      </c>
      <c r="AJ263" s="6">
        <f t="shared" si="43"/>
        <v>8.4668422975038359E-5</v>
      </c>
      <c r="AK263" s="6">
        <f t="shared" si="44"/>
        <v>6.3161605749680641E-5</v>
      </c>
      <c r="AL263" s="6">
        <f t="shared" si="45"/>
        <v>6.9134347164923713E-5</v>
      </c>
      <c r="AM263" s="6">
        <f t="shared" si="46"/>
        <v>7.6847051143482615E-5</v>
      </c>
      <c r="AN263" s="6">
        <f t="shared" si="47"/>
        <v>1.7549073118347348E-4</v>
      </c>
      <c r="AO263" s="6">
        <f t="shared" si="48"/>
        <v>6.6926134872935332E-4</v>
      </c>
      <c r="AP263" s="6">
        <f t="shared" si="49"/>
        <v>2.6960455336390013E-3</v>
      </c>
    </row>
    <row r="264" spans="1:42" x14ac:dyDescent="0.35">
      <c r="A264" s="3" t="s">
        <v>490</v>
      </c>
      <c r="B264" s="4">
        <v>66</v>
      </c>
      <c r="C264" s="4">
        <v>45</v>
      </c>
      <c r="D264" s="4">
        <v>32</v>
      </c>
      <c r="E264" s="4">
        <v>72</v>
      </c>
      <c r="F264" s="4">
        <v>62</v>
      </c>
      <c r="G264" s="4">
        <v>72</v>
      </c>
      <c r="H264" s="4">
        <v>55</v>
      </c>
      <c r="I264" s="4">
        <v>70</v>
      </c>
      <c r="J264" s="4">
        <v>104</v>
      </c>
      <c r="K264" s="4">
        <v>234</v>
      </c>
      <c r="L264" s="4">
        <v>642</v>
      </c>
      <c r="M264" s="4">
        <v>45</v>
      </c>
      <c r="N264" s="4">
        <v>1499</v>
      </c>
      <c r="O264" s="5">
        <f>VLOOKUP(A264,'[1]census pivot'!$A$4:$S$462,2,FALSE)</f>
        <v>339459.902</v>
      </c>
      <c r="P264" s="5">
        <f>VLOOKUP(A264,'[1]census pivot'!$A$4:$S$462,3,FALSE)</f>
        <v>353721.86000000004</v>
      </c>
      <c r="Q264" s="5">
        <f>VLOOKUP(A264,'[1]census pivot'!$A$4:$S$462,4,FALSE)</f>
        <v>361290.88800000009</v>
      </c>
      <c r="R264" s="5">
        <f>VLOOKUP(A264,'[1]census pivot'!$A$4:$S$462,5,FALSE)</f>
        <v>382615.83199999999</v>
      </c>
      <c r="S264" s="5">
        <f>VLOOKUP(A264,'[1]census pivot'!$A$4:$S$462,6,FALSE)</f>
        <v>383364.91299999988</v>
      </c>
      <c r="T264" s="5">
        <f>VLOOKUP(A264,'[1]census pivot'!$A$4:$S$462,7,FALSE)</f>
        <v>356475.755</v>
      </c>
      <c r="U264" s="5">
        <f>VLOOKUP(A264,'[1]census pivot'!$A$4:$S$462,8,FALSE)</f>
        <v>346884.96299999999</v>
      </c>
      <c r="V264" s="5">
        <f>VLOOKUP(A264,'[1]census pivot'!$A$4:$S$462,9,FALSE)</f>
        <v>330989.32700000005</v>
      </c>
      <c r="W264" s="5">
        <f>VLOOKUP(A264,'[1]census pivot'!$A$4:$S$462,10,FALSE)</f>
        <v>359279.90199999994</v>
      </c>
      <c r="X264" s="5">
        <f>VLOOKUP(A264,'[1]census pivot'!$A$4:$S$462,11,FALSE)</f>
        <v>404527.06599999999</v>
      </c>
      <c r="Y264" s="5">
        <f>VLOOKUP(A264,'[1]census pivot'!$A$4:$S$462,12,FALSE)</f>
        <v>421069.64600000007</v>
      </c>
      <c r="Z264" s="5">
        <f>VLOOKUP(A264,'[1]census pivot'!$A$4:$S$462,13,FALSE)</f>
        <v>380717.28300000017</v>
      </c>
      <c r="AA264" s="5">
        <f>VLOOKUP(A264,'[1]census pivot'!$A$4:$S$462,14,FALSE)</f>
        <v>314271.00299999997</v>
      </c>
      <c r="AB264" s="5">
        <f>VLOOKUP(A264,'[1]census pivot'!$A$4:$S$462,15,FALSE)</f>
        <v>228075.15400000004</v>
      </c>
      <c r="AC264" s="5">
        <f>VLOOKUP(A264,'[1]census pivot'!$A$4:$S$462,16,FALSE)</f>
        <v>171314.16900000002</v>
      </c>
      <c r="AD264" s="5">
        <f>VLOOKUP(A264,'[1]census pivot'!$A$4:$S$462,17,FALSE)</f>
        <v>134883.75</v>
      </c>
      <c r="AE264" s="5">
        <f>VLOOKUP(A264,'[1]census pivot'!$A$4:$S$462,18,FALSE)</f>
        <v>111827.45100000002</v>
      </c>
      <c r="AF264" s="5">
        <f>VLOOKUP(A264,'[1]census pivot'!$A$4:$S$462,19,FALSE)</f>
        <v>114753.19099999998</v>
      </c>
      <c r="AG264" s="6">
        <f t="shared" si="40"/>
        <v>3.2699001957527227E-4</v>
      </c>
      <c r="AH264" s="6">
        <f t="shared" si="41"/>
        <v>4.4754446811625227E-5</v>
      </c>
      <c r="AI264" s="6">
        <f t="shared" si="42"/>
        <v>4.1776507058281215E-5</v>
      </c>
      <c r="AJ264" s="6">
        <f t="shared" si="43"/>
        <v>8.8148226668524306E-5</v>
      </c>
      <c r="AK264" s="6">
        <f t="shared" si="44"/>
        <v>1.0430712680660432E-4</v>
      </c>
      <c r="AL264" s="6">
        <f t="shared" si="45"/>
        <v>6.6618482366242752E-5</v>
      </c>
      <c r="AM264" s="6">
        <f t="shared" si="46"/>
        <v>1.0072112208233678E-4</v>
      </c>
      <c r="AN264" s="6">
        <f t="shared" si="47"/>
        <v>2.6039754698199577E-4</v>
      </c>
      <c r="AO264" s="6">
        <f t="shared" si="48"/>
        <v>9.4847740617986782E-4</v>
      </c>
      <c r="AP264" s="6">
        <f t="shared" si="49"/>
        <v>5.5946156651974941E-3</v>
      </c>
    </row>
    <row r="265" spans="1:42" x14ac:dyDescent="0.35">
      <c r="A265" s="3" t="s">
        <v>412</v>
      </c>
      <c r="B265" s="4">
        <v>43</v>
      </c>
      <c r="C265" s="4">
        <v>84</v>
      </c>
      <c r="D265" s="4">
        <v>49</v>
      </c>
      <c r="E265" s="4">
        <v>62</v>
      </c>
      <c r="F265" s="4">
        <v>48</v>
      </c>
      <c r="G265" s="4">
        <v>62</v>
      </c>
      <c r="H265" s="4">
        <v>68</v>
      </c>
      <c r="I265" s="4">
        <v>83</v>
      </c>
      <c r="J265" s="4">
        <v>105</v>
      </c>
      <c r="K265" s="4">
        <v>161</v>
      </c>
      <c r="L265" s="4">
        <v>244</v>
      </c>
      <c r="M265" s="4">
        <v>66</v>
      </c>
      <c r="N265" s="4">
        <v>1075</v>
      </c>
      <c r="O265" s="5">
        <f>VLOOKUP(A265,'[1]census pivot'!$A$4:$S$462,2,FALSE)</f>
        <v>285449.94899999991</v>
      </c>
      <c r="P265" s="5">
        <f>VLOOKUP(A265,'[1]census pivot'!$A$4:$S$462,3,FALSE)</f>
        <v>301351.56</v>
      </c>
      <c r="Q265" s="5">
        <f>VLOOKUP(A265,'[1]census pivot'!$A$4:$S$462,4,FALSE)</f>
        <v>295806.364</v>
      </c>
      <c r="R265" s="5">
        <f>VLOOKUP(A265,'[1]census pivot'!$A$4:$S$462,5,FALSE)</f>
        <v>303968.39299999998</v>
      </c>
      <c r="S265" s="5">
        <f>VLOOKUP(A265,'[1]census pivot'!$A$4:$S$462,6,FALSE)</f>
        <v>329379.43799999991</v>
      </c>
      <c r="T265" s="5">
        <f>VLOOKUP(A265,'[1]census pivot'!$A$4:$S$462,7,FALSE)</f>
        <v>313765.43000000005</v>
      </c>
      <c r="U265" s="5">
        <f>VLOOKUP(A265,'[1]census pivot'!$A$4:$S$462,8,FALSE)</f>
        <v>299385.538</v>
      </c>
      <c r="V265" s="5">
        <f>VLOOKUP(A265,'[1]census pivot'!$A$4:$S$462,9,FALSE)</f>
        <v>287289.42200000002</v>
      </c>
      <c r="W265" s="5">
        <f>VLOOKUP(A265,'[1]census pivot'!$A$4:$S$462,10,FALSE)</f>
        <v>297792.79199999996</v>
      </c>
      <c r="X265" s="5">
        <f>VLOOKUP(A265,'[1]census pivot'!$A$4:$S$462,11,FALSE)</f>
        <v>306957.02600000001</v>
      </c>
      <c r="Y265" s="5">
        <f>VLOOKUP(A265,'[1]census pivot'!$A$4:$S$462,12,FALSE)</f>
        <v>328804.43100000004</v>
      </c>
      <c r="Z265" s="5">
        <f>VLOOKUP(A265,'[1]census pivot'!$A$4:$S$462,13,FALSE)</f>
        <v>320491.79100000003</v>
      </c>
      <c r="AA265" s="5">
        <f>VLOOKUP(A265,'[1]census pivot'!$A$4:$S$462,14,FALSE)</f>
        <v>303017.06200000003</v>
      </c>
      <c r="AB265" s="5">
        <f>VLOOKUP(A265,'[1]census pivot'!$A$4:$S$462,15,FALSE)</f>
        <v>271558.57699999999</v>
      </c>
      <c r="AC265" s="5">
        <f>VLOOKUP(A265,'[1]census pivot'!$A$4:$S$462,16,FALSE)</f>
        <v>192698.60299999997</v>
      </c>
      <c r="AD265" s="5">
        <f>VLOOKUP(A265,'[1]census pivot'!$A$4:$S$462,17,FALSE)</f>
        <v>127426.20299999999</v>
      </c>
      <c r="AE265" s="5">
        <f>VLOOKUP(A265,'[1]census pivot'!$A$4:$S$462,18,FALSE)</f>
        <v>83170.537999999986</v>
      </c>
      <c r="AF265" s="5">
        <f>VLOOKUP(A265,'[1]census pivot'!$A$4:$S$462,19,FALSE)</f>
        <v>79231.443999999974</v>
      </c>
      <c r="AG265" s="6">
        <f t="shared" si="40"/>
        <v>4.449116226676924E-4</v>
      </c>
      <c r="AH265" s="6">
        <f t="shared" si="41"/>
        <v>8.2055345882004908E-5</v>
      </c>
      <c r="AI265" s="6">
        <f t="shared" si="42"/>
        <v>7.7366650048573405E-5</v>
      </c>
      <c r="AJ265" s="6">
        <f t="shared" si="43"/>
        <v>7.8284146164798999E-5</v>
      </c>
      <c r="AK265" s="6">
        <f t="shared" si="44"/>
        <v>1.0596801358244673E-4</v>
      </c>
      <c r="AL265" s="6">
        <f t="shared" si="45"/>
        <v>1.0695835560852502E-4</v>
      </c>
      <c r="AM265" s="6">
        <f t="shared" si="46"/>
        <v>1.3311759664782176E-4</v>
      </c>
      <c r="AN265" s="6">
        <f t="shared" si="47"/>
        <v>2.2616774607556962E-4</v>
      </c>
      <c r="AO265" s="6">
        <f t="shared" si="48"/>
        <v>7.6449426157074304E-4</v>
      </c>
      <c r="AP265" s="6">
        <f t="shared" si="49"/>
        <v>3.0795854231812319E-3</v>
      </c>
    </row>
    <row r="266" spans="1:42" x14ac:dyDescent="0.35">
      <c r="A266" s="3" t="s">
        <v>407</v>
      </c>
      <c r="B266" s="4">
        <v>58</v>
      </c>
      <c r="C266" s="4">
        <v>54</v>
      </c>
      <c r="D266" s="4">
        <v>64</v>
      </c>
      <c r="E266" s="4">
        <v>54</v>
      </c>
      <c r="F266" s="4">
        <v>55</v>
      </c>
      <c r="G266" s="4">
        <v>53</v>
      </c>
      <c r="H266" s="4">
        <v>63</v>
      </c>
      <c r="I266" s="4">
        <v>43</v>
      </c>
      <c r="J266" s="4">
        <v>105</v>
      </c>
      <c r="K266" s="4">
        <v>212</v>
      </c>
      <c r="L266" s="4">
        <v>313</v>
      </c>
      <c r="M266" s="4">
        <v>51</v>
      </c>
      <c r="N266" s="4">
        <v>1125</v>
      </c>
      <c r="O266" s="5">
        <f>VLOOKUP(A266,'[1]census pivot'!$A$4:$S$462,2,FALSE)</f>
        <v>285160.06400000001</v>
      </c>
      <c r="P266" s="5">
        <f>VLOOKUP(A266,'[1]census pivot'!$A$4:$S$462,3,FALSE)</f>
        <v>280152.027</v>
      </c>
      <c r="Q266" s="5">
        <f>VLOOKUP(A266,'[1]census pivot'!$A$4:$S$462,4,FALSE)</f>
        <v>282895.09000000003</v>
      </c>
      <c r="R266" s="5">
        <f>VLOOKUP(A266,'[1]census pivot'!$A$4:$S$462,5,FALSE)</f>
        <v>314126.57399999996</v>
      </c>
      <c r="S266" s="5">
        <f>VLOOKUP(A266,'[1]census pivot'!$A$4:$S$462,6,FALSE)</f>
        <v>312798.81200000003</v>
      </c>
      <c r="T266" s="5">
        <f>VLOOKUP(A266,'[1]census pivot'!$A$4:$S$462,7,FALSE)</f>
        <v>288906.299</v>
      </c>
      <c r="U266" s="5">
        <f>VLOOKUP(A266,'[1]census pivot'!$A$4:$S$462,8,FALSE)</f>
        <v>270520.87099999998</v>
      </c>
      <c r="V266" s="5">
        <f>VLOOKUP(A266,'[1]census pivot'!$A$4:$S$462,9,FALSE)</f>
        <v>284506.53700000007</v>
      </c>
      <c r="W266" s="5">
        <f>VLOOKUP(A266,'[1]census pivot'!$A$4:$S$462,10,FALSE)</f>
        <v>296581.1590000001</v>
      </c>
      <c r="X266" s="5">
        <f>VLOOKUP(A266,'[1]census pivot'!$A$4:$S$462,11,FALSE)</f>
        <v>313835.82100000005</v>
      </c>
      <c r="Y266" s="5">
        <f>VLOOKUP(A266,'[1]census pivot'!$A$4:$S$462,12,FALSE)</f>
        <v>306535.31300000002</v>
      </c>
      <c r="Z266" s="5">
        <f>VLOOKUP(A266,'[1]census pivot'!$A$4:$S$462,13,FALSE)</f>
        <v>283515.65599999996</v>
      </c>
      <c r="AA266" s="5">
        <f>VLOOKUP(A266,'[1]census pivot'!$A$4:$S$462,14,FALSE)</f>
        <v>257060.1</v>
      </c>
      <c r="AB266" s="5">
        <f>VLOOKUP(A266,'[1]census pivot'!$A$4:$S$462,15,FALSE)</f>
        <v>195287.79999999996</v>
      </c>
      <c r="AC266" s="5">
        <f>VLOOKUP(A266,'[1]census pivot'!$A$4:$S$462,16,FALSE)</f>
        <v>145466.68799999999</v>
      </c>
      <c r="AD266" s="5">
        <f>VLOOKUP(A266,'[1]census pivot'!$A$4:$S$462,17,FALSE)</f>
        <v>106568.493</v>
      </c>
      <c r="AE266" s="5">
        <f>VLOOKUP(A266,'[1]census pivot'!$A$4:$S$462,18,FALSE)</f>
        <v>76302.701000000001</v>
      </c>
      <c r="AF266" s="5">
        <f>VLOOKUP(A266,'[1]census pivot'!$A$4:$S$462,19,FALSE)</f>
        <v>64149.275000000009</v>
      </c>
      <c r="AG266" s="6">
        <f t="shared" si="40"/>
        <v>3.9276187004923658E-4</v>
      </c>
      <c r="AH266" s="6">
        <f t="shared" si="41"/>
        <v>1.136672190792871E-4</v>
      </c>
      <c r="AI266" s="6">
        <f t="shared" si="42"/>
        <v>1.0208551357019064E-4</v>
      </c>
      <c r="AJ266" s="6">
        <f t="shared" si="43"/>
        <v>9.8314853030824384E-5</v>
      </c>
      <c r="AK266" s="6">
        <f t="shared" si="44"/>
        <v>9.1208264027672648E-5</v>
      </c>
      <c r="AL266" s="6">
        <f t="shared" si="45"/>
        <v>1.0155211380289656E-4</v>
      </c>
      <c r="AM266" s="6">
        <f t="shared" si="46"/>
        <v>7.9544817766485262E-5</v>
      </c>
      <c r="AN266" s="6">
        <f t="shared" si="47"/>
        <v>3.081397419481677E-4</v>
      </c>
      <c r="AO266" s="6">
        <f t="shared" si="48"/>
        <v>1.1592859179341279E-3</v>
      </c>
      <c r="AP266" s="6">
        <f t="shared" si="49"/>
        <v>4.8792445432937464E-3</v>
      </c>
    </row>
    <row r="267" spans="1:42" x14ac:dyDescent="0.35">
      <c r="A267" s="3" t="s">
        <v>79</v>
      </c>
      <c r="B267" s="4">
        <v>44</v>
      </c>
      <c r="C267" s="4">
        <v>49</v>
      </c>
      <c r="D267" s="4">
        <v>46</v>
      </c>
      <c r="E267" s="4">
        <v>58</v>
      </c>
      <c r="F267" s="4">
        <v>59</v>
      </c>
      <c r="G267" s="4">
        <v>41</v>
      </c>
      <c r="H267" s="4">
        <v>50</v>
      </c>
      <c r="I267" s="4">
        <v>55</v>
      </c>
      <c r="J267" s="4">
        <v>107</v>
      </c>
      <c r="K267" s="4">
        <v>166</v>
      </c>
      <c r="L267" s="4">
        <v>239</v>
      </c>
      <c r="M267" s="4">
        <v>48</v>
      </c>
      <c r="N267" s="4">
        <v>962</v>
      </c>
      <c r="O267" s="5">
        <f>VLOOKUP(A267,'[1]census pivot'!$A$4:$S$462,2,FALSE)</f>
        <v>171521.45599999992</v>
      </c>
      <c r="P267" s="5">
        <f>VLOOKUP(A267,'[1]census pivot'!$A$4:$S$462,3,FALSE)</f>
        <v>180151.087</v>
      </c>
      <c r="Q267" s="5">
        <f>VLOOKUP(A267,'[1]census pivot'!$A$4:$S$462,4,FALSE)</f>
        <v>174118.18999999994</v>
      </c>
      <c r="R267" s="5">
        <f>VLOOKUP(A267,'[1]census pivot'!$A$4:$S$462,5,FALSE)</f>
        <v>180716.74800000002</v>
      </c>
      <c r="S267" s="5">
        <f>VLOOKUP(A267,'[1]census pivot'!$A$4:$S$462,6,FALSE)</f>
        <v>190406.85900000005</v>
      </c>
      <c r="T267" s="5">
        <f>VLOOKUP(A267,'[1]census pivot'!$A$4:$S$462,7,FALSE)</f>
        <v>176939.42000000007</v>
      </c>
      <c r="U267" s="5">
        <f>VLOOKUP(A267,'[1]census pivot'!$A$4:$S$462,8,FALSE)</f>
        <v>171610.72399999996</v>
      </c>
      <c r="V267" s="5">
        <f>VLOOKUP(A267,'[1]census pivot'!$A$4:$S$462,9,FALSE)</f>
        <v>162834.25100000002</v>
      </c>
      <c r="W267" s="5">
        <f>VLOOKUP(A267,'[1]census pivot'!$A$4:$S$462,10,FALSE)</f>
        <v>162854.47100000002</v>
      </c>
      <c r="X267" s="5">
        <f>VLOOKUP(A267,'[1]census pivot'!$A$4:$S$462,11,FALSE)</f>
        <v>162362.538</v>
      </c>
      <c r="Y267" s="5">
        <f>VLOOKUP(A267,'[1]census pivot'!$A$4:$S$462,12,FALSE)</f>
        <v>175518.00700000001</v>
      </c>
      <c r="Z267" s="5">
        <f>VLOOKUP(A267,'[1]census pivot'!$A$4:$S$462,13,FALSE)</f>
        <v>168078.74599999996</v>
      </c>
      <c r="AA267" s="5">
        <f>VLOOKUP(A267,'[1]census pivot'!$A$4:$S$462,14,FALSE)</f>
        <v>152083.12500000003</v>
      </c>
      <c r="AB267" s="5">
        <f>VLOOKUP(A267,'[1]census pivot'!$A$4:$S$462,15,FALSE)</f>
        <v>130771.13800000001</v>
      </c>
      <c r="AC267" s="5">
        <f>VLOOKUP(A267,'[1]census pivot'!$A$4:$S$462,16,FALSE)</f>
        <v>98709.500999999975</v>
      </c>
      <c r="AD267" s="5">
        <f>VLOOKUP(A267,'[1]census pivot'!$A$4:$S$462,17,FALSE)</f>
        <v>69956.799999999988</v>
      </c>
      <c r="AE267" s="5">
        <f>VLOOKUP(A267,'[1]census pivot'!$A$4:$S$462,18,FALSE)</f>
        <v>50457.981999999996</v>
      </c>
      <c r="AF267" s="5">
        <f>VLOOKUP(A267,'[1]census pivot'!$A$4:$S$462,19,FALSE)</f>
        <v>46708.430999999997</v>
      </c>
      <c r="AG267" s="6">
        <f t="shared" si="40"/>
        <v>5.4220621821214046E-4</v>
      </c>
      <c r="AH267" s="6">
        <f t="shared" si="41"/>
        <v>1.2984473389714797E-4</v>
      </c>
      <c r="AI267" s="6">
        <f t="shared" si="42"/>
        <v>1.2394792228886693E-4</v>
      </c>
      <c r="AJ267" s="6">
        <f t="shared" si="43"/>
        <v>1.6927263125732635E-4</v>
      </c>
      <c r="AK267" s="6">
        <f t="shared" si="44"/>
        <v>1.2588707324044212E-4</v>
      </c>
      <c r="AL267" s="6">
        <f t="shared" si="45"/>
        <v>1.4798129321118501E-4</v>
      </c>
      <c r="AM267" s="6">
        <f t="shared" si="46"/>
        <v>1.7178810152568107E-4</v>
      </c>
      <c r="AN267" s="6">
        <f t="shared" si="47"/>
        <v>4.6627027215136879E-4</v>
      </c>
      <c r="AO267" s="6">
        <f t="shared" si="48"/>
        <v>1.3785682890660386E-3</v>
      </c>
      <c r="AP267" s="6">
        <f t="shared" si="49"/>
        <v>5.1168492471947947E-3</v>
      </c>
    </row>
    <row r="268" spans="1:42" x14ac:dyDescent="0.35">
      <c r="A268" s="3" t="s">
        <v>175</v>
      </c>
      <c r="B268" s="4">
        <v>50</v>
      </c>
      <c r="C268" s="4">
        <v>60</v>
      </c>
      <c r="D268" s="4">
        <v>67</v>
      </c>
      <c r="E268" s="4">
        <v>75</v>
      </c>
      <c r="F268" s="4">
        <v>50</v>
      </c>
      <c r="G268" s="4">
        <v>73</v>
      </c>
      <c r="H268" s="4">
        <v>50</v>
      </c>
      <c r="I268" s="4">
        <v>103</v>
      </c>
      <c r="J268" s="4">
        <v>107</v>
      </c>
      <c r="K268" s="4">
        <v>265</v>
      </c>
      <c r="L268" s="4">
        <v>532</v>
      </c>
      <c r="M268" s="4">
        <v>49</v>
      </c>
      <c r="N268" s="4">
        <v>1481</v>
      </c>
      <c r="O268" s="5">
        <f>VLOOKUP(A268,'[1]census pivot'!$A$4:$S$462,2,FALSE)</f>
        <v>414121.54400000005</v>
      </c>
      <c r="P268" s="5">
        <f>VLOOKUP(A268,'[1]census pivot'!$A$4:$S$462,3,FALSE)</f>
        <v>431298.4219999999</v>
      </c>
      <c r="Q268" s="5">
        <f>VLOOKUP(A268,'[1]census pivot'!$A$4:$S$462,4,FALSE)</f>
        <v>435023.21500000003</v>
      </c>
      <c r="R268" s="5">
        <f>VLOOKUP(A268,'[1]census pivot'!$A$4:$S$462,5,FALSE)</f>
        <v>453426.245</v>
      </c>
      <c r="S268" s="5">
        <f>VLOOKUP(A268,'[1]census pivot'!$A$4:$S$462,6,FALSE)</f>
        <v>451467.99399999995</v>
      </c>
      <c r="T268" s="5">
        <f>VLOOKUP(A268,'[1]census pivot'!$A$4:$S$462,7,FALSE)</f>
        <v>405210.92200000014</v>
      </c>
      <c r="U268" s="5">
        <f>VLOOKUP(A268,'[1]census pivot'!$A$4:$S$462,8,FALSE)</f>
        <v>403400.12199999986</v>
      </c>
      <c r="V268" s="5">
        <f>VLOOKUP(A268,'[1]census pivot'!$A$4:$S$462,9,FALSE)</f>
        <v>392435.36299999978</v>
      </c>
      <c r="W268" s="5">
        <f>VLOOKUP(A268,'[1]census pivot'!$A$4:$S$462,10,FALSE)</f>
        <v>415711.66700000013</v>
      </c>
      <c r="X268" s="5">
        <f>VLOOKUP(A268,'[1]census pivot'!$A$4:$S$462,11,FALSE)</f>
        <v>441389.26899999997</v>
      </c>
      <c r="Y268" s="5">
        <f>VLOOKUP(A268,'[1]census pivot'!$A$4:$S$462,12,FALSE)</f>
        <v>455797.60700000008</v>
      </c>
      <c r="Z268" s="5">
        <f>VLOOKUP(A268,'[1]census pivot'!$A$4:$S$462,13,FALSE)</f>
        <v>415450.136</v>
      </c>
      <c r="AA268" s="5">
        <f>VLOOKUP(A268,'[1]census pivot'!$A$4:$S$462,14,FALSE)</f>
        <v>351406.40299999999</v>
      </c>
      <c r="AB268" s="5">
        <f>VLOOKUP(A268,'[1]census pivot'!$A$4:$S$462,15,FALSE)</f>
        <v>260512.42399999997</v>
      </c>
      <c r="AC268" s="5">
        <f>VLOOKUP(A268,'[1]census pivot'!$A$4:$S$462,16,FALSE)</f>
        <v>193461.71999999997</v>
      </c>
      <c r="AD268" s="5">
        <f>VLOOKUP(A268,'[1]census pivot'!$A$4:$S$462,17,FALSE)</f>
        <v>146965.783</v>
      </c>
      <c r="AE268" s="5">
        <f>VLOOKUP(A268,'[1]census pivot'!$A$4:$S$462,18,FALSE)</f>
        <v>117719.66599999998</v>
      </c>
      <c r="AF268" s="5">
        <f>VLOOKUP(A268,'[1]census pivot'!$A$4:$S$462,19,FALSE)</f>
        <v>113043.44000000005</v>
      </c>
      <c r="AG268" s="6">
        <f t="shared" si="40"/>
        <v>2.6562250043190216E-4</v>
      </c>
      <c r="AH268" s="6">
        <f t="shared" si="41"/>
        <v>7.7338481619846703E-5</v>
      </c>
      <c r="AI268" s="6">
        <f t="shared" si="42"/>
        <v>7.4041801917140959E-5</v>
      </c>
      <c r="AJ268" s="6">
        <f t="shared" si="43"/>
        <v>6.1834426293094267E-5</v>
      </c>
      <c r="AK268" s="6">
        <f t="shared" si="44"/>
        <v>9.0330097482385117E-5</v>
      </c>
      <c r="AL268" s="6">
        <f t="shared" si="45"/>
        <v>5.5729749662544099E-5</v>
      </c>
      <c r="AM268" s="6">
        <f t="shared" si="46"/>
        <v>1.3431456180097853E-4</v>
      </c>
      <c r="AN268" s="6">
        <f t="shared" si="47"/>
        <v>2.3569624264768702E-4</v>
      </c>
      <c r="AO268" s="6">
        <f t="shared" si="48"/>
        <v>1.0011883955131967E-3</v>
      </c>
      <c r="AP268" s="6">
        <f t="shared" si="49"/>
        <v>4.7061554390064545E-3</v>
      </c>
    </row>
    <row r="269" spans="1:42" x14ac:dyDescent="0.35">
      <c r="A269" s="3" t="s">
        <v>80</v>
      </c>
      <c r="B269" s="4">
        <v>53</v>
      </c>
      <c r="C269" s="4">
        <v>42</v>
      </c>
      <c r="D269" s="4">
        <v>58</v>
      </c>
      <c r="E269" s="4">
        <v>59</v>
      </c>
      <c r="F269" s="4">
        <v>62</v>
      </c>
      <c r="G269" s="4">
        <v>46</v>
      </c>
      <c r="H269" s="4">
        <v>64</v>
      </c>
      <c r="I269" s="4">
        <v>56</v>
      </c>
      <c r="J269" s="4">
        <v>108</v>
      </c>
      <c r="K269" s="4">
        <v>220</v>
      </c>
      <c r="L269" s="4">
        <v>240</v>
      </c>
      <c r="M269" s="4">
        <v>44</v>
      </c>
      <c r="N269" s="4">
        <v>1052</v>
      </c>
      <c r="O269" s="5">
        <f>VLOOKUP(A269,'[1]census pivot'!$A$4:$S$462,2,FALSE)</f>
        <v>181025</v>
      </c>
      <c r="P269" s="5">
        <f>VLOOKUP(A269,'[1]census pivot'!$A$4:$S$462,3,FALSE)</f>
        <v>189575</v>
      </c>
      <c r="Q269" s="5">
        <f>VLOOKUP(A269,'[1]census pivot'!$A$4:$S$462,4,FALSE)</f>
        <v>185799</v>
      </c>
      <c r="R269" s="5">
        <f>VLOOKUP(A269,'[1]census pivot'!$A$4:$S$462,5,FALSE)</f>
        <v>190540</v>
      </c>
      <c r="S269" s="5">
        <f>VLOOKUP(A269,'[1]census pivot'!$A$4:$S$462,6,FALSE)</f>
        <v>196054</v>
      </c>
      <c r="T269" s="5">
        <f>VLOOKUP(A269,'[1]census pivot'!$A$4:$S$462,7,FALSE)</f>
        <v>187785</v>
      </c>
      <c r="U269" s="5">
        <f>VLOOKUP(A269,'[1]census pivot'!$A$4:$S$462,8,FALSE)</f>
        <v>182432</v>
      </c>
      <c r="V269" s="5">
        <f>VLOOKUP(A269,'[1]census pivot'!$A$4:$S$462,9,FALSE)</f>
        <v>174257</v>
      </c>
      <c r="W269" s="5">
        <f>VLOOKUP(A269,'[1]census pivot'!$A$4:$S$462,10,FALSE)</f>
        <v>174716</v>
      </c>
      <c r="X269" s="5">
        <f>VLOOKUP(A269,'[1]census pivot'!$A$4:$S$462,11,FALSE)</f>
        <v>172078</v>
      </c>
      <c r="Y269" s="5">
        <f>VLOOKUP(A269,'[1]census pivot'!$A$4:$S$462,12,FALSE)</f>
        <v>185063</v>
      </c>
      <c r="Z269" s="5">
        <f>VLOOKUP(A269,'[1]census pivot'!$A$4:$S$462,13,FALSE)</f>
        <v>181856</v>
      </c>
      <c r="AA269" s="5">
        <f>VLOOKUP(A269,'[1]census pivot'!$A$4:$S$462,14,FALSE)</f>
        <v>166246</v>
      </c>
      <c r="AB269" s="5">
        <f>VLOOKUP(A269,'[1]census pivot'!$A$4:$S$462,15,FALSE)</f>
        <v>145069</v>
      </c>
      <c r="AC269" s="5">
        <f>VLOOKUP(A269,'[1]census pivot'!$A$4:$S$462,16,FALSE)</f>
        <v>110715</v>
      </c>
      <c r="AD269" s="5">
        <f>VLOOKUP(A269,'[1]census pivot'!$A$4:$S$462,17,FALSE)</f>
        <v>77657</v>
      </c>
      <c r="AE269" s="5">
        <f>VLOOKUP(A269,'[1]census pivot'!$A$4:$S$462,18,FALSE)</f>
        <v>53926</v>
      </c>
      <c r="AF269" s="5">
        <f>VLOOKUP(A269,'[1]census pivot'!$A$4:$S$462,19,FALSE)</f>
        <v>51579</v>
      </c>
      <c r="AG269" s="6">
        <f t="shared" si="40"/>
        <v>5.2478939373014778E-4</v>
      </c>
      <c r="AH269" s="6">
        <f t="shared" si="41"/>
        <v>1.545125661340423E-4</v>
      </c>
      <c r="AI269" s="6">
        <f t="shared" si="42"/>
        <v>1.5002819495387926E-4</v>
      </c>
      <c r="AJ269" s="6">
        <f t="shared" si="43"/>
        <v>1.6746934905744468E-4</v>
      </c>
      <c r="AK269" s="6">
        <f t="shared" si="44"/>
        <v>1.3181535534267694E-4</v>
      </c>
      <c r="AL269" s="6">
        <f t="shared" si="45"/>
        <v>1.7920093184484558E-4</v>
      </c>
      <c r="AM269" s="6">
        <f t="shared" si="46"/>
        <v>1.6087238797823626E-4</v>
      </c>
      <c r="AN269" s="6">
        <f t="shared" si="47"/>
        <v>4.2223125762361994E-4</v>
      </c>
      <c r="AO269" s="6">
        <f t="shared" si="48"/>
        <v>1.6719485039860772E-3</v>
      </c>
      <c r="AP269" s="6">
        <f t="shared" si="49"/>
        <v>4.6530564764729835E-3</v>
      </c>
    </row>
    <row r="270" spans="1:42" x14ac:dyDescent="0.35">
      <c r="A270" s="3" t="s">
        <v>474</v>
      </c>
      <c r="B270" s="4">
        <v>46</v>
      </c>
      <c r="C270" s="4">
        <v>61</v>
      </c>
      <c r="D270" s="4">
        <v>63</v>
      </c>
      <c r="E270" s="4">
        <v>68</v>
      </c>
      <c r="F270" s="4">
        <v>55</v>
      </c>
      <c r="G270" s="4">
        <v>55</v>
      </c>
      <c r="H270" s="4">
        <v>66</v>
      </c>
      <c r="I270" s="4">
        <v>42</v>
      </c>
      <c r="J270" s="4">
        <v>108</v>
      </c>
      <c r="K270" s="4">
        <v>160</v>
      </c>
      <c r="L270" s="4">
        <v>436</v>
      </c>
      <c r="M270" s="4">
        <v>56</v>
      </c>
      <c r="N270" s="4">
        <v>1216</v>
      </c>
      <c r="O270" s="5">
        <f>VLOOKUP(A270,'[1]census pivot'!$A$4:$S$462,2,FALSE)</f>
        <v>425124.89299999992</v>
      </c>
      <c r="P270" s="5">
        <f>VLOOKUP(A270,'[1]census pivot'!$A$4:$S$462,3,FALSE)</f>
        <v>422504.96799999994</v>
      </c>
      <c r="Q270" s="5">
        <f>VLOOKUP(A270,'[1]census pivot'!$A$4:$S$462,4,FALSE)</f>
        <v>421041.41100000002</v>
      </c>
      <c r="R270" s="5">
        <f>VLOOKUP(A270,'[1]census pivot'!$A$4:$S$462,5,FALSE)</f>
        <v>419813.51600000006</v>
      </c>
      <c r="S270" s="5">
        <f>VLOOKUP(A270,'[1]census pivot'!$A$4:$S$462,6,FALSE)</f>
        <v>465330.90900000004</v>
      </c>
      <c r="T270" s="5">
        <f>VLOOKUP(A270,'[1]census pivot'!$A$4:$S$462,7,FALSE)</f>
        <v>485065.24900000001</v>
      </c>
      <c r="U270" s="5">
        <f>VLOOKUP(A270,'[1]census pivot'!$A$4:$S$462,8,FALSE)</f>
        <v>478557.52200000006</v>
      </c>
      <c r="V270" s="5">
        <f>VLOOKUP(A270,'[1]census pivot'!$A$4:$S$462,9,FALSE)</f>
        <v>440535.31</v>
      </c>
      <c r="W270" s="5">
        <f>VLOOKUP(A270,'[1]census pivot'!$A$4:$S$462,10,FALSE)</f>
        <v>444754.39499999996</v>
      </c>
      <c r="X270" s="5">
        <f>VLOOKUP(A270,'[1]census pivot'!$A$4:$S$462,11,FALSE)</f>
        <v>444619.34700000001</v>
      </c>
      <c r="Y270" s="5">
        <f>VLOOKUP(A270,'[1]census pivot'!$A$4:$S$462,12,FALSE)</f>
        <v>469302.15299999993</v>
      </c>
      <c r="Z270" s="5">
        <f>VLOOKUP(A270,'[1]census pivot'!$A$4:$S$462,13,FALSE)</f>
        <v>446635.25699999998</v>
      </c>
      <c r="AA270" s="5">
        <f>VLOOKUP(A270,'[1]census pivot'!$A$4:$S$462,14,FALSE)</f>
        <v>402860.36099999998</v>
      </c>
      <c r="AB270" s="5">
        <f>VLOOKUP(A270,'[1]census pivot'!$A$4:$S$462,15,FALSE)</f>
        <v>309718.60200000007</v>
      </c>
      <c r="AC270" s="5">
        <f>VLOOKUP(A270,'[1]census pivot'!$A$4:$S$462,16,FALSE)</f>
        <v>210754.34100000001</v>
      </c>
      <c r="AD270" s="5">
        <f>VLOOKUP(A270,'[1]census pivot'!$A$4:$S$462,17,FALSE)</f>
        <v>144192.136</v>
      </c>
      <c r="AE270" s="5">
        <f>VLOOKUP(A270,'[1]census pivot'!$A$4:$S$462,18,FALSE)</f>
        <v>108852.00700000003</v>
      </c>
      <c r="AF270" s="5">
        <f>VLOOKUP(A270,'[1]census pivot'!$A$4:$S$462,19,FALSE)</f>
        <v>119933.531</v>
      </c>
      <c r="AG270" s="6">
        <f t="shared" si="40"/>
        <v>2.5169074256021048E-4</v>
      </c>
      <c r="AH270" s="6">
        <f t="shared" si="41"/>
        <v>7.468469021784515E-5</v>
      </c>
      <c r="AI270" s="6">
        <f t="shared" si="42"/>
        <v>7.1174825509407678E-5</v>
      </c>
      <c r="AJ270" s="6">
        <f t="shared" si="43"/>
        <v>5.7076276791304673E-5</v>
      </c>
      <c r="AK270" s="6">
        <f t="shared" si="44"/>
        <v>6.2126555509871197E-5</v>
      </c>
      <c r="AL270" s="6">
        <f t="shared" si="45"/>
        <v>7.2216268027396231E-5</v>
      </c>
      <c r="AM270" s="6">
        <f t="shared" si="46"/>
        <v>4.9441102590831727E-5</v>
      </c>
      <c r="AN270" s="6">
        <f t="shared" si="47"/>
        <v>2.0750358198735411E-4</v>
      </c>
      <c r="AO270" s="6">
        <f t="shared" si="48"/>
        <v>6.3230074445943597E-4</v>
      </c>
      <c r="AP270" s="6">
        <f t="shared" si="49"/>
        <v>3.6353469823213994E-3</v>
      </c>
    </row>
    <row r="271" spans="1:42" x14ac:dyDescent="0.35">
      <c r="A271" s="3" t="s">
        <v>173</v>
      </c>
      <c r="B271" s="4">
        <v>42</v>
      </c>
      <c r="C271" s="4">
        <v>66</v>
      </c>
      <c r="D271" s="4">
        <v>44</v>
      </c>
      <c r="E271" s="4">
        <v>52</v>
      </c>
      <c r="F271" s="4">
        <v>60</v>
      </c>
      <c r="G271" s="4">
        <v>52</v>
      </c>
      <c r="H271" s="4">
        <v>42</v>
      </c>
      <c r="I271" s="4">
        <v>40</v>
      </c>
      <c r="J271" s="4">
        <v>109</v>
      </c>
      <c r="K271" s="4">
        <v>250</v>
      </c>
      <c r="L271" s="4">
        <v>458</v>
      </c>
      <c r="M271" s="4">
        <v>48</v>
      </c>
      <c r="N271" s="4">
        <v>1263</v>
      </c>
      <c r="O271" s="5">
        <f>VLOOKUP(A271,'[1]census pivot'!$A$4:$S$462,2,FALSE)</f>
        <v>413324.31099999987</v>
      </c>
      <c r="P271" s="5">
        <f>VLOOKUP(A271,'[1]census pivot'!$A$4:$S$462,3,FALSE)</f>
        <v>421062.19699999999</v>
      </c>
      <c r="Q271" s="5">
        <f>VLOOKUP(A271,'[1]census pivot'!$A$4:$S$462,4,FALSE)</f>
        <v>425856.52100000001</v>
      </c>
      <c r="R271" s="5">
        <f>VLOOKUP(A271,'[1]census pivot'!$A$4:$S$462,5,FALSE)</f>
        <v>453282.78700000001</v>
      </c>
      <c r="S271" s="5">
        <f>VLOOKUP(A271,'[1]census pivot'!$A$4:$S$462,6,FALSE)</f>
        <v>432904.77799999999</v>
      </c>
      <c r="T271" s="5">
        <f>VLOOKUP(A271,'[1]census pivot'!$A$4:$S$462,7,FALSE)</f>
        <v>400725.93899999995</v>
      </c>
      <c r="U271" s="5">
        <f>VLOOKUP(A271,'[1]census pivot'!$A$4:$S$462,8,FALSE)</f>
        <v>386097.91700000002</v>
      </c>
      <c r="V271" s="5">
        <f>VLOOKUP(A271,'[1]census pivot'!$A$4:$S$462,9,FALSE)</f>
        <v>394953.31399999995</v>
      </c>
      <c r="W271" s="5">
        <f>VLOOKUP(A271,'[1]census pivot'!$A$4:$S$462,10,FALSE)</f>
        <v>416246.185</v>
      </c>
      <c r="X271" s="5">
        <f>VLOOKUP(A271,'[1]census pivot'!$A$4:$S$462,11,FALSE)</f>
        <v>449535.81100000016</v>
      </c>
      <c r="Y271" s="5">
        <f>VLOOKUP(A271,'[1]census pivot'!$A$4:$S$462,12,FALSE)</f>
        <v>440094.04200000019</v>
      </c>
      <c r="Z271" s="5">
        <f>VLOOKUP(A271,'[1]census pivot'!$A$4:$S$462,13,FALSE)</f>
        <v>389277.99000000005</v>
      </c>
      <c r="AA271" s="5">
        <f>VLOOKUP(A271,'[1]census pivot'!$A$4:$S$462,14,FALSE)</f>
        <v>318552.06600000005</v>
      </c>
      <c r="AB271" s="5">
        <f>VLOOKUP(A271,'[1]census pivot'!$A$4:$S$462,15,FALSE)</f>
        <v>235891.37399999992</v>
      </c>
      <c r="AC271" s="5">
        <f>VLOOKUP(A271,'[1]census pivot'!$A$4:$S$462,16,FALSE)</f>
        <v>179880.07499999995</v>
      </c>
      <c r="AD271" s="5">
        <f>VLOOKUP(A271,'[1]census pivot'!$A$4:$S$462,17,FALSE)</f>
        <v>146162.97099999996</v>
      </c>
      <c r="AE271" s="5">
        <f>VLOOKUP(A271,'[1]census pivot'!$A$4:$S$462,18,FALSE)</f>
        <v>116831.38499999997</v>
      </c>
      <c r="AF271" s="5">
        <f>VLOOKUP(A271,'[1]census pivot'!$A$4:$S$462,19,FALSE)</f>
        <v>104097.71399999999</v>
      </c>
      <c r="AG271" s="6">
        <f t="shared" si="40"/>
        <v>2.6129602620930767E-4</v>
      </c>
      <c r="AH271" s="6">
        <f t="shared" si="41"/>
        <v>5.1953037599530303E-5</v>
      </c>
      <c r="AI271" s="6">
        <f t="shared" si="42"/>
        <v>4.9650888522679735E-5</v>
      </c>
      <c r="AJ271" s="6">
        <f t="shared" si="43"/>
        <v>7.6255949209552194E-5</v>
      </c>
      <c r="AK271" s="6">
        <f t="shared" si="44"/>
        <v>6.4102603692559732E-5</v>
      </c>
      <c r="AL271" s="6">
        <f t="shared" si="45"/>
        <v>4.7210645931415231E-5</v>
      </c>
      <c r="AM271" s="6">
        <f t="shared" si="46"/>
        <v>5.6510739634373475E-5</v>
      </c>
      <c r="AN271" s="6">
        <f t="shared" si="47"/>
        <v>2.6216326364439716E-4</v>
      </c>
      <c r="AO271" s="6">
        <f t="shared" si="48"/>
        <v>9.5059074195493409E-4</v>
      </c>
      <c r="AP271" s="6">
        <f t="shared" si="49"/>
        <v>4.399712370244749E-3</v>
      </c>
    </row>
    <row r="272" spans="1:42" x14ac:dyDescent="0.35">
      <c r="A272" s="3" t="s">
        <v>78</v>
      </c>
      <c r="B272" s="4">
        <v>76</v>
      </c>
      <c r="C272" s="4">
        <v>55</v>
      </c>
      <c r="D272" s="4">
        <v>41</v>
      </c>
      <c r="E272" s="4">
        <v>45</v>
      </c>
      <c r="F272" s="4">
        <v>75</v>
      </c>
      <c r="G272" s="4">
        <v>49</v>
      </c>
      <c r="H272" s="4">
        <v>48</v>
      </c>
      <c r="I272" s="4">
        <v>60</v>
      </c>
      <c r="J272" s="4">
        <v>110</v>
      </c>
      <c r="K272" s="4">
        <v>179</v>
      </c>
      <c r="L272" s="4">
        <v>268</v>
      </c>
      <c r="M272" s="4">
        <v>59</v>
      </c>
      <c r="N272" s="4">
        <v>1065</v>
      </c>
      <c r="O272" s="5">
        <f>VLOOKUP(A272,'[1]census pivot'!$A$4:$S$462,2,FALSE)</f>
        <v>179631.53100000002</v>
      </c>
      <c r="P272" s="5">
        <f>VLOOKUP(A272,'[1]census pivot'!$A$4:$S$462,3,FALSE)</f>
        <v>187283.133</v>
      </c>
      <c r="Q272" s="5">
        <f>VLOOKUP(A272,'[1]census pivot'!$A$4:$S$462,4,FALSE)</f>
        <v>181888.04800000004</v>
      </c>
      <c r="R272" s="5">
        <f>VLOOKUP(A272,'[1]census pivot'!$A$4:$S$462,5,FALSE)</f>
        <v>183378.45900000003</v>
      </c>
      <c r="S272" s="5">
        <f>VLOOKUP(A272,'[1]census pivot'!$A$4:$S$462,6,FALSE)</f>
        <v>191541.68400000001</v>
      </c>
      <c r="T272" s="5">
        <f>VLOOKUP(A272,'[1]census pivot'!$A$4:$S$462,7,FALSE)</f>
        <v>180706.74200000009</v>
      </c>
      <c r="U272" s="5">
        <f>VLOOKUP(A272,'[1]census pivot'!$A$4:$S$462,8,FALSE)</f>
        <v>180571.41899999999</v>
      </c>
      <c r="V272" s="5">
        <f>VLOOKUP(A272,'[1]census pivot'!$A$4:$S$462,9,FALSE)</f>
        <v>168924.06099999999</v>
      </c>
      <c r="W272" s="5">
        <f>VLOOKUP(A272,'[1]census pivot'!$A$4:$S$462,10,FALSE)</f>
        <v>171713.035</v>
      </c>
      <c r="X272" s="5">
        <f>VLOOKUP(A272,'[1]census pivot'!$A$4:$S$462,11,FALSE)</f>
        <v>174250.81099999993</v>
      </c>
      <c r="Y272" s="5">
        <f>VLOOKUP(A272,'[1]census pivot'!$A$4:$S$462,12,FALSE)</f>
        <v>186003.772</v>
      </c>
      <c r="Z272" s="5">
        <f>VLOOKUP(A272,'[1]census pivot'!$A$4:$S$462,13,FALSE)</f>
        <v>177757.88200000001</v>
      </c>
      <c r="AA272" s="5">
        <f>VLOOKUP(A272,'[1]census pivot'!$A$4:$S$462,14,FALSE)</f>
        <v>159892.05200000005</v>
      </c>
      <c r="AB272" s="5">
        <f>VLOOKUP(A272,'[1]census pivot'!$A$4:$S$462,15,FALSE)</f>
        <v>134150.61100000003</v>
      </c>
      <c r="AC272" s="5">
        <f>VLOOKUP(A272,'[1]census pivot'!$A$4:$S$462,16,FALSE)</f>
        <v>103831.08100000001</v>
      </c>
      <c r="AD272" s="5">
        <f>VLOOKUP(A272,'[1]census pivot'!$A$4:$S$462,17,FALSE)</f>
        <v>74351.34199999999</v>
      </c>
      <c r="AE272" s="5">
        <f>VLOOKUP(A272,'[1]census pivot'!$A$4:$S$462,18,FALSE)</f>
        <v>53042.563000000009</v>
      </c>
      <c r="AF272" s="5">
        <f>VLOOKUP(A272,'[1]census pivot'!$A$4:$S$462,19,FALSE)</f>
        <v>48999.754000000001</v>
      </c>
      <c r="AG272" s="6">
        <f t="shared" si="40"/>
        <v>7.2927063122342364E-4</v>
      </c>
      <c r="AH272" s="6">
        <f t="shared" si="41"/>
        <v>1.1105958999546066E-4</v>
      </c>
      <c r="AI272" s="6">
        <f t="shared" si="42"/>
        <v>1.0935662104449799E-4</v>
      </c>
      <c r="AJ272" s="6">
        <f t="shared" si="43"/>
        <v>2.0759627371996057E-4</v>
      </c>
      <c r="AK272" s="6">
        <f t="shared" si="44"/>
        <v>1.4384810279148222E-4</v>
      </c>
      <c r="AL272" s="6">
        <f t="shared" si="45"/>
        <v>1.3323910996574333E-4</v>
      </c>
      <c r="AM272" s="6">
        <f t="shared" si="46"/>
        <v>1.7769883526765323E-4</v>
      </c>
      <c r="AN272" s="6">
        <f t="shared" si="47"/>
        <v>4.622204299648394E-4</v>
      </c>
      <c r="AO272" s="6">
        <f t="shared" si="48"/>
        <v>1.4050907694524318E-3</v>
      </c>
      <c r="AP272" s="6">
        <f t="shared" si="49"/>
        <v>5.4694152137988285E-3</v>
      </c>
    </row>
    <row r="273" spans="1:42" x14ac:dyDescent="0.35">
      <c r="A273" s="3" t="s">
        <v>234</v>
      </c>
      <c r="B273" s="4">
        <v>44</v>
      </c>
      <c r="C273" s="4">
        <v>41</v>
      </c>
      <c r="D273" s="4">
        <v>54</v>
      </c>
      <c r="E273" s="4">
        <v>42</v>
      </c>
      <c r="F273" s="4">
        <v>58</v>
      </c>
      <c r="G273" s="4">
        <v>59</v>
      </c>
      <c r="H273" s="4">
        <v>60</v>
      </c>
      <c r="I273" s="4">
        <v>44</v>
      </c>
      <c r="J273" s="4">
        <v>110</v>
      </c>
      <c r="K273" s="4">
        <v>362</v>
      </c>
      <c r="L273" s="4">
        <v>706</v>
      </c>
      <c r="M273" s="4">
        <v>65</v>
      </c>
      <c r="N273" s="4">
        <v>1645</v>
      </c>
      <c r="O273" s="5">
        <f>VLOOKUP(A273,'[1]census pivot'!$A$4:$S$462,2,FALSE)</f>
        <v>384502.80899999995</v>
      </c>
      <c r="P273" s="5">
        <f>VLOOKUP(A273,'[1]census pivot'!$A$4:$S$462,3,FALSE)</f>
        <v>388417.10699999996</v>
      </c>
      <c r="Q273" s="5">
        <f>VLOOKUP(A273,'[1]census pivot'!$A$4:$S$462,4,FALSE)</f>
        <v>412049.19400000002</v>
      </c>
      <c r="R273" s="5">
        <f>VLOOKUP(A273,'[1]census pivot'!$A$4:$S$462,5,FALSE)</f>
        <v>467406.24700000003</v>
      </c>
      <c r="S273" s="5">
        <f>VLOOKUP(A273,'[1]census pivot'!$A$4:$S$462,6,FALSE)</f>
        <v>442576.61699999997</v>
      </c>
      <c r="T273" s="5">
        <f>VLOOKUP(A273,'[1]census pivot'!$A$4:$S$462,7,FALSE)</f>
        <v>423879.89799999999</v>
      </c>
      <c r="U273" s="5">
        <f>VLOOKUP(A273,'[1]census pivot'!$A$4:$S$462,8,FALSE)</f>
        <v>415352.43599999999</v>
      </c>
      <c r="V273" s="5">
        <f>VLOOKUP(A273,'[1]census pivot'!$A$4:$S$462,9,FALSE)</f>
        <v>460821.61299999995</v>
      </c>
      <c r="W273" s="5">
        <f>VLOOKUP(A273,'[1]census pivot'!$A$4:$S$462,10,FALSE)</f>
        <v>514645.50100000005</v>
      </c>
      <c r="X273" s="5">
        <f>VLOOKUP(A273,'[1]census pivot'!$A$4:$S$462,11,FALSE)</f>
        <v>523526.93300000002</v>
      </c>
      <c r="Y273" s="5">
        <f>VLOOKUP(A273,'[1]census pivot'!$A$4:$S$462,12,FALSE)</f>
        <v>474539.20500000007</v>
      </c>
      <c r="Z273" s="5">
        <f>VLOOKUP(A273,'[1]census pivot'!$A$4:$S$462,13,FALSE)</f>
        <v>407093.17500000005</v>
      </c>
      <c r="AA273" s="5">
        <f>VLOOKUP(A273,'[1]census pivot'!$A$4:$S$462,14,FALSE)</f>
        <v>325675.66800000001</v>
      </c>
      <c r="AB273" s="5">
        <f>VLOOKUP(A273,'[1]census pivot'!$A$4:$S$462,15,FALSE)</f>
        <v>233970.06899999996</v>
      </c>
      <c r="AC273" s="5">
        <f>VLOOKUP(A273,'[1]census pivot'!$A$4:$S$462,16,FALSE)</f>
        <v>192511.28799999997</v>
      </c>
      <c r="AD273" s="5">
        <f>VLOOKUP(A273,'[1]census pivot'!$A$4:$S$462,17,FALSE)</f>
        <v>167614.15500000003</v>
      </c>
      <c r="AE273" s="5">
        <f>VLOOKUP(A273,'[1]census pivot'!$A$4:$S$462,18,FALSE)</f>
        <v>137934.22100000002</v>
      </c>
      <c r="AF273" s="5">
        <f>VLOOKUP(A273,'[1]census pivot'!$A$4:$S$462,19,FALSE)</f>
        <v>136968.65</v>
      </c>
      <c r="AG273" s="6">
        <f t="shared" si="40"/>
        <v>2.2106470488750059E-4</v>
      </c>
      <c r="AH273" s="6">
        <f t="shared" si="41"/>
        <v>6.7460678772534606E-5</v>
      </c>
      <c r="AI273" s="6">
        <f t="shared" si="42"/>
        <v>5.9341776791963848E-5</v>
      </c>
      <c r="AJ273" s="6">
        <f t="shared" si="43"/>
        <v>6.9110778565402599E-5</v>
      </c>
      <c r="AK273" s="6">
        <f t="shared" si="44"/>
        <v>6.0483843230823664E-5</v>
      </c>
      <c r="AL273" s="6">
        <f t="shared" si="45"/>
        <v>6.011625654411291E-5</v>
      </c>
      <c r="AM273" s="6">
        <f t="shared" si="46"/>
        <v>6.0046221151900138E-5</v>
      </c>
      <c r="AN273" s="6">
        <f t="shared" si="47"/>
        <v>2.5792452165734414E-4</v>
      </c>
      <c r="AO273" s="6">
        <f t="shared" si="48"/>
        <v>1.1847551105949911E-3</v>
      </c>
      <c r="AP273" s="6">
        <f t="shared" si="49"/>
        <v>5.1544641784817182E-3</v>
      </c>
    </row>
    <row r="274" spans="1:42" x14ac:dyDescent="0.35">
      <c r="A274" s="3" t="s">
        <v>211</v>
      </c>
      <c r="B274" s="4">
        <v>45</v>
      </c>
      <c r="C274" s="4">
        <v>38</v>
      </c>
      <c r="D274" s="4">
        <v>68</v>
      </c>
      <c r="E274" s="4">
        <v>56</v>
      </c>
      <c r="F274" s="4">
        <v>59</v>
      </c>
      <c r="G274" s="4">
        <v>65</v>
      </c>
      <c r="H274" s="4">
        <v>63</v>
      </c>
      <c r="I274" s="4">
        <v>110</v>
      </c>
      <c r="J274" s="4">
        <v>111</v>
      </c>
      <c r="K274" s="4">
        <v>191</v>
      </c>
      <c r="L274" s="4">
        <v>344</v>
      </c>
      <c r="M274" s="4">
        <v>46</v>
      </c>
      <c r="N274" s="4">
        <v>1196</v>
      </c>
      <c r="O274" s="5">
        <f>VLOOKUP(A274,'[1]census pivot'!$A$4:$S$462,2,FALSE)</f>
        <v>295377.44399999996</v>
      </c>
      <c r="P274" s="5">
        <f>VLOOKUP(A274,'[1]census pivot'!$A$4:$S$462,3,FALSE)</f>
        <v>293359.94199999998</v>
      </c>
      <c r="Q274" s="5">
        <f>VLOOKUP(A274,'[1]census pivot'!$A$4:$S$462,4,FALSE)</f>
        <v>289664.35599999997</v>
      </c>
      <c r="R274" s="5">
        <f>VLOOKUP(A274,'[1]census pivot'!$A$4:$S$462,5,FALSE)</f>
        <v>298655.223</v>
      </c>
      <c r="S274" s="5">
        <f>VLOOKUP(A274,'[1]census pivot'!$A$4:$S$462,6,FALSE)</f>
        <v>329225.93399999995</v>
      </c>
      <c r="T274" s="5">
        <f>VLOOKUP(A274,'[1]census pivot'!$A$4:$S$462,7,FALSE)</f>
        <v>317726.15200000006</v>
      </c>
      <c r="U274" s="5">
        <f>VLOOKUP(A274,'[1]census pivot'!$A$4:$S$462,8,FALSE)</f>
        <v>290042.8930000001</v>
      </c>
      <c r="V274" s="5">
        <f>VLOOKUP(A274,'[1]census pivot'!$A$4:$S$462,9,FALSE)</f>
        <v>263856.18400000001</v>
      </c>
      <c r="W274" s="5">
        <f>VLOOKUP(A274,'[1]census pivot'!$A$4:$S$462,10,FALSE)</f>
        <v>271887.00800000003</v>
      </c>
      <c r="X274" s="5">
        <f>VLOOKUP(A274,'[1]census pivot'!$A$4:$S$462,11,FALSE)</f>
        <v>296499.73300000007</v>
      </c>
      <c r="Y274" s="5">
        <f>VLOOKUP(A274,'[1]census pivot'!$A$4:$S$462,12,FALSE)</f>
        <v>310086.42800000001</v>
      </c>
      <c r="Z274" s="5">
        <f>VLOOKUP(A274,'[1]census pivot'!$A$4:$S$462,13,FALSE)</f>
        <v>283189.70300000004</v>
      </c>
      <c r="AA274" s="5">
        <f>VLOOKUP(A274,'[1]census pivot'!$A$4:$S$462,14,FALSE)</f>
        <v>240981.39800000004</v>
      </c>
      <c r="AB274" s="5">
        <f>VLOOKUP(A274,'[1]census pivot'!$A$4:$S$462,15,FALSE)</f>
        <v>176556.24099999998</v>
      </c>
      <c r="AC274" s="5">
        <f>VLOOKUP(A274,'[1]census pivot'!$A$4:$S$462,16,FALSE)</f>
        <v>133081.334</v>
      </c>
      <c r="AD274" s="5">
        <f>VLOOKUP(A274,'[1]census pivot'!$A$4:$S$462,17,FALSE)</f>
        <v>98030.151999999973</v>
      </c>
      <c r="AE274" s="5">
        <f>VLOOKUP(A274,'[1]census pivot'!$A$4:$S$462,18,FALSE)</f>
        <v>74305.550999999978</v>
      </c>
      <c r="AF274" s="5">
        <f>VLOOKUP(A274,'[1]census pivot'!$A$4:$S$462,19,FALSE)</f>
        <v>65107.31</v>
      </c>
      <c r="AG274" s="6">
        <f t="shared" si="40"/>
        <v>2.8099640539918822E-4</v>
      </c>
      <c r="AH274" s="6">
        <f t="shared" si="41"/>
        <v>1.1663321791778909E-4</v>
      </c>
      <c r="AI274" s="6">
        <f t="shared" si="42"/>
        <v>1.0830074965922255E-4</v>
      </c>
      <c r="AJ274" s="6">
        <f t="shared" si="43"/>
        <v>9.7076349125349063E-5</v>
      </c>
      <c r="AK274" s="6">
        <f t="shared" si="44"/>
        <v>1.2132678673404401E-4</v>
      </c>
      <c r="AL274" s="6">
        <f t="shared" si="45"/>
        <v>1.0385993623088937E-4</v>
      </c>
      <c r="AM274" s="6">
        <f t="shared" si="46"/>
        <v>2.0985514041148938E-4</v>
      </c>
      <c r="AN274" s="6">
        <f t="shared" si="47"/>
        <v>3.5848362395939841E-4</v>
      </c>
      <c r="AO274" s="6">
        <f t="shared" si="48"/>
        <v>1.1083019750121078E-3</v>
      </c>
      <c r="AP274" s="6">
        <f t="shared" si="49"/>
        <v>5.283584900067289E-3</v>
      </c>
    </row>
    <row r="275" spans="1:42" x14ac:dyDescent="0.35">
      <c r="A275" s="3" t="s">
        <v>172</v>
      </c>
      <c r="B275" s="4">
        <v>72</v>
      </c>
      <c r="C275" s="4">
        <v>59</v>
      </c>
      <c r="D275" s="4">
        <v>63</v>
      </c>
      <c r="E275" s="4">
        <v>60</v>
      </c>
      <c r="F275" s="4">
        <v>65</v>
      </c>
      <c r="G275" s="4">
        <v>65</v>
      </c>
      <c r="H275" s="4">
        <v>56</v>
      </c>
      <c r="I275" s="4">
        <v>78</v>
      </c>
      <c r="J275" s="4">
        <v>112</v>
      </c>
      <c r="K275" s="4">
        <v>311</v>
      </c>
      <c r="L275" s="4">
        <v>549</v>
      </c>
      <c r="M275" s="4">
        <v>63</v>
      </c>
      <c r="N275" s="4">
        <v>1553</v>
      </c>
      <c r="O275" s="5">
        <f>VLOOKUP(A275,'[1]census pivot'!$A$4:$S$462,2,FALSE)</f>
        <v>434220.701</v>
      </c>
      <c r="P275" s="5">
        <f>VLOOKUP(A275,'[1]census pivot'!$A$4:$S$462,3,FALSE)</f>
        <v>443019.94200000016</v>
      </c>
      <c r="Q275" s="5">
        <f>VLOOKUP(A275,'[1]census pivot'!$A$4:$S$462,4,FALSE)</f>
        <v>449259.30400000012</v>
      </c>
      <c r="R275" s="5">
        <f>VLOOKUP(A275,'[1]census pivot'!$A$4:$S$462,5,FALSE)</f>
        <v>476134.48800000007</v>
      </c>
      <c r="S275" s="5">
        <f>VLOOKUP(A275,'[1]census pivot'!$A$4:$S$462,6,FALSE)</f>
        <v>449009.76600000018</v>
      </c>
      <c r="T275" s="5">
        <f>VLOOKUP(A275,'[1]census pivot'!$A$4:$S$462,7,FALSE)</f>
        <v>420471.40299999993</v>
      </c>
      <c r="U275" s="5">
        <f>VLOOKUP(A275,'[1]census pivot'!$A$4:$S$462,8,FALSE)</f>
        <v>401212.58</v>
      </c>
      <c r="V275" s="5">
        <f>VLOOKUP(A275,'[1]census pivot'!$A$4:$S$462,9,FALSE)</f>
        <v>422625.20999999985</v>
      </c>
      <c r="W275" s="5">
        <f>VLOOKUP(A275,'[1]census pivot'!$A$4:$S$462,10,FALSE)</f>
        <v>445045.739</v>
      </c>
      <c r="X275" s="5">
        <f>VLOOKUP(A275,'[1]census pivot'!$A$4:$S$462,11,FALSE)</f>
        <v>479285.47700000007</v>
      </c>
      <c r="Y275" s="5">
        <f>VLOOKUP(A275,'[1]census pivot'!$A$4:$S$462,12,FALSE)</f>
        <v>458587.7649999999</v>
      </c>
      <c r="Z275" s="5">
        <f>VLOOKUP(A275,'[1]census pivot'!$A$4:$S$462,13,FALSE)</f>
        <v>402300.22900000011</v>
      </c>
      <c r="AA275" s="5">
        <f>VLOOKUP(A275,'[1]census pivot'!$A$4:$S$462,14,FALSE)</f>
        <v>320247.38400000002</v>
      </c>
      <c r="AB275" s="5">
        <f>VLOOKUP(A275,'[1]census pivot'!$A$4:$S$462,15,FALSE)</f>
        <v>242288.93299999999</v>
      </c>
      <c r="AC275" s="5">
        <f>VLOOKUP(A275,'[1]census pivot'!$A$4:$S$462,16,FALSE)</f>
        <v>187530.53500000003</v>
      </c>
      <c r="AD275" s="5">
        <f>VLOOKUP(A275,'[1]census pivot'!$A$4:$S$462,17,FALSE)</f>
        <v>157269.60000000003</v>
      </c>
      <c r="AE275" s="5">
        <f>VLOOKUP(A275,'[1]census pivot'!$A$4:$S$462,18,FALSE)</f>
        <v>121962.38899999995</v>
      </c>
      <c r="AF275" s="5">
        <f>VLOOKUP(A275,'[1]census pivot'!$A$4:$S$462,19,FALSE)</f>
        <v>107913.81699999997</v>
      </c>
      <c r="AG275" s="6">
        <f t="shared" si="40"/>
        <v>3.0168990031638314E-4</v>
      </c>
      <c r="AH275" s="6">
        <f t="shared" si="41"/>
        <v>7.0605699149030735E-5</v>
      </c>
      <c r="AI275" s="6">
        <f t="shared" si="42"/>
        <v>6.8097488286405106E-5</v>
      </c>
      <c r="AJ275" s="6">
        <f t="shared" si="43"/>
        <v>7.9105837943539421E-5</v>
      </c>
      <c r="AK275" s="6">
        <f t="shared" si="44"/>
        <v>7.491319154445958E-5</v>
      </c>
      <c r="AL275" s="6">
        <f t="shared" si="45"/>
        <v>5.9709561476112573E-5</v>
      </c>
      <c r="AM275" s="6">
        <f t="shared" si="46"/>
        <v>1.0795136347644399E-4</v>
      </c>
      <c r="AN275" s="6">
        <f t="shared" si="47"/>
        <v>2.6057451636881187E-4</v>
      </c>
      <c r="AO275" s="6">
        <f t="shared" si="48"/>
        <v>1.1137692393832427E-3</v>
      </c>
      <c r="AP275" s="6">
        <f t="shared" si="49"/>
        <v>5.0873930258624822E-3</v>
      </c>
    </row>
    <row r="276" spans="1:42" x14ac:dyDescent="0.35">
      <c r="A276" s="3" t="s">
        <v>374</v>
      </c>
      <c r="B276" s="4">
        <v>51</v>
      </c>
      <c r="C276" s="4">
        <v>47</v>
      </c>
      <c r="D276" s="4">
        <v>62</v>
      </c>
      <c r="E276" s="4">
        <v>37</v>
      </c>
      <c r="F276" s="4">
        <v>54</v>
      </c>
      <c r="G276" s="4">
        <v>58</v>
      </c>
      <c r="H276" s="4">
        <v>65</v>
      </c>
      <c r="I276" s="4">
        <v>104</v>
      </c>
      <c r="J276" s="4">
        <v>113</v>
      </c>
      <c r="K276" s="4">
        <v>158</v>
      </c>
      <c r="L276" s="4">
        <v>257</v>
      </c>
      <c r="M276" s="4">
        <v>40</v>
      </c>
      <c r="N276" s="4">
        <v>1046</v>
      </c>
      <c r="O276" s="5">
        <f>VLOOKUP(A276,'[1]census pivot'!$A$4:$S$462,2,FALSE)</f>
        <v>249171.59599999996</v>
      </c>
      <c r="P276" s="5">
        <f>VLOOKUP(A276,'[1]census pivot'!$A$4:$S$462,3,FALSE)</f>
        <v>247598.367</v>
      </c>
      <c r="Q276" s="5">
        <f>VLOOKUP(A276,'[1]census pivot'!$A$4:$S$462,4,FALSE)</f>
        <v>241034.71299999999</v>
      </c>
      <c r="R276" s="5">
        <f>VLOOKUP(A276,'[1]census pivot'!$A$4:$S$462,5,FALSE)</f>
        <v>243875.44399999999</v>
      </c>
      <c r="S276" s="5">
        <f>VLOOKUP(A276,'[1]census pivot'!$A$4:$S$462,6,FALSE)</f>
        <v>270802.43600000005</v>
      </c>
      <c r="T276" s="5">
        <f>VLOOKUP(A276,'[1]census pivot'!$A$4:$S$462,7,FALSE)</f>
        <v>251713.24400000006</v>
      </c>
      <c r="U276" s="5">
        <f>VLOOKUP(A276,'[1]census pivot'!$A$4:$S$462,8,FALSE)</f>
        <v>241635.51300000001</v>
      </c>
      <c r="V276" s="5">
        <f>VLOOKUP(A276,'[1]census pivot'!$A$4:$S$462,9,FALSE)</f>
        <v>219678.15100000001</v>
      </c>
      <c r="W276" s="5">
        <f>VLOOKUP(A276,'[1]census pivot'!$A$4:$S$462,10,FALSE)</f>
        <v>218521.22299999997</v>
      </c>
      <c r="X276" s="5">
        <f>VLOOKUP(A276,'[1]census pivot'!$A$4:$S$462,11,FALSE)</f>
        <v>225713.80900000001</v>
      </c>
      <c r="Y276" s="5">
        <f>VLOOKUP(A276,'[1]census pivot'!$A$4:$S$462,12,FALSE)</f>
        <v>247494.10899999994</v>
      </c>
      <c r="Z276" s="5">
        <f>VLOOKUP(A276,'[1]census pivot'!$A$4:$S$462,13,FALSE)</f>
        <v>233183.95499999996</v>
      </c>
      <c r="AA276" s="5">
        <f>VLOOKUP(A276,'[1]census pivot'!$A$4:$S$462,14,FALSE)</f>
        <v>199396.42600000004</v>
      </c>
      <c r="AB276" s="5">
        <f>VLOOKUP(A276,'[1]census pivot'!$A$4:$S$462,15,FALSE)</f>
        <v>157983.47500000001</v>
      </c>
      <c r="AC276" s="5">
        <f>VLOOKUP(A276,'[1]census pivot'!$A$4:$S$462,16,FALSE)</f>
        <v>120371.65300000001</v>
      </c>
      <c r="AD276" s="5">
        <f>VLOOKUP(A276,'[1]census pivot'!$A$4:$S$462,17,FALSE)</f>
        <v>88795.141000000003</v>
      </c>
      <c r="AE276" s="5">
        <f>VLOOKUP(A276,'[1]census pivot'!$A$4:$S$462,18,FALSE)</f>
        <v>66973.504000000015</v>
      </c>
      <c r="AF276" s="5">
        <f>VLOOKUP(A276,'[1]census pivot'!$A$4:$S$462,19,FALSE)</f>
        <v>61222.388999999996</v>
      </c>
      <c r="AG276" s="6">
        <f t="shared" si="40"/>
        <v>3.9330325596180721E-4</v>
      </c>
      <c r="AH276" s="6">
        <f t="shared" si="41"/>
        <v>1.2688457359456712E-4</v>
      </c>
      <c r="AI276" s="6">
        <f t="shared" si="42"/>
        <v>1.2046369663293087E-4</v>
      </c>
      <c r="AJ276" s="6">
        <f t="shared" si="43"/>
        <v>1.094560374051981E-4</v>
      </c>
      <c r="AK276" s="6">
        <f t="shared" si="44"/>
        <v>1.3235984221191517E-4</v>
      </c>
      <c r="AL276" s="6">
        <f t="shared" si="45"/>
        <v>1.3736033892822565E-4</v>
      </c>
      <c r="AM276" s="6">
        <f t="shared" si="46"/>
        <v>2.4041774562124675E-4</v>
      </c>
      <c r="AN276" s="6">
        <f t="shared" si="47"/>
        <v>4.0595623587721361E-4</v>
      </c>
      <c r="AO276" s="6">
        <f t="shared" si="48"/>
        <v>1.0143248020164776E-3</v>
      </c>
      <c r="AP276" s="6">
        <f t="shared" si="49"/>
        <v>4.1978107061454266E-3</v>
      </c>
    </row>
    <row r="277" spans="1:42" x14ac:dyDescent="0.35">
      <c r="A277" s="3" t="s">
        <v>236</v>
      </c>
      <c r="B277" s="4">
        <v>68</v>
      </c>
      <c r="C277" s="4">
        <v>66</v>
      </c>
      <c r="D277" s="4">
        <v>55</v>
      </c>
      <c r="E277" s="4">
        <v>61</v>
      </c>
      <c r="F277" s="4">
        <v>54</v>
      </c>
      <c r="G277" s="4">
        <v>42</v>
      </c>
      <c r="H277" s="4">
        <v>51</v>
      </c>
      <c r="I277" s="4">
        <v>73</v>
      </c>
      <c r="J277" s="4">
        <v>113</v>
      </c>
      <c r="K277" s="4">
        <v>318</v>
      </c>
      <c r="L277" s="4">
        <v>838</v>
      </c>
      <c r="M277" s="4">
        <v>71</v>
      </c>
      <c r="N277" s="4">
        <v>1810</v>
      </c>
      <c r="O277" s="5">
        <f>VLOOKUP(A277,'[1]census pivot'!$A$4:$S$462,2,FALSE)</f>
        <v>366558.07400000002</v>
      </c>
      <c r="P277" s="5">
        <f>VLOOKUP(A277,'[1]census pivot'!$A$4:$S$462,3,FALSE)</f>
        <v>387148.48600000003</v>
      </c>
      <c r="Q277" s="5">
        <f>VLOOKUP(A277,'[1]census pivot'!$A$4:$S$462,4,FALSE)</f>
        <v>404983.00399999996</v>
      </c>
      <c r="R277" s="5">
        <f>VLOOKUP(A277,'[1]census pivot'!$A$4:$S$462,5,FALSE)</f>
        <v>468956.68900000001</v>
      </c>
      <c r="S277" s="5">
        <f>VLOOKUP(A277,'[1]census pivot'!$A$4:$S$462,6,FALSE)</f>
        <v>464909.00100000005</v>
      </c>
      <c r="T277" s="5">
        <f>VLOOKUP(A277,'[1]census pivot'!$A$4:$S$462,7,FALSE)</f>
        <v>435128.80300000001</v>
      </c>
      <c r="U277" s="5">
        <f>VLOOKUP(A277,'[1]census pivot'!$A$4:$S$462,8,FALSE)</f>
        <v>401658.179</v>
      </c>
      <c r="V277" s="5">
        <f>VLOOKUP(A277,'[1]census pivot'!$A$4:$S$462,9,FALSE)</f>
        <v>425138.179</v>
      </c>
      <c r="W277" s="5">
        <f>VLOOKUP(A277,'[1]census pivot'!$A$4:$S$462,10,FALSE)</f>
        <v>484641.49900000001</v>
      </c>
      <c r="X277" s="5">
        <f>VLOOKUP(A277,'[1]census pivot'!$A$4:$S$462,11,FALSE)</f>
        <v>511974.19300000003</v>
      </c>
      <c r="Y277" s="5">
        <f>VLOOKUP(A277,'[1]census pivot'!$A$4:$S$462,12,FALSE)</f>
        <v>486253.49599999998</v>
      </c>
      <c r="Z277" s="5">
        <f>VLOOKUP(A277,'[1]census pivot'!$A$4:$S$462,13,FALSE)</f>
        <v>422664.19400000002</v>
      </c>
      <c r="AA277" s="5">
        <f>VLOOKUP(A277,'[1]census pivot'!$A$4:$S$462,14,FALSE)</f>
        <v>358096.46700000006</v>
      </c>
      <c r="AB277" s="5">
        <f>VLOOKUP(A277,'[1]census pivot'!$A$4:$S$462,15,FALSE)</f>
        <v>251725.79199999996</v>
      </c>
      <c r="AC277" s="5">
        <f>VLOOKUP(A277,'[1]census pivot'!$A$4:$S$462,16,FALSE)</f>
        <v>194179.40700000001</v>
      </c>
      <c r="AD277" s="5">
        <f>VLOOKUP(A277,'[1]census pivot'!$A$4:$S$462,17,FALSE)</f>
        <v>167034.587</v>
      </c>
      <c r="AE277" s="5">
        <f>VLOOKUP(A277,'[1]census pivot'!$A$4:$S$462,18,FALSE)</f>
        <v>140146.92300000001</v>
      </c>
      <c r="AF277" s="5">
        <f>VLOOKUP(A277,'[1]census pivot'!$A$4:$S$462,19,FALSE)</f>
        <v>141603.03799999997</v>
      </c>
      <c r="AG277" s="6">
        <f t="shared" si="40"/>
        <v>3.655628112013705E-4</v>
      </c>
      <c r="AH277" s="6">
        <f t="shared" si="41"/>
        <v>6.9432917002201232E-5</v>
      </c>
      <c r="AI277" s="6">
        <f t="shared" si="42"/>
        <v>5.8894978784368871E-5</v>
      </c>
      <c r="AJ277" s="6">
        <f t="shared" si="43"/>
        <v>6.453255268256551E-5</v>
      </c>
      <c r="AK277" s="6">
        <f t="shared" si="44"/>
        <v>4.6165023264017112E-5</v>
      </c>
      <c r="AL277" s="6">
        <f t="shared" si="45"/>
        <v>5.109054834082047E-5</v>
      </c>
      <c r="AM277" s="6">
        <f t="shared" si="46"/>
        <v>9.3498563191569395E-5</v>
      </c>
      <c r="AN277" s="6">
        <f t="shared" si="47"/>
        <v>2.5341709460534908E-4</v>
      </c>
      <c r="AO277" s="6">
        <f t="shared" si="48"/>
        <v>1.0352185585649344E-3</v>
      </c>
      <c r="AP277" s="6">
        <f t="shared" si="49"/>
        <v>5.9179521275525187E-3</v>
      </c>
    </row>
    <row r="278" spans="1:42" x14ac:dyDescent="0.35">
      <c r="A278" s="3" t="s">
        <v>410</v>
      </c>
      <c r="B278" s="4">
        <v>61</v>
      </c>
      <c r="C278" s="4">
        <v>56</v>
      </c>
      <c r="D278" s="4">
        <v>42</v>
      </c>
      <c r="E278" s="4">
        <v>40</v>
      </c>
      <c r="F278" s="4">
        <v>70</v>
      </c>
      <c r="G278" s="4">
        <v>37</v>
      </c>
      <c r="H278" s="4">
        <v>55</v>
      </c>
      <c r="I278" s="4">
        <v>87</v>
      </c>
      <c r="J278" s="4">
        <v>114</v>
      </c>
      <c r="K278" s="4">
        <v>175</v>
      </c>
      <c r="L278" s="4">
        <v>255</v>
      </c>
      <c r="M278" s="4">
        <v>52</v>
      </c>
      <c r="N278" s="4">
        <v>1044</v>
      </c>
      <c r="O278" s="5">
        <f>VLOOKUP(A278,'[1]census pivot'!$A$4:$S$462,2,FALSE)</f>
        <v>289257.61399999994</v>
      </c>
      <c r="P278" s="5">
        <f>VLOOKUP(A278,'[1]census pivot'!$A$4:$S$462,3,FALSE)</f>
        <v>296454.53500000003</v>
      </c>
      <c r="Q278" s="5">
        <f>VLOOKUP(A278,'[1]census pivot'!$A$4:$S$462,4,FALSE)</f>
        <v>294905.67599999992</v>
      </c>
      <c r="R278" s="5">
        <f>VLOOKUP(A278,'[1]census pivot'!$A$4:$S$462,5,FALSE)</f>
        <v>310941.37199999997</v>
      </c>
      <c r="S278" s="5">
        <f>VLOOKUP(A278,'[1]census pivot'!$A$4:$S$462,6,FALSE)</f>
        <v>339489.35100000002</v>
      </c>
      <c r="T278" s="5">
        <f>VLOOKUP(A278,'[1]census pivot'!$A$4:$S$462,7,FALSE)</f>
        <v>302461.74700000009</v>
      </c>
      <c r="U278" s="5">
        <f>VLOOKUP(A278,'[1]census pivot'!$A$4:$S$462,8,FALSE)</f>
        <v>292902.66599999997</v>
      </c>
      <c r="V278" s="5">
        <f>VLOOKUP(A278,'[1]census pivot'!$A$4:$S$462,9,FALSE)</f>
        <v>283466.32</v>
      </c>
      <c r="W278" s="5">
        <f>VLOOKUP(A278,'[1]census pivot'!$A$4:$S$462,10,FALSE)</f>
        <v>300153.54199999996</v>
      </c>
      <c r="X278" s="5">
        <f>VLOOKUP(A278,'[1]census pivot'!$A$4:$S$462,11,FALSE)</f>
        <v>315028.50699999998</v>
      </c>
      <c r="Y278" s="5">
        <f>VLOOKUP(A278,'[1]census pivot'!$A$4:$S$462,12,FALSE)</f>
        <v>326009.32900000003</v>
      </c>
      <c r="Z278" s="5">
        <f>VLOOKUP(A278,'[1]census pivot'!$A$4:$S$462,13,FALSE)</f>
        <v>308012.79599999997</v>
      </c>
      <c r="AA278" s="5">
        <f>VLOOKUP(A278,'[1]census pivot'!$A$4:$S$462,14,FALSE)</f>
        <v>290412.32900000003</v>
      </c>
      <c r="AB278" s="5">
        <f>VLOOKUP(A278,'[1]census pivot'!$A$4:$S$462,15,FALSE)</f>
        <v>236020.91499999998</v>
      </c>
      <c r="AC278" s="5">
        <f>VLOOKUP(A278,'[1]census pivot'!$A$4:$S$462,16,FALSE)</f>
        <v>171429.05599999998</v>
      </c>
      <c r="AD278" s="5">
        <f>VLOOKUP(A278,'[1]census pivot'!$A$4:$S$462,17,FALSE)</f>
        <v>118838.43600000002</v>
      </c>
      <c r="AE278" s="5">
        <f>VLOOKUP(A278,'[1]census pivot'!$A$4:$S$462,18,FALSE)</f>
        <v>81329.835999999996</v>
      </c>
      <c r="AF278" s="5">
        <f>VLOOKUP(A278,'[1]census pivot'!$A$4:$S$462,19,FALSE)</f>
        <v>73975.439000000013</v>
      </c>
      <c r="AG278" s="6">
        <f t="shared" si="40"/>
        <v>4.0448373469609007E-4</v>
      </c>
      <c r="AH278" s="6">
        <f t="shared" si="41"/>
        <v>7.1022701931496718E-5</v>
      </c>
      <c r="AI278" s="6">
        <f t="shared" si="42"/>
        <v>6.4572595535281928E-5</v>
      </c>
      <c r="AJ278" s="6">
        <f t="shared" si="43"/>
        <v>1.1757504894737468E-4</v>
      </c>
      <c r="AK278" s="6">
        <f t="shared" si="44"/>
        <v>6.3397431117585929E-5</v>
      </c>
      <c r="AL278" s="6">
        <f t="shared" si="45"/>
        <v>8.5798367758124024E-5</v>
      </c>
      <c r="AM278" s="6">
        <f t="shared" si="46"/>
        <v>1.4538159640272458E-4</v>
      </c>
      <c r="AN278" s="6">
        <f t="shared" si="47"/>
        <v>2.7978895107100157E-4</v>
      </c>
      <c r="AO278" s="6">
        <f t="shared" si="48"/>
        <v>8.7426442888011743E-4</v>
      </c>
      <c r="AP278" s="6">
        <f t="shared" si="49"/>
        <v>3.4470900537677102E-3</v>
      </c>
    </row>
    <row r="279" spans="1:42" x14ac:dyDescent="0.35">
      <c r="A279" s="3" t="s">
        <v>266</v>
      </c>
      <c r="B279" s="4">
        <v>56</v>
      </c>
      <c r="C279" s="4">
        <v>54</v>
      </c>
      <c r="D279" s="4">
        <v>66</v>
      </c>
      <c r="E279" s="4">
        <v>37</v>
      </c>
      <c r="F279" s="4">
        <v>63</v>
      </c>
      <c r="G279" s="4">
        <v>37</v>
      </c>
      <c r="H279" s="4">
        <v>53</v>
      </c>
      <c r="I279" s="4">
        <v>104</v>
      </c>
      <c r="J279" s="4">
        <v>115</v>
      </c>
      <c r="K279" s="4">
        <v>197</v>
      </c>
      <c r="L279" s="4">
        <v>243</v>
      </c>
      <c r="M279" s="4">
        <v>64</v>
      </c>
      <c r="N279" s="4">
        <v>1089</v>
      </c>
      <c r="O279" s="5">
        <f>VLOOKUP(A279,'[1]census pivot'!$A$4:$S$462,2,FALSE)</f>
        <v>179679.43800000002</v>
      </c>
      <c r="P279" s="5">
        <f>VLOOKUP(A279,'[1]census pivot'!$A$4:$S$462,3,FALSE)</f>
        <v>184163.22100000005</v>
      </c>
      <c r="Q279" s="5">
        <f>VLOOKUP(A279,'[1]census pivot'!$A$4:$S$462,4,FALSE)</f>
        <v>188603.09800000009</v>
      </c>
      <c r="R279" s="5">
        <f>VLOOKUP(A279,'[1]census pivot'!$A$4:$S$462,5,FALSE)</f>
        <v>189559.15399999995</v>
      </c>
      <c r="S279" s="5">
        <f>VLOOKUP(A279,'[1]census pivot'!$A$4:$S$462,6,FALSE)</f>
        <v>194294.05699999994</v>
      </c>
      <c r="T279" s="5">
        <f>VLOOKUP(A279,'[1]census pivot'!$A$4:$S$462,7,FALSE)</f>
        <v>174765.97100000002</v>
      </c>
      <c r="U279" s="5">
        <f>VLOOKUP(A279,'[1]census pivot'!$A$4:$S$462,8,FALSE)</f>
        <v>173765.12300000005</v>
      </c>
      <c r="V279" s="5">
        <f>VLOOKUP(A279,'[1]census pivot'!$A$4:$S$462,9,FALSE)</f>
        <v>163106.98600000009</v>
      </c>
      <c r="W279" s="5">
        <f>VLOOKUP(A279,'[1]census pivot'!$A$4:$S$462,10,FALSE)</f>
        <v>172120.14599999998</v>
      </c>
      <c r="X279" s="5">
        <f>VLOOKUP(A279,'[1]census pivot'!$A$4:$S$462,11,FALSE)</f>
        <v>177477.35499999995</v>
      </c>
      <c r="Y279" s="5">
        <f>VLOOKUP(A279,'[1]census pivot'!$A$4:$S$462,12,FALSE)</f>
        <v>187953.96800000002</v>
      </c>
      <c r="Z279" s="5">
        <f>VLOOKUP(A279,'[1]census pivot'!$A$4:$S$462,13,FALSE)</f>
        <v>175756.33499999993</v>
      </c>
      <c r="AA279" s="5">
        <f>VLOOKUP(A279,'[1]census pivot'!$A$4:$S$462,14,FALSE)</f>
        <v>154237.72199999998</v>
      </c>
      <c r="AB279" s="5">
        <f>VLOOKUP(A279,'[1]census pivot'!$A$4:$S$462,15,FALSE)</f>
        <v>119826.93799999999</v>
      </c>
      <c r="AC279" s="5">
        <f>VLOOKUP(A279,'[1]census pivot'!$A$4:$S$462,16,FALSE)</f>
        <v>90147.399000000019</v>
      </c>
      <c r="AD279" s="5">
        <f>VLOOKUP(A279,'[1]census pivot'!$A$4:$S$462,17,FALSE)</f>
        <v>66635.893000000011</v>
      </c>
      <c r="AE279" s="5">
        <f>VLOOKUP(A279,'[1]census pivot'!$A$4:$S$462,18,FALSE)</f>
        <v>48782.253000000012</v>
      </c>
      <c r="AF279" s="5">
        <f>VLOOKUP(A279,'[1]census pivot'!$A$4:$S$462,19,FALSE)</f>
        <v>43631.316000000013</v>
      </c>
      <c r="AG279" s="6">
        <f t="shared" si="40"/>
        <v>6.1220138054973207E-4</v>
      </c>
      <c r="AH279" s="6">
        <f t="shared" si="41"/>
        <v>1.7705462279171198E-4</v>
      </c>
      <c r="AI279" s="6">
        <f t="shared" si="42"/>
        <v>1.7194072658154738E-4</v>
      </c>
      <c r="AJ279" s="6">
        <f t="shared" si="43"/>
        <v>1.8075862120927436E-4</v>
      </c>
      <c r="AK279" s="6">
        <f t="shared" si="44"/>
        <v>1.1037292769011308E-4</v>
      </c>
      <c r="AL279" s="6">
        <f t="shared" si="45"/>
        <v>1.4503409167254116E-4</v>
      </c>
      <c r="AM279" s="6">
        <f t="shared" si="46"/>
        <v>3.1515719084601585E-4</v>
      </c>
      <c r="AN279" s="6">
        <f t="shared" si="47"/>
        <v>5.4768597745352091E-4</v>
      </c>
      <c r="AO279" s="6">
        <f t="shared" si="48"/>
        <v>1.7068373286814012E-3</v>
      </c>
      <c r="AP279" s="6">
        <f t="shared" si="49"/>
        <v>5.5693942396786728E-3</v>
      </c>
    </row>
    <row r="280" spans="1:42" x14ac:dyDescent="0.35">
      <c r="A280" s="3" t="s">
        <v>413</v>
      </c>
      <c r="B280" s="4">
        <v>57</v>
      </c>
      <c r="C280" s="4">
        <v>74</v>
      </c>
      <c r="D280" s="4">
        <v>56</v>
      </c>
      <c r="E280" s="4">
        <v>58</v>
      </c>
      <c r="F280" s="4">
        <v>77</v>
      </c>
      <c r="G280" s="4">
        <v>60</v>
      </c>
      <c r="H280" s="4">
        <v>49</v>
      </c>
      <c r="I280" s="4">
        <v>72</v>
      </c>
      <c r="J280" s="4">
        <v>115</v>
      </c>
      <c r="K280" s="4">
        <v>207</v>
      </c>
      <c r="L280" s="4">
        <v>249</v>
      </c>
      <c r="M280" s="4">
        <v>52</v>
      </c>
      <c r="N280" s="4">
        <v>1126</v>
      </c>
      <c r="O280" s="5">
        <f>VLOOKUP(A280,'[1]census pivot'!$A$4:$S$462,2,FALSE)</f>
        <v>282472</v>
      </c>
      <c r="P280" s="5">
        <f>VLOOKUP(A280,'[1]census pivot'!$A$4:$S$462,3,FALSE)</f>
        <v>300525</v>
      </c>
      <c r="Q280" s="5">
        <f>VLOOKUP(A280,'[1]census pivot'!$A$4:$S$462,4,FALSE)</f>
        <v>297250</v>
      </c>
      <c r="R280" s="5">
        <f>VLOOKUP(A280,'[1]census pivot'!$A$4:$S$462,5,FALSE)</f>
        <v>312626</v>
      </c>
      <c r="S280" s="5">
        <f>VLOOKUP(A280,'[1]census pivot'!$A$4:$S$462,6,FALSE)</f>
        <v>329393</v>
      </c>
      <c r="T280" s="5">
        <f>VLOOKUP(A280,'[1]census pivot'!$A$4:$S$462,7,FALSE)</f>
        <v>321534</v>
      </c>
      <c r="U280" s="5">
        <f>VLOOKUP(A280,'[1]census pivot'!$A$4:$S$462,8,FALSE)</f>
        <v>298685</v>
      </c>
      <c r="V280" s="5">
        <f>VLOOKUP(A280,'[1]census pivot'!$A$4:$S$462,9,FALSE)</f>
        <v>286289</v>
      </c>
      <c r="W280" s="5">
        <f>VLOOKUP(A280,'[1]census pivot'!$A$4:$S$462,10,FALSE)</f>
        <v>292730</v>
      </c>
      <c r="X280" s="5">
        <f>VLOOKUP(A280,'[1]census pivot'!$A$4:$S$462,11,FALSE)</f>
        <v>303454</v>
      </c>
      <c r="Y280" s="5">
        <f>VLOOKUP(A280,'[1]census pivot'!$A$4:$S$462,12,FALSE)</f>
        <v>324770</v>
      </c>
      <c r="Z280" s="5">
        <f>VLOOKUP(A280,'[1]census pivot'!$A$4:$S$462,13,FALSE)</f>
        <v>318147</v>
      </c>
      <c r="AA280" s="5">
        <f>VLOOKUP(A280,'[1]census pivot'!$A$4:$S$462,14,FALSE)</f>
        <v>302007</v>
      </c>
      <c r="AB280" s="5">
        <f>VLOOKUP(A280,'[1]census pivot'!$A$4:$S$462,15,FALSE)</f>
        <v>272045</v>
      </c>
      <c r="AC280" s="5">
        <f>VLOOKUP(A280,'[1]census pivot'!$A$4:$S$462,16,FALSE)</f>
        <v>198100</v>
      </c>
      <c r="AD280" s="5">
        <f>VLOOKUP(A280,'[1]census pivot'!$A$4:$S$462,17,FALSE)</f>
        <v>129909</v>
      </c>
      <c r="AE280" s="5">
        <f>VLOOKUP(A280,'[1]census pivot'!$A$4:$S$462,18,FALSE)</f>
        <v>85326</v>
      </c>
      <c r="AF280" s="5">
        <f>VLOOKUP(A280,'[1]census pivot'!$A$4:$S$462,19,FALSE)</f>
        <v>81425</v>
      </c>
      <c r="AG280" s="6">
        <f t="shared" si="40"/>
        <v>4.6376278002775495E-4</v>
      </c>
      <c r="AH280" s="6">
        <f t="shared" si="41"/>
        <v>9.3680732717159472E-5</v>
      </c>
      <c r="AI280" s="6">
        <f t="shared" si="42"/>
        <v>8.7224832909929453E-5</v>
      </c>
      <c r="AJ280" s="6">
        <f t="shared" si="43"/>
        <v>1.2414969551077925E-4</v>
      </c>
      <c r="AK280" s="6">
        <f t="shared" si="44"/>
        <v>1.0362354257805011E-4</v>
      </c>
      <c r="AL280" s="6">
        <f t="shared" si="45"/>
        <v>7.799765688671556E-5</v>
      </c>
      <c r="AM280" s="6">
        <f t="shared" si="46"/>
        <v>1.1610019446782573E-4</v>
      </c>
      <c r="AN280" s="6">
        <f t="shared" si="47"/>
        <v>2.4460538769953953E-4</v>
      </c>
      <c r="AO280" s="6">
        <f t="shared" si="48"/>
        <v>9.6173949404139663E-4</v>
      </c>
      <c r="AP280" s="6">
        <f t="shared" si="49"/>
        <v>3.0580288609149526E-3</v>
      </c>
    </row>
    <row r="281" spans="1:42" x14ac:dyDescent="0.35">
      <c r="A281" s="3" t="s">
        <v>375</v>
      </c>
      <c r="B281" s="4">
        <v>55</v>
      </c>
      <c r="C281" s="4">
        <v>55</v>
      </c>
      <c r="D281" s="4">
        <v>60</v>
      </c>
      <c r="E281" s="4">
        <v>51</v>
      </c>
      <c r="F281" s="4">
        <v>40</v>
      </c>
      <c r="G281" s="4">
        <v>40</v>
      </c>
      <c r="H281" s="4">
        <v>49</v>
      </c>
      <c r="I281" s="4">
        <v>73</v>
      </c>
      <c r="J281" s="4">
        <v>117</v>
      </c>
      <c r="K281" s="4">
        <v>211</v>
      </c>
      <c r="L281" s="4">
        <v>256</v>
      </c>
      <c r="M281" s="4">
        <v>52</v>
      </c>
      <c r="N281" s="4">
        <v>1059</v>
      </c>
      <c r="O281" s="5">
        <f>VLOOKUP(A281,'[1]census pivot'!$A$4:$S$462,2,FALSE)</f>
        <v>250608.39600000001</v>
      </c>
      <c r="P281" s="5">
        <f>VLOOKUP(A281,'[1]census pivot'!$A$4:$S$462,3,FALSE)</f>
        <v>251626.67200000005</v>
      </c>
      <c r="Q281" s="5">
        <f>VLOOKUP(A281,'[1]census pivot'!$A$4:$S$462,4,FALSE)</f>
        <v>247894.86100000006</v>
      </c>
      <c r="R281" s="5">
        <f>VLOOKUP(A281,'[1]census pivot'!$A$4:$S$462,5,FALSE)</f>
        <v>243922.217</v>
      </c>
      <c r="S281" s="5">
        <f>VLOOKUP(A281,'[1]census pivot'!$A$4:$S$462,6,FALSE)</f>
        <v>267756.00799999991</v>
      </c>
      <c r="T281" s="5">
        <f>VLOOKUP(A281,'[1]census pivot'!$A$4:$S$462,7,FALSE)</f>
        <v>252092.93499999997</v>
      </c>
      <c r="U281" s="5">
        <f>VLOOKUP(A281,'[1]census pivot'!$A$4:$S$462,8,FALSE)</f>
        <v>247257.81099999999</v>
      </c>
      <c r="V281" s="5">
        <f>VLOOKUP(A281,'[1]census pivot'!$A$4:$S$462,9,FALSE)</f>
        <v>221086.56000000006</v>
      </c>
      <c r="W281" s="5">
        <f>VLOOKUP(A281,'[1]census pivot'!$A$4:$S$462,10,FALSE)</f>
        <v>224545.01199999999</v>
      </c>
      <c r="X281" s="5">
        <f>VLOOKUP(A281,'[1]census pivot'!$A$4:$S$462,11,FALSE)</f>
        <v>225088.57400000008</v>
      </c>
      <c r="Y281" s="5">
        <f>VLOOKUP(A281,'[1]census pivot'!$A$4:$S$462,12,FALSE)</f>
        <v>250392.12100000001</v>
      </c>
      <c r="Z281" s="5">
        <f>VLOOKUP(A281,'[1]census pivot'!$A$4:$S$462,13,FALSE)</f>
        <v>239915.01499999998</v>
      </c>
      <c r="AA281" s="5">
        <f>VLOOKUP(A281,'[1]census pivot'!$A$4:$S$462,14,FALSE)</f>
        <v>208624.23099999997</v>
      </c>
      <c r="AB281" s="5">
        <f>VLOOKUP(A281,'[1]census pivot'!$A$4:$S$462,15,FALSE)</f>
        <v>167182.24900000004</v>
      </c>
      <c r="AC281" s="5">
        <f>VLOOKUP(A281,'[1]census pivot'!$A$4:$S$462,16,FALSE)</f>
        <v>127967.48800000003</v>
      </c>
      <c r="AD281" s="5">
        <f>VLOOKUP(A281,'[1]census pivot'!$A$4:$S$462,17,FALSE)</f>
        <v>93420.344999999987</v>
      </c>
      <c r="AE281" s="5">
        <f>VLOOKUP(A281,'[1]census pivot'!$A$4:$S$462,18,FALSE)</f>
        <v>68409.198999999993</v>
      </c>
      <c r="AF281" s="5">
        <f>VLOOKUP(A281,'[1]census pivot'!$A$4:$S$462,19,FALSE)</f>
        <v>64089.093999999997</v>
      </c>
      <c r="AG281" s="6">
        <f t="shared" si="40"/>
        <v>4.3893182253957686E-4</v>
      </c>
      <c r="AH281" s="6">
        <f t="shared" si="41"/>
        <v>1.2011494207197668E-4</v>
      </c>
      <c r="AI281" s="6">
        <f t="shared" si="42"/>
        <v>1.1726119476747327E-4</v>
      </c>
      <c r="AJ281" s="6">
        <f t="shared" si="43"/>
        <v>8.0104015705225373E-5</v>
      </c>
      <c r="AK281" s="6">
        <f t="shared" si="44"/>
        <v>8.9760247058976326E-5</v>
      </c>
      <c r="AL281" s="6">
        <f t="shared" si="45"/>
        <v>1.0305360557277723E-4</v>
      </c>
      <c r="AM281" s="6">
        <f t="shared" si="46"/>
        <v>1.6275052997257684E-4</v>
      </c>
      <c r="AN281" s="6">
        <f t="shared" si="47"/>
        <v>3.9640895902272132E-4</v>
      </c>
      <c r="AO281" s="6">
        <f t="shared" si="48"/>
        <v>1.3038410341192088E-3</v>
      </c>
      <c r="AP281" s="6">
        <f t="shared" si="49"/>
        <v>3.9944393659239437E-3</v>
      </c>
    </row>
    <row r="282" spans="1:42" x14ac:dyDescent="0.35">
      <c r="A282" s="3" t="s">
        <v>45</v>
      </c>
      <c r="B282" s="4">
        <v>50</v>
      </c>
      <c r="C282" s="4">
        <v>42</v>
      </c>
      <c r="D282" s="4">
        <v>69</v>
      </c>
      <c r="E282" s="4">
        <v>59</v>
      </c>
      <c r="F282" s="4">
        <v>36</v>
      </c>
      <c r="G282" s="4">
        <v>53</v>
      </c>
      <c r="H282" s="4">
        <v>66</v>
      </c>
      <c r="I282" s="4">
        <v>73</v>
      </c>
      <c r="J282" s="4">
        <v>117</v>
      </c>
      <c r="K282" s="4">
        <v>261</v>
      </c>
      <c r="L282" s="4">
        <v>356</v>
      </c>
      <c r="M282" s="4">
        <v>57</v>
      </c>
      <c r="N282" s="4">
        <v>1239</v>
      </c>
      <c r="O282" s="5">
        <f>VLOOKUP(A282,'[1]census pivot'!$A$4:$S$462,2,FALSE)</f>
        <v>307928.86300000001</v>
      </c>
      <c r="P282" s="5">
        <f>VLOOKUP(A282,'[1]census pivot'!$A$4:$S$462,3,FALSE)</f>
        <v>305838.68999999989</v>
      </c>
      <c r="Q282" s="5">
        <f>VLOOKUP(A282,'[1]census pivot'!$A$4:$S$462,4,FALSE)</f>
        <v>313745.66200000007</v>
      </c>
      <c r="R282" s="5">
        <f>VLOOKUP(A282,'[1]census pivot'!$A$4:$S$462,5,FALSE)</f>
        <v>328568.98099999997</v>
      </c>
      <c r="S282" s="5">
        <f>VLOOKUP(A282,'[1]census pivot'!$A$4:$S$462,6,FALSE)</f>
        <v>327876.04400000005</v>
      </c>
      <c r="T282" s="5">
        <f>VLOOKUP(A282,'[1]census pivot'!$A$4:$S$462,7,FALSE)</f>
        <v>312437.49300000002</v>
      </c>
      <c r="U282" s="5">
        <f>VLOOKUP(A282,'[1]census pivot'!$A$4:$S$462,8,FALSE)</f>
        <v>289017.19600000005</v>
      </c>
      <c r="V282" s="5">
        <f>VLOOKUP(A282,'[1]census pivot'!$A$4:$S$462,9,FALSE)</f>
        <v>304740.98599999992</v>
      </c>
      <c r="W282" s="5">
        <f>VLOOKUP(A282,'[1]census pivot'!$A$4:$S$462,10,FALSE)</f>
        <v>326556.48699999996</v>
      </c>
      <c r="X282" s="5">
        <f>VLOOKUP(A282,'[1]census pivot'!$A$4:$S$462,11,FALSE)</f>
        <v>341993.17300000001</v>
      </c>
      <c r="Y282" s="5">
        <f>VLOOKUP(A282,'[1]census pivot'!$A$4:$S$462,12,FALSE)</f>
        <v>323160.24699999992</v>
      </c>
      <c r="Z282" s="5">
        <f>VLOOKUP(A282,'[1]census pivot'!$A$4:$S$462,13,FALSE)</f>
        <v>286238.99799999985</v>
      </c>
      <c r="AA282" s="5">
        <f>VLOOKUP(A282,'[1]census pivot'!$A$4:$S$462,14,FALSE)</f>
        <v>239659.71100000001</v>
      </c>
      <c r="AB282" s="5">
        <f>VLOOKUP(A282,'[1]census pivot'!$A$4:$S$462,15,FALSE)</f>
        <v>185977.62300000005</v>
      </c>
      <c r="AC282" s="5">
        <f>VLOOKUP(A282,'[1]census pivot'!$A$4:$S$462,16,FALSE)</f>
        <v>150377.83800000002</v>
      </c>
      <c r="AD282" s="5">
        <f>VLOOKUP(A282,'[1]census pivot'!$A$4:$S$462,17,FALSE)</f>
        <v>123530.31799999998</v>
      </c>
      <c r="AE282" s="5">
        <f>VLOOKUP(A282,'[1]census pivot'!$A$4:$S$462,18,FALSE)</f>
        <v>90293.571000000011</v>
      </c>
      <c r="AF282" s="5">
        <f>VLOOKUP(A282,'[1]census pivot'!$A$4:$S$462,19,FALSE)</f>
        <v>76362.826000000015</v>
      </c>
      <c r="AG282" s="6">
        <f t="shared" si="40"/>
        <v>2.9877030397114802E-4</v>
      </c>
      <c r="AH282" s="6">
        <f t="shared" si="41"/>
        <v>1.1136498166435295E-4</v>
      </c>
      <c r="AI282" s="6">
        <f t="shared" si="42"/>
        <v>1.0511161997152769E-4</v>
      </c>
      <c r="AJ282" s="6">
        <f t="shared" si="43"/>
        <v>5.9854882933666846E-5</v>
      </c>
      <c r="AK282" s="6">
        <f t="shared" si="44"/>
        <v>8.3954082293625801E-5</v>
      </c>
      <c r="AL282" s="6">
        <f t="shared" si="45"/>
        <v>9.9225228369118225E-5</v>
      </c>
      <c r="AM282" s="6">
        <f t="shared" si="46"/>
        <v>1.3881000038735601E-4</v>
      </c>
      <c r="AN282" s="6">
        <f t="shared" si="47"/>
        <v>3.4784629228897809E-4</v>
      </c>
      <c r="AO282" s="6">
        <f t="shared" si="48"/>
        <v>1.2206306845349727E-3</v>
      </c>
      <c r="AP282" s="6">
        <f t="shared" si="49"/>
        <v>4.6619542341190976E-3</v>
      </c>
    </row>
    <row r="283" spans="1:42" x14ac:dyDescent="0.35">
      <c r="A283" s="3" t="s">
        <v>494</v>
      </c>
      <c r="B283" s="4">
        <v>40</v>
      </c>
      <c r="C283" s="4">
        <v>50</v>
      </c>
      <c r="D283" s="4">
        <v>62</v>
      </c>
      <c r="E283" s="4">
        <v>39</v>
      </c>
      <c r="F283" s="4">
        <v>34</v>
      </c>
      <c r="G283" s="4">
        <v>50</v>
      </c>
      <c r="H283" s="4">
        <v>54</v>
      </c>
      <c r="I283" s="4">
        <v>75</v>
      </c>
      <c r="J283" s="4">
        <v>119</v>
      </c>
      <c r="K283" s="4">
        <v>188</v>
      </c>
      <c r="L283" s="4">
        <v>521</v>
      </c>
      <c r="M283" s="4">
        <v>67</v>
      </c>
      <c r="N283" s="4">
        <v>1299</v>
      </c>
      <c r="O283" s="5">
        <f>VLOOKUP(A283,'[1]census pivot'!$A$4:$S$462,2,FALSE)</f>
        <v>320921</v>
      </c>
      <c r="P283" s="5">
        <f>VLOOKUP(A283,'[1]census pivot'!$A$4:$S$462,3,FALSE)</f>
        <v>343255</v>
      </c>
      <c r="Q283" s="5">
        <f>VLOOKUP(A283,'[1]census pivot'!$A$4:$S$462,4,FALSE)</f>
        <v>349859</v>
      </c>
      <c r="R283" s="5">
        <f>VLOOKUP(A283,'[1]census pivot'!$A$4:$S$462,5,FALSE)</f>
        <v>362938</v>
      </c>
      <c r="S283" s="5">
        <f>VLOOKUP(A283,'[1]census pivot'!$A$4:$S$462,6,FALSE)</f>
        <v>385446</v>
      </c>
      <c r="T283" s="5">
        <f>VLOOKUP(A283,'[1]census pivot'!$A$4:$S$462,7,FALSE)</f>
        <v>344378</v>
      </c>
      <c r="U283" s="5">
        <f>VLOOKUP(A283,'[1]census pivot'!$A$4:$S$462,8,FALSE)</f>
        <v>352188</v>
      </c>
      <c r="V283" s="5">
        <f>VLOOKUP(A283,'[1]census pivot'!$A$4:$S$462,9,FALSE)</f>
        <v>334119</v>
      </c>
      <c r="W283" s="5">
        <f>VLOOKUP(A283,'[1]census pivot'!$A$4:$S$462,10,FALSE)</f>
        <v>325796</v>
      </c>
      <c r="X283" s="5">
        <f>VLOOKUP(A283,'[1]census pivot'!$A$4:$S$462,11,FALSE)</f>
        <v>354115</v>
      </c>
      <c r="Y283" s="5">
        <f>VLOOKUP(A283,'[1]census pivot'!$A$4:$S$462,12,FALSE)</f>
        <v>397457</v>
      </c>
      <c r="Z283" s="5">
        <f>VLOOKUP(A283,'[1]census pivot'!$A$4:$S$462,13,FALSE)</f>
        <v>397646</v>
      </c>
      <c r="AA283" s="5">
        <f>VLOOKUP(A283,'[1]census pivot'!$A$4:$S$462,14,FALSE)</f>
        <v>345052</v>
      </c>
      <c r="AB283" s="5">
        <f>VLOOKUP(A283,'[1]census pivot'!$A$4:$S$462,15,FALSE)</f>
        <v>276977</v>
      </c>
      <c r="AC283" s="5">
        <f>VLOOKUP(A283,'[1]census pivot'!$A$4:$S$462,16,FALSE)</f>
        <v>193870</v>
      </c>
      <c r="AD283" s="5">
        <f>VLOOKUP(A283,'[1]census pivot'!$A$4:$S$462,17,FALSE)</f>
        <v>141285</v>
      </c>
      <c r="AE283" s="5">
        <f>VLOOKUP(A283,'[1]census pivot'!$A$4:$S$462,18,FALSE)</f>
        <v>104943</v>
      </c>
      <c r="AF283" s="5">
        <f>VLOOKUP(A283,'[1]census pivot'!$A$4:$S$462,19,FALSE)</f>
        <v>116026</v>
      </c>
      <c r="AG283" s="6">
        <f t="shared" si="40"/>
        <v>2.8044285042113168E-4</v>
      </c>
      <c r="AH283" s="6">
        <f t="shared" si="41"/>
        <v>8.9451374521363014E-5</v>
      </c>
      <c r="AI283" s="6">
        <f t="shared" si="42"/>
        <v>8.284517039380853E-5</v>
      </c>
      <c r="AJ283" s="6">
        <f t="shared" si="43"/>
        <v>4.8810880806700297E-5</v>
      </c>
      <c r="AK283" s="6">
        <f t="shared" si="44"/>
        <v>7.5767333671760762E-5</v>
      </c>
      <c r="AL283" s="6">
        <f t="shared" si="45"/>
        <v>7.1849403649949711E-5</v>
      </c>
      <c r="AM283" s="6">
        <f t="shared" si="46"/>
        <v>1.0098317216419056E-4</v>
      </c>
      <c r="AN283" s="6">
        <f t="shared" si="47"/>
        <v>2.5273602677727586E-4</v>
      </c>
      <c r="AO283" s="6">
        <f t="shared" si="48"/>
        <v>7.6351998960313202E-4</v>
      </c>
      <c r="AP283" s="6">
        <f t="shared" si="49"/>
        <v>4.4903728474652233E-3</v>
      </c>
    </row>
    <row r="284" spans="1:42" x14ac:dyDescent="0.35">
      <c r="A284" s="3" t="s">
        <v>316</v>
      </c>
      <c r="B284" s="4">
        <v>69</v>
      </c>
      <c r="C284" s="4">
        <v>62</v>
      </c>
      <c r="D284" s="4">
        <v>41</v>
      </c>
      <c r="E284" s="4">
        <v>59</v>
      </c>
      <c r="F284" s="4">
        <v>37</v>
      </c>
      <c r="G284" s="4">
        <v>44</v>
      </c>
      <c r="H284" s="4">
        <v>72</v>
      </c>
      <c r="I284" s="4">
        <v>73</v>
      </c>
      <c r="J284" s="4">
        <v>119</v>
      </c>
      <c r="K284" s="4">
        <v>286</v>
      </c>
      <c r="L284" s="4">
        <v>546</v>
      </c>
      <c r="M284" s="4">
        <v>58</v>
      </c>
      <c r="N284" s="4">
        <v>1466</v>
      </c>
      <c r="O284" s="5">
        <f>VLOOKUP(A284,'[1]census pivot'!$A$4:$S$462,2,FALSE)</f>
        <v>547056.55200000003</v>
      </c>
      <c r="P284" s="5">
        <f>VLOOKUP(A284,'[1]census pivot'!$A$4:$S$462,3,FALSE)</f>
        <v>568367.1669999999</v>
      </c>
      <c r="Q284" s="5">
        <f>VLOOKUP(A284,'[1]census pivot'!$A$4:$S$462,4,FALSE)</f>
        <v>587856.81400000001</v>
      </c>
      <c r="R284" s="5">
        <f>VLOOKUP(A284,'[1]census pivot'!$A$4:$S$462,5,FALSE)</f>
        <v>601543.29300000006</v>
      </c>
      <c r="S284" s="5">
        <f>VLOOKUP(A284,'[1]census pivot'!$A$4:$S$462,6,FALSE)</f>
        <v>525991.88</v>
      </c>
      <c r="T284" s="5">
        <f>VLOOKUP(A284,'[1]census pivot'!$A$4:$S$462,7,FALSE)</f>
        <v>545414.10899999994</v>
      </c>
      <c r="U284" s="5">
        <f>VLOOKUP(A284,'[1]census pivot'!$A$4:$S$462,8,FALSE)</f>
        <v>551490.18400000012</v>
      </c>
      <c r="V284" s="5">
        <f>VLOOKUP(A284,'[1]census pivot'!$A$4:$S$462,9,FALSE)</f>
        <v>621788.41299999994</v>
      </c>
      <c r="W284" s="5">
        <f>VLOOKUP(A284,'[1]census pivot'!$A$4:$S$462,10,FALSE)</f>
        <v>672497.049</v>
      </c>
      <c r="X284" s="5">
        <f>VLOOKUP(A284,'[1]census pivot'!$A$4:$S$462,11,FALSE)</f>
        <v>705505.28300000017</v>
      </c>
      <c r="Y284" s="5">
        <f>VLOOKUP(A284,'[1]census pivot'!$A$4:$S$462,12,FALSE)</f>
        <v>645054.95100000012</v>
      </c>
      <c r="Z284" s="5">
        <f>VLOOKUP(A284,'[1]census pivot'!$A$4:$S$462,13,FALSE)</f>
        <v>543998.2159999999</v>
      </c>
      <c r="AA284" s="5">
        <f>VLOOKUP(A284,'[1]census pivot'!$A$4:$S$462,14,FALSE)</f>
        <v>449149.67099999991</v>
      </c>
      <c r="AB284" s="5">
        <f>VLOOKUP(A284,'[1]census pivot'!$A$4:$S$462,15,FALSE)</f>
        <v>329433.88300000003</v>
      </c>
      <c r="AC284" s="5">
        <f>VLOOKUP(A284,'[1]census pivot'!$A$4:$S$462,16,FALSE)</f>
        <v>256797.101</v>
      </c>
      <c r="AD284" s="5">
        <f>VLOOKUP(A284,'[1]census pivot'!$A$4:$S$462,17,FALSE)</f>
        <v>221956.81200000009</v>
      </c>
      <c r="AE284" s="5">
        <f>VLOOKUP(A284,'[1]census pivot'!$A$4:$S$462,18,FALSE)</f>
        <v>180984.79099999997</v>
      </c>
      <c r="AF284" s="5">
        <f>VLOOKUP(A284,'[1]census pivot'!$A$4:$S$462,19,FALSE)</f>
        <v>166413.69899999999</v>
      </c>
      <c r="AG284" s="6">
        <f t="shared" si="40"/>
        <v>2.3946335990506515E-4</v>
      </c>
      <c r="AH284" s="6">
        <f t="shared" si="41"/>
        <v>3.5460257418757001E-5</v>
      </c>
      <c r="AI284" s="6">
        <f t="shared" si="42"/>
        <v>3.6362502014826283E-5</v>
      </c>
      <c r="AJ284" s="6">
        <f t="shared" si="43"/>
        <v>3.3731292908705936E-5</v>
      </c>
      <c r="AK284" s="6">
        <f t="shared" si="44"/>
        <v>3.3995591615476249E-5</v>
      </c>
      <c r="AL284" s="6">
        <f t="shared" si="45"/>
        <v>5.331120981309745E-5</v>
      </c>
      <c r="AM284" s="6">
        <f t="shared" si="46"/>
        <v>7.3503655352387623E-5</v>
      </c>
      <c r="AN284" s="6">
        <f t="shared" si="47"/>
        <v>2.029916590010875E-4</v>
      </c>
      <c r="AO284" s="6">
        <f t="shared" si="48"/>
        <v>7.0978027056689888E-4</v>
      </c>
      <c r="AP284" s="6">
        <f t="shared" si="49"/>
        <v>3.280979890964385E-3</v>
      </c>
    </row>
    <row r="285" spans="1:42" x14ac:dyDescent="0.35">
      <c r="A285" s="3" t="s">
        <v>48</v>
      </c>
      <c r="B285" s="4">
        <v>48</v>
      </c>
      <c r="C285" s="4">
        <v>54</v>
      </c>
      <c r="D285" s="4">
        <v>28</v>
      </c>
      <c r="E285" s="4">
        <v>54</v>
      </c>
      <c r="F285" s="4">
        <v>63</v>
      </c>
      <c r="G285" s="4">
        <v>48</v>
      </c>
      <c r="H285" s="4">
        <v>47</v>
      </c>
      <c r="I285" s="4">
        <v>73</v>
      </c>
      <c r="J285" s="4">
        <v>120</v>
      </c>
      <c r="K285" s="4">
        <v>270</v>
      </c>
      <c r="L285" s="4">
        <v>358</v>
      </c>
      <c r="M285" s="4">
        <v>63</v>
      </c>
      <c r="N285" s="4">
        <v>1226</v>
      </c>
      <c r="O285" s="5">
        <f>VLOOKUP(A285,'[1]census pivot'!$A$4:$S$462,2,FALSE)</f>
        <v>302847.39999999997</v>
      </c>
      <c r="P285" s="5">
        <f>VLOOKUP(A285,'[1]census pivot'!$A$4:$S$462,3,FALSE)</f>
        <v>307755.76499999996</v>
      </c>
      <c r="Q285" s="5">
        <f>VLOOKUP(A285,'[1]census pivot'!$A$4:$S$462,4,FALSE)</f>
        <v>316321.8980000001</v>
      </c>
      <c r="R285" s="5">
        <f>VLOOKUP(A285,'[1]census pivot'!$A$4:$S$462,5,FALSE)</f>
        <v>335508.76199999999</v>
      </c>
      <c r="S285" s="5">
        <f>VLOOKUP(A285,'[1]census pivot'!$A$4:$S$462,6,FALSE)</f>
        <v>338690.54499999998</v>
      </c>
      <c r="T285" s="5">
        <f>VLOOKUP(A285,'[1]census pivot'!$A$4:$S$462,7,FALSE)</f>
        <v>307391.23299999995</v>
      </c>
      <c r="U285" s="5">
        <f>VLOOKUP(A285,'[1]census pivot'!$A$4:$S$462,8,FALSE)</f>
        <v>296285.31400000001</v>
      </c>
      <c r="V285" s="5">
        <f>VLOOKUP(A285,'[1]census pivot'!$A$4:$S$462,9,FALSE)</f>
        <v>301507.9600000002</v>
      </c>
      <c r="W285" s="5">
        <f>VLOOKUP(A285,'[1]census pivot'!$A$4:$S$462,10,FALSE)</f>
        <v>314540.45499999996</v>
      </c>
      <c r="X285" s="5">
        <f>VLOOKUP(A285,'[1]census pivot'!$A$4:$S$462,11,FALSE)</f>
        <v>340253.41400000011</v>
      </c>
      <c r="Y285" s="5">
        <f>VLOOKUP(A285,'[1]census pivot'!$A$4:$S$462,12,FALSE)</f>
        <v>344573.25999999989</v>
      </c>
      <c r="Z285" s="5">
        <f>VLOOKUP(A285,'[1]census pivot'!$A$4:$S$462,13,FALSE)</f>
        <v>308565.93500000006</v>
      </c>
      <c r="AA285" s="5">
        <f>VLOOKUP(A285,'[1]census pivot'!$A$4:$S$462,14,FALSE)</f>
        <v>278497.23499999999</v>
      </c>
      <c r="AB285" s="5">
        <f>VLOOKUP(A285,'[1]census pivot'!$A$4:$S$462,15,FALSE)</f>
        <v>212374.44500000004</v>
      </c>
      <c r="AC285" s="5">
        <f>VLOOKUP(A285,'[1]census pivot'!$A$4:$S$462,16,FALSE)</f>
        <v>159756.31399999993</v>
      </c>
      <c r="AD285" s="5">
        <f>VLOOKUP(A285,'[1]census pivot'!$A$4:$S$462,17,FALSE)</f>
        <v>121060.061</v>
      </c>
      <c r="AE285" s="5">
        <f>VLOOKUP(A285,'[1]census pivot'!$A$4:$S$462,18,FALSE)</f>
        <v>87884.705000000016</v>
      </c>
      <c r="AF285" s="5">
        <f>VLOOKUP(A285,'[1]census pivot'!$A$4:$S$462,19,FALSE)</f>
        <v>77051.362999999998</v>
      </c>
      <c r="AG285" s="6">
        <f t="shared" si="40"/>
        <v>3.3680328772840717E-4</v>
      </c>
      <c r="AH285" s="6">
        <f t="shared" si="41"/>
        <v>4.4866210826071492E-5</v>
      </c>
      <c r="AI285" s="6">
        <f t="shared" si="42"/>
        <v>4.1530745744299616E-5</v>
      </c>
      <c r="AJ285" s="6">
        <f t="shared" si="43"/>
        <v>1.0436052272211263E-4</v>
      </c>
      <c r="AK285" s="6">
        <f t="shared" si="44"/>
        <v>7.7915954056955063E-5</v>
      </c>
      <c r="AL285" s="6">
        <f t="shared" si="45"/>
        <v>6.86305043077221E-5</v>
      </c>
      <c r="AM285" s="6">
        <f t="shared" si="46"/>
        <v>1.2434777674777314E-4</v>
      </c>
      <c r="AN285" s="6">
        <f t="shared" si="47"/>
        <v>3.2246729703953338E-4</v>
      </c>
      <c r="AO285" s="6">
        <f t="shared" si="48"/>
        <v>1.2922075300991268E-3</v>
      </c>
      <c r="AP285" s="6">
        <f t="shared" si="49"/>
        <v>4.6462513583309358E-3</v>
      </c>
    </row>
    <row r="286" spans="1:42" x14ac:dyDescent="0.35">
      <c r="A286" s="3" t="s">
        <v>271</v>
      </c>
      <c r="B286" s="4">
        <v>54</v>
      </c>
      <c r="C286" s="4">
        <v>25</v>
      </c>
      <c r="D286" s="4">
        <v>50</v>
      </c>
      <c r="E286" s="4">
        <v>55</v>
      </c>
      <c r="F286" s="4">
        <v>59</v>
      </c>
      <c r="G286" s="4">
        <v>58</v>
      </c>
      <c r="H286" s="4">
        <v>63</v>
      </c>
      <c r="I286" s="4">
        <v>64</v>
      </c>
      <c r="J286" s="4">
        <v>120</v>
      </c>
      <c r="K286" s="4">
        <v>312</v>
      </c>
      <c r="L286" s="4">
        <v>568</v>
      </c>
      <c r="M286" s="4">
        <v>57</v>
      </c>
      <c r="N286" s="4">
        <v>1485</v>
      </c>
      <c r="O286" s="5">
        <f>VLOOKUP(A286,'[1]census pivot'!$A$4:$S$462,2,FALSE)</f>
        <v>375261.68</v>
      </c>
      <c r="P286" s="5">
        <f>VLOOKUP(A286,'[1]census pivot'!$A$4:$S$462,3,FALSE)</f>
        <v>374075.30400000006</v>
      </c>
      <c r="Q286" s="5">
        <f>VLOOKUP(A286,'[1]census pivot'!$A$4:$S$462,4,FALSE)</f>
        <v>389149.98799999984</v>
      </c>
      <c r="R286" s="5">
        <f>VLOOKUP(A286,'[1]census pivot'!$A$4:$S$462,5,FALSE)</f>
        <v>413640.48999999987</v>
      </c>
      <c r="S286" s="5">
        <f>VLOOKUP(A286,'[1]census pivot'!$A$4:$S$462,6,FALSE)</f>
        <v>398006.41799999995</v>
      </c>
      <c r="T286" s="5">
        <f>VLOOKUP(A286,'[1]census pivot'!$A$4:$S$462,7,FALSE)</f>
        <v>381575.62300000002</v>
      </c>
      <c r="U286" s="5">
        <f>VLOOKUP(A286,'[1]census pivot'!$A$4:$S$462,8,FALSE)</f>
        <v>348792.54700000008</v>
      </c>
      <c r="V286" s="5">
        <f>VLOOKUP(A286,'[1]census pivot'!$A$4:$S$462,9,FALSE)</f>
        <v>366161.53100000008</v>
      </c>
      <c r="W286" s="5">
        <f>VLOOKUP(A286,'[1]census pivot'!$A$4:$S$462,10,FALSE)</f>
        <v>390188.95400000003</v>
      </c>
      <c r="X286" s="5">
        <f>VLOOKUP(A286,'[1]census pivot'!$A$4:$S$462,11,FALSE)</f>
        <v>437078.2319999999</v>
      </c>
      <c r="Y286" s="5">
        <f>VLOOKUP(A286,'[1]census pivot'!$A$4:$S$462,12,FALSE)</f>
        <v>415022.21000000014</v>
      </c>
      <c r="Z286" s="5">
        <f>VLOOKUP(A286,'[1]census pivot'!$A$4:$S$462,13,FALSE)</f>
        <v>359068.55900000001</v>
      </c>
      <c r="AA286" s="5">
        <f>VLOOKUP(A286,'[1]census pivot'!$A$4:$S$462,14,FALSE)</f>
        <v>300256.32500000013</v>
      </c>
      <c r="AB286" s="5">
        <f>VLOOKUP(A286,'[1]census pivot'!$A$4:$S$462,15,FALSE)</f>
        <v>231483.5180000001</v>
      </c>
      <c r="AC286" s="5">
        <f>VLOOKUP(A286,'[1]census pivot'!$A$4:$S$462,16,FALSE)</f>
        <v>182519.90700000001</v>
      </c>
      <c r="AD286" s="5">
        <f>VLOOKUP(A286,'[1]census pivot'!$A$4:$S$462,17,FALSE)</f>
        <v>149499.935</v>
      </c>
      <c r="AE286" s="5">
        <f>VLOOKUP(A286,'[1]census pivot'!$A$4:$S$462,18,FALSE)</f>
        <v>115250.71699999999</v>
      </c>
      <c r="AF286" s="5">
        <f>VLOOKUP(A286,'[1]census pivot'!$A$4:$S$462,19,FALSE)</f>
        <v>107837.817</v>
      </c>
      <c r="AG286" s="6">
        <f t="shared" si="40"/>
        <v>2.1051976316899718E-4</v>
      </c>
      <c r="AH286" s="6">
        <f t="shared" si="41"/>
        <v>6.5511455823190936E-5</v>
      </c>
      <c r="AI286" s="6">
        <f t="shared" si="42"/>
        <v>6.1603142335878909E-5</v>
      </c>
      <c r="AJ286" s="6">
        <f t="shared" si="43"/>
        <v>8.0781176430511732E-5</v>
      </c>
      <c r="AK286" s="6">
        <f t="shared" si="44"/>
        <v>7.6684025660405292E-5</v>
      </c>
      <c r="AL286" s="6">
        <f t="shared" si="45"/>
        <v>7.3934945805367863E-5</v>
      </c>
      <c r="AM286" s="6">
        <f t="shared" si="46"/>
        <v>9.7068989132829381E-5</v>
      </c>
      <c r="AN286" s="6">
        <f t="shared" si="47"/>
        <v>2.898526745279945E-4</v>
      </c>
      <c r="AO286" s="6">
        <f t="shared" si="48"/>
        <v>1.1784673527451784E-3</v>
      </c>
      <c r="AP286" s="6">
        <f t="shared" si="49"/>
        <v>5.2671689375907898E-3</v>
      </c>
    </row>
    <row r="287" spans="1:42" x14ac:dyDescent="0.35">
      <c r="A287" s="3" t="s">
        <v>201</v>
      </c>
      <c r="B287" s="4">
        <v>42</v>
      </c>
      <c r="C287" s="4">
        <v>65</v>
      </c>
      <c r="D287" s="4">
        <v>43</v>
      </c>
      <c r="E287" s="4">
        <v>39</v>
      </c>
      <c r="F287" s="4">
        <v>46</v>
      </c>
      <c r="G287" s="4">
        <v>55</v>
      </c>
      <c r="H287" s="4">
        <v>45</v>
      </c>
      <c r="I287" s="4">
        <v>73</v>
      </c>
      <c r="J287" s="4">
        <v>121</v>
      </c>
      <c r="K287" s="4">
        <v>244</v>
      </c>
      <c r="L287" s="4">
        <v>357</v>
      </c>
      <c r="M287" s="4">
        <v>56</v>
      </c>
      <c r="N287" s="4">
        <v>1186</v>
      </c>
      <c r="O287" s="5">
        <f>VLOOKUP(A287,'[1]census pivot'!$A$4:$S$462,2,FALSE)</f>
        <v>271303.23900000006</v>
      </c>
      <c r="P287" s="5">
        <f>VLOOKUP(A287,'[1]census pivot'!$A$4:$S$462,3,FALSE)</f>
        <v>271432.50099999999</v>
      </c>
      <c r="Q287" s="5">
        <f>VLOOKUP(A287,'[1]census pivot'!$A$4:$S$462,4,FALSE)</f>
        <v>277440.05099999992</v>
      </c>
      <c r="R287" s="5">
        <f>VLOOKUP(A287,'[1]census pivot'!$A$4:$S$462,5,FALSE)</f>
        <v>284685.12599999999</v>
      </c>
      <c r="S287" s="5">
        <f>VLOOKUP(A287,'[1]census pivot'!$A$4:$S$462,6,FALSE)</f>
        <v>286087.24599999993</v>
      </c>
      <c r="T287" s="5">
        <f>VLOOKUP(A287,'[1]census pivot'!$A$4:$S$462,7,FALSE)</f>
        <v>273485.44299999991</v>
      </c>
      <c r="U287" s="5">
        <f>VLOOKUP(A287,'[1]census pivot'!$A$4:$S$462,8,FALSE)</f>
        <v>271581.34299999999</v>
      </c>
      <c r="V287" s="5">
        <f>VLOOKUP(A287,'[1]census pivot'!$A$4:$S$462,9,FALSE)</f>
        <v>272537.2539999999</v>
      </c>
      <c r="W287" s="5">
        <f>VLOOKUP(A287,'[1]census pivot'!$A$4:$S$462,10,FALSE)</f>
        <v>286582.61599999981</v>
      </c>
      <c r="X287" s="5">
        <f>VLOOKUP(A287,'[1]census pivot'!$A$4:$S$462,11,FALSE)</f>
        <v>306872.53800000006</v>
      </c>
      <c r="Y287" s="5">
        <f>VLOOKUP(A287,'[1]census pivot'!$A$4:$S$462,12,FALSE)</f>
        <v>306127.71099999978</v>
      </c>
      <c r="Z287" s="5">
        <f>VLOOKUP(A287,'[1]census pivot'!$A$4:$S$462,13,FALSE)</f>
        <v>277960.82400000002</v>
      </c>
      <c r="AA287" s="5">
        <f>VLOOKUP(A287,'[1]census pivot'!$A$4:$S$462,14,FALSE)</f>
        <v>241041.46299999999</v>
      </c>
      <c r="AB287" s="5">
        <f>VLOOKUP(A287,'[1]census pivot'!$A$4:$S$462,15,FALSE)</f>
        <v>181192.4789999999</v>
      </c>
      <c r="AC287" s="5">
        <f>VLOOKUP(A287,'[1]census pivot'!$A$4:$S$462,16,FALSE)</f>
        <v>135771.92700000003</v>
      </c>
      <c r="AD287" s="5">
        <f>VLOOKUP(A287,'[1]census pivot'!$A$4:$S$462,17,FALSE)</f>
        <v>102512.09400000004</v>
      </c>
      <c r="AE287" s="5">
        <f>VLOOKUP(A287,'[1]census pivot'!$A$4:$S$462,18,FALSE)</f>
        <v>73363.534999999974</v>
      </c>
      <c r="AF287" s="5">
        <f>VLOOKUP(A287,'[1]census pivot'!$A$4:$S$462,19,FALSE)</f>
        <v>68813.03499999996</v>
      </c>
      <c r="AG287" s="6">
        <f t="shared" si="40"/>
        <v>3.9439263753131959E-4</v>
      </c>
      <c r="AH287" s="6">
        <f t="shared" si="41"/>
        <v>7.8342412720977175E-5</v>
      </c>
      <c r="AI287" s="6">
        <f t="shared" si="42"/>
        <v>7.5336512608917944E-5</v>
      </c>
      <c r="AJ287" s="6">
        <f t="shared" si="43"/>
        <v>8.4393327903124171E-5</v>
      </c>
      <c r="AK287" s="6">
        <f t="shared" si="44"/>
        <v>9.8368888231427067E-5</v>
      </c>
      <c r="AL287" s="6">
        <f t="shared" si="45"/>
        <v>7.3409431845108448E-5</v>
      </c>
      <c r="AM287" s="6">
        <f t="shared" si="46"/>
        <v>1.4065448617184994E-4</v>
      </c>
      <c r="AN287" s="6">
        <f t="shared" si="47"/>
        <v>3.8174633400319411E-4</v>
      </c>
      <c r="AO287" s="6">
        <f t="shared" si="48"/>
        <v>1.3873440077362849E-3</v>
      </c>
      <c r="AP287" s="6">
        <f t="shared" si="49"/>
        <v>5.1879705640072438E-3</v>
      </c>
    </row>
    <row r="288" spans="1:42" x14ac:dyDescent="0.35">
      <c r="A288" s="3" t="s">
        <v>317</v>
      </c>
      <c r="B288" s="4">
        <v>67</v>
      </c>
      <c r="C288" s="4">
        <v>48</v>
      </c>
      <c r="D288" s="4">
        <v>47</v>
      </c>
      <c r="E288" s="4">
        <v>42</v>
      </c>
      <c r="F288" s="4">
        <v>49</v>
      </c>
      <c r="G288" s="4">
        <v>53</v>
      </c>
      <c r="H288" s="4">
        <v>67</v>
      </c>
      <c r="I288" s="4">
        <v>93</v>
      </c>
      <c r="J288" s="4">
        <v>121</v>
      </c>
      <c r="K288" s="4">
        <v>292</v>
      </c>
      <c r="L288" s="4">
        <v>603</v>
      </c>
      <c r="M288" s="4">
        <v>69</v>
      </c>
      <c r="N288" s="4">
        <v>1551</v>
      </c>
      <c r="O288" s="5">
        <f>VLOOKUP(A288,'[1]census pivot'!$A$4:$S$462,2,FALSE)</f>
        <v>543388.18300000008</v>
      </c>
      <c r="P288" s="5">
        <f>VLOOKUP(A288,'[1]census pivot'!$A$4:$S$462,3,FALSE)</f>
        <v>565041.85899999994</v>
      </c>
      <c r="Q288" s="5">
        <f>VLOOKUP(A288,'[1]census pivot'!$A$4:$S$462,4,FALSE)</f>
        <v>585342.22100000002</v>
      </c>
      <c r="R288" s="5">
        <f>VLOOKUP(A288,'[1]census pivot'!$A$4:$S$462,5,FALSE)</f>
        <v>599102.38699999999</v>
      </c>
      <c r="S288" s="5">
        <f>VLOOKUP(A288,'[1]census pivot'!$A$4:$S$462,6,FALSE)</f>
        <v>532297.45900000003</v>
      </c>
      <c r="T288" s="5">
        <f>VLOOKUP(A288,'[1]census pivot'!$A$4:$S$462,7,FALSE)</f>
        <v>549546.57400000002</v>
      </c>
      <c r="U288" s="5">
        <f>VLOOKUP(A288,'[1]census pivot'!$A$4:$S$462,8,FALSE)</f>
        <v>553853.42799999996</v>
      </c>
      <c r="V288" s="5">
        <f>VLOOKUP(A288,'[1]census pivot'!$A$4:$S$462,9,FALSE)</f>
        <v>605507.87399999995</v>
      </c>
      <c r="W288" s="5">
        <f>VLOOKUP(A288,'[1]census pivot'!$A$4:$S$462,10,FALSE)</f>
        <v>660201.47</v>
      </c>
      <c r="X288" s="5">
        <f>VLOOKUP(A288,'[1]census pivot'!$A$4:$S$462,11,FALSE)</f>
        <v>702395.28299999994</v>
      </c>
      <c r="Y288" s="5">
        <f>VLOOKUP(A288,'[1]census pivot'!$A$4:$S$462,12,FALSE)</f>
        <v>659009.46399999992</v>
      </c>
      <c r="Z288" s="5">
        <f>VLOOKUP(A288,'[1]census pivot'!$A$4:$S$462,13,FALSE)</f>
        <v>554192.80800000008</v>
      </c>
      <c r="AA288" s="5">
        <f>VLOOKUP(A288,'[1]census pivot'!$A$4:$S$462,14,FALSE)</f>
        <v>466913.14799999999</v>
      </c>
      <c r="AB288" s="5">
        <f>VLOOKUP(A288,'[1]census pivot'!$A$4:$S$462,15,FALSE)</f>
        <v>341589.80000000005</v>
      </c>
      <c r="AC288" s="5">
        <f>VLOOKUP(A288,'[1]census pivot'!$A$4:$S$462,16,FALSE)</f>
        <v>258563.35600000003</v>
      </c>
      <c r="AD288" s="5">
        <f>VLOOKUP(A288,'[1]census pivot'!$A$4:$S$462,17,FALSE)</f>
        <v>221236.19199999998</v>
      </c>
      <c r="AE288" s="5">
        <f>VLOOKUP(A288,'[1]census pivot'!$A$4:$S$462,18,FALSE)</f>
        <v>179498.11900000001</v>
      </c>
      <c r="AF288" s="5">
        <f>VLOOKUP(A288,'[1]census pivot'!$A$4:$S$462,19,FALSE)</f>
        <v>172153.21099999998</v>
      </c>
      <c r="AG288" s="6">
        <f t="shared" si="40"/>
        <v>2.1163507709184021E-4</v>
      </c>
      <c r="AH288" s="6">
        <f t="shared" si="41"/>
        <v>4.0855920050632131E-5</v>
      </c>
      <c r="AI288" s="6">
        <f t="shared" si="42"/>
        <v>4.1541458721393533E-5</v>
      </c>
      <c r="AJ288" s="6">
        <f t="shared" si="43"/>
        <v>4.4408192777944194E-5</v>
      </c>
      <c r="AK288" s="6">
        <f t="shared" si="44"/>
        <v>4.1873752652014867E-5</v>
      </c>
      <c r="AL288" s="6">
        <f t="shared" si="45"/>
        <v>4.9213872764614361E-5</v>
      </c>
      <c r="AM288" s="6">
        <f t="shared" si="46"/>
        <v>9.1077717697692084E-5</v>
      </c>
      <c r="AN288" s="6">
        <f t="shared" si="47"/>
        <v>2.0161520237010964E-4</v>
      </c>
      <c r="AO288" s="6">
        <f t="shared" si="48"/>
        <v>7.286623380746652E-4</v>
      </c>
      <c r="AP288" s="6">
        <f t="shared" si="49"/>
        <v>3.502693888178479E-3</v>
      </c>
    </row>
    <row r="289" spans="1:42" x14ac:dyDescent="0.35">
      <c r="A289" s="3" t="s">
        <v>227</v>
      </c>
      <c r="B289" s="4">
        <v>58</v>
      </c>
      <c r="C289" s="4">
        <v>67</v>
      </c>
      <c r="D289" s="4">
        <v>42</v>
      </c>
      <c r="E289" s="4">
        <v>44</v>
      </c>
      <c r="F289" s="4">
        <v>61</v>
      </c>
      <c r="G289" s="4">
        <v>64</v>
      </c>
      <c r="H289" s="4">
        <v>44</v>
      </c>
      <c r="I289" s="4">
        <v>65</v>
      </c>
      <c r="J289" s="4">
        <v>122</v>
      </c>
      <c r="K289" s="4">
        <v>279</v>
      </c>
      <c r="L289" s="4">
        <v>457</v>
      </c>
      <c r="M289" s="4">
        <v>58</v>
      </c>
      <c r="N289" s="4">
        <v>1361</v>
      </c>
      <c r="O289" s="5">
        <f>VLOOKUP(A289,'[1]census pivot'!$A$4:$S$462,2,FALSE)</f>
        <v>362843.81699999998</v>
      </c>
      <c r="P289" s="5">
        <f>VLOOKUP(A289,'[1]census pivot'!$A$4:$S$462,3,FALSE)</f>
        <v>361195.25400000007</v>
      </c>
      <c r="Q289" s="5">
        <f>VLOOKUP(A289,'[1]census pivot'!$A$4:$S$462,4,FALSE)</f>
        <v>379080.65900000004</v>
      </c>
      <c r="R289" s="5">
        <f>VLOOKUP(A289,'[1]census pivot'!$A$4:$S$462,5,FALSE)</f>
        <v>405781.00800000009</v>
      </c>
      <c r="S289" s="5">
        <f>VLOOKUP(A289,'[1]census pivot'!$A$4:$S$462,6,FALSE)</f>
        <v>386920.51199999993</v>
      </c>
      <c r="T289" s="5">
        <f>VLOOKUP(A289,'[1]census pivot'!$A$4:$S$462,7,FALSE)</f>
        <v>386824.83100000001</v>
      </c>
      <c r="U289" s="5">
        <f>VLOOKUP(A289,'[1]census pivot'!$A$4:$S$462,8,FALSE)</f>
        <v>359618.12699999998</v>
      </c>
      <c r="V289" s="5">
        <f>VLOOKUP(A289,'[1]census pivot'!$A$4:$S$462,9,FALSE)</f>
        <v>385267.49199999997</v>
      </c>
      <c r="W289" s="5">
        <f>VLOOKUP(A289,'[1]census pivot'!$A$4:$S$462,10,FALSE)</f>
        <v>426743.68700000003</v>
      </c>
      <c r="X289" s="5">
        <f>VLOOKUP(A289,'[1]census pivot'!$A$4:$S$462,11,FALSE)</f>
        <v>456468.86399999994</v>
      </c>
      <c r="Y289" s="5">
        <f>VLOOKUP(A289,'[1]census pivot'!$A$4:$S$462,12,FALSE)</f>
        <v>428407.09100000001</v>
      </c>
      <c r="Z289" s="5">
        <f>VLOOKUP(A289,'[1]census pivot'!$A$4:$S$462,13,FALSE)</f>
        <v>366531.19500000001</v>
      </c>
      <c r="AA289" s="5">
        <f>VLOOKUP(A289,'[1]census pivot'!$A$4:$S$462,14,FALSE)</f>
        <v>305875.62899999996</v>
      </c>
      <c r="AB289" s="5">
        <f>VLOOKUP(A289,'[1]census pivot'!$A$4:$S$462,15,FALSE)</f>
        <v>217364.13499999998</v>
      </c>
      <c r="AC289" s="5">
        <f>VLOOKUP(A289,'[1]census pivot'!$A$4:$S$462,16,FALSE)</f>
        <v>156498.75400000002</v>
      </c>
      <c r="AD289" s="5">
        <f>VLOOKUP(A289,'[1]census pivot'!$A$4:$S$462,17,FALSE)</f>
        <v>127490.361</v>
      </c>
      <c r="AE289" s="5">
        <f>VLOOKUP(A289,'[1]census pivot'!$A$4:$S$462,18,FALSE)</f>
        <v>97897.05799999999</v>
      </c>
      <c r="AF289" s="5">
        <f>VLOOKUP(A289,'[1]census pivot'!$A$4:$S$462,19,FALSE)</f>
        <v>92728.934000000023</v>
      </c>
      <c r="AG289" s="6">
        <f t="shared" si="40"/>
        <v>3.4450084070193762E-4</v>
      </c>
      <c r="AH289" s="6">
        <f t="shared" si="41"/>
        <v>5.6735602580655612E-5</v>
      </c>
      <c r="AI289" s="6">
        <f t="shared" si="42"/>
        <v>5.2983372606627523E-5</v>
      </c>
      <c r="AJ289" s="6">
        <f t="shared" si="43"/>
        <v>8.1720912959567371E-5</v>
      </c>
      <c r="AK289" s="6">
        <f t="shared" si="44"/>
        <v>7.8816648902317634E-5</v>
      </c>
      <c r="AL289" s="6">
        <f t="shared" si="45"/>
        <v>4.9724483698960951E-5</v>
      </c>
      <c r="AM289" s="6">
        <f t="shared" si="46"/>
        <v>9.6667668560127521E-5</v>
      </c>
      <c r="AN289" s="6">
        <f t="shared" si="47"/>
        <v>3.2632284077813351E-4</v>
      </c>
      <c r="AO289" s="6">
        <f t="shared" si="48"/>
        <v>1.2378685608889289E-3</v>
      </c>
      <c r="AP289" s="6">
        <f t="shared" si="49"/>
        <v>4.9283430779005818E-3</v>
      </c>
    </row>
    <row r="290" spans="1:42" x14ac:dyDescent="0.35">
      <c r="A290" s="3" t="s">
        <v>318</v>
      </c>
      <c r="B290" s="4">
        <v>67</v>
      </c>
      <c r="C290" s="4">
        <v>62</v>
      </c>
      <c r="D290" s="4">
        <v>55</v>
      </c>
      <c r="E290" s="4">
        <v>21</v>
      </c>
      <c r="F290" s="4">
        <v>58</v>
      </c>
      <c r="G290" s="4">
        <v>49</v>
      </c>
      <c r="H290" s="4">
        <v>59</v>
      </c>
      <c r="I290" s="4">
        <v>78</v>
      </c>
      <c r="J290" s="4">
        <v>122</v>
      </c>
      <c r="K290" s="4">
        <v>283</v>
      </c>
      <c r="L290" s="4">
        <v>571</v>
      </c>
      <c r="M290" s="4">
        <v>46</v>
      </c>
      <c r="N290" s="4">
        <v>1471</v>
      </c>
      <c r="O290" s="5">
        <f>VLOOKUP(A290,'[1]census pivot'!$A$4:$S$462,2,FALSE)</f>
        <v>538329.97499999998</v>
      </c>
      <c r="P290" s="5">
        <f>VLOOKUP(A290,'[1]census pivot'!$A$4:$S$462,3,FALSE)</f>
        <v>563705.88699999999</v>
      </c>
      <c r="Q290" s="5">
        <f>VLOOKUP(A290,'[1]census pivot'!$A$4:$S$462,4,FALSE)</f>
        <v>585336.71600000001</v>
      </c>
      <c r="R290" s="5">
        <f>VLOOKUP(A290,'[1]census pivot'!$A$4:$S$462,5,FALSE)</f>
        <v>597156.10000000009</v>
      </c>
      <c r="S290" s="5">
        <f>VLOOKUP(A290,'[1]census pivot'!$A$4:$S$462,6,FALSE)</f>
        <v>540444.51800000004</v>
      </c>
      <c r="T290" s="5">
        <f>VLOOKUP(A290,'[1]census pivot'!$A$4:$S$462,7,FALSE)</f>
        <v>554319.32499999995</v>
      </c>
      <c r="U290" s="5">
        <f>VLOOKUP(A290,'[1]census pivot'!$A$4:$S$462,8,FALSE)</f>
        <v>558894.27899999998</v>
      </c>
      <c r="V290" s="5">
        <f>VLOOKUP(A290,'[1]census pivot'!$A$4:$S$462,9,FALSE)</f>
        <v>591066.84900000005</v>
      </c>
      <c r="W290" s="5">
        <f>VLOOKUP(A290,'[1]census pivot'!$A$4:$S$462,10,FALSE)</f>
        <v>651291.04599999997</v>
      </c>
      <c r="X290" s="5">
        <f>VLOOKUP(A290,'[1]census pivot'!$A$4:$S$462,11,FALSE)</f>
        <v>696195.47900000005</v>
      </c>
      <c r="Y290" s="5">
        <f>VLOOKUP(A290,'[1]census pivot'!$A$4:$S$462,12,FALSE)</f>
        <v>670374.55499999993</v>
      </c>
      <c r="Z290" s="5">
        <f>VLOOKUP(A290,'[1]census pivot'!$A$4:$S$462,13,FALSE)</f>
        <v>566609.58299999998</v>
      </c>
      <c r="AA290" s="5">
        <f>VLOOKUP(A290,'[1]census pivot'!$A$4:$S$462,14,FALSE)</f>
        <v>483853.04299999995</v>
      </c>
      <c r="AB290" s="5">
        <f>VLOOKUP(A290,'[1]census pivot'!$A$4:$S$462,15,FALSE)</f>
        <v>357452.85399999999</v>
      </c>
      <c r="AC290" s="5">
        <f>VLOOKUP(A290,'[1]census pivot'!$A$4:$S$462,16,FALSE)</f>
        <v>265193.75700000004</v>
      </c>
      <c r="AD290" s="5">
        <f>VLOOKUP(A290,'[1]census pivot'!$A$4:$S$462,17,FALSE)</f>
        <v>217010.83799999999</v>
      </c>
      <c r="AE290" s="5">
        <f>VLOOKUP(A290,'[1]census pivot'!$A$4:$S$462,18,FALSE)</f>
        <v>180858.37999999998</v>
      </c>
      <c r="AF290" s="5">
        <f>VLOOKUP(A290,'[1]census pivot'!$A$4:$S$462,19,FALSE)</f>
        <v>177893.38400000002</v>
      </c>
      <c r="AG290" s="6">
        <f t="shared" si="40"/>
        <v>2.3962997787741619E-4</v>
      </c>
      <c r="AH290" s="6">
        <f t="shared" si="41"/>
        <v>4.786593626415782E-5</v>
      </c>
      <c r="AI290" s="6">
        <f t="shared" si="42"/>
        <v>4.8347371766283614E-5</v>
      </c>
      <c r="AJ290" s="6">
        <f t="shared" si="43"/>
        <v>5.2101411437656136E-5</v>
      </c>
      <c r="AK290" s="6">
        <f t="shared" si="44"/>
        <v>3.944113060914705E-5</v>
      </c>
      <c r="AL290" s="6">
        <f t="shared" si="45"/>
        <v>4.3173784388718713E-5</v>
      </c>
      <c r="AM290" s="6">
        <f t="shared" si="46"/>
        <v>7.4252998697356808E-5</v>
      </c>
      <c r="AN290" s="6">
        <f t="shared" si="47"/>
        <v>1.9593778853796732E-4</v>
      </c>
      <c r="AO290" s="6">
        <f t="shared" si="48"/>
        <v>7.1128900451906789E-4</v>
      </c>
      <c r="AP290" s="6">
        <f t="shared" si="49"/>
        <v>3.2097877231904246E-3</v>
      </c>
    </row>
    <row r="291" spans="1:42" x14ac:dyDescent="0.35">
      <c r="A291" s="3" t="s">
        <v>303</v>
      </c>
      <c r="B291" s="4">
        <v>39</v>
      </c>
      <c r="C291" s="4">
        <v>64</v>
      </c>
      <c r="D291" s="4">
        <v>44</v>
      </c>
      <c r="E291" s="4">
        <v>60</v>
      </c>
      <c r="F291" s="4">
        <v>56</v>
      </c>
      <c r="G291" s="4">
        <v>47</v>
      </c>
      <c r="H291" s="4">
        <v>50</v>
      </c>
      <c r="I291" s="4">
        <v>59</v>
      </c>
      <c r="J291" s="4">
        <v>123</v>
      </c>
      <c r="K291" s="4">
        <v>162</v>
      </c>
      <c r="L291" s="4">
        <v>170</v>
      </c>
      <c r="M291" s="4">
        <v>54</v>
      </c>
      <c r="N291" s="4">
        <v>928</v>
      </c>
      <c r="O291" s="5">
        <f>VLOOKUP(A291,'[1]census pivot'!$A$4:$S$462,2,FALSE)</f>
        <v>178956.17600000001</v>
      </c>
      <c r="P291" s="5">
        <f>VLOOKUP(A291,'[1]census pivot'!$A$4:$S$462,3,FALSE)</f>
        <v>187558.84200000003</v>
      </c>
      <c r="Q291" s="5">
        <f>VLOOKUP(A291,'[1]census pivot'!$A$4:$S$462,4,FALSE)</f>
        <v>182029.98200000002</v>
      </c>
      <c r="R291" s="5">
        <f>VLOOKUP(A291,'[1]census pivot'!$A$4:$S$462,5,FALSE)</f>
        <v>175249.43000000005</v>
      </c>
      <c r="S291" s="5">
        <f>VLOOKUP(A291,'[1]census pivot'!$A$4:$S$462,6,FALSE)</f>
        <v>186243.93700000001</v>
      </c>
      <c r="T291" s="5">
        <f>VLOOKUP(A291,'[1]census pivot'!$A$4:$S$462,7,FALSE)</f>
        <v>201228.75600000005</v>
      </c>
      <c r="U291" s="5">
        <f>VLOOKUP(A291,'[1]census pivot'!$A$4:$S$462,8,FALSE)</f>
        <v>197337.41800000003</v>
      </c>
      <c r="V291" s="5">
        <f>VLOOKUP(A291,'[1]census pivot'!$A$4:$S$462,9,FALSE)</f>
        <v>186913.49400000006</v>
      </c>
      <c r="W291" s="5">
        <f>VLOOKUP(A291,'[1]census pivot'!$A$4:$S$462,10,FALSE)</f>
        <v>194221.11899999998</v>
      </c>
      <c r="X291" s="5">
        <f>VLOOKUP(A291,'[1]census pivot'!$A$4:$S$462,11,FALSE)</f>
        <v>190610.72300000003</v>
      </c>
      <c r="Y291" s="5">
        <f>VLOOKUP(A291,'[1]census pivot'!$A$4:$S$462,12,FALSE)</f>
        <v>189011.66300000003</v>
      </c>
      <c r="Z291" s="5">
        <f>VLOOKUP(A291,'[1]census pivot'!$A$4:$S$462,13,FALSE)</f>
        <v>175485.62700000001</v>
      </c>
      <c r="AA291" s="5">
        <f>VLOOKUP(A291,'[1]census pivot'!$A$4:$S$462,14,FALSE)</f>
        <v>160862.10300000006</v>
      </c>
      <c r="AB291" s="5">
        <f>VLOOKUP(A291,'[1]census pivot'!$A$4:$S$462,15,FALSE)</f>
        <v>135797.34300000002</v>
      </c>
      <c r="AC291" s="5">
        <f>VLOOKUP(A291,'[1]census pivot'!$A$4:$S$462,16,FALSE)</f>
        <v>97910.542000000016</v>
      </c>
      <c r="AD291" s="5">
        <f>VLOOKUP(A291,'[1]census pivot'!$A$4:$S$462,17,FALSE)</f>
        <v>64883.195999999982</v>
      </c>
      <c r="AE291" s="5">
        <f>VLOOKUP(A291,'[1]census pivot'!$A$4:$S$462,18,FALSE)</f>
        <v>42010.173000000003</v>
      </c>
      <c r="AF291" s="5">
        <f>VLOOKUP(A291,'[1]census pivot'!$A$4:$S$462,19,FALSE)</f>
        <v>36376.643000000004</v>
      </c>
      <c r="AG291" s="6">
        <f t="shared" si="40"/>
        <v>5.7555990691262866E-4</v>
      </c>
      <c r="AH291" s="6">
        <f t="shared" si="41"/>
        <v>1.1905121892971525E-4</v>
      </c>
      <c r="AI291" s="6">
        <f t="shared" si="42"/>
        <v>1.2171730940778227E-4</v>
      </c>
      <c r="AJ291" s="6">
        <f t="shared" si="43"/>
        <v>1.4050364444625444E-4</v>
      </c>
      <c r="AK291" s="6">
        <f t="shared" si="44"/>
        <v>1.2331601066104168E-4</v>
      </c>
      <c r="AL291" s="6">
        <f t="shared" si="45"/>
        <v>1.3170983019952884E-4</v>
      </c>
      <c r="AM291" s="6">
        <f t="shared" si="46"/>
        <v>1.7541370057707831E-4</v>
      </c>
      <c r="AN291" s="6">
        <f t="shared" si="47"/>
        <v>5.2629803226365249E-4</v>
      </c>
      <c r="AO291" s="6">
        <f t="shared" si="48"/>
        <v>1.5155289941324614E-3</v>
      </c>
      <c r="AP291" s="6">
        <f t="shared" si="49"/>
        <v>4.6733284322030477E-3</v>
      </c>
    </row>
    <row r="292" spans="1:42" x14ac:dyDescent="0.35">
      <c r="A292" s="3" t="s">
        <v>171</v>
      </c>
      <c r="B292" s="4">
        <v>48</v>
      </c>
      <c r="C292" s="4">
        <v>53</v>
      </c>
      <c r="D292" s="4">
        <v>52</v>
      </c>
      <c r="E292" s="4">
        <v>48</v>
      </c>
      <c r="F292" s="4">
        <v>71</v>
      </c>
      <c r="G292" s="4">
        <v>71</v>
      </c>
      <c r="H292" s="4">
        <v>49</v>
      </c>
      <c r="I292" s="4">
        <v>86</v>
      </c>
      <c r="J292" s="4">
        <v>123</v>
      </c>
      <c r="K292" s="4">
        <v>296</v>
      </c>
      <c r="L292" s="4">
        <v>537</v>
      </c>
      <c r="M292" s="4">
        <v>37</v>
      </c>
      <c r="N292" s="4">
        <v>1471</v>
      </c>
      <c r="O292" s="5">
        <f>VLOOKUP(A292,'[1]census pivot'!$A$4:$S$462,2,FALSE)</f>
        <v>441193.0959999999</v>
      </c>
      <c r="P292" s="5">
        <f>VLOOKUP(A292,'[1]census pivot'!$A$4:$S$462,3,FALSE)</f>
        <v>429603.13299999997</v>
      </c>
      <c r="Q292" s="5">
        <f>VLOOKUP(A292,'[1]census pivot'!$A$4:$S$462,4,FALSE)</f>
        <v>442549.34899999993</v>
      </c>
      <c r="R292" s="5">
        <f>VLOOKUP(A292,'[1]census pivot'!$A$4:$S$462,5,FALSE)</f>
        <v>460566.49900000019</v>
      </c>
      <c r="S292" s="5">
        <f>VLOOKUP(A292,'[1]census pivot'!$A$4:$S$462,6,FALSE)</f>
        <v>448273.95399999979</v>
      </c>
      <c r="T292" s="5">
        <f>VLOOKUP(A292,'[1]census pivot'!$A$4:$S$462,7,FALSE)</f>
        <v>425687.11800000013</v>
      </c>
      <c r="U292" s="5">
        <f>VLOOKUP(A292,'[1]census pivot'!$A$4:$S$462,8,FALSE)</f>
        <v>401462.99799999996</v>
      </c>
      <c r="V292" s="5">
        <f>VLOOKUP(A292,'[1]census pivot'!$A$4:$S$462,9,FALSE)</f>
        <v>426675.49599999987</v>
      </c>
      <c r="W292" s="5">
        <f>VLOOKUP(A292,'[1]census pivot'!$A$4:$S$462,10,FALSE)</f>
        <v>452446.10600000003</v>
      </c>
      <c r="X292" s="5">
        <f>VLOOKUP(A292,'[1]census pivot'!$A$4:$S$462,11,FALSE)</f>
        <v>478665.84100000007</v>
      </c>
      <c r="Y292" s="5">
        <f>VLOOKUP(A292,'[1]census pivot'!$A$4:$S$462,12,FALSE)</f>
        <v>445656.98200000002</v>
      </c>
      <c r="Z292" s="5">
        <f>VLOOKUP(A292,'[1]census pivot'!$A$4:$S$462,13,FALSE)</f>
        <v>385580.95500000013</v>
      </c>
      <c r="AA292" s="5">
        <f>VLOOKUP(A292,'[1]census pivot'!$A$4:$S$462,14,FALSE)</f>
        <v>302274.66300000012</v>
      </c>
      <c r="AB292" s="5">
        <f>VLOOKUP(A292,'[1]census pivot'!$A$4:$S$462,15,FALSE)</f>
        <v>231607.75699999993</v>
      </c>
      <c r="AC292" s="5">
        <f>VLOOKUP(A292,'[1]census pivot'!$A$4:$S$462,16,FALSE)</f>
        <v>181006.99100000004</v>
      </c>
      <c r="AD292" s="5">
        <f>VLOOKUP(A292,'[1]census pivot'!$A$4:$S$462,17,FALSE)</f>
        <v>155383.29400000008</v>
      </c>
      <c r="AE292" s="5">
        <f>VLOOKUP(A292,'[1]census pivot'!$A$4:$S$462,18,FALSE)</f>
        <v>122467.561</v>
      </c>
      <c r="AF292" s="5">
        <f>VLOOKUP(A292,'[1]census pivot'!$A$4:$S$462,19,FALSE)</f>
        <v>108053.95500000005</v>
      </c>
      <c r="AG292" s="6">
        <f t="shared" si="40"/>
        <v>2.2892470647364803E-4</v>
      </c>
      <c r="AH292" s="6">
        <f t="shared" si="41"/>
        <v>5.9622601635845607E-5</v>
      </c>
      <c r="AI292" s="6">
        <f t="shared" si="42"/>
        <v>5.7215763039984313E-5</v>
      </c>
      <c r="AJ292" s="6">
        <f t="shared" si="43"/>
        <v>8.583689783342784E-5</v>
      </c>
      <c r="AK292" s="6">
        <f t="shared" si="44"/>
        <v>8.0762433591069919E-5</v>
      </c>
      <c r="AL292" s="6">
        <f t="shared" si="45"/>
        <v>5.3011782010277156E-5</v>
      </c>
      <c r="AM292" s="6">
        <f t="shared" si="46"/>
        <v>1.2502623770094726E-4</v>
      </c>
      <c r="AN292" s="6">
        <f t="shared" si="47"/>
        <v>2.9809889393483339E-4</v>
      </c>
      <c r="AO292" s="6">
        <f t="shared" si="48"/>
        <v>1.0653197378140151E-3</v>
      </c>
      <c r="AP292" s="6">
        <f t="shared" si="49"/>
        <v>4.9697394232353625E-3</v>
      </c>
    </row>
    <row r="293" spans="1:42" x14ac:dyDescent="0.35">
      <c r="A293" s="3" t="s">
        <v>377</v>
      </c>
      <c r="B293" s="4">
        <v>56</v>
      </c>
      <c r="C293" s="4">
        <v>62</v>
      </c>
      <c r="D293" s="4">
        <v>62</v>
      </c>
      <c r="E293" s="4">
        <v>52</v>
      </c>
      <c r="F293" s="4">
        <v>48</v>
      </c>
      <c r="G293" s="4">
        <v>44</v>
      </c>
      <c r="H293" s="4">
        <v>57</v>
      </c>
      <c r="I293" s="4">
        <v>56</v>
      </c>
      <c r="J293" s="4">
        <v>124</v>
      </c>
      <c r="K293" s="4">
        <v>151</v>
      </c>
      <c r="L293" s="4">
        <v>206</v>
      </c>
      <c r="M293" s="4">
        <v>29</v>
      </c>
      <c r="N293" s="4">
        <v>947</v>
      </c>
      <c r="O293" s="5">
        <f>VLOOKUP(A293,'[1]census pivot'!$A$4:$S$462,2,FALSE)</f>
        <v>242749</v>
      </c>
      <c r="P293" s="5">
        <f>VLOOKUP(A293,'[1]census pivot'!$A$4:$S$462,3,FALSE)</f>
        <v>247445</v>
      </c>
      <c r="Q293" s="5">
        <f>VLOOKUP(A293,'[1]census pivot'!$A$4:$S$462,4,FALSE)</f>
        <v>242828</v>
      </c>
      <c r="R293" s="5">
        <f>VLOOKUP(A293,'[1]census pivot'!$A$4:$S$462,5,FALSE)</f>
        <v>237274</v>
      </c>
      <c r="S293" s="5">
        <f>VLOOKUP(A293,'[1]census pivot'!$A$4:$S$462,6,FALSE)</f>
        <v>250214</v>
      </c>
      <c r="T293" s="5">
        <f>VLOOKUP(A293,'[1]census pivot'!$A$4:$S$462,7,FALSE)</f>
        <v>249834</v>
      </c>
      <c r="U293" s="5">
        <f>VLOOKUP(A293,'[1]census pivot'!$A$4:$S$462,8,FALSE)</f>
        <v>246025</v>
      </c>
      <c r="V293" s="5">
        <f>VLOOKUP(A293,'[1]census pivot'!$A$4:$S$462,9,FALSE)</f>
        <v>224170</v>
      </c>
      <c r="W293" s="5">
        <f>VLOOKUP(A293,'[1]census pivot'!$A$4:$S$462,10,FALSE)</f>
        <v>217520</v>
      </c>
      <c r="X293" s="5">
        <f>VLOOKUP(A293,'[1]census pivot'!$A$4:$S$462,11,FALSE)</f>
        <v>212310</v>
      </c>
      <c r="Y293" s="5">
        <f>VLOOKUP(A293,'[1]census pivot'!$A$4:$S$462,12,FALSE)</f>
        <v>232059</v>
      </c>
      <c r="Z293" s="5">
        <f>VLOOKUP(A293,'[1]census pivot'!$A$4:$S$462,13,FALSE)</f>
        <v>235205</v>
      </c>
      <c r="AA293" s="5">
        <f>VLOOKUP(A293,'[1]census pivot'!$A$4:$S$462,14,FALSE)</f>
        <v>206769</v>
      </c>
      <c r="AB293" s="5">
        <f>VLOOKUP(A293,'[1]census pivot'!$A$4:$S$462,15,FALSE)</f>
        <v>171705</v>
      </c>
      <c r="AC293" s="5">
        <f>VLOOKUP(A293,'[1]census pivot'!$A$4:$S$462,16,FALSE)</f>
        <v>127801</v>
      </c>
      <c r="AD293" s="5">
        <f>VLOOKUP(A293,'[1]census pivot'!$A$4:$S$462,17,FALSE)</f>
        <v>92001</v>
      </c>
      <c r="AE293" s="5">
        <f>VLOOKUP(A293,'[1]census pivot'!$A$4:$S$462,18,FALSE)</f>
        <v>63833</v>
      </c>
      <c r="AF293" s="5">
        <f>VLOOKUP(A293,'[1]census pivot'!$A$4:$S$462,19,FALSE)</f>
        <v>60226</v>
      </c>
      <c r="AG293" s="6">
        <f t="shared" si="40"/>
        <v>4.8609880988181208E-4</v>
      </c>
      <c r="AH293" s="6">
        <f t="shared" si="41"/>
        <v>1.2646015587234051E-4</v>
      </c>
      <c r="AI293" s="6">
        <f t="shared" si="42"/>
        <v>1.2718261782854141E-4</v>
      </c>
      <c r="AJ293" s="6">
        <f t="shared" si="43"/>
        <v>9.6801711776936595E-5</v>
      </c>
      <c r="AK293" s="6">
        <f t="shared" si="44"/>
        <v>9.9617378704521266E-5</v>
      </c>
      <c r="AL293" s="6">
        <f t="shared" si="45"/>
        <v>1.282717741336592E-4</v>
      </c>
      <c r="AM293" s="6">
        <f t="shared" si="46"/>
        <v>1.2670428577246626E-4</v>
      </c>
      <c r="AN293" s="6">
        <f t="shared" si="47"/>
        <v>4.1401507816204015E-4</v>
      </c>
      <c r="AO293" s="6">
        <f t="shared" si="48"/>
        <v>9.6897981185107228E-4</v>
      </c>
      <c r="AP293" s="6">
        <f t="shared" si="49"/>
        <v>3.4204496396904992E-3</v>
      </c>
    </row>
    <row r="294" spans="1:42" x14ac:dyDescent="0.35">
      <c r="A294" s="3" t="s">
        <v>409</v>
      </c>
      <c r="B294" s="4">
        <v>66</v>
      </c>
      <c r="C294" s="4">
        <v>55</v>
      </c>
      <c r="D294" s="4">
        <v>61</v>
      </c>
      <c r="E294" s="4">
        <v>63</v>
      </c>
      <c r="F294" s="4">
        <v>55</v>
      </c>
      <c r="G294" s="4">
        <v>57</v>
      </c>
      <c r="H294" s="4">
        <v>47</v>
      </c>
      <c r="I294" s="4">
        <v>63</v>
      </c>
      <c r="J294" s="4">
        <v>124</v>
      </c>
      <c r="K294" s="4">
        <v>177</v>
      </c>
      <c r="L294" s="4">
        <v>282</v>
      </c>
      <c r="M294" s="4">
        <v>41</v>
      </c>
      <c r="N294" s="4">
        <v>1091</v>
      </c>
      <c r="O294" s="5">
        <f>VLOOKUP(A294,'[1]census pivot'!$A$4:$S$462,2,FALSE)</f>
        <v>290292.89599999995</v>
      </c>
      <c r="P294" s="5">
        <f>VLOOKUP(A294,'[1]census pivot'!$A$4:$S$462,3,FALSE)</f>
        <v>294023.05499999999</v>
      </c>
      <c r="Q294" s="5">
        <f>VLOOKUP(A294,'[1]census pivot'!$A$4:$S$462,4,FALSE)</f>
        <v>289400.52599999995</v>
      </c>
      <c r="R294" s="5">
        <f>VLOOKUP(A294,'[1]census pivot'!$A$4:$S$462,5,FALSE)</f>
        <v>312967.41399999999</v>
      </c>
      <c r="S294" s="5">
        <f>VLOOKUP(A294,'[1]census pivot'!$A$4:$S$462,6,FALSE)</f>
        <v>333657.05799999996</v>
      </c>
      <c r="T294" s="5">
        <f>VLOOKUP(A294,'[1]census pivot'!$A$4:$S$462,7,FALSE)</f>
        <v>298202.95200000005</v>
      </c>
      <c r="U294" s="5">
        <f>VLOOKUP(A294,'[1]census pivot'!$A$4:$S$462,8,FALSE)</f>
        <v>286260.72500000009</v>
      </c>
      <c r="V294" s="5">
        <f>VLOOKUP(A294,'[1]census pivot'!$A$4:$S$462,9,FALSE)</f>
        <v>282869.88899999991</v>
      </c>
      <c r="W294" s="5">
        <f>VLOOKUP(A294,'[1]census pivot'!$A$4:$S$462,10,FALSE)</f>
        <v>298663.29300000006</v>
      </c>
      <c r="X294" s="5">
        <f>VLOOKUP(A294,'[1]census pivot'!$A$4:$S$462,11,FALSE)</f>
        <v>316711.98599999992</v>
      </c>
      <c r="Y294" s="5">
        <f>VLOOKUP(A294,'[1]census pivot'!$A$4:$S$462,12,FALSE)</f>
        <v>320559.27999999991</v>
      </c>
      <c r="Z294" s="5">
        <f>VLOOKUP(A294,'[1]census pivot'!$A$4:$S$462,13,FALSE)</f>
        <v>300879.18199999997</v>
      </c>
      <c r="AA294" s="5">
        <f>VLOOKUP(A294,'[1]census pivot'!$A$4:$S$462,14,FALSE)</f>
        <v>280233.15200000006</v>
      </c>
      <c r="AB294" s="5">
        <f>VLOOKUP(A294,'[1]census pivot'!$A$4:$S$462,15,FALSE)</f>
        <v>221143.69000000006</v>
      </c>
      <c r="AC294" s="5">
        <f>VLOOKUP(A294,'[1]census pivot'!$A$4:$S$462,16,FALSE)</f>
        <v>161082.29199999999</v>
      </c>
      <c r="AD294" s="5">
        <f>VLOOKUP(A294,'[1]census pivot'!$A$4:$S$462,17,FALSE)</f>
        <v>113989.72900000001</v>
      </c>
      <c r="AE294" s="5">
        <f>VLOOKUP(A294,'[1]census pivot'!$A$4:$S$462,18,FALSE)</f>
        <v>79603.288000000015</v>
      </c>
      <c r="AF294" s="5">
        <f>VLOOKUP(A294,'[1]census pivot'!$A$4:$S$462,19,FALSE)</f>
        <v>71506.087999999989</v>
      </c>
      <c r="AG294" s="6">
        <f t="shared" si="40"/>
        <v>4.16820396459168E-4</v>
      </c>
      <c r="AH294" s="6">
        <f t="shared" si="41"/>
        <v>1.045552527983952E-4</v>
      </c>
      <c r="AI294" s="6">
        <f t="shared" si="42"/>
        <v>9.4336052286001334E-5</v>
      </c>
      <c r="AJ294" s="6">
        <f t="shared" si="43"/>
        <v>9.4103367179822168E-5</v>
      </c>
      <c r="AK294" s="6">
        <f t="shared" si="44"/>
        <v>9.8016762868055908E-5</v>
      </c>
      <c r="AL294" s="6">
        <f t="shared" si="45"/>
        <v>7.3751952280867489E-5</v>
      </c>
      <c r="AM294" s="6">
        <f t="shared" si="46"/>
        <v>1.0841277376845352E-4</v>
      </c>
      <c r="AN294" s="6">
        <f t="shared" si="47"/>
        <v>3.2441541349745285E-4</v>
      </c>
      <c r="AO294" s="6">
        <f t="shared" si="48"/>
        <v>9.1428917603985672E-4</v>
      </c>
      <c r="AP294" s="6">
        <f t="shared" si="49"/>
        <v>3.9437201486955918E-3</v>
      </c>
    </row>
    <row r="295" spans="1:42" x14ac:dyDescent="0.35">
      <c r="A295" s="3" t="s">
        <v>320</v>
      </c>
      <c r="B295" s="4">
        <v>53</v>
      </c>
      <c r="C295" s="4">
        <v>58</v>
      </c>
      <c r="D295" s="4">
        <v>54</v>
      </c>
      <c r="E295" s="4">
        <v>57</v>
      </c>
      <c r="F295" s="4">
        <v>40</v>
      </c>
      <c r="G295" s="4">
        <v>53</v>
      </c>
      <c r="H295" s="4">
        <v>60</v>
      </c>
      <c r="I295" s="4">
        <v>79</v>
      </c>
      <c r="J295" s="4">
        <v>124</v>
      </c>
      <c r="K295" s="4">
        <v>274</v>
      </c>
      <c r="L295" s="4">
        <v>633</v>
      </c>
      <c r="M295" s="4">
        <v>56</v>
      </c>
      <c r="N295" s="4">
        <v>1541</v>
      </c>
      <c r="O295" s="5">
        <f>VLOOKUP(A295,'[1]census pivot'!$A$4:$S$462,2,FALSE)</f>
        <v>536678.34100000001</v>
      </c>
      <c r="P295" s="5">
        <f>VLOOKUP(A295,'[1]census pivot'!$A$4:$S$462,3,FALSE)</f>
        <v>556772.89</v>
      </c>
      <c r="Q295" s="5">
        <f>VLOOKUP(A295,'[1]census pivot'!$A$4:$S$462,4,FALSE)</f>
        <v>582587.52400000009</v>
      </c>
      <c r="R295" s="5">
        <f>VLOOKUP(A295,'[1]census pivot'!$A$4:$S$462,5,FALSE)</f>
        <v>589609.41700000002</v>
      </c>
      <c r="S295" s="5">
        <f>VLOOKUP(A295,'[1]census pivot'!$A$4:$S$462,6,FALSE)</f>
        <v>559051.57700000005</v>
      </c>
      <c r="T295" s="5">
        <f>VLOOKUP(A295,'[1]census pivot'!$A$4:$S$462,7,FALSE)</f>
        <v>562153.46500000008</v>
      </c>
      <c r="U295" s="5">
        <f>VLOOKUP(A295,'[1]census pivot'!$A$4:$S$462,8,FALSE)</f>
        <v>570545.46500000008</v>
      </c>
      <c r="V295" s="5">
        <f>VLOOKUP(A295,'[1]census pivot'!$A$4:$S$462,9,FALSE)</f>
        <v>568733.21399999992</v>
      </c>
      <c r="W295" s="5">
        <f>VLOOKUP(A295,'[1]census pivot'!$A$4:$S$462,10,FALSE)</f>
        <v>632562.98</v>
      </c>
      <c r="X295" s="5">
        <f>VLOOKUP(A295,'[1]census pivot'!$A$4:$S$462,11,FALSE)</f>
        <v>678435.01800000016</v>
      </c>
      <c r="Y295" s="5">
        <f>VLOOKUP(A295,'[1]census pivot'!$A$4:$S$462,12,FALSE)</f>
        <v>685975.52500000002</v>
      </c>
      <c r="Z295" s="5">
        <f>VLOOKUP(A295,'[1]census pivot'!$A$4:$S$462,13,FALSE)</f>
        <v>601059.4850000001</v>
      </c>
      <c r="AA295" s="5">
        <f>VLOOKUP(A295,'[1]census pivot'!$A$4:$S$462,14,FALSE)</f>
        <v>506026.71300000005</v>
      </c>
      <c r="AB295" s="5">
        <f>VLOOKUP(A295,'[1]census pivot'!$A$4:$S$462,15,FALSE)</f>
        <v>386427.07000000012</v>
      </c>
      <c r="AC295" s="5">
        <f>VLOOKUP(A295,'[1]census pivot'!$A$4:$S$462,16,FALSE)</f>
        <v>283166.554</v>
      </c>
      <c r="AD295" s="5">
        <f>VLOOKUP(A295,'[1]census pivot'!$A$4:$S$462,17,FALSE)</f>
        <v>213309.71400000004</v>
      </c>
      <c r="AE295" s="5">
        <f>VLOOKUP(A295,'[1]census pivot'!$A$4:$S$462,18,FALSE)</f>
        <v>176354.87299999996</v>
      </c>
      <c r="AF295" s="5">
        <f>VLOOKUP(A295,'[1]census pivot'!$A$4:$S$462,19,FALSE)</f>
        <v>188698.62600000005</v>
      </c>
      <c r="AG295" s="6">
        <f t="shared" si="40"/>
        <v>2.0682779892546474E-4</v>
      </c>
      <c r="AH295" s="6">
        <f t="shared" si="41"/>
        <v>4.7395011566550699E-5</v>
      </c>
      <c r="AI295" s="6">
        <f t="shared" si="42"/>
        <v>4.7011259442139641E-5</v>
      </c>
      <c r="AJ295" s="6">
        <f t="shared" si="43"/>
        <v>3.5313885217495523E-5</v>
      </c>
      <c r="AK295" s="6">
        <f t="shared" si="44"/>
        <v>4.4119011002210836E-5</v>
      </c>
      <c r="AL295" s="6">
        <f t="shared" si="45"/>
        <v>4.3975033986526441E-5</v>
      </c>
      <c r="AM295" s="6">
        <f t="shared" si="46"/>
        <v>7.1358490551789894E-5</v>
      </c>
      <c r="AN295" s="6">
        <f t="shared" si="47"/>
        <v>1.8518694855433688E-4</v>
      </c>
      <c r="AO295" s="6">
        <f t="shared" si="48"/>
        <v>7.0316885121510925E-4</v>
      </c>
      <c r="AP295" s="6">
        <f t="shared" si="49"/>
        <v>3.3545554274465139E-3</v>
      </c>
    </row>
    <row r="296" spans="1:42" x14ac:dyDescent="0.35">
      <c r="A296" s="3" t="s">
        <v>76</v>
      </c>
      <c r="B296" s="4">
        <v>53</v>
      </c>
      <c r="C296" s="4">
        <v>54</v>
      </c>
      <c r="D296" s="4">
        <v>55</v>
      </c>
      <c r="E296" s="4">
        <v>43</v>
      </c>
      <c r="F296" s="4">
        <v>45</v>
      </c>
      <c r="G296" s="4">
        <v>49</v>
      </c>
      <c r="H296" s="4">
        <v>54</v>
      </c>
      <c r="I296" s="4">
        <v>64</v>
      </c>
      <c r="J296" s="4">
        <v>125</v>
      </c>
      <c r="K296" s="4">
        <v>193</v>
      </c>
      <c r="L296" s="4">
        <v>335</v>
      </c>
      <c r="M296" s="4">
        <v>45</v>
      </c>
      <c r="N296" s="4">
        <v>1115</v>
      </c>
      <c r="O296" s="5">
        <f>VLOOKUP(A296,'[1]census pivot'!$A$4:$S$462,2,FALSE)</f>
        <v>188726.81399999998</v>
      </c>
      <c r="P296" s="5">
        <f>VLOOKUP(A296,'[1]census pivot'!$A$4:$S$462,3,FALSE)</f>
        <v>192790.91999999995</v>
      </c>
      <c r="Q296" s="5">
        <f>VLOOKUP(A296,'[1]census pivot'!$A$4:$S$462,4,FALSE)</f>
        <v>188924.11700000003</v>
      </c>
      <c r="R296" s="5">
        <f>VLOOKUP(A296,'[1]census pivot'!$A$4:$S$462,5,FALSE)</f>
        <v>193122.46600000007</v>
      </c>
      <c r="S296" s="5">
        <f>VLOOKUP(A296,'[1]census pivot'!$A$4:$S$462,6,FALSE)</f>
        <v>197881.65</v>
      </c>
      <c r="T296" s="5">
        <f>VLOOKUP(A296,'[1]census pivot'!$A$4:$S$462,7,FALSE)</f>
        <v>187380.37399999998</v>
      </c>
      <c r="U296" s="5">
        <f>VLOOKUP(A296,'[1]census pivot'!$A$4:$S$462,8,FALSE)</f>
        <v>181139.43700000001</v>
      </c>
      <c r="V296" s="5">
        <f>VLOOKUP(A296,'[1]census pivot'!$A$4:$S$462,9,FALSE)</f>
        <v>173546.36300000004</v>
      </c>
      <c r="W296" s="5">
        <f>VLOOKUP(A296,'[1]census pivot'!$A$4:$S$462,10,FALSE)</f>
        <v>179694.90299999996</v>
      </c>
      <c r="X296" s="5">
        <f>VLOOKUP(A296,'[1]census pivot'!$A$4:$S$462,11,FALSE)</f>
        <v>190093.49399999995</v>
      </c>
      <c r="Y296" s="5">
        <f>VLOOKUP(A296,'[1]census pivot'!$A$4:$S$462,12,FALSE)</f>
        <v>192767.10599999994</v>
      </c>
      <c r="Z296" s="5">
        <f>VLOOKUP(A296,'[1]census pivot'!$A$4:$S$462,13,FALSE)</f>
        <v>180358.12000000005</v>
      </c>
      <c r="AA296" s="5">
        <f>VLOOKUP(A296,'[1]census pivot'!$A$4:$S$462,14,FALSE)</f>
        <v>160272.42099999997</v>
      </c>
      <c r="AB296" s="5">
        <f>VLOOKUP(A296,'[1]census pivot'!$A$4:$S$462,15,FALSE)</f>
        <v>128560.181</v>
      </c>
      <c r="AC296" s="5">
        <f>VLOOKUP(A296,'[1]census pivot'!$A$4:$S$462,16,FALSE)</f>
        <v>99860.130999999994</v>
      </c>
      <c r="AD296" s="5">
        <f>VLOOKUP(A296,'[1]census pivot'!$A$4:$S$462,17,FALSE)</f>
        <v>74196.488999999987</v>
      </c>
      <c r="AE296" s="5">
        <f>VLOOKUP(A296,'[1]census pivot'!$A$4:$S$462,18,FALSE)</f>
        <v>54101.577000000005</v>
      </c>
      <c r="AF296" s="5">
        <f>VLOOKUP(A296,'[1]census pivot'!$A$4:$S$462,19,FALSE)</f>
        <v>48689.701999999997</v>
      </c>
      <c r="AG296" s="6">
        <f t="shared" si="40"/>
        <v>5.669570620738609E-4</v>
      </c>
      <c r="AH296" s="6">
        <f t="shared" si="41"/>
        <v>1.4408654275781125E-4</v>
      </c>
      <c r="AI296" s="6">
        <f t="shared" si="42"/>
        <v>1.406634808928712E-4</v>
      </c>
      <c r="AJ296" s="6">
        <f t="shared" si="43"/>
        <v>1.2211012449477241E-4</v>
      </c>
      <c r="AK296" s="6">
        <f t="shared" si="44"/>
        <v>1.3871539006430806E-4</v>
      </c>
      <c r="AL296" s="6">
        <f t="shared" si="45"/>
        <v>1.4104350251762656E-4</v>
      </c>
      <c r="AM296" s="6">
        <f t="shared" si="46"/>
        <v>1.8788685187215787E-4</v>
      </c>
      <c r="AN296" s="6">
        <f t="shared" si="47"/>
        <v>5.4723679740004919E-4</v>
      </c>
      <c r="AO296" s="6">
        <f t="shared" si="48"/>
        <v>1.5043095037769315E-3</v>
      </c>
      <c r="AP296" s="6">
        <f t="shared" si="49"/>
        <v>6.8803049975536927E-3</v>
      </c>
    </row>
    <row r="297" spans="1:42" x14ac:dyDescent="0.35">
      <c r="A297" s="3" t="s">
        <v>177</v>
      </c>
      <c r="B297" s="4">
        <v>39</v>
      </c>
      <c r="C297" s="4">
        <v>60</v>
      </c>
      <c r="D297" s="4">
        <v>36</v>
      </c>
      <c r="E297" s="4">
        <v>47</v>
      </c>
      <c r="F297" s="4">
        <v>66</v>
      </c>
      <c r="G297" s="4">
        <v>54</v>
      </c>
      <c r="H297" s="4">
        <v>81</v>
      </c>
      <c r="I297" s="4">
        <v>55</v>
      </c>
      <c r="J297" s="4">
        <v>125</v>
      </c>
      <c r="K297" s="4">
        <v>273</v>
      </c>
      <c r="L297" s="4">
        <v>480</v>
      </c>
      <c r="M297" s="4">
        <v>68</v>
      </c>
      <c r="N297" s="4">
        <v>1384</v>
      </c>
      <c r="O297" s="5">
        <f>VLOOKUP(A297,'[1]census pivot'!$A$4:$S$462,2,FALSE)</f>
        <v>391287.8</v>
      </c>
      <c r="P297" s="5">
        <f>VLOOKUP(A297,'[1]census pivot'!$A$4:$S$462,3,FALSE)</f>
        <v>411552.05899999983</v>
      </c>
      <c r="Q297" s="5">
        <f>VLOOKUP(A297,'[1]census pivot'!$A$4:$S$462,4,FALSE)</f>
        <v>417313.549</v>
      </c>
      <c r="R297" s="5">
        <f>VLOOKUP(A297,'[1]census pivot'!$A$4:$S$462,5,FALSE)</f>
        <v>429197.152</v>
      </c>
      <c r="S297" s="5">
        <f>VLOOKUP(A297,'[1]census pivot'!$A$4:$S$462,6,FALSE)</f>
        <v>447864.77299999999</v>
      </c>
      <c r="T297" s="5">
        <f>VLOOKUP(A297,'[1]census pivot'!$A$4:$S$462,7,FALSE)</f>
        <v>393225.28499999997</v>
      </c>
      <c r="U297" s="5">
        <f>VLOOKUP(A297,'[1]census pivot'!$A$4:$S$462,8,FALSE)</f>
        <v>394632.97199999983</v>
      </c>
      <c r="V297" s="5">
        <f>VLOOKUP(A297,'[1]census pivot'!$A$4:$S$462,9,FALSE)</f>
        <v>375084.15799999994</v>
      </c>
      <c r="W297" s="5">
        <f>VLOOKUP(A297,'[1]census pivot'!$A$4:$S$462,10,FALSE)</f>
        <v>393390.10699999984</v>
      </c>
      <c r="X297" s="5">
        <f>VLOOKUP(A297,'[1]census pivot'!$A$4:$S$462,11,FALSE)</f>
        <v>403156.70300000004</v>
      </c>
      <c r="Y297" s="5">
        <f>VLOOKUP(A297,'[1]census pivot'!$A$4:$S$462,12,FALSE)</f>
        <v>432659.00999999989</v>
      </c>
      <c r="Z297" s="5">
        <f>VLOOKUP(A297,'[1]census pivot'!$A$4:$S$462,13,FALSE)</f>
        <v>410593.67100000015</v>
      </c>
      <c r="AA297" s="5">
        <f>VLOOKUP(A297,'[1]census pivot'!$A$4:$S$462,14,FALSE)</f>
        <v>352578.84399999992</v>
      </c>
      <c r="AB297" s="5">
        <f>VLOOKUP(A297,'[1]census pivot'!$A$4:$S$462,15,FALSE)</f>
        <v>271003.5749999999</v>
      </c>
      <c r="AC297" s="5">
        <f>VLOOKUP(A297,'[1]census pivot'!$A$4:$S$462,16,FALSE)</f>
        <v>198505.42</v>
      </c>
      <c r="AD297" s="5">
        <f>VLOOKUP(A297,'[1]census pivot'!$A$4:$S$462,17,FALSE)</f>
        <v>143241.32699999996</v>
      </c>
      <c r="AE297" s="5">
        <f>VLOOKUP(A297,'[1]census pivot'!$A$4:$S$462,18,FALSE)</f>
        <v>109665.95599999999</v>
      </c>
      <c r="AF297" s="5">
        <f>VLOOKUP(A297,'[1]census pivot'!$A$4:$S$462,19,FALSE)</f>
        <v>111659.117</v>
      </c>
      <c r="AG297" s="6">
        <f t="shared" si="40"/>
        <v>2.5301069954136062E-4</v>
      </c>
      <c r="AH297" s="6">
        <f t="shared" si="41"/>
        <v>4.3432855281407709E-5</v>
      </c>
      <c r="AI297" s="6">
        <f t="shared" si="42"/>
        <v>4.1046132517951907E-5</v>
      </c>
      <c r="AJ297" s="6">
        <f t="shared" si="43"/>
        <v>8.3771413720171262E-5</v>
      </c>
      <c r="AK297" s="6">
        <f t="shared" si="44"/>
        <v>7.0269106539306187E-5</v>
      </c>
      <c r="AL297" s="6">
        <f t="shared" si="45"/>
        <v>9.6911315186054659E-5</v>
      </c>
      <c r="AM297" s="6">
        <f t="shared" si="46"/>
        <v>7.2067584876271383E-5</v>
      </c>
      <c r="AN297" s="6">
        <f t="shared" si="47"/>
        <v>2.6623558085399416E-4</v>
      </c>
      <c r="AO297" s="6">
        <f t="shared" si="48"/>
        <v>1.0794469687138272E-3</v>
      </c>
      <c r="AP297" s="6">
        <f t="shared" si="49"/>
        <v>4.2987980999348221E-3</v>
      </c>
    </row>
    <row r="298" spans="1:42" x14ac:dyDescent="0.35">
      <c r="A298" s="3" t="s">
        <v>459</v>
      </c>
      <c r="B298" s="4">
        <v>39</v>
      </c>
      <c r="C298" s="4">
        <v>65</v>
      </c>
      <c r="D298" s="4">
        <v>51</v>
      </c>
      <c r="E298" s="4">
        <v>67</v>
      </c>
      <c r="F298" s="4">
        <v>56</v>
      </c>
      <c r="G298" s="4">
        <v>46</v>
      </c>
      <c r="H298" s="4">
        <v>58</v>
      </c>
      <c r="I298" s="4">
        <v>79</v>
      </c>
      <c r="J298" s="4">
        <v>125</v>
      </c>
      <c r="K298" s="4">
        <v>351</v>
      </c>
      <c r="L298" s="4">
        <v>550</v>
      </c>
      <c r="M298" s="4">
        <v>47</v>
      </c>
      <c r="N298" s="4">
        <v>1534</v>
      </c>
      <c r="O298" s="5">
        <f>VLOOKUP(A298,'[1]census pivot'!$A$4:$S$462,2,FALSE)</f>
        <v>519928.79699999973</v>
      </c>
      <c r="P298" s="5">
        <f>VLOOKUP(A298,'[1]census pivot'!$A$4:$S$462,3,FALSE)</f>
        <v>487074.58499999985</v>
      </c>
      <c r="Q298" s="5">
        <f>VLOOKUP(A298,'[1]census pivot'!$A$4:$S$462,4,FALSE)</f>
        <v>504277.70499999996</v>
      </c>
      <c r="R298" s="5">
        <f>VLOOKUP(A298,'[1]census pivot'!$A$4:$S$462,5,FALSE)</f>
        <v>547144.54800000018</v>
      </c>
      <c r="S298" s="5">
        <f>VLOOKUP(A298,'[1]census pivot'!$A$4:$S$462,6,FALSE)</f>
        <v>560385.45599999977</v>
      </c>
      <c r="T298" s="5">
        <f>VLOOKUP(A298,'[1]census pivot'!$A$4:$S$462,7,FALSE)</f>
        <v>534972.50899999985</v>
      </c>
      <c r="U298" s="5">
        <f>VLOOKUP(A298,'[1]census pivot'!$A$4:$S$462,8,FALSE)</f>
        <v>504738.87899999996</v>
      </c>
      <c r="V298" s="5">
        <f>VLOOKUP(A298,'[1]census pivot'!$A$4:$S$462,9,FALSE)</f>
        <v>544441.52400000009</v>
      </c>
      <c r="W298" s="5">
        <f>VLOOKUP(A298,'[1]census pivot'!$A$4:$S$462,10,FALSE)</f>
        <v>596513.22700000019</v>
      </c>
      <c r="X298" s="5">
        <f>VLOOKUP(A298,'[1]census pivot'!$A$4:$S$462,11,FALSE)</f>
        <v>592834.60300000024</v>
      </c>
      <c r="Y298" s="5">
        <f>VLOOKUP(A298,'[1]census pivot'!$A$4:$S$462,12,FALSE)</f>
        <v>541321.44200000027</v>
      </c>
      <c r="Z298" s="5">
        <f>VLOOKUP(A298,'[1]census pivot'!$A$4:$S$462,13,FALSE)</f>
        <v>471159.7620000001</v>
      </c>
      <c r="AA298" s="5">
        <f>VLOOKUP(A298,'[1]census pivot'!$A$4:$S$462,14,FALSE)</f>
        <v>375958.51199999999</v>
      </c>
      <c r="AB298" s="5">
        <f>VLOOKUP(A298,'[1]census pivot'!$A$4:$S$462,15,FALSE)</f>
        <v>276315.01400000002</v>
      </c>
      <c r="AC298" s="5">
        <f>VLOOKUP(A298,'[1]census pivot'!$A$4:$S$462,16,FALSE)</f>
        <v>212253.84200000003</v>
      </c>
      <c r="AD298" s="5">
        <f>VLOOKUP(A298,'[1]census pivot'!$A$4:$S$462,17,FALSE)</f>
        <v>172802.99300000002</v>
      </c>
      <c r="AE298" s="5">
        <f>VLOOKUP(A298,'[1]census pivot'!$A$4:$S$462,18,FALSE)</f>
        <v>126032.06600000005</v>
      </c>
      <c r="AF298" s="5">
        <f>VLOOKUP(A298,'[1]census pivot'!$A$4:$S$462,19,FALSE)</f>
        <v>111089.515</v>
      </c>
      <c r="AG298" s="6">
        <f t="shared" si="40"/>
        <v>2.0002738951964619E-4</v>
      </c>
      <c r="AH298" s="6">
        <f t="shared" si="41"/>
        <v>5.1444880406742197E-5</v>
      </c>
      <c r="AI298" s="6">
        <f t="shared" si="42"/>
        <v>4.6048413872135602E-5</v>
      </c>
      <c r="AJ298" s="6">
        <f t="shared" si="43"/>
        <v>5.3861100923134268E-5</v>
      </c>
      <c r="AK298" s="6">
        <f t="shared" si="44"/>
        <v>4.03171115766711E-5</v>
      </c>
      <c r="AL298" s="6">
        <f t="shared" si="45"/>
        <v>5.1139347407878059E-5</v>
      </c>
      <c r="AM298" s="6">
        <f t="shared" si="46"/>
        <v>9.3257343661081246E-5</v>
      </c>
      <c r="AN298" s="6">
        <f t="shared" si="47"/>
        <v>2.5584930039011734E-4</v>
      </c>
      <c r="AO298" s="6">
        <f t="shared" si="48"/>
        <v>1.1745609808118261E-3</v>
      </c>
      <c r="AP298" s="6">
        <f t="shared" si="49"/>
        <v>4.950962293786232E-3</v>
      </c>
    </row>
    <row r="299" spans="1:42" x14ac:dyDescent="0.35">
      <c r="A299" s="3" t="s">
        <v>315</v>
      </c>
      <c r="B299" s="4">
        <v>66</v>
      </c>
      <c r="C299" s="4">
        <v>53</v>
      </c>
      <c r="D299" s="4">
        <v>58</v>
      </c>
      <c r="E299" s="4">
        <v>47</v>
      </c>
      <c r="F299" s="4">
        <v>39</v>
      </c>
      <c r="G299" s="4">
        <v>63</v>
      </c>
      <c r="H299" s="4">
        <v>70</v>
      </c>
      <c r="I299" s="4">
        <v>84</v>
      </c>
      <c r="J299" s="4">
        <v>125</v>
      </c>
      <c r="K299" s="4">
        <v>363</v>
      </c>
      <c r="L299" s="4">
        <v>605</v>
      </c>
      <c r="M299" s="4">
        <v>64</v>
      </c>
      <c r="N299" s="4">
        <v>1637</v>
      </c>
      <c r="O299" s="5">
        <f>VLOOKUP(A299,'[1]census pivot'!$A$4:$S$462,2,FALSE)</f>
        <v>561478.07100000011</v>
      </c>
      <c r="P299" s="5">
        <f>VLOOKUP(A299,'[1]census pivot'!$A$4:$S$462,3,FALSE)</f>
        <v>563673.93999999994</v>
      </c>
      <c r="Q299" s="5">
        <f>VLOOKUP(A299,'[1]census pivot'!$A$4:$S$462,4,FALSE)</f>
        <v>582415.42700000003</v>
      </c>
      <c r="R299" s="5">
        <f>VLOOKUP(A299,'[1]census pivot'!$A$4:$S$462,5,FALSE)</f>
        <v>581642.55400000012</v>
      </c>
      <c r="S299" s="5">
        <f>VLOOKUP(A299,'[1]census pivot'!$A$4:$S$462,6,FALSE)</f>
        <v>518404.61900000012</v>
      </c>
      <c r="T299" s="5">
        <f>VLOOKUP(A299,'[1]census pivot'!$A$4:$S$462,7,FALSE)</f>
        <v>547715.674</v>
      </c>
      <c r="U299" s="5">
        <f>VLOOKUP(A299,'[1]census pivot'!$A$4:$S$462,8,FALSE)</f>
        <v>556153.36</v>
      </c>
      <c r="V299" s="5">
        <f>VLOOKUP(A299,'[1]census pivot'!$A$4:$S$462,9,FALSE)</f>
        <v>629264.99600000004</v>
      </c>
      <c r="W299" s="5">
        <f>VLOOKUP(A299,'[1]census pivot'!$A$4:$S$462,10,FALSE)</f>
        <v>686446.20900000003</v>
      </c>
      <c r="X299" s="5">
        <f>VLOOKUP(A299,'[1]census pivot'!$A$4:$S$462,11,FALSE)</f>
        <v>705271.69400000002</v>
      </c>
      <c r="Y299" s="5">
        <f>VLOOKUP(A299,'[1]census pivot'!$A$4:$S$462,12,FALSE)</f>
        <v>623827.8899999999</v>
      </c>
      <c r="Z299" s="5">
        <f>VLOOKUP(A299,'[1]census pivot'!$A$4:$S$462,13,FALSE)</f>
        <v>523345.52</v>
      </c>
      <c r="AA299" s="5">
        <f>VLOOKUP(A299,'[1]census pivot'!$A$4:$S$462,14,FALSE)</f>
        <v>429901.93</v>
      </c>
      <c r="AB299" s="5">
        <f>VLOOKUP(A299,'[1]census pivot'!$A$4:$S$462,15,FALSE)</f>
        <v>318655.29199999996</v>
      </c>
      <c r="AC299" s="5">
        <f>VLOOKUP(A299,'[1]census pivot'!$A$4:$S$462,16,FALSE)</f>
        <v>258685.43199999994</v>
      </c>
      <c r="AD299" s="5">
        <f>VLOOKUP(A299,'[1]census pivot'!$A$4:$S$462,17,FALSE)</f>
        <v>224374.97099999999</v>
      </c>
      <c r="AE299" s="5">
        <f>VLOOKUP(A299,'[1]census pivot'!$A$4:$S$462,18,FALSE)</f>
        <v>178053.88</v>
      </c>
      <c r="AF299" s="5">
        <f>VLOOKUP(A299,'[1]census pivot'!$A$4:$S$462,19,FALSE)</f>
        <v>161651.43399999998</v>
      </c>
      <c r="AG299" s="6">
        <f t="shared" si="40"/>
        <v>2.1194060132759837E-4</v>
      </c>
      <c r="AH299" s="6">
        <f t="shared" si="41"/>
        <v>5.0606873835520012E-5</v>
      </c>
      <c r="AI299" s="6">
        <f t="shared" si="42"/>
        <v>5.2725011639114491E-5</v>
      </c>
      <c r="AJ299" s="6">
        <f t="shared" si="43"/>
        <v>3.5330278138774208E-5</v>
      </c>
      <c r="AK299" s="6">
        <f t="shared" si="44"/>
        <v>4.7882848272923231E-5</v>
      </c>
      <c r="AL299" s="6">
        <f t="shared" si="45"/>
        <v>5.2667234902994302E-5</v>
      </c>
      <c r="AM299" s="6">
        <f t="shared" si="46"/>
        <v>8.8119826599064073E-5</v>
      </c>
      <c r="AN299" s="6">
        <f t="shared" si="47"/>
        <v>2.1650993045139842E-4</v>
      </c>
      <c r="AO299" s="6">
        <f t="shared" si="48"/>
        <v>9.0202280253509951E-4</v>
      </c>
      <c r="AP299" s="6">
        <f t="shared" si="49"/>
        <v>3.7426206809894435E-3</v>
      </c>
    </row>
    <row r="300" spans="1:42" x14ac:dyDescent="0.35">
      <c r="A300" s="3" t="s">
        <v>237</v>
      </c>
      <c r="B300" s="4">
        <v>63</v>
      </c>
      <c r="C300" s="4">
        <v>57</v>
      </c>
      <c r="D300" s="4">
        <v>39</v>
      </c>
      <c r="E300" s="4">
        <v>58</v>
      </c>
      <c r="F300" s="4">
        <v>41</v>
      </c>
      <c r="G300" s="4">
        <v>65</v>
      </c>
      <c r="H300" s="4">
        <v>71</v>
      </c>
      <c r="I300" s="4">
        <v>52</v>
      </c>
      <c r="J300" s="4">
        <v>125</v>
      </c>
      <c r="K300" s="4">
        <v>329</v>
      </c>
      <c r="L300" s="4">
        <v>762</v>
      </c>
      <c r="M300" s="4">
        <v>49</v>
      </c>
      <c r="N300" s="4">
        <v>1711</v>
      </c>
      <c r="O300" s="5">
        <f>VLOOKUP(A300,'[1]census pivot'!$A$4:$S$462,2,FALSE)</f>
        <v>366924.87400000007</v>
      </c>
      <c r="P300" s="5">
        <f>VLOOKUP(A300,'[1]census pivot'!$A$4:$S$462,3,FALSE)</f>
        <v>387028.65399999998</v>
      </c>
      <c r="Q300" s="5">
        <f>VLOOKUP(A300,'[1]census pivot'!$A$4:$S$462,4,FALSE)</f>
        <v>401125.74700000003</v>
      </c>
      <c r="R300" s="5">
        <f>VLOOKUP(A300,'[1]census pivot'!$A$4:$S$462,5,FALSE)</f>
        <v>465590.95</v>
      </c>
      <c r="S300" s="5">
        <f>VLOOKUP(A300,'[1]census pivot'!$A$4:$S$462,6,FALSE)</f>
        <v>469739.17500000005</v>
      </c>
      <c r="T300" s="5">
        <f>VLOOKUP(A300,'[1]census pivot'!$A$4:$S$462,7,FALSE)</f>
        <v>444595.24400000006</v>
      </c>
      <c r="U300" s="5">
        <f>VLOOKUP(A300,'[1]census pivot'!$A$4:$S$462,8,FALSE)</f>
        <v>407203.78099999996</v>
      </c>
      <c r="V300" s="5">
        <f>VLOOKUP(A300,'[1]census pivot'!$A$4:$S$462,9,FALSE)</f>
        <v>410023.44399999996</v>
      </c>
      <c r="W300" s="5">
        <f>VLOOKUP(A300,'[1]census pivot'!$A$4:$S$462,10,FALSE)</f>
        <v>477310.99099999992</v>
      </c>
      <c r="X300" s="5">
        <f>VLOOKUP(A300,'[1]census pivot'!$A$4:$S$462,11,FALSE)</f>
        <v>509410.46099999995</v>
      </c>
      <c r="Y300" s="5">
        <f>VLOOKUP(A300,'[1]census pivot'!$A$4:$S$462,12,FALSE)</f>
        <v>494469.18200000003</v>
      </c>
      <c r="Z300" s="5">
        <f>VLOOKUP(A300,'[1]census pivot'!$A$4:$S$462,13,FALSE)</f>
        <v>433060.78400000004</v>
      </c>
      <c r="AA300" s="5">
        <f>VLOOKUP(A300,'[1]census pivot'!$A$4:$S$462,14,FALSE)</f>
        <v>371316.152</v>
      </c>
      <c r="AB300" s="5">
        <f>VLOOKUP(A300,'[1]census pivot'!$A$4:$S$462,15,FALSE)</f>
        <v>267578.29599999997</v>
      </c>
      <c r="AC300" s="5">
        <f>VLOOKUP(A300,'[1]census pivot'!$A$4:$S$462,16,FALSE)</f>
        <v>195729.71699999998</v>
      </c>
      <c r="AD300" s="5">
        <f>VLOOKUP(A300,'[1]census pivot'!$A$4:$S$462,17,FALSE)</f>
        <v>164360.924</v>
      </c>
      <c r="AE300" s="5">
        <f>VLOOKUP(A300,'[1]census pivot'!$A$4:$S$462,18,FALSE)</f>
        <v>137367.59600000002</v>
      </c>
      <c r="AF300" s="5">
        <f>VLOOKUP(A300,'[1]census pivot'!$A$4:$S$462,19,FALSE)</f>
        <v>144422.84900000002</v>
      </c>
      <c r="AG300" s="6">
        <f t="shared" si="40"/>
        <v>3.2704242340354382E-4</v>
      </c>
      <c r="AH300" s="6">
        <f t="shared" si="41"/>
        <v>4.9482690130915094E-5</v>
      </c>
      <c r="AI300" s="6">
        <f t="shared" si="42"/>
        <v>4.1696507957551349E-5</v>
      </c>
      <c r="AJ300" s="6">
        <f t="shared" si="43"/>
        <v>4.8133419734778396E-5</v>
      </c>
      <c r="AK300" s="6">
        <f t="shared" si="44"/>
        <v>7.3253102140682737E-5</v>
      </c>
      <c r="AL300" s="6">
        <f t="shared" si="45"/>
        <v>7.0725609882697863E-5</v>
      </c>
      <c r="AM300" s="6">
        <f t="shared" si="46"/>
        <v>6.4646309053296874E-5</v>
      </c>
      <c r="AN300" s="6">
        <f t="shared" si="47"/>
        <v>2.6979891668741767E-4</v>
      </c>
      <c r="AO300" s="6">
        <f t="shared" si="48"/>
        <v>1.0903841638834804E-3</v>
      </c>
      <c r="AP300" s="6">
        <f t="shared" si="49"/>
        <v>5.2761734398412254E-3</v>
      </c>
    </row>
    <row r="301" spans="1:42" x14ac:dyDescent="0.35">
      <c r="A301" s="3" t="s">
        <v>200</v>
      </c>
      <c r="B301" s="4">
        <v>56</v>
      </c>
      <c r="C301" s="4">
        <v>68</v>
      </c>
      <c r="D301" s="4">
        <v>48</v>
      </c>
      <c r="E301" s="4">
        <v>57</v>
      </c>
      <c r="F301" s="4">
        <v>54</v>
      </c>
      <c r="G301" s="4">
        <v>71</v>
      </c>
      <c r="H301" s="4">
        <v>74</v>
      </c>
      <c r="I301" s="4">
        <v>68</v>
      </c>
      <c r="J301" s="4">
        <v>126</v>
      </c>
      <c r="K301" s="4">
        <v>256</v>
      </c>
      <c r="L301" s="4">
        <v>386</v>
      </c>
      <c r="M301" s="4">
        <v>41</v>
      </c>
      <c r="N301" s="4">
        <v>1305</v>
      </c>
      <c r="O301" s="5">
        <f>VLOOKUP(A301,'[1]census pivot'!$A$4:$S$462,2,FALSE)</f>
        <v>264708.25300000014</v>
      </c>
      <c r="P301" s="5">
        <f>VLOOKUP(A301,'[1]census pivot'!$A$4:$S$462,3,FALSE)</f>
        <v>265800.84700000001</v>
      </c>
      <c r="Q301" s="5">
        <f>VLOOKUP(A301,'[1]census pivot'!$A$4:$S$462,4,FALSE)</f>
        <v>269691.46599999996</v>
      </c>
      <c r="R301" s="5">
        <f>VLOOKUP(A301,'[1]census pivot'!$A$4:$S$462,5,FALSE)</f>
        <v>279837.36499999987</v>
      </c>
      <c r="S301" s="5">
        <f>VLOOKUP(A301,'[1]census pivot'!$A$4:$S$462,6,FALSE)</f>
        <v>272669.85000000009</v>
      </c>
      <c r="T301" s="5">
        <f>VLOOKUP(A301,'[1]census pivot'!$A$4:$S$462,7,FALSE)</f>
        <v>269973.19400000008</v>
      </c>
      <c r="U301" s="5">
        <f>VLOOKUP(A301,'[1]census pivot'!$A$4:$S$462,8,FALSE)</f>
        <v>261948.31200000003</v>
      </c>
      <c r="V301" s="5">
        <f>VLOOKUP(A301,'[1]census pivot'!$A$4:$S$462,9,FALSE)</f>
        <v>270003.56099999987</v>
      </c>
      <c r="W301" s="5">
        <f>VLOOKUP(A301,'[1]census pivot'!$A$4:$S$462,10,FALSE)</f>
        <v>283616.43999999989</v>
      </c>
      <c r="X301" s="5">
        <f>VLOOKUP(A301,'[1]census pivot'!$A$4:$S$462,11,FALSE)</f>
        <v>304262.81200000009</v>
      </c>
      <c r="Y301" s="5">
        <f>VLOOKUP(A301,'[1]census pivot'!$A$4:$S$462,12,FALSE)</f>
        <v>298727.315</v>
      </c>
      <c r="Z301" s="5">
        <f>VLOOKUP(A301,'[1]census pivot'!$A$4:$S$462,13,FALSE)</f>
        <v>269170.39600000012</v>
      </c>
      <c r="AA301" s="5">
        <f>VLOOKUP(A301,'[1]census pivot'!$A$4:$S$462,14,FALSE)</f>
        <v>229070.30999999991</v>
      </c>
      <c r="AB301" s="5">
        <f>VLOOKUP(A301,'[1]census pivot'!$A$4:$S$462,15,FALSE)</f>
        <v>168707.13299999997</v>
      </c>
      <c r="AC301" s="5">
        <f>VLOOKUP(A301,'[1]census pivot'!$A$4:$S$462,16,FALSE)</f>
        <v>132266.57800000001</v>
      </c>
      <c r="AD301" s="5">
        <f>VLOOKUP(A301,'[1]census pivot'!$A$4:$S$462,17,FALSE)</f>
        <v>99275.362000000066</v>
      </c>
      <c r="AE301" s="5">
        <f>VLOOKUP(A301,'[1]census pivot'!$A$4:$S$462,18,FALSE)</f>
        <v>73232.572000000044</v>
      </c>
      <c r="AF301" s="5">
        <f>VLOOKUP(A301,'[1]census pivot'!$A$4:$S$462,19,FALSE)</f>
        <v>67744.048000000024</v>
      </c>
      <c r="AG301" s="6">
        <f t="shared" si="40"/>
        <v>4.6844024919767024E-4</v>
      </c>
      <c r="AH301" s="6">
        <f t="shared" si="41"/>
        <v>8.9637141065739259E-5</v>
      </c>
      <c r="AI301" s="6">
        <f t="shared" si="42"/>
        <v>8.6876693546888796E-5</v>
      </c>
      <c r="AJ301" s="6">
        <f t="shared" si="43"/>
        <v>1.0151873799214276E-4</v>
      </c>
      <c r="AK301" s="6">
        <f t="shared" si="44"/>
        <v>1.2824681166098267E-4</v>
      </c>
      <c r="AL301" s="6">
        <f t="shared" si="45"/>
        <v>1.2272174399963266E-4</v>
      </c>
      <c r="AM301" s="6">
        <f t="shared" si="46"/>
        <v>1.3648021765608209E-4</v>
      </c>
      <c r="AN301" s="6">
        <f t="shared" si="47"/>
        <v>4.1864121481360872E-4</v>
      </c>
      <c r="AO301" s="6">
        <f t="shared" si="48"/>
        <v>1.4839897160903906E-3</v>
      </c>
      <c r="AP301" s="6">
        <f t="shared" si="49"/>
        <v>5.6979175498930897E-3</v>
      </c>
    </row>
    <row r="302" spans="1:42" x14ac:dyDescent="0.35">
      <c r="A302" s="3" t="s">
        <v>176</v>
      </c>
      <c r="B302" s="4">
        <v>60</v>
      </c>
      <c r="C302" s="4">
        <v>53</v>
      </c>
      <c r="D302" s="4">
        <v>44</v>
      </c>
      <c r="E302" s="4">
        <v>41</v>
      </c>
      <c r="F302" s="4">
        <v>53</v>
      </c>
      <c r="G302" s="4">
        <v>60</v>
      </c>
      <c r="H302" s="4">
        <v>62</v>
      </c>
      <c r="I302" s="4">
        <v>106</v>
      </c>
      <c r="J302" s="4">
        <v>126</v>
      </c>
      <c r="K302" s="4">
        <v>250</v>
      </c>
      <c r="L302" s="4">
        <v>455</v>
      </c>
      <c r="M302" s="4">
        <v>59</v>
      </c>
      <c r="N302" s="4">
        <v>1369</v>
      </c>
      <c r="O302" s="5">
        <f>VLOOKUP(A302,'[1]census pivot'!$A$4:$S$462,2,FALSE)</f>
        <v>405766.90000000026</v>
      </c>
      <c r="P302" s="5">
        <f>VLOOKUP(A302,'[1]census pivot'!$A$4:$S$462,3,FALSE)</f>
        <v>425139.79799999995</v>
      </c>
      <c r="Q302" s="5">
        <f>VLOOKUP(A302,'[1]census pivot'!$A$4:$S$462,4,FALSE)</f>
        <v>427436.45499999996</v>
      </c>
      <c r="R302" s="5">
        <f>VLOOKUP(A302,'[1]census pivot'!$A$4:$S$462,5,FALSE)</f>
        <v>442239.02599999995</v>
      </c>
      <c r="S302" s="5">
        <f>VLOOKUP(A302,'[1]census pivot'!$A$4:$S$462,6,FALSE)</f>
        <v>452772.63400000008</v>
      </c>
      <c r="T302" s="5">
        <f>VLOOKUP(A302,'[1]census pivot'!$A$4:$S$462,7,FALSE)</f>
        <v>398144.99899999989</v>
      </c>
      <c r="U302" s="5">
        <f>VLOOKUP(A302,'[1]census pivot'!$A$4:$S$462,8,FALSE)</f>
        <v>400669.641</v>
      </c>
      <c r="V302" s="5">
        <f>VLOOKUP(A302,'[1]census pivot'!$A$4:$S$462,9,FALSE)</f>
        <v>383161.076</v>
      </c>
      <c r="W302" s="5">
        <f>VLOOKUP(A302,'[1]census pivot'!$A$4:$S$462,10,FALSE)</f>
        <v>406996.37899999996</v>
      </c>
      <c r="X302" s="5">
        <f>VLOOKUP(A302,'[1]census pivot'!$A$4:$S$462,11,FALSE)</f>
        <v>422659.05800000008</v>
      </c>
      <c r="Y302" s="5">
        <f>VLOOKUP(A302,'[1]census pivot'!$A$4:$S$462,12,FALSE)</f>
        <v>448037.73900000029</v>
      </c>
      <c r="Z302" s="5">
        <f>VLOOKUP(A302,'[1]census pivot'!$A$4:$S$462,13,FALSE)</f>
        <v>415389.73900000012</v>
      </c>
      <c r="AA302" s="5">
        <f>VLOOKUP(A302,'[1]census pivot'!$A$4:$S$462,14,FALSE)</f>
        <v>354852.38000000006</v>
      </c>
      <c r="AB302" s="5">
        <f>VLOOKUP(A302,'[1]census pivot'!$A$4:$S$462,15,FALSE)</f>
        <v>269328.25799999997</v>
      </c>
      <c r="AC302" s="5">
        <f>VLOOKUP(A302,'[1]census pivot'!$A$4:$S$462,16,FALSE)</f>
        <v>196903.78600000011</v>
      </c>
      <c r="AD302" s="5">
        <f>VLOOKUP(A302,'[1]census pivot'!$A$4:$S$462,17,FALSE)</f>
        <v>146064.31999999998</v>
      </c>
      <c r="AE302" s="5">
        <f>VLOOKUP(A302,'[1]census pivot'!$A$4:$S$462,18,FALSE)</f>
        <v>116307.374</v>
      </c>
      <c r="AF302" s="5">
        <f>VLOOKUP(A302,'[1]census pivot'!$A$4:$S$462,19,FALSE)</f>
        <v>115554.06200000002</v>
      </c>
      <c r="AG302" s="6">
        <f t="shared" si="40"/>
        <v>2.7848501196130074E-4</v>
      </c>
      <c r="AH302" s="6">
        <f t="shared" si="41"/>
        <v>5.1608287053709441E-5</v>
      </c>
      <c r="AI302" s="6">
        <f t="shared" si="42"/>
        <v>4.9161370702142586E-5</v>
      </c>
      <c r="AJ302" s="6">
        <f t="shared" si="43"/>
        <v>6.6348308288390919E-5</v>
      </c>
      <c r="AK302" s="6">
        <f t="shared" si="44"/>
        <v>7.5934232627090763E-5</v>
      </c>
      <c r="AL302" s="6">
        <f t="shared" si="45"/>
        <v>7.120733671425229E-5</v>
      </c>
      <c r="AM302" s="6">
        <f t="shared" si="46"/>
        <v>1.3761906468789196E-4</v>
      </c>
      <c r="AN302" s="6">
        <f t="shared" si="47"/>
        <v>2.7025169466901757E-4</v>
      </c>
      <c r="AO302" s="6">
        <f t="shared" si="48"/>
        <v>9.5284668932312509E-4</v>
      </c>
      <c r="AP302" s="6">
        <f t="shared" si="49"/>
        <v>3.9375508928452896E-3</v>
      </c>
    </row>
    <row r="303" spans="1:42" x14ac:dyDescent="0.35">
      <c r="A303" s="3" t="s">
        <v>49</v>
      </c>
      <c r="B303" s="4">
        <v>61</v>
      </c>
      <c r="C303" s="4">
        <v>65</v>
      </c>
      <c r="D303" s="4">
        <v>73</v>
      </c>
      <c r="E303" s="4">
        <v>39</v>
      </c>
      <c r="F303" s="4">
        <v>52</v>
      </c>
      <c r="G303" s="4">
        <v>35</v>
      </c>
      <c r="H303" s="4">
        <v>71</v>
      </c>
      <c r="I303" s="4">
        <v>117</v>
      </c>
      <c r="J303" s="4">
        <v>129</v>
      </c>
      <c r="K303" s="4">
        <v>283</v>
      </c>
      <c r="L303" s="4">
        <v>381</v>
      </c>
      <c r="M303" s="4">
        <v>59</v>
      </c>
      <c r="N303" s="4">
        <v>1365</v>
      </c>
      <c r="O303" s="5">
        <f>VLOOKUP(A303,'[1]census pivot'!$A$4:$S$462,2,FALSE)</f>
        <v>290870.39500000002</v>
      </c>
      <c r="P303" s="5">
        <f>VLOOKUP(A303,'[1]census pivot'!$A$4:$S$462,3,FALSE)</f>
        <v>296276.27900000004</v>
      </c>
      <c r="Q303" s="5">
        <f>VLOOKUP(A303,'[1]census pivot'!$A$4:$S$462,4,FALSE)</f>
        <v>308437.20899999997</v>
      </c>
      <c r="R303" s="5">
        <f>VLOOKUP(A303,'[1]census pivot'!$A$4:$S$462,5,FALSE)</f>
        <v>323246.592</v>
      </c>
      <c r="S303" s="5">
        <f>VLOOKUP(A303,'[1]census pivot'!$A$4:$S$462,6,FALSE)</f>
        <v>338442.90699999995</v>
      </c>
      <c r="T303" s="5">
        <f>VLOOKUP(A303,'[1]census pivot'!$A$4:$S$462,7,FALSE)</f>
        <v>301598.97600000002</v>
      </c>
      <c r="U303" s="5">
        <f>VLOOKUP(A303,'[1]census pivot'!$A$4:$S$462,8,FALSE)</f>
        <v>291774.66800000006</v>
      </c>
      <c r="V303" s="5">
        <f>VLOOKUP(A303,'[1]census pivot'!$A$4:$S$462,9,FALSE)</f>
        <v>288086.54899999988</v>
      </c>
      <c r="W303" s="5">
        <f>VLOOKUP(A303,'[1]census pivot'!$A$4:$S$462,10,FALSE)</f>
        <v>305586.27000000014</v>
      </c>
      <c r="X303" s="5">
        <f>VLOOKUP(A303,'[1]census pivot'!$A$4:$S$462,11,FALSE)</f>
        <v>323967.96600000007</v>
      </c>
      <c r="Y303" s="5">
        <f>VLOOKUP(A303,'[1]census pivot'!$A$4:$S$462,12,FALSE)</f>
        <v>335122.63300000009</v>
      </c>
      <c r="Z303" s="5">
        <f>VLOOKUP(A303,'[1]census pivot'!$A$4:$S$462,13,FALSE)</f>
        <v>306272.02199999994</v>
      </c>
      <c r="AA303" s="5">
        <f>VLOOKUP(A303,'[1]census pivot'!$A$4:$S$462,14,FALSE)</f>
        <v>277005.109</v>
      </c>
      <c r="AB303" s="5">
        <f>VLOOKUP(A303,'[1]census pivot'!$A$4:$S$462,15,FALSE)</f>
        <v>215057.90099999998</v>
      </c>
      <c r="AC303" s="5">
        <f>VLOOKUP(A303,'[1]census pivot'!$A$4:$S$462,16,FALSE)</f>
        <v>160120.04499999995</v>
      </c>
      <c r="AD303" s="5">
        <f>VLOOKUP(A303,'[1]census pivot'!$A$4:$S$462,17,FALSE)</f>
        <v>122101.79899999998</v>
      </c>
      <c r="AE303" s="5">
        <f>VLOOKUP(A303,'[1]census pivot'!$A$4:$S$462,18,FALSE)</f>
        <v>85195.031000000003</v>
      </c>
      <c r="AF303" s="5">
        <f>VLOOKUP(A303,'[1]census pivot'!$A$4:$S$462,19,FALSE)</f>
        <v>76518.604999999981</v>
      </c>
      <c r="AG303" s="6">
        <f t="shared" si="40"/>
        <v>4.3318262073388389E-4</v>
      </c>
      <c r="AH303" s="6">
        <f t="shared" si="41"/>
        <v>1.2071832603145111E-4</v>
      </c>
      <c r="AI303" s="6">
        <f t="shared" si="42"/>
        <v>1.1032364894761615E-4</v>
      </c>
      <c r="AJ303" s="6">
        <f t="shared" si="43"/>
        <v>8.7634495609649954E-5</v>
      </c>
      <c r="AK303" s="6">
        <f t="shared" si="44"/>
        <v>5.8955031929801048E-5</v>
      </c>
      <c r="AL303" s="6">
        <f t="shared" si="45"/>
        <v>1.0772418861340788E-4</v>
      </c>
      <c r="AM303" s="6">
        <f t="shared" si="46"/>
        <v>2.0059075486023129E-4</v>
      </c>
      <c r="AN303" s="6">
        <f t="shared" si="47"/>
        <v>3.4383684162501391E-4</v>
      </c>
      <c r="AO303" s="6">
        <f t="shared" si="48"/>
        <v>1.365192125706891E-3</v>
      </c>
      <c r="AP303" s="6">
        <f t="shared" si="49"/>
        <v>4.979181206975743E-3</v>
      </c>
    </row>
    <row r="304" spans="1:42" x14ac:dyDescent="0.35">
      <c r="A304" s="3" t="s">
        <v>198</v>
      </c>
      <c r="B304" s="4">
        <v>58</v>
      </c>
      <c r="C304" s="4">
        <v>48</v>
      </c>
      <c r="D304" s="4">
        <v>50</v>
      </c>
      <c r="E304" s="4">
        <v>68</v>
      </c>
      <c r="F304" s="4">
        <v>56</v>
      </c>
      <c r="G304" s="4">
        <v>41</v>
      </c>
      <c r="H304" s="4">
        <v>77</v>
      </c>
      <c r="I304" s="4">
        <v>90</v>
      </c>
      <c r="J304" s="4">
        <v>131</v>
      </c>
      <c r="K304" s="4">
        <v>268</v>
      </c>
      <c r="L304" s="4">
        <v>398</v>
      </c>
      <c r="M304" s="4">
        <v>59</v>
      </c>
      <c r="N304" s="4">
        <v>1344</v>
      </c>
      <c r="O304" s="5">
        <f>VLOOKUP(A304,'[1]census pivot'!$A$4:$S$462,2,FALSE)</f>
        <v>282636.46099999995</v>
      </c>
      <c r="P304" s="5">
        <f>VLOOKUP(A304,'[1]census pivot'!$A$4:$S$462,3,FALSE)</f>
        <v>272162.61799999984</v>
      </c>
      <c r="Q304" s="5">
        <f>VLOOKUP(A304,'[1]census pivot'!$A$4:$S$462,4,FALSE)</f>
        <v>278409.18199999991</v>
      </c>
      <c r="R304" s="5">
        <f>VLOOKUP(A304,'[1]census pivot'!$A$4:$S$462,5,FALSE)</f>
        <v>290100.58699999994</v>
      </c>
      <c r="S304" s="5">
        <f>VLOOKUP(A304,'[1]census pivot'!$A$4:$S$462,6,FALSE)</f>
        <v>297940.30899999995</v>
      </c>
      <c r="T304" s="5">
        <f>VLOOKUP(A304,'[1]census pivot'!$A$4:$S$462,7,FALSE)</f>
        <v>291590.82599999994</v>
      </c>
      <c r="U304" s="5">
        <f>VLOOKUP(A304,'[1]census pivot'!$A$4:$S$462,8,FALSE)</f>
        <v>272862.38899999997</v>
      </c>
      <c r="V304" s="5">
        <f>VLOOKUP(A304,'[1]census pivot'!$A$4:$S$462,9,FALSE)</f>
        <v>289619.95000000007</v>
      </c>
      <c r="W304" s="5">
        <f>VLOOKUP(A304,'[1]census pivot'!$A$4:$S$462,10,FALSE)</f>
        <v>309188.74799999991</v>
      </c>
      <c r="X304" s="5">
        <f>VLOOKUP(A304,'[1]census pivot'!$A$4:$S$462,11,FALSE)</f>
        <v>320589.01300000021</v>
      </c>
      <c r="Y304" s="5">
        <f>VLOOKUP(A304,'[1]census pivot'!$A$4:$S$462,12,FALSE)</f>
        <v>302424.4310000001</v>
      </c>
      <c r="Z304" s="5">
        <f>VLOOKUP(A304,'[1]census pivot'!$A$4:$S$462,13,FALSE)</f>
        <v>267345.91100000002</v>
      </c>
      <c r="AA304" s="5">
        <f>VLOOKUP(A304,'[1]census pivot'!$A$4:$S$462,14,FALSE)</f>
        <v>216615.71100000001</v>
      </c>
      <c r="AB304" s="5">
        <f>VLOOKUP(A304,'[1]census pivot'!$A$4:$S$462,15,FALSE)</f>
        <v>164579.85999999996</v>
      </c>
      <c r="AC304" s="5">
        <f>VLOOKUP(A304,'[1]census pivot'!$A$4:$S$462,16,FALSE)</f>
        <v>131489.85300000006</v>
      </c>
      <c r="AD304" s="5">
        <f>VLOOKUP(A304,'[1]census pivot'!$A$4:$S$462,17,FALSE)</f>
        <v>105750.712</v>
      </c>
      <c r="AE304" s="5">
        <f>VLOOKUP(A304,'[1]census pivot'!$A$4:$S$462,18,FALSE)</f>
        <v>78093.020000000048</v>
      </c>
      <c r="AF304" s="5">
        <f>VLOOKUP(A304,'[1]census pivot'!$A$4:$S$462,19,FALSE)</f>
        <v>67024.43200000003</v>
      </c>
      <c r="AG304" s="6">
        <f t="shared" si="40"/>
        <v>3.7504007665875783E-4</v>
      </c>
      <c r="AH304" s="6">
        <f t="shared" si="41"/>
        <v>9.0814676668874106E-5</v>
      </c>
      <c r="AI304" s="6">
        <f t="shared" si="42"/>
        <v>8.5028099814336727E-5</v>
      </c>
      <c r="AJ304" s="6">
        <f t="shared" si="43"/>
        <v>9.921105684551733E-5</v>
      </c>
      <c r="AK304" s="6">
        <f t="shared" si="44"/>
        <v>6.846927931564548E-5</v>
      </c>
      <c r="AL304" s="6">
        <f t="shared" si="45"/>
        <v>1.2359283855197184E-4</v>
      </c>
      <c r="AM304" s="6">
        <f t="shared" si="46"/>
        <v>1.859651590307299E-4</v>
      </c>
      <c r="AN304" s="6">
        <f t="shared" si="47"/>
        <v>4.4246335997225088E-4</v>
      </c>
      <c r="AO304" s="6">
        <f t="shared" si="48"/>
        <v>1.4577597891670298E-3</v>
      </c>
      <c r="AP304" s="6">
        <f t="shared" si="49"/>
        <v>5.938133127334818E-3</v>
      </c>
    </row>
    <row r="305" spans="1:42" x14ac:dyDescent="0.35">
      <c r="A305" s="3" t="s">
        <v>68</v>
      </c>
      <c r="B305" s="4">
        <v>52</v>
      </c>
      <c r="C305" s="4">
        <v>73</v>
      </c>
      <c r="D305" s="4">
        <v>61</v>
      </c>
      <c r="E305" s="4">
        <v>53</v>
      </c>
      <c r="F305" s="4">
        <v>37</v>
      </c>
      <c r="G305" s="4">
        <v>58</v>
      </c>
      <c r="H305" s="4">
        <v>58</v>
      </c>
      <c r="I305" s="4">
        <v>87</v>
      </c>
      <c r="J305" s="4">
        <v>132</v>
      </c>
      <c r="K305" s="4">
        <v>178</v>
      </c>
      <c r="L305" s="4">
        <v>270</v>
      </c>
      <c r="M305" s="4">
        <v>44</v>
      </c>
      <c r="N305" s="4">
        <v>1103</v>
      </c>
      <c r="O305" s="5">
        <f>VLOOKUP(A305,'[1]census pivot'!$A$4:$S$462,2,FALSE)</f>
        <v>438431.64299999992</v>
      </c>
      <c r="P305" s="5">
        <f>VLOOKUP(A305,'[1]census pivot'!$A$4:$S$462,3,FALSE)</f>
        <v>450308.45599999995</v>
      </c>
      <c r="Q305" s="5">
        <f>VLOOKUP(A305,'[1]census pivot'!$A$4:$S$462,4,FALSE)</f>
        <v>453962.01</v>
      </c>
      <c r="R305" s="5">
        <f>VLOOKUP(A305,'[1]census pivot'!$A$4:$S$462,5,FALSE)</f>
        <v>450768.304</v>
      </c>
      <c r="S305" s="5">
        <f>VLOOKUP(A305,'[1]census pivot'!$A$4:$S$462,6,FALSE)</f>
        <v>469050.27499999991</v>
      </c>
      <c r="T305" s="5">
        <f>VLOOKUP(A305,'[1]census pivot'!$A$4:$S$462,7,FALSE)</f>
        <v>441317.13400000002</v>
      </c>
      <c r="U305" s="5">
        <f>VLOOKUP(A305,'[1]census pivot'!$A$4:$S$462,8,FALSE)</f>
        <v>429747.92800000001</v>
      </c>
      <c r="V305" s="5">
        <f>VLOOKUP(A305,'[1]census pivot'!$A$4:$S$462,9,FALSE)</f>
        <v>404429.79300000001</v>
      </c>
      <c r="W305" s="5">
        <f>VLOOKUP(A305,'[1]census pivot'!$A$4:$S$462,10,FALSE)</f>
        <v>419132.93000000005</v>
      </c>
      <c r="X305" s="5">
        <f>VLOOKUP(A305,'[1]census pivot'!$A$4:$S$462,11,FALSE)</f>
        <v>412321.49800000002</v>
      </c>
      <c r="Y305" s="5">
        <f>VLOOKUP(A305,'[1]census pivot'!$A$4:$S$462,12,FALSE)</f>
        <v>424649.10900000005</v>
      </c>
      <c r="Z305" s="5">
        <f>VLOOKUP(A305,'[1]census pivot'!$A$4:$S$462,13,FALSE)</f>
        <v>392633.58399999992</v>
      </c>
      <c r="AA305" s="5">
        <f>VLOOKUP(A305,'[1]census pivot'!$A$4:$S$462,14,FALSE)</f>
        <v>367408.94099999999</v>
      </c>
      <c r="AB305" s="5">
        <f>VLOOKUP(A305,'[1]census pivot'!$A$4:$S$462,15,FALSE)</f>
        <v>312283.07299999997</v>
      </c>
      <c r="AC305" s="5">
        <f>VLOOKUP(A305,'[1]census pivot'!$A$4:$S$462,16,FALSE)</f>
        <v>242037.31600000002</v>
      </c>
      <c r="AD305" s="5">
        <f>VLOOKUP(A305,'[1]census pivot'!$A$4:$S$462,17,FALSE)</f>
        <v>174030.63499999998</v>
      </c>
      <c r="AE305" s="5">
        <f>VLOOKUP(A305,'[1]census pivot'!$A$4:$S$462,18,FALSE)</f>
        <v>124904.64700000001</v>
      </c>
      <c r="AF305" s="5">
        <f>VLOOKUP(A305,'[1]census pivot'!$A$4:$S$462,19,FALSE)</f>
        <v>112907.53000000001</v>
      </c>
      <c r="AG305" s="6">
        <f t="shared" si="40"/>
        <v>2.8510715865460475E-4</v>
      </c>
      <c r="AH305" s="6">
        <f t="shared" si="41"/>
        <v>6.745769357018898E-5</v>
      </c>
      <c r="AI305" s="6">
        <f t="shared" si="42"/>
        <v>6.6317425406124575E-5</v>
      </c>
      <c r="AJ305" s="6">
        <f t="shared" si="43"/>
        <v>4.2476735222334055E-5</v>
      </c>
      <c r="AK305" s="6">
        <f t="shared" si="44"/>
        <v>7.0425722753359729E-5</v>
      </c>
      <c r="AL305" s="6">
        <f t="shared" si="45"/>
        <v>6.9297535080583775E-5</v>
      </c>
      <c r="AM305" s="6">
        <f t="shared" si="46"/>
        <v>1.1446727931440417E-4</v>
      </c>
      <c r="AN305" s="6">
        <f t="shared" si="47"/>
        <v>2.3812943312103211E-4</v>
      </c>
      <c r="AO305" s="6">
        <f t="shared" si="48"/>
        <v>5.9544660907573962E-4</v>
      </c>
      <c r="AP305" s="6">
        <f t="shared" si="49"/>
        <v>2.3913374068142306E-3</v>
      </c>
    </row>
    <row r="306" spans="1:42" x14ac:dyDescent="0.35">
      <c r="A306" s="3" t="s">
        <v>212</v>
      </c>
      <c r="B306" s="4">
        <v>58</v>
      </c>
      <c r="C306" s="4">
        <v>50</v>
      </c>
      <c r="D306" s="4">
        <v>58</v>
      </c>
      <c r="E306" s="4">
        <v>62</v>
      </c>
      <c r="F306" s="4">
        <v>72</v>
      </c>
      <c r="G306" s="4">
        <v>45</v>
      </c>
      <c r="H306" s="4">
        <v>71</v>
      </c>
      <c r="I306" s="4">
        <v>104</v>
      </c>
      <c r="J306" s="4">
        <v>132</v>
      </c>
      <c r="K306" s="4">
        <v>170</v>
      </c>
      <c r="L306" s="4">
        <v>292</v>
      </c>
      <c r="M306" s="4">
        <v>59</v>
      </c>
      <c r="N306" s="4">
        <v>1173</v>
      </c>
      <c r="O306" s="5">
        <f>VLOOKUP(A306,'[1]census pivot'!$A$4:$S$462,2,FALSE)</f>
        <v>299934.027</v>
      </c>
      <c r="P306" s="5">
        <f>VLOOKUP(A306,'[1]census pivot'!$A$4:$S$462,3,FALSE)</f>
        <v>299898.14899999992</v>
      </c>
      <c r="Q306" s="5">
        <f>VLOOKUP(A306,'[1]census pivot'!$A$4:$S$462,4,FALSE)</f>
        <v>298782.16599999991</v>
      </c>
      <c r="R306" s="5">
        <f>VLOOKUP(A306,'[1]census pivot'!$A$4:$S$462,5,FALSE)</f>
        <v>301930.7969999999</v>
      </c>
      <c r="S306" s="5">
        <f>VLOOKUP(A306,'[1]census pivot'!$A$4:$S$462,6,FALSE)</f>
        <v>336752.87100000004</v>
      </c>
      <c r="T306" s="5">
        <f>VLOOKUP(A306,'[1]census pivot'!$A$4:$S$462,7,FALSE)</f>
        <v>322975.28600000008</v>
      </c>
      <c r="U306" s="5">
        <f>VLOOKUP(A306,'[1]census pivot'!$A$4:$S$462,8,FALSE)</f>
        <v>304645.86299999984</v>
      </c>
      <c r="V306" s="5">
        <f>VLOOKUP(A306,'[1]census pivot'!$A$4:$S$462,9,FALSE)</f>
        <v>271437.68300000008</v>
      </c>
      <c r="W306" s="5">
        <f>VLOOKUP(A306,'[1]census pivot'!$A$4:$S$462,10,FALSE)</f>
        <v>278055.7300000001</v>
      </c>
      <c r="X306" s="5">
        <f>VLOOKUP(A306,'[1]census pivot'!$A$4:$S$462,11,FALSE)</f>
        <v>297414.24999999994</v>
      </c>
      <c r="Y306" s="5">
        <f>VLOOKUP(A306,'[1]census pivot'!$A$4:$S$462,12,FALSE)</f>
        <v>317270.71799999994</v>
      </c>
      <c r="Z306" s="5">
        <f>VLOOKUP(A306,'[1]census pivot'!$A$4:$S$462,13,FALSE)</f>
        <v>298944.03699999995</v>
      </c>
      <c r="AA306" s="5">
        <f>VLOOKUP(A306,'[1]census pivot'!$A$4:$S$462,14,FALSE)</f>
        <v>253876.56900000002</v>
      </c>
      <c r="AB306" s="5">
        <f>VLOOKUP(A306,'[1]census pivot'!$A$4:$S$462,15,FALSE)</f>
        <v>192046.08099999995</v>
      </c>
      <c r="AC306" s="5">
        <f>VLOOKUP(A306,'[1]census pivot'!$A$4:$S$462,16,FALSE)</f>
        <v>140617.83799999996</v>
      </c>
      <c r="AD306" s="5">
        <f>VLOOKUP(A306,'[1]census pivot'!$A$4:$S$462,17,FALSE)</f>
        <v>102993.09899999994</v>
      </c>
      <c r="AE306" s="5">
        <f>VLOOKUP(A306,'[1]census pivot'!$A$4:$S$462,18,FALSE)</f>
        <v>76422.548999999985</v>
      </c>
      <c r="AF306" s="5">
        <f>VLOOKUP(A306,'[1]census pivot'!$A$4:$S$462,19,FALSE)</f>
        <v>68595.265000000029</v>
      </c>
      <c r="AG306" s="6">
        <f t="shared" si="40"/>
        <v>3.6007918501357631E-4</v>
      </c>
      <c r="AH306" s="6">
        <f t="shared" si="41"/>
        <v>9.6879751257563922E-5</v>
      </c>
      <c r="AI306" s="6">
        <f t="shared" si="42"/>
        <v>9.0811778828827055E-5</v>
      </c>
      <c r="AJ306" s="6">
        <f t="shared" si="43"/>
        <v>1.1471888752429533E-4</v>
      </c>
      <c r="AK306" s="6">
        <f t="shared" si="44"/>
        <v>8.1893611343435683E-5</v>
      </c>
      <c r="AL306" s="6">
        <f t="shared" si="45"/>
        <v>1.1550632225644408E-4</v>
      </c>
      <c r="AM306" s="6">
        <f t="shared" si="46"/>
        <v>1.8812612784553117E-4</v>
      </c>
      <c r="AN306" s="6">
        <f t="shared" si="47"/>
        <v>3.9679686452560566E-4</v>
      </c>
      <c r="AO306" s="6">
        <f t="shared" si="48"/>
        <v>9.4752047491420625E-4</v>
      </c>
      <c r="AP306" s="6">
        <f t="shared" si="49"/>
        <v>4.2568535889466992E-3</v>
      </c>
    </row>
    <row r="307" spans="1:42" x14ac:dyDescent="0.35">
      <c r="A307" s="3" t="s">
        <v>272</v>
      </c>
      <c r="B307" s="4">
        <v>61</v>
      </c>
      <c r="C307" s="4">
        <v>48</v>
      </c>
      <c r="D307" s="4">
        <v>80</v>
      </c>
      <c r="E307" s="4">
        <v>50</v>
      </c>
      <c r="F307" s="4">
        <v>45</v>
      </c>
      <c r="G307" s="4">
        <v>58</v>
      </c>
      <c r="H307" s="4">
        <v>40</v>
      </c>
      <c r="I307" s="4">
        <v>81</v>
      </c>
      <c r="J307" s="4">
        <v>132</v>
      </c>
      <c r="K307" s="4">
        <v>310</v>
      </c>
      <c r="L307" s="4">
        <v>562</v>
      </c>
      <c r="M307" s="4">
        <v>49</v>
      </c>
      <c r="N307" s="4">
        <v>1516</v>
      </c>
      <c r="O307" s="5">
        <f>VLOOKUP(A307,'[1]census pivot'!$A$4:$S$462,2,FALSE)</f>
        <v>374261.94099999982</v>
      </c>
      <c r="P307" s="5">
        <f>VLOOKUP(A307,'[1]census pivot'!$A$4:$S$462,3,FALSE)</f>
        <v>373616.30199999991</v>
      </c>
      <c r="Q307" s="5">
        <f>VLOOKUP(A307,'[1]census pivot'!$A$4:$S$462,4,FALSE)</f>
        <v>384533.25599999988</v>
      </c>
      <c r="R307" s="5">
        <f>VLOOKUP(A307,'[1]census pivot'!$A$4:$S$462,5,FALSE)</f>
        <v>413758.23600000003</v>
      </c>
      <c r="S307" s="5">
        <f>VLOOKUP(A307,'[1]census pivot'!$A$4:$S$462,6,FALSE)</f>
        <v>400866.47099999996</v>
      </c>
      <c r="T307" s="5">
        <f>VLOOKUP(A307,'[1]census pivot'!$A$4:$S$462,7,FALSE)</f>
        <v>388747.0830000001</v>
      </c>
      <c r="U307" s="5">
        <f>VLOOKUP(A307,'[1]census pivot'!$A$4:$S$462,8,FALSE)</f>
        <v>357457.23200000002</v>
      </c>
      <c r="V307" s="5">
        <f>VLOOKUP(A307,'[1]census pivot'!$A$4:$S$462,9,FALSE)</f>
        <v>362462.05999999994</v>
      </c>
      <c r="W307" s="5">
        <f>VLOOKUP(A307,'[1]census pivot'!$A$4:$S$462,10,FALSE)</f>
        <v>377216.74199999991</v>
      </c>
      <c r="X307" s="5">
        <f>VLOOKUP(A307,'[1]census pivot'!$A$4:$S$462,11,FALSE)</f>
        <v>429948.15500000003</v>
      </c>
      <c r="Y307" s="5">
        <f>VLOOKUP(A307,'[1]census pivot'!$A$4:$S$462,12,FALSE)</f>
        <v>420287.64899999986</v>
      </c>
      <c r="Z307" s="5">
        <f>VLOOKUP(A307,'[1]census pivot'!$A$4:$S$462,13,FALSE)</f>
        <v>364336.179</v>
      </c>
      <c r="AA307" s="5">
        <f>VLOOKUP(A307,'[1]census pivot'!$A$4:$S$462,14,FALSE)</f>
        <v>314711.03100000002</v>
      </c>
      <c r="AB307" s="5">
        <f>VLOOKUP(A307,'[1]census pivot'!$A$4:$S$462,15,FALSE)</f>
        <v>235959.55</v>
      </c>
      <c r="AC307" s="5">
        <f>VLOOKUP(A307,'[1]census pivot'!$A$4:$S$462,16,FALSE)</f>
        <v>182241.53400000004</v>
      </c>
      <c r="AD307" s="5">
        <f>VLOOKUP(A307,'[1]census pivot'!$A$4:$S$462,17,FALSE)</f>
        <v>145668.82300000009</v>
      </c>
      <c r="AE307" s="5">
        <f>VLOOKUP(A307,'[1]census pivot'!$A$4:$S$462,18,FALSE)</f>
        <v>115389.87500000001</v>
      </c>
      <c r="AF307" s="5">
        <f>VLOOKUP(A307,'[1]census pivot'!$A$4:$S$462,19,FALSE)</f>
        <v>107997.07800000002</v>
      </c>
      <c r="AG307" s="6">
        <f t="shared" si="40"/>
        <v>2.9123987255760012E-4</v>
      </c>
      <c r="AH307" s="6">
        <f t="shared" si="41"/>
        <v>1.0552007734600569E-4</v>
      </c>
      <c r="AI307" s="6">
        <f t="shared" si="42"/>
        <v>9.8204730733756162E-5</v>
      </c>
      <c r="AJ307" s="6">
        <f t="shared" si="43"/>
        <v>6.030519938765027E-5</v>
      </c>
      <c r="AK307" s="6">
        <f t="shared" si="44"/>
        <v>7.8412413392374064E-5</v>
      </c>
      <c r="AL307" s="6">
        <f t="shared" si="45"/>
        <v>4.7045772257316046E-5</v>
      </c>
      <c r="AM307" s="6">
        <f t="shared" si="46"/>
        <v>1.1928478433774878E-4</v>
      </c>
      <c r="AN307" s="6">
        <f t="shared" si="47"/>
        <v>3.1563763235008735E-4</v>
      </c>
      <c r="AO307" s="6">
        <f t="shared" si="48"/>
        <v>1.1874724051523459E-3</v>
      </c>
      <c r="AP307" s="6">
        <f t="shared" si="49"/>
        <v>5.2038444966075832E-3</v>
      </c>
    </row>
    <row r="308" spans="1:42" x14ac:dyDescent="0.35">
      <c r="A308" s="3" t="s">
        <v>371</v>
      </c>
      <c r="B308" s="4">
        <v>66</v>
      </c>
      <c r="C308" s="4">
        <v>63</v>
      </c>
      <c r="D308" s="4">
        <v>48</v>
      </c>
      <c r="E308" s="4">
        <v>60</v>
      </c>
      <c r="F308" s="4">
        <v>48</v>
      </c>
      <c r="G308" s="4">
        <v>39</v>
      </c>
      <c r="H308" s="4">
        <v>44</v>
      </c>
      <c r="I308" s="4">
        <v>65</v>
      </c>
      <c r="J308" s="4">
        <v>135</v>
      </c>
      <c r="K308" s="4">
        <v>219</v>
      </c>
      <c r="L308" s="4">
        <v>326</v>
      </c>
      <c r="M308" s="4">
        <v>47</v>
      </c>
      <c r="N308" s="4">
        <v>1160</v>
      </c>
      <c r="O308" s="5">
        <f>VLOOKUP(A308,'[1]census pivot'!$A$4:$S$462,2,FALSE)</f>
        <v>246470.08900000004</v>
      </c>
      <c r="P308" s="5">
        <f>VLOOKUP(A308,'[1]census pivot'!$A$4:$S$462,3,FALSE)</f>
        <v>242197.78700000001</v>
      </c>
      <c r="Q308" s="5">
        <f>VLOOKUP(A308,'[1]census pivot'!$A$4:$S$462,4,FALSE)</f>
        <v>236578.01699999999</v>
      </c>
      <c r="R308" s="5">
        <f>VLOOKUP(A308,'[1]census pivot'!$A$4:$S$462,5,FALSE)</f>
        <v>250976.62499999997</v>
      </c>
      <c r="S308" s="5">
        <f>VLOOKUP(A308,'[1]census pivot'!$A$4:$S$462,6,FALSE)</f>
        <v>257212.45600000006</v>
      </c>
      <c r="T308" s="5">
        <f>VLOOKUP(A308,'[1]census pivot'!$A$4:$S$462,7,FALSE)</f>
        <v>248158.32200000004</v>
      </c>
      <c r="U308" s="5">
        <f>VLOOKUP(A308,'[1]census pivot'!$A$4:$S$462,8,FALSE)</f>
        <v>223663.81400000007</v>
      </c>
      <c r="V308" s="5">
        <f>VLOOKUP(A308,'[1]census pivot'!$A$4:$S$462,9,FALSE)</f>
        <v>222124.28099999993</v>
      </c>
      <c r="W308" s="5">
        <f>VLOOKUP(A308,'[1]census pivot'!$A$4:$S$462,10,FALSE)</f>
        <v>220534.06900000002</v>
      </c>
      <c r="X308" s="5">
        <f>VLOOKUP(A308,'[1]census pivot'!$A$4:$S$462,11,FALSE)</f>
        <v>247947.383</v>
      </c>
      <c r="Y308" s="5">
        <f>VLOOKUP(A308,'[1]census pivot'!$A$4:$S$462,12,FALSE)</f>
        <v>245977.82100000003</v>
      </c>
      <c r="Z308" s="5">
        <f>VLOOKUP(A308,'[1]census pivot'!$A$4:$S$462,13,FALSE)</f>
        <v>218171.62599999999</v>
      </c>
      <c r="AA308" s="5">
        <f>VLOOKUP(A308,'[1]census pivot'!$A$4:$S$462,14,FALSE)</f>
        <v>187225.67900000006</v>
      </c>
      <c r="AB308" s="5">
        <f>VLOOKUP(A308,'[1]census pivot'!$A$4:$S$462,15,FALSE)</f>
        <v>143231.09000000005</v>
      </c>
      <c r="AC308" s="5">
        <f>VLOOKUP(A308,'[1]census pivot'!$A$4:$S$462,16,FALSE)</f>
        <v>113607.54399999997</v>
      </c>
      <c r="AD308" s="5">
        <f>VLOOKUP(A308,'[1]census pivot'!$A$4:$S$462,17,FALSE)</f>
        <v>87625.785999999978</v>
      </c>
      <c r="AE308" s="5">
        <f>VLOOKUP(A308,'[1]census pivot'!$A$4:$S$462,18,FALSE)</f>
        <v>66034.398000000001</v>
      </c>
      <c r="AF308" s="5">
        <f>VLOOKUP(A308,'[1]census pivot'!$A$4:$S$462,19,FALSE)</f>
        <v>56428.22</v>
      </c>
      <c r="AG308" s="6">
        <f t="shared" si="40"/>
        <v>5.2339008162568558E-4</v>
      </c>
      <c r="AH308" s="6">
        <f t="shared" si="41"/>
        <v>1.0025569295477597E-4</v>
      </c>
      <c r="AI308" s="6">
        <f t="shared" si="42"/>
        <v>9.4453032925357168E-5</v>
      </c>
      <c r="AJ308" s="6">
        <f t="shared" si="43"/>
        <v>1.0173325144710884E-4</v>
      </c>
      <c r="AK308" s="6">
        <f t="shared" si="44"/>
        <v>8.8104064906942351E-5</v>
      </c>
      <c r="AL308" s="6">
        <f t="shared" si="45"/>
        <v>8.908231376668116E-5</v>
      </c>
      <c r="AM308" s="6">
        <f t="shared" si="46"/>
        <v>1.6033653701767947E-4</v>
      </c>
      <c r="AN308" s="6">
        <f t="shared" si="47"/>
        <v>5.2562185796393849E-4</v>
      </c>
      <c r="AO308" s="6">
        <f t="shared" si="48"/>
        <v>1.4252228150397114E-3</v>
      </c>
      <c r="AP308" s="6">
        <f t="shared" si="49"/>
        <v>5.7772511697161454E-3</v>
      </c>
    </row>
    <row r="309" spans="1:42" x14ac:dyDescent="0.35">
      <c r="A309" s="3" t="s">
        <v>208</v>
      </c>
      <c r="B309" s="4">
        <v>46</v>
      </c>
      <c r="C309" s="4">
        <v>39</v>
      </c>
      <c r="D309" s="4">
        <v>47</v>
      </c>
      <c r="E309" s="4">
        <v>67</v>
      </c>
      <c r="F309" s="4">
        <v>74</v>
      </c>
      <c r="G309" s="4">
        <v>41</v>
      </c>
      <c r="H309" s="4">
        <v>48</v>
      </c>
      <c r="I309" s="4">
        <v>57</v>
      </c>
      <c r="J309" s="4">
        <v>135</v>
      </c>
      <c r="K309" s="4">
        <v>247</v>
      </c>
      <c r="L309" s="4">
        <v>338</v>
      </c>
      <c r="M309" s="4">
        <v>44</v>
      </c>
      <c r="N309" s="4">
        <v>1183</v>
      </c>
      <c r="O309" s="5">
        <f>VLOOKUP(A309,'[1]census pivot'!$A$4:$S$462,2,FALSE)</f>
        <v>304474.06900000008</v>
      </c>
      <c r="P309" s="5">
        <f>VLOOKUP(A309,'[1]census pivot'!$A$4:$S$462,3,FALSE)</f>
        <v>303017.33899999998</v>
      </c>
      <c r="Q309" s="5">
        <f>VLOOKUP(A309,'[1]census pivot'!$A$4:$S$462,4,FALSE)</f>
        <v>302878.89799999999</v>
      </c>
      <c r="R309" s="5">
        <f>VLOOKUP(A309,'[1]census pivot'!$A$4:$S$462,5,FALSE)</f>
        <v>328967.29799999995</v>
      </c>
      <c r="S309" s="5">
        <f>VLOOKUP(A309,'[1]census pivot'!$A$4:$S$462,6,FALSE)</f>
        <v>331360.11</v>
      </c>
      <c r="T309" s="5">
        <f>VLOOKUP(A309,'[1]census pivot'!$A$4:$S$462,7,FALSE)</f>
        <v>316432.94600000005</v>
      </c>
      <c r="U309" s="5">
        <f>VLOOKUP(A309,'[1]census pivot'!$A$4:$S$462,8,FALSE)</f>
        <v>273042.13200000004</v>
      </c>
      <c r="V309" s="5">
        <f>VLOOKUP(A309,'[1]census pivot'!$A$4:$S$462,9,FALSE)</f>
        <v>279378.32299999992</v>
      </c>
      <c r="W309" s="5">
        <f>VLOOKUP(A309,'[1]census pivot'!$A$4:$S$462,10,FALSE)</f>
        <v>302338.50900000002</v>
      </c>
      <c r="X309" s="5">
        <f>VLOOKUP(A309,'[1]census pivot'!$A$4:$S$462,11,FALSE)</f>
        <v>327413.67200000008</v>
      </c>
      <c r="Y309" s="5">
        <f>VLOOKUP(A309,'[1]census pivot'!$A$4:$S$462,12,FALSE)</f>
        <v>318528.8660000001</v>
      </c>
      <c r="Z309" s="5">
        <f>VLOOKUP(A309,'[1]census pivot'!$A$4:$S$462,13,FALSE)</f>
        <v>274499.98400000005</v>
      </c>
      <c r="AA309" s="5">
        <f>VLOOKUP(A309,'[1]census pivot'!$A$4:$S$462,14,FALSE)</f>
        <v>225177.82000000004</v>
      </c>
      <c r="AB309" s="5">
        <f>VLOOKUP(A309,'[1]census pivot'!$A$4:$S$462,15,FALSE)</f>
        <v>165631.51999999996</v>
      </c>
      <c r="AC309" s="5">
        <f>VLOOKUP(A309,'[1]census pivot'!$A$4:$S$462,16,FALSE)</f>
        <v>129264.83000000002</v>
      </c>
      <c r="AD309" s="5">
        <f>VLOOKUP(A309,'[1]census pivot'!$A$4:$S$462,17,FALSE)</f>
        <v>100631.85900000004</v>
      </c>
      <c r="AE309" s="5">
        <f>VLOOKUP(A309,'[1]census pivot'!$A$4:$S$462,18,FALSE)</f>
        <v>76112.840999999957</v>
      </c>
      <c r="AF309" s="5">
        <f>VLOOKUP(A309,'[1]census pivot'!$A$4:$S$462,19,FALSE)</f>
        <v>63535.936999999991</v>
      </c>
      <c r="AG309" s="6">
        <f t="shared" si="40"/>
        <v>2.7916991512337943E-4</v>
      </c>
      <c r="AH309" s="6">
        <f t="shared" si="41"/>
        <v>7.7571037959755476E-5</v>
      </c>
      <c r="AI309" s="6">
        <f t="shared" si="42"/>
        <v>7.1176812336706769E-5</v>
      </c>
      <c r="AJ309" s="6">
        <f t="shared" si="43"/>
        <v>1.2553541746170309E-4</v>
      </c>
      <c r="AK309" s="6">
        <f t="shared" si="44"/>
        <v>7.0481027442575371E-5</v>
      </c>
      <c r="AL309" s="6">
        <f t="shared" si="45"/>
        <v>7.4310015483141921E-5</v>
      </c>
      <c r="AM309" s="6">
        <f t="shared" si="46"/>
        <v>1.140735080560032E-4</v>
      </c>
      <c r="AN309" s="6">
        <f t="shared" si="47"/>
        <v>4.5778796516131857E-4</v>
      </c>
      <c r="AO309" s="6">
        <f t="shared" si="48"/>
        <v>1.3974959362289222E-3</v>
      </c>
      <c r="AP309" s="6">
        <f t="shared" si="49"/>
        <v>5.3198239604147187E-3</v>
      </c>
    </row>
    <row r="310" spans="1:42" x14ac:dyDescent="0.35">
      <c r="A310" s="3" t="s">
        <v>47</v>
      </c>
      <c r="B310" s="4">
        <v>52</v>
      </c>
      <c r="C310" s="4">
        <v>45</v>
      </c>
      <c r="D310" s="4">
        <v>51</v>
      </c>
      <c r="E310" s="4">
        <v>48</v>
      </c>
      <c r="F310" s="4">
        <v>57</v>
      </c>
      <c r="G310" s="4">
        <v>47</v>
      </c>
      <c r="H310" s="4">
        <v>64</v>
      </c>
      <c r="I310" s="4">
        <v>69</v>
      </c>
      <c r="J310" s="4">
        <v>135</v>
      </c>
      <c r="K310" s="4">
        <v>292</v>
      </c>
      <c r="L310" s="4">
        <v>348</v>
      </c>
      <c r="M310" s="4">
        <v>55</v>
      </c>
      <c r="N310" s="4">
        <v>1263</v>
      </c>
      <c r="O310" s="5">
        <f>VLOOKUP(A310,'[1]census pivot'!$A$4:$S$462,2,FALSE)</f>
        <v>302645.11100000021</v>
      </c>
      <c r="P310" s="5">
        <f>VLOOKUP(A310,'[1]census pivot'!$A$4:$S$462,3,FALSE)</f>
        <v>308173.76600000006</v>
      </c>
      <c r="Q310" s="5">
        <f>VLOOKUP(A310,'[1]census pivot'!$A$4:$S$462,4,FALSE)</f>
        <v>316745.31800000003</v>
      </c>
      <c r="R310" s="5">
        <f>VLOOKUP(A310,'[1]census pivot'!$A$4:$S$462,5,FALSE)</f>
        <v>340219.76599999995</v>
      </c>
      <c r="S310" s="5">
        <f>VLOOKUP(A310,'[1]census pivot'!$A$4:$S$462,6,FALSE)</f>
        <v>333647.39900000015</v>
      </c>
      <c r="T310" s="5">
        <f>VLOOKUP(A310,'[1]census pivot'!$A$4:$S$462,7,FALSE)</f>
        <v>308063.51500000001</v>
      </c>
      <c r="U310" s="5">
        <f>VLOOKUP(A310,'[1]census pivot'!$A$4:$S$462,8,FALSE)</f>
        <v>292392.11699999997</v>
      </c>
      <c r="V310" s="5">
        <f>VLOOKUP(A310,'[1]census pivot'!$A$4:$S$462,9,FALSE)</f>
        <v>305322.49600000004</v>
      </c>
      <c r="W310" s="5">
        <f>VLOOKUP(A310,'[1]census pivot'!$A$4:$S$462,10,FALSE)</f>
        <v>316616.70799999998</v>
      </c>
      <c r="X310" s="5">
        <f>VLOOKUP(A310,'[1]census pivot'!$A$4:$S$462,11,FALSE)</f>
        <v>344222.30900000012</v>
      </c>
      <c r="Y310" s="5">
        <f>VLOOKUP(A310,'[1]census pivot'!$A$4:$S$462,12,FALSE)</f>
        <v>340852.96499999997</v>
      </c>
      <c r="Z310" s="5">
        <f>VLOOKUP(A310,'[1]census pivot'!$A$4:$S$462,13,FALSE)</f>
        <v>303415.39400000015</v>
      </c>
      <c r="AA310" s="5">
        <f>VLOOKUP(A310,'[1]census pivot'!$A$4:$S$462,14,FALSE)</f>
        <v>267993.73</v>
      </c>
      <c r="AB310" s="5">
        <f>VLOOKUP(A310,'[1]census pivot'!$A$4:$S$462,15,FALSE)</f>
        <v>204283.55899999995</v>
      </c>
      <c r="AC310" s="5">
        <f>VLOOKUP(A310,'[1]census pivot'!$A$4:$S$462,16,FALSE)</f>
        <v>156187.22500000001</v>
      </c>
      <c r="AD310" s="5">
        <f>VLOOKUP(A310,'[1]census pivot'!$A$4:$S$462,17,FALSE)</f>
        <v>120513.49499999998</v>
      </c>
      <c r="AE310" s="5">
        <f>VLOOKUP(A310,'[1]census pivot'!$A$4:$S$462,18,FALSE)</f>
        <v>88632.319999999992</v>
      </c>
      <c r="AF310" s="5">
        <f>VLOOKUP(A310,'[1]census pivot'!$A$4:$S$462,19,FALSE)</f>
        <v>74465.832000000009</v>
      </c>
      <c r="AG310" s="6">
        <f t="shared" si="40"/>
        <v>3.2050740776711222E-4</v>
      </c>
      <c r="AH310" s="6">
        <f t="shared" si="41"/>
        <v>8.161056576086257E-5</v>
      </c>
      <c r="AI310" s="6">
        <f t="shared" si="42"/>
        <v>7.5682571653420738E-5</v>
      </c>
      <c r="AJ310" s="6">
        <f t="shared" si="43"/>
        <v>9.4927913008566802E-5</v>
      </c>
      <c r="AK310" s="6">
        <f t="shared" si="44"/>
        <v>7.5570087393944047E-5</v>
      </c>
      <c r="AL310" s="6">
        <f t="shared" si="45"/>
        <v>9.3420391056180476E-5</v>
      </c>
      <c r="AM310" s="6">
        <f t="shared" si="46"/>
        <v>1.2075410962461284E-4</v>
      </c>
      <c r="AN310" s="6">
        <f t="shared" si="47"/>
        <v>3.7451024047485638E-4</v>
      </c>
      <c r="AO310" s="6">
        <f t="shared" si="48"/>
        <v>1.3961551179018333E-3</v>
      </c>
      <c r="AP310" s="6">
        <f t="shared" si="49"/>
        <v>4.6732842520311856E-3</v>
      </c>
    </row>
    <row r="311" spans="1:42" x14ac:dyDescent="0.35">
      <c r="A311" s="3" t="s">
        <v>267</v>
      </c>
      <c r="B311" s="4">
        <v>37</v>
      </c>
      <c r="C311" s="4">
        <v>46</v>
      </c>
      <c r="D311" s="4">
        <v>58</v>
      </c>
      <c r="E311" s="4">
        <v>68</v>
      </c>
      <c r="F311" s="4">
        <v>68</v>
      </c>
      <c r="G311" s="4">
        <v>48</v>
      </c>
      <c r="H311" s="4">
        <v>49</v>
      </c>
      <c r="I311" s="4">
        <v>74</v>
      </c>
      <c r="J311" s="4">
        <v>136</v>
      </c>
      <c r="K311" s="4">
        <v>210</v>
      </c>
      <c r="L311" s="4">
        <v>290</v>
      </c>
      <c r="M311" s="4">
        <v>58</v>
      </c>
      <c r="N311" s="4">
        <v>1142</v>
      </c>
      <c r="O311" s="5">
        <f>VLOOKUP(A311,'[1]census pivot'!$A$4:$S$462,2,FALSE)</f>
        <v>181973.66300000009</v>
      </c>
      <c r="P311" s="5">
        <f>VLOOKUP(A311,'[1]census pivot'!$A$4:$S$462,3,FALSE)</f>
        <v>189621.62200000003</v>
      </c>
      <c r="Q311" s="5">
        <f>VLOOKUP(A311,'[1]census pivot'!$A$4:$S$462,4,FALSE)</f>
        <v>192018.70900000003</v>
      </c>
      <c r="R311" s="5">
        <f>VLOOKUP(A311,'[1]census pivot'!$A$4:$S$462,5,FALSE)</f>
        <v>195720.61899999992</v>
      </c>
      <c r="S311" s="5">
        <f>VLOOKUP(A311,'[1]census pivot'!$A$4:$S$462,6,FALSE)</f>
        <v>203528.91400000011</v>
      </c>
      <c r="T311" s="5">
        <f>VLOOKUP(A311,'[1]census pivot'!$A$4:$S$462,7,FALSE)</f>
        <v>180133.62700000001</v>
      </c>
      <c r="U311" s="5">
        <f>VLOOKUP(A311,'[1]census pivot'!$A$4:$S$462,8,FALSE)</f>
        <v>180384.32400000002</v>
      </c>
      <c r="V311" s="5">
        <f>VLOOKUP(A311,'[1]census pivot'!$A$4:$S$462,9,FALSE)</f>
        <v>166017.23100000006</v>
      </c>
      <c r="W311" s="5">
        <f>VLOOKUP(A311,'[1]census pivot'!$A$4:$S$462,10,FALSE)</f>
        <v>176787.73400000003</v>
      </c>
      <c r="X311" s="5">
        <f>VLOOKUP(A311,'[1]census pivot'!$A$4:$S$462,11,FALSE)</f>
        <v>176640.45700000002</v>
      </c>
      <c r="Y311" s="5">
        <f>VLOOKUP(A311,'[1]census pivot'!$A$4:$S$462,12,FALSE)</f>
        <v>188220.01999999996</v>
      </c>
      <c r="Z311" s="5">
        <f>VLOOKUP(A311,'[1]census pivot'!$A$4:$S$462,13,FALSE)</f>
        <v>180416.48499999993</v>
      </c>
      <c r="AA311" s="5">
        <f>VLOOKUP(A311,'[1]census pivot'!$A$4:$S$462,14,FALSE)</f>
        <v>158019.64600000001</v>
      </c>
      <c r="AB311" s="5">
        <f>VLOOKUP(A311,'[1]census pivot'!$A$4:$S$462,15,FALSE)</f>
        <v>126327.217</v>
      </c>
      <c r="AC311" s="5">
        <f>VLOOKUP(A311,'[1]census pivot'!$A$4:$S$462,16,FALSE)</f>
        <v>93572.660000000018</v>
      </c>
      <c r="AD311" s="5">
        <f>VLOOKUP(A311,'[1]census pivot'!$A$4:$S$462,17,FALSE)</f>
        <v>67471.075999999986</v>
      </c>
      <c r="AE311" s="5">
        <f>VLOOKUP(A311,'[1]census pivot'!$A$4:$S$462,18,FALSE)</f>
        <v>47684.039999999994</v>
      </c>
      <c r="AF311" s="5">
        <f>VLOOKUP(A311,'[1]census pivot'!$A$4:$S$462,19,FALSE)</f>
        <v>43534.561000000009</v>
      </c>
      <c r="AG311" s="6">
        <f t="shared" si="40"/>
        <v>4.5610995916480488E-4</v>
      </c>
      <c r="AH311" s="6">
        <f t="shared" si="41"/>
        <v>1.5197555208073643E-4</v>
      </c>
      <c r="AI311" s="6">
        <f t="shared" si="42"/>
        <v>1.4527255564754786E-4</v>
      </c>
      <c r="AJ311" s="6">
        <f t="shared" si="43"/>
        <v>1.8861751491536686E-4</v>
      </c>
      <c r="AK311" s="6">
        <f t="shared" si="44"/>
        <v>1.4002130920128298E-4</v>
      </c>
      <c r="AL311" s="6">
        <f t="shared" si="45"/>
        <v>1.3429791136297838E-4</v>
      </c>
      <c r="AM311" s="6">
        <f t="shared" si="46"/>
        <v>2.1865277735372767E-4</v>
      </c>
      <c r="AN311" s="6">
        <f t="shared" si="47"/>
        <v>6.1846328363339637E-4</v>
      </c>
      <c r="AO311" s="6">
        <f t="shared" si="48"/>
        <v>1.8236271847444454E-3</v>
      </c>
      <c r="AP311" s="6">
        <f t="shared" si="49"/>
        <v>6.6613741666075362E-3</v>
      </c>
    </row>
    <row r="312" spans="1:42" x14ac:dyDescent="0.35">
      <c r="A312" s="3" t="s">
        <v>202</v>
      </c>
      <c r="B312" s="4">
        <v>37</v>
      </c>
      <c r="C312" s="4">
        <v>37</v>
      </c>
      <c r="D312" s="4">
        <v>53</v>
      </c>
      <c r="E312" s="4">
        <v>34</v>
      </c>
      <c r="F312" s="4">
        <v>59</v>
      </c>
      <c r="G312" s="4">
        <v>40</v>
      </c>
      <c r="H312" s="4">
        <v>57</v>
      </c>
      <c r="I312" s="4">
        <v>56</v>
      </c>
      <c r="J312" s="4">
        <v>136</v>
      </c>
      <c r="K312" s="4">
        <v>228</v>
      </c>
      <c r="L312" s="4">
        <v>377</v>
      </c>
      <c r="M312" s="4">
        <v>70</v>
      </c>
      <c r="N312" s="4">
        <v>1184</v>
      </c>
      <c r="O312" s="5">
        <f>VLOOKUP(A312,'[1]census pivot'!$A$4:$S$462,2,FALSE)</f>
        <v>261979.14200000011</v>
      </c>
      <c r="P312" s="5">
        <f>VLOOKUP(A312,'[1]census pivot'!$A$4:$S$462,3,FALSE)</f>
        <v>265584.00700000004</v>
      </c>
      <c r="Q312" s="5">
        <f>VLOOKUP(A312,'[1]census pivot'!$A$4:$S$462,4,FALSE)</f>
        <v>269299.64899999992</v>
      </c>
      <c r="R312" s="5">
        <f>VLOOKUP(A312,'[1]census pivot'!$A$4:$S$462,5,FALSE)</f>
        <v>273123.22700000007</v>
      </c>
      <c r="S312" s="5">
        <f>VLOOKUP(A312,'[1]census pivot'!$A$4:$S$462,6,FALSE)</f>
        <v>285989.71699999989</v>
      </c>
      <c r="T312" s="5">
        <f>VLOOKUP(A312,'[1]census pivot'!$A$4:$S$462,7,FALSE)</f>
        <v>266588.22199999995</v>
      </c>
      <c r="U312" s="5">
        <f>VLOOKUP(A312,'[1]census pivot'!$A$4:$S$462,8,FALSE)</f>
        <v>267485.89400000003</v>
      </c>
      <c r="V312" s="5">
        <f>VLOOKUP(A312,'[1]census pivot'!$A$4:$S$462,9,FALSE)</f>
        <v>261691.14000000004</v>
      </c>
      <c r="W312" s="5">
        <f>VLOOKUP(A312,'[1]census pivot'!$A$4:$S$462,10,FALSE)</f>
        <v>274456.22100000002</v>
      </c>
      <c r="X312" s="5">
        <f>VLOOKUP(A312,'[1]census pivot'!$A$4:$S$462,11,FALSE)</f>
        <v>293038.38000000012</v>
      </c>
      <c r="Y312" s="5">
        <f>VLOOKUP(A312,'[1]census pivot'!$A$4:$S$462,12,FALSE)</f>
        <v>299290.07800000004</v>
      </c>
      <c r="Z312" s="5">
        <f>VLOOKUP(A312,'[1]census pivot'!$A$4:$S$462,13,FALSE)</f>
        <v>276642.6779999999</v>
      </c>
      <c r="AA312" s="5">
        <f>VLOOKUP(A312,'[1]census pivot'!$A$4:$S$462,14,FALSE)</f>
        <v>242042.13000000006</v>
      </c>
      <c r="AB312" s="5">
        <f>VLOOKUP(A312,'[1]census pivot'!$A$4:$S$462,15,FALSE)</f>
        <v>183509.75899999996</v>
      </c>
      <c r="AC312" s="5">
        <f>VLOOKUP(A312,'[1]census pivot'!$A$4:$S$462,16,FALSE)</f>
        <v>134855.07499999992</v>
      </c>
      <c r="AD312" s="5">
        <f>VLOOKUP(A312,'[1]census pivot'!$A$4:$S$462,17,FALSE)</f>
        <v>99355.115999999951</v>
      </c>
      <c r="AE312" s="5">
        <f>VLOOKUP(A312,'[1]census pivot'!$A$4:$S$462,18,FALSE)</f>
        <v>73494.549999999974</v>
      </c>
      <c r="AF312" s="5">
        <f>VLOOKUP(A312,'[1]census pivot'!$A$4:$S$462,19,FALSE)</f>
        <v>68394.593000000023</v>
      </c>
      <c r="AG312" s="6">
        <f t="shared" si="40"/>
        <v>2.8246523534304868E-4</v>
      </c>
      <c r="AH312" s="6">
        <f t="shared" si="41"/>
        <v>9.9086968550035496E-5</v>
      </c>
      <c r="AI312" s="6">
        <f t="shared" si="42"/>
        <v>9.4793011982208749E-5</v>
      </c>
      <c r="AJ312" s="6">
        <f t="shared" si="43"/>
        <v>1.1047155859543661E-4</v>
      </c>
      <c r="AK312" s="6">
        <f t="shared" si="44"/>
        <v>7.4606354352642237E-5</v>
      </c>
      <c r="AL312" s="6">
        <f t="shared" si="45"/>
        <v>9.6230392496184932E-5</v>
      </c>
      <c r="AM312" s="6">
        <f t="shared" si="46"/>
        <v>1.0796537538072641E-4</v>
      </c>
      <c r="AN312" s="6">
        <f t="shared" si="47"/>
        <v>4.271828590214208E-4</v>
      </c>
      <c r="AO312" s="6">
        <f t="shared" si="48"/>
        <v>1.3190653200336536E-3</v>
      </c>
      <c r="AP312" s="6">
        <f t="shared" si="49"/>
        <v>5.5121316388270615E-3</v>
      </c>
    </row>
    <row r="313" spans="1:42" x14ac:dyDescent="0.35">
      <c r="A313" s="3" t="s">
        <v>229</v>
      </c>
      <c r="B313" s="4">
        <v>66</v>
      </c>
      <c r="C313" s="4">
        <v>70</v>
      </c>
      <c r="D313" s="4">
        <v>48</v>
      </c>
      <c r="E313" s="4">
        <v>52</v>
      </c>
      <c r="F313" s="4">
        <v>63</v>
      </c>
      <c r="G313" s="4">
        <v>52</v>
      </c>
      <c r="H313" s="4">
        <v>55</v>
      </c>
      <c r="I313" s="4">
        <v>74</v>
      </c>
      <c r="J313" s="4">
        <v>136</v>
      </c>
      <c r="K313" s="4">
        <v>275</v>
      </c>
      <c r="L313" s="4">
        <v>513</v>
      </c>
      <c r="M313" s="4">
        <v>76</v>
      </c>
      <c r="N313" s="4">
        <v>1480</v>
      </c>
      <c r="O313" s="5">
        <f>VLOOKUP(A313,'[1]census pivot'!$A$4:$S$462,2,FALSE)</f>
        <v>364820.08800000005</v>
      </c>
      <c r="P313" s="5">
        <f>VLOOKUP(A313,'[1]census pivot'!$A$4:$S$462,3,FALSE)</f>
        <v>364884.19699999999</v>
      </c>
      <c r="Q313" s="5">
        <f>VLOOKUP(A313,'[1]census pivot'!$A$4:$S$462,4,FALSE)</f>
        <v>376854.43499999988</v>
      </c>
      <c r="R313" s="5">
        <f>VLOOKUP(A313,'[1]census pivot'!$A$4:$S$462,5,FALSE)</f>
        <v>399688.61499999993</v>
      </c>
      <c r="S313" s="5">
        <f>VLOOKUP(A313,'[1]census pivot'!$A$4:$S$462,6,FALSE)</f>
        <v>396685.43700000003</v>
      </c>
      <c r="T313" s="5">
        <f>VLOOKUP(A313,'[1]census pivot'!$A$4:$S$462,7,FALSE)</f>
        <v>400380.61100000015</v>
      </c>
      <c r="U313" s="5">
        <f>VLOOKUP(A313,'[1]census pivot'!$A$4:$S$462,8,FALSE)</f>
        <v>379766.78000000009</v>
      </c>
      <c r="V313" s="5">
        <f>VLOOKUP(A313,'[1]census pivot'!$A$4:$S$462,9,FALSE)</f>
        <v>368727.13099999999</v>
      </c>
      <c r="W313" s="5">
        <f>VLOOKUP(A313,'[1]census pivot'!$A$4:$S$462,10,FALSE)</f>
        <v>412845.54000000015</v>
      </c>
      <c r="X313" s="5">
        <f>VLOOKUP(A313,'[1]census pivot'!$A$4:$S$462,11,FALSE)</f>
        <v>448081.83900000004</v>
      </c>
      <c r="Y313" s="5">
        <f>VLOOKUP(A313,'[1]census pivot'!$A$4:$S$462,12,FALSE)</f>
        <v>443641.97000000009</v>
      </c>
      <c r="Z313" s="5">
        <f>VLOOKUP(A313,'[1]census pivot'!$A$4:$S$462,13,FALSE)</f>
        <v>383963.32100000011</v>
      </c>
      <c r="AA313" s="5">
        <f>VLOOKUP(A313,'[1]census pivot'!$A$4:$S$462,14,FALSE)</f>
        <v>330230.005</v>
      </c>
      <c r="AB313" s="5">
        <f>VLOOKUP(A313,'[1]census pivot'!$A$4:$S$462,15,FALSE)</f>
        <v>239495.65800000005</v>
      </c>
      <c r="AC313" s="5">
        <f>VLOOKUP(A313,'[1]census pivot'!$A$4:$S$462,16,FALSE)</f>
        <v>169415.18600000005</v>
      </c>
      <c r="AD313" s="5">
        <f>VLOOKUP(A313,'[1]census pivot'!$A$4:$S$462,17,FALSE)</f>
        <v>126570.38400000002</v>
      </c>
      <c r="AE313" s="5">
        <f>VLOOKUP(A313,'[1]census pivot'!$A$4:$S$462,18,FALSE)</f>
        <v>97970.669000000009</v>
      </c>
      <c r="AF313" s="5">
        <f>VLOOKUP(A313,'[1]census pivot'!$A$4:$S$462,19,FALSE)</f>
        <v>100625.353</v>
      </c>
      <c r="AG313" s="6">
        <f t="shared" si="40"/>
        <v>3.7278648976149574E-4</v>
      </c>
      <c r="AH313" s="6">
        <f t="shared" si="41"/>
        <v>6.4712821914876355E-5</v>
      </c>
      <c r="AI313" s="6">
        <f t="shared" si="42"/>
        <v>6.0273184290037621E-5</v>
      </c>
      <c r="AJ313" s="6">
        <f t="shared" si="43"/>
        <v>8.075397127105175E-5</v>
      </c>
      <c r="AK313" s="6">
        <f t="shared" si="44"/>
        <v>6.6532520812770331E-5</v>
      </c>
      <c r="AL313" s="6">
        <f t="shared" si="45"/>
        <v>6.1678290346063857E-5</v>
      </c>
      <c r="AM313" s="6">
        <f t="shared" si="46"/>
        <v>1.0361340173038804E-4</v>
      </c>
      <c r="AN313" s="6">
        <f t="shared" si="47"/>
        <v>3.3259083733176801E-4</v>
      </c>
      <c r="AO313" s="6">
        <f t="shared" si="48"/>
        <v>1.2247203632736149E-3</v>
      </c>
      <c r="AP313" s="6">
        <f t="shared" si="49"/>
        <v>5.098118761382134E-3</v>
      </c>
    </row>
    <row r="314" spans="1:42" x14ac:dyDescent="0.35">
      <c r="A314" s="3" t="s">
        <v>460</v>
      </c>
      <c r="B314" s="4">
        <v>52</v>
      </c>
      <c r="C314" s="4">
        <v>60</v>
      </c>
      <c r="D314" s="4">
        <v>49</v>
      </c>
      <c r="E314" s="4">
        <v>54</v>
      </c>
      <c r="F314" s="4">
        <v>59</v>
      </c>
      <c r="G314" s="4">
        <v>61</v>
      </c>
      <c r="H314" s="4">
        <v>53</v>
      </c>
      <c r="I314" s="4">
        <v>67</v>
      </c>
      <c r="J314" s="4">
        <v>136</v>
      </c>
      <c r="K314" s="4">
        <v>329</v>
      </c>
      <c r="L314" s="4">
        <v>581</v>
      </c>
      <c r="M314" s="4">
        <v>56</v>
      </c>
      <c r="N314" s="4">
        <v>1557</v>
      </c>
      <c r="O314" s="5">
        <f>VLOOKUP(A314,'[1]census pivot'!$A$4:$S$462,2,FALSE)</f>
        <v>487537.63100000005</v>
      </c>
      <c r="P314" s="5">
        <f>VLOOKUP(A314,'[1]census pivot'!$A$4:$S$462,3,FALSE)</f>
        <v>479868.66499999957</v>
      </c>
      <c r="Q314" s="5">
        <f>VLOOKUP(A314,'[1]census pivot'!$A$4:$S$462,4,FALSE)</f>
        <v>493112.59699999989</v>
      </c>
      <c r="R314" s="5">
        <f>VLOOKUP(A314,'[1]census pivot'!$A$4:$S$462,5,FALSE)</f>
        <v>531566.25799999991</v>
      </c>
      <c r="S314" s="5">
        <f>VLOOKUP(A314,'[1]census pivot'!$A$4:$S$462,6,FALSE)</f>
        <v>526193.69599999976</v>
      </c>
      <c r="T314" s="5">
        <f>VLOOKUP(A314,'[1]census pivot'!$A$4:$S$462,7,FALSE)</f>
        <v>520066.60599999991</v>
      </c>
      <c r="U314" s="5">
        <f>VLOOKUP(A314,'[1]census pivot'!$A$4:$S$462,8,FALSE)</f>
        <v>492925.70299999986</v>
      </c>
      <c r="V314" s="5">
        <f>VLOOKUP(A314,'[1]census pivot'!$A$4:$S$462,9,FALSE)</f>
        <v>530770.02799999982</v>
      </c>
      <c r="W314" s="5">
        <f>VLOOKUP(A314,'[1]census pivot'!$A$4:$S$462,10,FALSE)</f>
        <v>570057.93200000038</v>
      </c>
      <c r="X314" s="5">
        <f>VLOOKUP(A314,'[1]census pivot'!$A$4:$S$462,11,FALSE)</f>
        <v>590412.81599999988</v>
      </c>
      <c r="Y314" s="5">
        <f>VLOOKUP(A314,'[1]census pivot'!$A$4:$S$462,12,FALSE)</f>
        <v>547708.43299999996</v>
      </c>
      <c r="Z314" s="5">
        <f>VLOOKUP(A314,'[1]census pivot'!$A$4:$S$462,13,FALSE)</f>
        <v>470939.66500000015</v>
      </c>
      <c r="AA314" s="5">
        <f>VLOOKUP(A314,'[1]census pivot'!$A$4:$S$462,14,FALSE)</f>
        <v>390815.1999999999</v>
      </c>
      <c r="AB314" s="5">
        <f>VLOOKUP(A314,'[1]census pivot'!$A$4:$S$462,15,FALSE)</f>
        <v>279135.15199999994</v>
      </c>
      <c r="AC314" s="5">
        <f>VLOOKUP(A314,'[1]census pivot'!$A$4:$S$462,16,FALSE)</f>
        <v>208181.64900000003</v>
      </c>
      <c r="AD314" s="5">
        <f>VLOOKUP(A314,'[1]census pivot'!$A$4:$S$462,17,FALSE)</f>
        <v>166432.30400000006</v>
      </c>
      <c r="AE314" s="5">
        <f>VLOOKUP(A314,'[1]census pivot'!$A$4:$S$462,18,FALSE)</f>
        <v>119369.87499999997</v>
      </c>
      <c r="AF314" s="5">
        <f>VLOOKUP(A314,'[1]census pivot'!$A$4:$S$462,19,FALSE)</f>
        <v>106553.46300000003</v>
      </c>
      <c r="AG314" s="6">
        <f t="shared" si="40"/>
        <v>2.2972585679237545E-4</v>
      </c>
      <c r="AH314" s="6">
        <f t="shared" si="41"/>
        <v>5.0360682074471473E-5</v>
      </c>
      <c r="AI314" s="6">
        <f t="shared" si="42"/>
        <v>4.6324309986119983E-5</v>
      </c>
      <c r="AJ314" s="6">
        <f t="shared" si="43"/>
        <v>5.8243285240974135E-5</v>
      </c>
      <c r="AK314" s="6">
        <f t="shared" si="44"/>
        <v>5.5412836716102298E-5</v>
      </c>
      <c r="AL314" s="6">
        <f t="shared" si="45"/>
        <v>4.6567973356589187E-5</v>
      </c>
      <c r="AM314" s="6">
        <f t="shared" si="46"/>
        <v>7.7748328116488205E-5</v>
      </c>
      <c r="AN314" s="6">
        <f t="shared" si="47"/>
        <v>2.7907923494720633E-4</v>
      </c>
      <c r="AO314" s="6">
        <f t="shared" si="48"/>
        <v>1.151145877022862E-3</v>
      </c>
      <c r="AP314" s="6">
        <f t="shared" si="49"/>
        <v>5.4526618247968143E-3</v>
      </c>
    </row>
    <row r="315" spans="1:42" x14ac:dyDescent="0.35">
      <c r="A315" s="3" t="s">
        <v>462</v>
      </c>
      <c r="B315" s="4">
        <v>62</v>
      </c>
      <c r="C315" s="4">
        <v>53</v>
      </c>
      <c r="D315" s="4">
        <v>43</v>
      </c>
      <c r="E315" s="4">
        <v>89</v>
      </c>
      <c r="F315" s="4">
        <v>50</v>
      </c>
      <c r="G315" s="4">
        <v>63</v>
      </c>
      <c r="H315" s="4">
        <v>54</v>
      </c>
      <c r="I315" s="4">
        <v>61</v>
      </c>
      <c r="J315" s="4">
        <v>136</v>
      </c>
      <c r="K315" s="4">
        <v>330</v>
      </c>
      <c r="L315" s="4">
        <v>643</v>
      </c>
      <c r="M315" s="4">
        <v>58</v>
      </c>
      <c r="N315" s="4">
        <v>1642</v>
      </c>
      <c r="O315" s="5">
        <f>VLOOKUP(A315,'[1]census pivot'!$A$4:$S$462,2,FALSE)</f>
        <v>473883.53799999988</v>
      </c>
      <c r="P315" s="5">
        <f>VLOOKUP(A315,'[1]census pivot'!$A$4:$S$462,3,FALSE)</f>
        <v>475458.4690000001</v>
      </c>
      <c r="Q315" s="5">
        <f>VLOOKUP(A315,'[1]census pivot'!$A$4:$S$462,4,FALSE)</f>
        <v>481985.435</v>
      </c>
      <c r="R315" s="5">
        <f>VLOOKUP(A315,'[1]census pivot'!$A$4:$S$462,5,FALSE)</f>
        <v>511853.50499999983</v>
      </c>
      <c r="S315" s="5">
        <f>VLOOKUP(A315,'[1]census pivot'!$A$4:$S$462,6,FALSE)</f>
        <v>528273.08499999996</v>
      </c>
      <c r="T315" s="5">
        <f>VLOOKUP(A315,'[1]census pivot'!$A$4:$S$462,7,FALSE)</f>
        <v>524262.6669999999</v>
      </c>
      <c r="U315" s="5">
        <f>VLOOKUP(A315,'[1]census pivot'!$A$4:$S$462,8,FALSE)</f>
        <v>496881.98999999987</v>
      </c>
      <c r="V315" s="5">
        <f>VLOOKUP(A315,'[1]census pivot'!$A$4:$S$462,9,FALSE)</f>
        <v>500139.44800000003</v>
      </c>
      <c r="W315" s="5">
        <f>VLOOKUP(A315,'[1]census pivot'!$A$4:$S$462,10,FALSE)</f>
        <v>541529.97899999982</v>
      </c>
      <c r="X315" s="5">
        <f>VLOOKUP(A315,'[1]census pivot'!$A$4:$S$462,11,FALSE)</f>
        <v>569427.71600000001</v>
      </c>
      <c r="Y315" s="5">
        <f>VLOOKUP(A315,'[1]census pivot'!$A$4:$S$462,12,FALSE)</f>
        <v>549711.77300000039</v>
      </c>
      <c r="Z315" s="5">
        <f>VLOOKUP(A315,'[1]census pivot'!$A$4:$S$462,13,FALSE)</f>
        <v>471412.82899999979</v>
      </c>
      <c r="AA315" s="5">
        <f>VLOOKUP(A315,'[1]census pivot'!$A$4:$S$462,14,FALSE)</f>
        <v>412675.45200000005</v>
      </c>
      <c r="AB315" s="5">
        <f>VLOOKUP(A315,'[1]census pivot'!$A$4:$S$462,15,FALSE)</f>
        <v>295097.88099999999</v>
      </c>
      <c r="AC315" s="5">
        <f>VLOOKUP(A315,'[1]census pivot'!$A$4:$S$462,16,FALSE)</f>
        <v>214422.43500000003</v>
      </c>
      <c r="AD315" s="5">
        <f>VLOOKUP(A315,'[1]census pivot'!$A$4:$S$462,17,FALSE)</f>
        <v>161778.91099999999</v>
      </c>
      <c r="AE315" s="5">
        <f>VLOOKUP(A315,'[1]census pivot'!$A$4:$S$462,18,FALSE)</f>
        <v>117267.25900000001</v>
      </c>
      <c r="AF315" s="5">
        <f>VLOOKUP(A315,'[1]census pivot'!$A$4:$S$462,19,FALSE)</f>
        <v>110440.637</v>
      </c>
      <c r="AG315" s="6">
        <f t="shared" si="40"/>
        <v>2.4267565926715105E-4</v>
      </c>
      <c r="AH315" s="6">
        <f t="shared" si="41"/>
        <v>4.491124735387108E-5</v>
      </c>
      <c r="AI315" s="6">
        <f t="shared" si="42"/>
        <v>4.1341121757112282E-5</v>
      </c>
      <c r="AJ315" s="6">
        <f t="shared" si="43"/>
        <v>4.8964659078659813E-5</v>
      </c>
      <c r="AK315" s="6">
        <f t="shared" si="44"/>
        <v>6.0479839733263097E-5</v>
      </c>
      <c r="AL315" s="6">
        <f t="shared" si="45"/>
        <v>4.825135787876749E-5</v>
      </c>
      <c r="AM315" s="6">
        <f t="shared" si="46"/>
        <v>6.8997634411579778E-5</v>
      </c>
      <c r="AN315" s="6">
        <f t="shared" si="47"/>
        <v>2.6691771795808039E-4</v>
      </c>
      <c r="AO315" s="6">
        <f t="shared" si="48"/>
        <v>1.1825999976993054E-3</v>
      </c>
      <c r="AP315" s="6">
        <f t="shared" si="49"/>
        <v>5.822132300812426E-3</v>
      </c>
    </row>
    <row r="316" spans="1:42" x14ac:dyDescent="0.35">
      <c r="A316" s="3" t="s">
        <v>411</v>
      </c>
      <c r="B316" s="4">
        <v>75</v>
      </c>
      <c r="C316" s="4">
        <v>44</v>
      </c>
      <c r="D316" s="4">
        <v>63</v>
      </c>
      <c r="E316" s="4">
        <v>74</v>
      </c>
      <c r="F316" s="4">
        <v>70</v>
      </c>
      <c r="G316" s="4">
        <v>35</v>
      </c>
      <c r="H316" s="4">
        <v>62</v>
      </c>
      <c r="I316" s="4">
        <v>80</v>
      </c>
      <c r="J316" s="4">
        <v>137</v>
      </c>
      <c r="K316" s="4">
        <v>221</v>
      </c>
      <c r="L316" s="4">
        <v>328</v>
      </c>
      <c r="M316" s="4">
        <v>51</v>
      </c>
      <c r="N316" s="4">
        <v>1240</v>
      </c>
      <c r="O316" s="5">
        <f>VLOOKUP(A316,'[1]census pivot'!$A$4:$S$462,2,FALSE)</f>
        <v>282159.53300000005</v>
      </c>
      <c r="P316" s="5">
        <f>VLOOKUP(A316,'[1]census pivot'!$A$4:$S$462,3,FALSE)</f>
        <v>295789.18800000008</v>
      </c>
      <c r="Q316" s="5">
        <f>VLOOKUP(A316,'[1]census pivot'!$A$4:$S$462,4,FALSE)</f>
        <v>288595.93700000003</v>
      </c>
      <c r="R316" s="5">
        <f>VLOOKUP(A316,'[1]census pivot'!$A$4:$S$462,5,FALSE)</f>
        <v>298804.55099999998</v>
      </c>
      <c r="S316" s="5">
        <f>VLOOKUP(A316,'[1]census pivot'!$A$4:$S$462,6,FALSE)</f>
        <v>329078.87799999997</v>
      </c>
      <c r="T316" s="5">
        <f>VLOOKUP(A316,'[1]census pivot'!$A$4:$S$462,7,FALSE)</f>
        <v>300493.13000000006</v>
      </c>
      <c r="U316" s="5">
        <f>VLOOKUP(A316,'[1]census pivot'!$A$4:$S$462,8,FALSE)</f>
        <v>289412.06700000004</v>
      </c>
      <c r="V316" s="5">
        <f>VLOOKUP(A316,'[1]census pivot'!$A$4:$S$462,9,FALSE)</f>
        <v>274216.19100000005</v>
      </c>
      <c r="W316" s="5">
        <f>VLOOKUP(A316,'[1]census pivot'!$A$4:$S$462,10,FALSE)</f>
        <v>295611.35399999993</v>
      </c>
      <c r="X316" s="5">
        <f>VLOOKUP(A316,'[1]census pivot'!$A$4:$S$462,11,FALSE)</f>
        <v>302371.98200000008</v>
      </c>
      <c r="Y316" s="5">
        <f>VLOOKUP(A316,'[1]census pivot'!$A$4:$S$462,12,FALSE)</f>
        <v>319232.16900000005</v>
      </c>
      <c r="Z316" s="5">
        <f>VLOOKUP(A316,'[1]census pivot'!$A$4:$S$462,13,FALSE)</f>
        <v>304997.87599999993</v>
      </c>
      <c r="AA316" s="5">
        <f>VLOOKUP(A316,'[1]census pivot'!$A$4:$S$462,14,FALSE)</f>
        <v>287985.44000000006</v>
      </c>
      <c r="AB316" s="5">
        <f>VLOOKUP(A316,'[1]census pivot'!$A$4:$S$462,15,FALSE)</f>
        <v>244543.38200000001</v>
      </c>
      <c r="AC316" s="5">
        <f>VLOOKUP(A316,'[1]census pivot'!$A$4:$S$462,16,FALSE)</f>
        <v>174918.42300000001</v>
      </c>
      <c r="AD316" s="5">
        <f>VLOOKUP(A316,'[1]census pivot'!$A$4:$S$462,17,FALSE)</f>
        <v>118992.43800000002</v>
      </c>
      <c r="AE316" s="5">
        <f>VLOOKUP(A316,'[1]census pivot'!$A$4:$S$462,18,FALSE)</f>
        <v>80657.712999999989</v>
      </c>
      <c r="AF316" s="5">
        <f>VLOOKUP(A316,'[1]census pivot'!$A$4:$S$462,19,FALSE)</f>
        <v>74919.367999999988</v>
      </c>
      <c r="AG316" s="6">
        <f t="shared" si="40"/>
        <v>4.2174722482263245E-4</v>
      </c>
      <c r="AH316" s="6">
        <f t="shared" si="41"/>
        <v>1.0780561876895821E-4</v>
      </c>
      <c r="AI316" s="6">
        <f t="shared" si="42"/>
        <v>1.0033709617139776E-4</v>
      </c>
      <c r="AJ316" s="6">
        <f t="shared" si="43"/>
        <v>1.1866313495115721E-4</v>
      </c>
      <c r="AK316" s="6">
        <f t="shared" si="44"/>
        <v>6.1422092187558269E-5</v>
      </c>
      <c r="AL316" s="6">
        <f t="shared" si="45"/>
        <v>9.9741933673155276E-5</v>
      </c>
      <c r="AM316" s="6">
        <f t="shared" si="46"/>
        <v>1.3491104697454929E-4</v>
      </c>
      <c r="AN316" s="6">
        <f t="shared" si="47"/>
        <v>3.2660899840451503E-4</v>
      </c>
      <c r="AO316" s="6">
        <f t="shared" si="48"/>
        <v>1.106936302792979E-3</v>
      </c>
      <c r="AP316" s="6">
        <f t="shared" si="49"/>
        <v>4.378040135095641E-3</v>
      </c>
    </row>
    <row r="317" spans="1:42" x14ac:dyDescent="0.35">
      <c r="A317" s="3" t="s">
        <v>215</v>
      </c>
      <c r="B317" s="4">
        <v>62</v>
      </c>
      <c r="C317" s="4">
        <v>66</v>
      </c>
      <c r="D317" s="4">
        <v>34</v>
      </c>
      <c r="E317" s="4">
        <v>71</v>
      </c>
      <c r="F317" s="4">
        <v>41</v>
      </c>
      <c r="G317" s="4">
        <v>38</v>
      </c>
      <c r="H317" s="4">
        <v>63</v>
      </c>
      <c r="I317" s="4">
        <v>89</v>
      </c>
      <c r="J317" s="4">
        <v>139</v>
      </c>
      <c r="K317" s="4">
        <v>197</v>
      </c>
      <c r="L317" s="4">
        <v>273</v>
      </c>
      <c r="M317" s="4">
        <v>76</v>
      </c>
      <c r="N317" s="4">
        <v>1149</v>
      </c>
      <c r="O317" s="5">
        <f>VLOOKUP(A317,'[1]census pivot'!$A$4:$S$462,2,FALSE)</f>
        <v>289816</v>
      </c>
      <c r="P317" s="5">
        <f>VLOOKUP(A317,'[1]census pivot'!$A$4:$S$462,3,FALSE)</f>
        <v>289212</v>
      </c>
      <c r="Q317" s="5">
        <f>VLOOKUP(A317,'[1]census pivot'!$A$4:$S$462,4,FALSE)</f>
        <v>283416</v>
      </c>
      <c r="R317" s="5">
        <f>VLOOKUP(A317,'[1]census pivot'!$A$4:$S$462,5,FALSE)</f>
        <v>283795</v>
      </c>
      <c r="S317" s="5">
        <f>VLOOKUP(A317,'[1]census pivot'!$A$4:$S$462,6,FALSE)</f>
        <v>322427</v>
      </c>
      <c r="T317" s="5">
        <f>VLOOKUP(A317,'[1]census pivot'!$A$4:$S$462,7,FALSE)</f>
        <v>322257</v>
      </c>
      <c r="U317" s="5">
        <f>VLOOKUP(A317,'[1]census pivot'!$A$4:$S$462,8,FALSE)</f>
        <v>305260</v>
      </c>
      <c r="V317" s="5">
        <f>VLOOKUP(A317,'[1]census pivot'!$A$4:$S$462,9,FALSE)</f>
        <v>273528</v>
      </c>
      <c r="W317" s="5">
        <f>VLOOKUP(A317,'[1]census pivot'!$A$4:$S$462,10,FALSE)</f>
        <v>257074</v>
      </c>
      <c r="X317" s="5">
        <f>VLOOKUP(A317,'[1]census pivot'!$A$4:$S$462,11,FALSE)</f>
        <v>265522</v>
      </c>
      <c r="Y317" s="5">
        <f>VLOOKUP(A317,'[1]census pivot'!$A$4:$S$462,12,FALSE)</f>
        <v>289710</v>
      </c>
      <c r="Z317" s="5">
        <f>VLOOKUP(A317,'[1]census pivot'!$A$4:$S$462,13,FALSE)</f>
        <v>289557</v>
      </c>
      <c r="AA317" s="5">
        <f>VLOOKUP(A317,'[1]census pivot'!$A$4:$S$462,14,FALSE)</f>
        <v>258515</v>
      </c>
      <c r="AB317" s="5">
        <f>VLOOKUP(A317,'[1]census pivot'!$A$4:$S$462,15,FALSE)</f>
        <v>207423</v>
      </c>
      <c r="AC317" s="5">
        <f>VLOOKUP(A317,'[1]census pivot'!$A$4:$S$462,16,FALSE)</f>
        <v>149475</v>
      </c>
      <c r="AD317" s="5">
        <f>VLOOKUP(A317,'[1]census pivot'!$A$4:$S$462,17,FALSE)</f>
        <v>104147</v>
      </c>
      <c r="AE317" s="5">
        <f>VLOOKUP(A317,'[1]census pivot'!$A$4:$S$462,18,FALSE)</f>
        <v>72493</v>
      </c>
      <c r="AF317" s="5">
        <f>VLOOKUP(A317,'[1]census pivot'!$A$4:$S$462,19,FALSE)</f>
        <v>69369</v>
      </c>
      <c r="AG317" s="6">
        <f t="shared" si="40"/>
        <v>4.4165953570541309E-4</v>
      </c>
      <c r="AH317" s="6">
        <f t="shared" si="41"/>
        <v>5.9375371096069353E-5</v>
      </c>
      <c r="AI317" s="6">
        <f t="shared" si="42"/>
        <v>5.6085064547311048E-5</v>
      </c>
      <c r="AJ317" s="6">
        <f t="shared" si="43"/>
        <v>6.5336875335648284E-5</v>
      </c>
      <c r="AK317" s="6">
        <f t="shared" si="44"/>
        <v>7.1616767369893066E-5</v>
      </c>
      <c r="AL317" s="6">
        <f t="shared" si="45"/>
        <v>1.1346608264653334E-4</v>
      </c>
      <c r="AM317" s="6">
        <f t="shared" si="46"/>
        <v>1.6238742355019047E-4</v>
      </c>
      <c r="AN317" s="6">
        <f t="shared" si="47"/>
        <v>3.894670185879439E-4</v>
      </c>
      <c r="AO317" s="6">
        <f t="shared" si="48"/>
        <v>1.1152626811594202E-3</v>
      </c>
      <c r="AP317" s="6">
        <f t="shared" si="49"/>
        <v>3.9354755005838347E-3</v>
      </c>
    </row>
    <row r="318" spans="1:42" x14ac:dyDescent="0.35">
      <c r="A318" s="3" t="s">
        <v>319</v>
      </c>
      <c r="B318" s="4">
        <v>64</v>
      </c>
      <c r="C318" s="4">
        <v>66</v>
      </c>
      <c r="D318" s="4">
        <v>58</v>
      </c>
      <c r="E318" s="4">
        <v>46</v>
      </c>
      <c r="F318" s="4">
        <v>66</v>
      </c>
      <c r="G318" s="4">
        <v>69</v>
      </c>
      <c r="H318" s="4">
        <v>44</v>
      </c>
      <c r="I318" s="4">
        <v>108</v>
      </c>
      <c r="J318" s="4">
        <v>139</v>
      </c>
      <c r="K318" s="4">
        <v>334</v>
      </c>
      <c r="L318" s="4">
        <v>690</v>
      </c>
      <c r="M318" s="4">
        <v>40</v>
      </c>
      <c r="N318" s="4">
        <v>1724</v>
      </c>
      <c r="O318" s="5">
        <f>VLOOKUP(A318,'[1]census pivot'!$A$4:$S$462,2,FALSE)</f>
        <v>538319.11199999996</v>
      </c>
      <c r="P318" s="5">
        <f>VLOOKUP(A318,'[1]census pivot'!$A$4:$S$462,3,FALSE)</f>
        <v>558668.64199999999</v>
      </c>
      <c r="Q318" s="5">
        <f>VLOOKUP(A318,'[1]census pivot'!$A$4:$S$462,4,FALSE)</f>
        <v>583720.33900000004</v>
      </c>
      <c r="R318" s="5">
        <f>VLOOKUP(A318,'[1]census pivot'!$A$4:$S$462,5,FALSE)</f>
        <v>593599.49700000009</v>
      </c>
      <c r="S318" s="5">
        <f>VLOOKUP(A318,'[1]census pivot'!$A$4:$S$462,6,FALSE)</f>
        <v>549722.38800000004</v>
      </c>
      <c r="T318" s="5">
        <f>VLOOKUP(A318,'[1]census pivot'!$A$4:$S$462,7,FALSE)</f>
        <v>558597.01100000006</v>
      </c>
      <c r="U318" s="5">
        <f>VLOOKUP(A318,'[1]census pivot'!$A$4:$S$462,8,FALSE)</f>
        <v>563474.39899999998</v>
      </c>
      <c r="V318" s="5">
        <f>VLOOKUP(A318,'[1]census pivot'!$A$4:$S$462,9,FALSE)</f>
        <v>578486.0850000002</v>
      </c>
      <c r="W318" s="5">
        <f>VLOOKUP(A318,'[1]census pivot'!$A$4:$S$462,10,FALSE)</f>
        <v>638126.58299999998</v>
      </c>
      <c r="X318" s="5">
        <f>VLOOKUP(A318,'[1]census pivot'!$A$4:$S$462,11,FALSE)</f>
        <v>688975.70799999987</v>
      </c>
      <c r="Y318" s="5">
        <f>VLOOKUP(A318,'[1]census pivot'!$A$4:$S$462,12,FALSE)</f>
        <v>680060.70600000001</v>
      </c>
      <c r="Z318" s="5">
        <f>VLOOKUP(A318,'[1]census pivot'!$A$4:$S$462,13,FALSE)</f>
        <v>585771.3409999999</v>
      </c>
      <c r="AA318" s="5">
        <f>VLOOKUP(A318,'[1]census pivot'!$A$4:$S$462,14,FALSE)</f>
        <v>492946.49300000002</v>
      </c>
      <c r="AB318" s="5">
        <f>VLOOKUP(A318,'[1]census pivot'!$A$4:$S$462,15,FALSE)</f>
        <v>368847.66700000002</v>
      </c>
      <c r="AC318" s="5">
        <f>VLOOKUP(A318,'[1]census pivot'!$A$4:$S$462,16,FALSE)</f>
        <v>274803.47100000002</v>
      </c>
      <c r="AD318" s="5">
        <f>VLOOKUP(A318,'[1]census pivot'!$A$4:$S$462,17,FALSE)</f>
        <v>214091.63500000001</v>
      </c>
      <c r="AE318" s="5">
        <f>VLOOKUP(A318,'[1]census pivot'!$A$4:$S$462,18,FALSE)</f>
        <v>179642.63799999998</v>
      </c>
      <c r="AF318" s="5">
        <f>VLOOKUP(A318,'[1]census pivot'!$A$4:$S$462,19,FALSE)</f>
        <v>184432.49400000004</v>
      </c>
      <c r="AG318" s="6">
        <f t="shared" si="40"/>
        <v>2.4149244769894034E-4</v>
      </c>
      <c r="AH318" s="6">
        <f t="shared" si="41"/>
        <v>5.0770797832126492E-5</v>
      </c>
      <c r="AI318" s="6">
        <f t="shared" si="42"/>
        <v>5.0729370933015933E-5</v>
      </c>
      <c r="AJ318" s="6">
        <f t="shared" si="43"/>
        <v>5.8819785810245352E-5</v>
      </c>
      <c r="AK318" s="6">
        <f t="shared" si="44"/>
        <v>5.6714845911829678E-5</v>
      </c>
      <c r="AL318" s="6">
        <f t="shared" si="45"/>
        <v>3.2139393481465135E-5</v>
      </c>
      <c r="AM318" s="6">
        <f t="shared" si="46"/>
        <v>1.0011886018378372E-4</v>
      </c>
      <c r="AN318" s="6">
        <f t="shared" si="47"/>
        <v>2.1595549482272491E-4</v>
      </c>
      <c r="AO318" s="6">
        <f t="shared" si="48"/>
        <v>8.4828785021719459E-4</v>
      </c>
      <c r="AP318" s="6">
        <f t="shared" si="49"/>
        <v>3.7412062540346054E-3</v>
      </c>
    </row>
    <row r="319" spans="1:42" x14ac:dyDescent="0.35">
      <c r="A319" s="3" t="s">
        <v>273</v>
      </c>
      <c r="B319" s="4">
        <v>52</v>
      </c>
      <c r="C319" s="4">
        <v>54</v>
      </c>
      <c r="D319" s="4">
        <v>45</v>
      </c>
      <c r="E319" s="4">
        <v>63</v>
      </c>
      <c r="F319" s="4">
        <v>49</v>
      </c>
      <c r="G319" s="4">
        <v>66</v>
      </c>
      <c r="H319" s="4">
        <v>55</v>
      </c>
      <c r="I319" s="4">
        <v>104</v>
      </c>
      <c r="J319" s="4">
        <v>140</v>
      </c>
      <c r="K319" s="4">
        <v>317</v>
      </c>
      <c r="L319" s="4">
        <v>573</v>
      </c>
      <c r="M319" s="4">
        <v>48</v>
      </c>
      <c r="N319" s="4">
        <v>1566</v>
      </c>
      <c r="O319" s="5">
        <f>VLOOKUP(A319,'[1]census pivot'!$A$4:$S$462,2,FALSE)</f>
        <v>373549.68699999992</v>
      </c>
      <c r="P319" s="5">
        <f>VLOOKUP(A319,'[1]census pivot'!$A$4:$S$462,3,FALSE)</f>
        <v>376114.28700000001</v>
      </c>
      <c r="Q319" s="5">
        <f>VLOOKUP(A319,'[1]census pivot'!$A$4:$S$462,4,FALSE)</f>
        <v>383908.18299999984</v>
      </c>
      <c r="R319" s="5">
        <f>VLOOKUP(A319,'[1]census pivot'!$A$4:$S$462,5,FALSE)</f>
        <v>406608.00699999993</v>
      </c>
      <c r="S319" s="5">
        <f>VLOOKUP(A319,'[1]census pivot'!$A$4:$S$462,6,FALSE)</f>
        <v>401567.01599999977</v>
      </c>
      <c r="T319" s="5">
        <f>VLOOKUP(A319,'[1]census pivot'!$A$4:$S$462,7,FALSE)</f>
        <v>388961.40700000012</v>
      </c>
      <c r="U319" s="5">
        <f>VLOOKUP(A319,'[1]census pivot'!$A$4:$S$462,8,FALSE)</f>
        <v>364756.32699999987</v>
      </c>
      <c r="V319" s="5">
        <f>VLOOKUP(A319,'[1]census pivot'!$A$4:$S$462,9,FALSE)</f>
        <v>355162.11000000004</v>
      </c>
      <c r="W319" s="5">
        <f>VLOOKUP(A319,'[1]census pivot'!$A$4:$S$462,10,FALSE)</f>
        <v>372344.70600000001</v>
      </c>
      <c r="X319" s="5">
        <f>VLOOKUP(A319,'[1]census pivot'!$A$4:$S$462,11,FALSE)</f>
        <v>419326.07699999987</v>
      </c>
      <c r="Y319" s="5">
        <f>VLOOKUP(A319,'[1]census pivot'!$A$4:$S$462,12,FALSE)</f>
        <v>426048.61600000004</v>
      </c>
      <c r="Z319" s="5">
        <f>VLOOKUP(A319,'[1]census pivot'!$A$4:$S$462,13,FALSE)</f>
        <v>376143.37299999996</v>
      </c>
      <c r="AA319" s="5">
        <f>VLOOKUP(A319,'[1]census pivot'!$A$4:$S$462,14,FALSE)</f>
        <v>322352.12299999996</v>
      </c>
      <c r="AB319" s="5">
        <f>VLOOKUP(A319,'[1]census pivot'!$A$4:$S$462,15,FALSE)</f>
        <v>246462.22500000003</v>
      </c>
      <c r="AC319" s="5">
        <f>VLOOKUP(A319,'[1]census pivot'!$A$4:$S$462,16,FALSE)</f>
        <v>187789.98500000002</v>
      </c>
      <c r="AD319" s="5">
        <f>VLOOKUP(A319,'[1]census pivot'!$A$4:$S$462,17,FALSE)</f>
        <v>145469.78100000005</v>
      </c>
      <c r="AE319" s="5">
        <f>VLOOKUP(A319,'[1]census pivot'!$A$4:$S$462,18,FALSE)</f>
        <v>114726.92200000002</v>
      </c>
      <c r="AF319" s="5">
        <f>VLOOKUP(A319,'[1]census pivot'!$A$4:$S$462,19,FALSE)</f>
        <v>110457.48900000002</v>
      </c>
      <c r="AG319" s="6">
        <f t="shared" si="40"/>
        <v>2.8376412479767392E-4</v>
      </c>
      <c r="AH319" s="6">
        <f t="shared" si="41"/>
        <v>5.9208775761590321E-5</v>
      </c>
      <c r="AI319" s="6">
        <f t="shared" si="42"/>
        <v>5.5681008097672941E-5</v>
      </c>
      <c r="AJ319" s="6">
        <f t="shared" si="43"/>
        <v>6.5011074822341917E-5</v>
      </c>
      <c r="AK319" s="6">
        <f t="shared" si="44"/>
        <v>9.0720799514818553E-5</v>
      </c>
      <c r="AL319" s="6">
        <f t="shared" si="45"/>
        <v>6.5059908293233E-5</v>
      </c>
      <c r="AM319" s="6">
        <f t="shared" si="46"/>
        <v>1.4889143966649143E-4</v>
      </c>
      <c r="AN319" s="6">
        <f t="shared" si="47"/>
        <v>3.2239329305888844E-4</v>
      </c>
      <c r="AO319" s="6">
        <f t="shared" si="48"/>
        <v>1.2183090575133072E-3</v>
      </c>
      <c r="AP319" s="6">
        <f t="shared" si="49"/>
        <v>5.1875160768863754E-3</v>
      </c>
    </row>
    <row r="320" spans="1:42" x14ac:dyDescent="0.35">
      <c r="A320" s="3" t="s">
        <v>178</v>
      </c>
      <c r="B320" s="4">
        <v>64</v>
      </c>
      <c r="C320" s="4">
        <v>59</v>
      </c>
      <c r="D320" s="4">
        <v>75</v>
      </c>
      <c r="E320" s="4">
        <v>66</v>
      </c>
      <c r="F320" s="4">
        <v>47</v>
      </c>
      <c r="G320" s="4">
        <v>63</v>
      </c>
      <c r="H320" s="4">
        <v>72</v>
      </c>
      <c r="I320" s="4">
        <v>95</v>
      </c>
      <c r="J320" s="4">
        <v>144</v>
      </c>
      <c r="K320" s="4">
        <v>229</v>
      </c>
      <c r="L320" s="4">
        <v>387</v>
      </c>
      <c r="M320" s="4">
        <v>66</v>
      </c>
      <c r="N320" s="4">
        <v>1367</v>
      </c>
      <c r="O320" s="5">
        <f>VLOOKUP(A320,'[1]census pivot'!$A$4:$S$462,2,FALSE)</f>
        <v>397808.516</v>
      </c>
      <c r="P320" s="5">
        <f>VLOOKUP(A320,'[1]census pivot'!$A$4:$S$462,3,FALSE)</f>
        <v>419568.16100000014</v>
      </c>
      <c r="Q320" s="5">
        <f>VLOOKUP(A320,'[1]census pivot'!$A$4:$S$462,4,FALSE)</f>
        <v>420116.23099999997</v>
      </c>
      <c r="R320" s="5">
        <f>VLOOKUP(A320,'[1]census pivot'!$A$4:$S$462,5,FALSE)</f>
        <v>434125.98600000003</v>
      </c>
      <c r="S320" s="5">
        <f>VLOOKUP(A320,'[1]census pivot'!$A$4:$S$462,6,FALSE)</f>
        <v>457438.87000000011</v>
      </c>
      <c r="T320" s="5">
        <f>VLOOKUP(A320,'[1]census pivot'!$A$4:$S$462,7,FALSE)</f>
        <v>400600.66900000005</v>
      </c>
      <c r="U320" s="5">
        <f>VLOOKUP(A320,'[1]census pivot'!$A$4:$S$462,8,FALSE)</f>
        <v>398533.77199999982</v>
      </c>
      <c r="V320" s="5">
        <f>VLOOKUP(A320,'[1]census pivot'!$A$4:$S$462,9,FALSE)</f>
        <v>381444.94099999988</v>
      </c>
      <c r="W320" s="5">
        <f>VLOOKUP(A320,'[1]census pivot'!$A$4:$S$462,10,FALSE)</f>
        <v>391953.91700000007</v>
      </c>
      <c r="X320" s="5">
        <f>VLOOKUP(A320,'[1]census pivot'!$A$4:$S$462,11,FALSE)</f>
        <v>401023.75300000003</v>
      </c>
      <c r="Y320" s="5">
        <f>VLOOKUP(A320,'[1]census pivot'!$A$4:$S$462,12,FALSE)</f>
        <v>433265.75799999986</v>
      </c>
      <c r="Z320" s="5">
        <f>VLOOKUP(A320,'[1]census pivot'!$A$4:$S$462,13,FALSE)</f>
        <v>419982.32300000003</v>
      </c>
      <c r="AA320" s="5">
        <f>VLOOKUP(A320,'[1]census pivot'!$A$4:$S$462,14,FALSE)</f>
        <v>368238.61199999979</v>
      </c>
      <c r="AB320" s="5">
        <f>VLOOKUP(A320,'[1]census pivot'!$A$4:$S$462,15,FALSE)</f>
        <v>293575.58500000008</v>
      </c>
      <c r="AC320" s="5">
        <f>VLOOKUP(A320,'[1]census pivot'!$A$4:$S$462,16,FALSE)</f>
        <v>209746.69099999996</v>
      </c>
      <c r="AD320" s="5">
        <f>VLOOKUP(A320,'[1]census pivot'!$A$4:$S$462,17,FALSE)</f>
        <v>150775.67599999992</v>
      </c>
      <c r="AE320" s="5">
        <f>VLOOKUP(A320,'[1]census pivot'!$A$4:$S$462,18,FALSE)</f>
        <v>112155.64199999999</v>
      </c>
      <c r="AF320" s="5">
        <f>VLOOKUP(A320,'[1]census pivot'!$A$4:$S$462,19,FALSE)</f>
        <v>116767.32</v>
      </c>
      <c r="AG320" s="6">
        <f t="shared" si="40"/>
        <v>3.0919398417302859E-4</v>
      </c>
      <c r="AH320" s="6">
        <f t="shared" si="41"/>
        <v>8.931927366347902E-5</v>
      </c>
      <c r="AI320" s="6">
        <f t="shared" si="42"/>
        <v>8.4121754570370803E-5</v>
      </c>
      <c r="AJ320" s="6">
        <f t="shared" si="43"/>
        <v>5.881363333707201E-5</v>
      </c>
      <c r="AK320" s="6">
        <f t="shared" si="44"/>
        <v>8.1458615238865528E-5</v>
      </c>
      <c r="AL320" s="6">
        <f t="shared" si="45"/>
        <v>8.6300977119679992E-5</v>
      </c>
      <c r="AM320" s="6">
        <f t="shared" si="46"/>
        <v>1.2052458363085728E-4</v>
      </c>
      <c r="AN320" s="6">
        <f t="shared" si="47"/>
        <v>2.8609900031525721E-4</v>
      </c>
      <c r="AO320" s="6">
        <f t="shared" si="48"/>
        <v>8.7094988053115861E-4</v>
      </c>
      <c r="AP320" s="6">
        <f t="shared" si="49"/>
        <v>3.3142834827415749E-3</v>
      </c>
    </row>
    <row r="321" spans="1:42" x14ac:dyDescent="0.35">
      <c r="A321" s="3" t="s">
        <v>238</v>
      </c>
      <c r="B321" s="4">
        <v>56</v>
      </c>
      <c r="C321" s="4">
        <v>61</v>
      </c>
      <c r="D321" s="4">
        <v>66</v>
      </c>
      <c r="E321" s="4">
        <v>49</v>
      </c>
      <c r="F321" s="4">
        <v>56</v>
      </c>
      <c r="G321" s="4">
        <v>68</v>
      </c>
      <c r="H321" s="4">
        <v>52</v>
      </c>
      <c r="I321" s="4">
        <v>95</v>
      </c>
      <c r="J321" s="4">
        <v>144</v>
      </c>
      <c r="K321" s="4">
        <v>363</v>
      </c>
      <c r="L321" s="4">
        <v>883</v>
      </c>
      <c r="M321" s="4">
        <v>56</v>
      </c>
      <c r="N321" s="4">
        <v>1949</v>
      </c>
      <c r="O321" s="5">
        <f>VLOOKUP(A321,'[1]census pivot'!$A$4:$S$462,2,FALSE)</f>
        <v>365746.65100000001</v>
      </c>
      <c r="P321" s="5">
        <f>VLOOKUP(A321,'[1]census pivot'!$A$4:$S$462,3,FALSE)</f>
        <v>386388.74800000002</v>
      </c>
      <c r="Q321" s="5">
        <f>VLOOKUP(A321,'[1]census pivot'!$A$4:$S$462,4,FALSE)</f>
        <v>400134.109</v>
      </c>
      <c r="R321" s="5">
        <f>VLOOKUP(A321,'[1]census pivot'!$A$4:$S$462,5,FALSE)</f>
        <v>463984.38200000004</v>
      </c>
      <c r="S321" s="5">
        <f>VLOOKUP(A321,'[1]census pivot'!$A$4:$S$462,6,FALSE)</f>
        <v>478773.88199999998</v>
      </c>
      <c r="T321" s="5">
        <f>VLOOKUP(A321,'[1]census pivot'!$A$4:$S$462,7,FALSE)</f>
        <v>455550.58299999998</v>
      </c>
      <c r="U321" s="5">
        <f>VLOOKUP(A321,'[1]census pivot'!$A$4:$S$462,8,FALSE)</f>
        <v>418036.42</v>
      </c>
      <c r="V321" s="5">
        <f>VLOOKUP(A321,'[1]census pivot'!$A$4:$S$462,9,FALSE)</f>
        <v>403742.79099999997</v>
      </c>
      <c r="W321" s="5">
        <f>VLOOKUP(A321,'[1]census pivot'!$A$4:$S$462,10,FALSE)</f>
        <v>467146.14000000007</v>
      </c>
      <c r="X321" s="5">
        <f>VLOOKUP(A321,'[1]census pivot'!$A$4:$S$462,11,FALSE)</f>
        <v>505824.12</v>
      </c>
      <c r="Y321" s="5">
        <f>VLOOKUP(A321,'[1]census pivot'!$A$4:$S$462,12,FALSE)</f>
        <v>499968.78100000002</v>
      </c>
      <c r="Z321" s="5">
        <f>VLOOKUP(A321,'[1]census pivot'!$A$4:$S$462,13,FALSE)</f>
        <v>447133.63500000001</v>
      </c>
      <c r="AA321" s="5">
        <f>VLOOKUP(A321,'[1]census pivot'!$A$4:$S$462,14,FALSE)</f>
        <v>382511.29299999995</v>
      </c>
      <c r="AB321" s="5">
        <f>VLOOKUP(A321,'[1]census pivot'!$A$4:$S$462,15,FALSE)</f>
        <v>281642.11200000002</v>
      </c>
      <c r="AC321" s="5">
        <f>VLOOKUP(A321,'[1]census pivot'!$A$4:$S$462,16,FALSE)</f>
        <v>204662.12500000003</v>
      </c>
      <c r="AD321" s="5">
        <f>VLOOKUP(A321,'[1]census pivot'!$A$4:$S$462,17,FALSE)</f>
        <v>164013.451</v>
      </c>
      <c r="AE321" s="5">
        <f>VLOOKUP(A321,'[1]census pivot'!$A$4:$S$462,18,FALSE)</f>
        <v>136769.23300000001</v>
      </c>
      <c r="AF321" s="5">
        <f>VLOOKUP(A321,'[1]census pivot'!$A$4:$S$462,19,FALSE)</f>
        <v>148437.78499999997</v>
      </c>
      <c r="AG321" s="6">
        <f t="shared" si="40"/>
        <v>3.1989356479439097E-4</v>
      </c>
      <c r="AH321" s="6">
        <f t="shared" si="41"/>
        <v>8.39136452457859E-5</v>
      </c>
      <c r="AI321" s="6">
        <f t="shared" si="42"/>
        <v>7.0007341776003788E-5</v>
      </c>
      <c r="AJ321" s="6">
        <f t="shared" si="43"/>
        <v>6.4103517803824279E-5</v>
      </c>
      <c r="AK321" s="6">
        <f t="shared" si="44"/>
        <v>7.8081139373213586E-5</v>
      </c>
      <c r="AL321" s="6">
        <f t="shared" si="45"/>
        <v>5.1700504098109551E-5</v>
      </c>
      <c r="AM321" s="6">
        <f t="shared" si="46"/>
        <v>1.1450681706572189E-4</v>
      </c>
      <c r="AN321" s="6">
        <f t="shared" si="47"/>
        <v>2.9611093024468134E-4</v>
      </c>
      <c r="AO321" s="6">
        <f t="shared" si="48"/>
        <v>1.2068513890912682E-3</v>
      </c>
      <c r="AP321" s="6">
        <f t="shared" si="49"/>
        <v>5.9486201575966666E-3</v>
      </c>
    </row>
    <row r="322" spans="1:42" x14ac:dyDescent="0.35">
      <c r="A322" s="3" t="s">
        <v>71</v>
      </c>
      <c r="B322" s="4">
        <v>45</v>
      </c>
      <c r="C322" s="4">
        <v>64</v>
      </c>
      <c r="D322" s="4">
        <v>52</v>
      </c>
      <c r="E322" s="4">
        <v>52</v>
      </c>
      <c r="F322" s="4">
        <v>49</v>
      </c>
      <c r="G322" s="4">
        <v>47</v>
      </c>
      <c r="H322" s="4">
        <v>31</v>
      </c>
      <c r="I322" s="4">
        <v>80</v>
      </c>
      <c r="J322" s="4">
        <v>145</v>
      </c>
      <c r="K322" s="4">
        <v>207</v>
      </c>
      <c r="L322" s="4">
        <v>339</v>
      </c>
      <c r="M322" s="4">
        <v>39</v>
      </c>
      <c r="N322" s="4">
        <v>1150</v>
      </c>
      <c r="O322" s="5">
        <f>VLOOKUP(A322,'[1]census pivot'!$A$4:$S$462,2,FALSE)</f>
        <v>430289</v>
      </c>
      <c r="P322" s="5">
        <f>VLOOKUP(A322,'[1]census pivot'!$A$4:$S$462,3,FALSE)</f>
        <v>450272</v>
      </c>
      <c r="Q322" s="5">
        <f>VLOOKUP(A322,'[1]census pivot'!$A$4:$S$462,4,FALSE)</f>
        <v>453704</v>
      </c>
      <c r="R322" s="5">
        <f>VLOOKUP(A322,'[1]census pivot'!$A$4:$S$462,5,FALSE)</f>
        <v>457718</v>
      </c>
      <c r="S322" s="5">
        <f>VLOOKUP(A322,'[1]census pivot'!$A$4:$S$462,6,FALSE)</f>
        <v>478963</v>
      </c>
      <c r="T322" s="5">
        <f>VLOOKUP(A322,'[1]census pivot'!$A$4:$S$462,7,FALSE)</f>
        <v>464670</v>
      </c>
      <c r="U322" s="5">
        <f>VLOOKUP(A322,'[1]census pivot'!$A$4:$S$462,8,FALSE)</f>
        <v>444555</v>
      </c>
      <c r="V322" s="5">
        <f>VLOOKUP(A322,'[1]census pivot'!$A$4:$S$462,9,FALSE)</f>
        <v>417816</v>
      </c>
      <c r="W322" s="5">
        <f>VLOOKUP(A322,'[1]census pivot'!$A$4:$S$462,10,FALSE)</f>
        <v>416427</v>
      </c>
      <c r="X322" s="5">
        <f>VLOOKUP(A322,'[1]census pivot'!$A$4:$S$462,11,FALSE)</f>
        <v>410796</v>
      </c>
      <c r="Y322" s="5">
        <f>VLOOKUP(A322,'[1]census pivot'!$A$4:$S$462,12,FALSE)</f>
        <v>422787</v>
      </c>
      <c r="Z322" s="5">
        <f>VLOOKUP(A322,'[1]census pivot'!$A$4:$S$462,13,FALSE)</f>
        <v>409463</v>
      </c>
      <c r="AA322" s="5">
        <f>VLOOKUP(A322,'[1]census pivot'!$A$4:$S$462,14,FALSE)</f>
        <v>392173</v>
      </c>
      <c r="AB322" s="5">
        <f>VLOOKUP(A322,'[1]census pivot'!$A$4:$S$462,15,FALSE)</f>
        <v>359008</v>
      </c>
      <c r="AC322" s="5">
        <f>VLOOKUP(A322,'[1]census pivot'!$A$4:$S$462,16,FALSE)</f>
        <v>278686</v>
      </c>
      <c r="AD322" s="5">
        <f>VLOOKUP(A322,'[1]census pivot'!$A$4:$S$462,17,FALSE)</f>
        <v>201117</v>
      </c>
      <c r="AE322" s="5">
        <f>VLOOKUP(A322,'[1]census pivot'!$A$4:$S$462,18,FALSE)</f>
        <v>130632</v>
      </c>
      <c r="AF322" s="5">
        <f>VLOOKUP(A322,'[1]census pivot'!$A$4:$S$462,19,FALSE)</f>
        <v>123325</v>
      </c>
      <c r="AG322" s="6">
        <f t="shared" si="40"/>
        <v>2.5331811875274526E-4</v>
      </c>
      <c r="AH322" s="6">
        <f t="shared" si="41"/>
        <v>5.7523651070382399E-5</v>
      </c>
      <c r="AI322" s="6">
        <f t="shared" si="42"/>
        <v>5.5515164714561306E-5</v>
      </c>
      <c r="AJ322" s="6">
        <f t="shared" si="43"/>
        <v>5.3892050922488934E-5</v>
      </c>
      <c r="AK322" s="6">
        <f t="shared" si="44"/>
        <v>5.6338500892425825E-5</v>
      </c>
      <c r="AL322" s="6">
        <f t="shared" si="45"/>
        <v>3.7188858218077866E-5</v>
      </c>
      <c r="AM322" s="6">
        <f t="shared" si="46"/>
        <v>9.9795917349021252E-5</v>
      </c>
      <c r="AN322" s="6">
        <f t="shared" si="47"/>
        <v>2.2738178499405671E-4</v>
      </c>
      <c r="AO322" s="6">
        <f t="shared" si="48"/>
        <v>6.2396570901494808E-4</v>
      </c>
      <c r="AP322" s="6">
        <f t="shared" si="49"/>
        <v>2.7488343807013987E-3</v>
      </c>
    </row>
    <row r="323" spans="1:42" x14ac:dyDescent="0.35">
      <c r="A323" s="3" t="s">
        <v>323</v>
      </c>
      <c r="B323" s="4">
        <v>43</v>
      </c>
      <c r="C323" s="4">
        <v>53</v>
      </c>
      <c r="D323" s="4">
        <v>49</v>
      </c>
      <c r="E323" s="4">
        <v>47</v>
      </c>
      <c r="F323" s="4">
        <v>57</v>
      </c>
      <c r="G323" s="4">
        <v>58</v>
      </c>
      <c r="H323" s="4">
        <v>57</v>
      </c>
      <c r="I323" s="4">
        <v>86</v>
      </c>
      <c r="J323" s="4">
        <v>145</v>
      </c>
      <c r="K323" s="4">
        <v>343</v>
      </c>
      <c r="L323" s="4">
        <v>650</v>
      </c>
      <c r="M323" s="4">
        <v>58</v>
      </c>
      <c r="N323" s="4">
        <v>1646</v>
      </c>
      <c r="O323" s="5">
        <f>VLOOKUP(A323,'[1]census pivot'!$A$4:$S$462,2,FALSE)</f>
        <v>526716</v>
      </c>
      <c r="P323" s="5">
        <f>VLOOKUP(A323,'[1]census pivot'!$A$4:$S$462,3,FALSE)</f>
        <v>547575</v>
      </c>
      <c r="Q323" s="5">
        <f>VLOOKUP(A323,'[1]census pivot'!$A$4:$S$462,4,FALSE)</f>
        <v>571455</v>
      </c>
      <c r="R323" s="5">
        <f>VLOOKUP(A323,'[1]census pivot'!$A$4:$S$462,5,FALSE)</f>
        <v>575048</v>
      </c>
      <c r="S323" s="5">
        <f>VLOOKUP(A323,'[1]census pivot'!$A$4:$S$462,6,FALSE)</f>
        <v>575668</v>
      </c>
      <c r="T323" s="5">
        <f>VLOOKUP(A323,'[1]census pivot'!$A$4:$S$462,7,FALSE)</f>
        <v>572509</v>
      </c>
      <c r="U323" s="5">
        <f>VLOOKUP(A323,'[1]census pivot'!$A$4:$S$462,8,FALSE)</f>
        <v>578922</v>
      </c>
      <c r="V323" s="5">
        <f>VLOOKUP(A323,'[1]census pivot'!$A$4:$S$462,9,FALSE)</f>
        <v>576083</v>
      </c>
      <c r="W323" s="5">
        <f>VLOOKUP(A323,'[1]census pivot'!$A$4:$S$462,10,FALSE)</f>
        <v>589073</v>
      </c>
      <c r="X323" s="5">
        <f>VLOOKUP(A323,'[1]census pivot'!$A$4:$S$462,11,FALSE)</f>
        <v>640590</v>
      </c>
      <c r="Y323" s="5">
        <f>VLOOKUP(A323,'[1]census pivot'!$A$4:$S$462,12,FALSE)</f>
        <v>677062</v>
      </c>
      <c r="Z323" s="5">
        <f>VLOOKUP(A323,'[1]census pivot'!$A$4:$S$462,13,FALSE)</f>
        <v>636863</v>
      </c>
      <c r="AA323" s="5">
        <f>VLOOKUP(A323,'[1]census pivot'!$A$4:$S$462,14,FALSE)</f>
        <v>538598</v>
      </c>
      <c r="AB323" s="5">
        <f>VLOOKUP(A323,'[1]census pivot'!$A$4:$S$462,15,FALSE)</f>
        <v>433890</v>
      </c>
      <c r="AC323" s="5">
        <f>VLOOKUP(A323,'[1]census pivot'!$A$4:$S$462,16,FALSE)</f>
        <v>321586</v>
      </c>
      <c r="AD323" s="5">
        <f>VLOOKUP(A323,'[1]census pivot'!$A$4:$S$462,17,FALSE)</f>
        <v>227651</v>
      </c>
      <c r="AE323" s="5">
        <f>VLOOKUP(A323,'[1]census pivot'!$A$4:$S$462,18,FALSE)</f>
        <v>172137</v>
      </c>
      <c r="AF323" s="5">
        <f>VLOOKUP(A323,'[1]census pivot'!$A$4:$S$462,19,FALSE)</f>
        <v>198735</v>
      </c>
      <c r="AG323" s="6">
        <f t="shared" ref="AG323:AG386" si="50">(B323+C323)/O323</f>
        <v>1.8226140842503362E-4</v>
      </c>
      <c r="AH323" s="6">
        <f t="shared" ref="AH323:AH386" si="51">D323/(P323+Q323)</f>
        <v>4.3787923469433348E-5</v>
      </c>
      <c r="AI323" s="6">
        <f t="shared" ref="AI323:AI386" si="52">D323/(R323+S323)</f>
        <v>4.2582183614375745E-5</v>
      </c>
      <c r="AJ323" s="6">
        <f t="shared" ref="AJ323:AJ386" si="53">F323/(T323+U323)</f>
        <v>4.9503617672270417E-5</v>
      </c>
      <c r="AK323" s="6">
        <f t="shared" ref="AK323:AK386" si="54">G323/(V323+W323)</f>
        <v>4.9778742074022704E-5</v>
      </c>
      <c r="AL323" s="6">
        <f t="shared" ref="AL323:AL386" si="55">H323/(X323+Y323)</f>
        <v>4.3258766351054757E-5</v>
      </c>
      <c r="AM323" s="6">
        <f t="shared" ref="AM323:AM386" si="56">I323/(Z323+AA323)</f>
        <v>7.3162784643641946E-5</v>
      </c>
      <c r="AN323" s="6">
        <f t="shared" ref="AN323:AN386" si="57">J323/(AB323+AC323)</f>
        <v>1.9193197401373439E-4</v>
      </c>
      <c r="AO323" s="6">
        <f t="shared" ref="AO323:AO386" si="58">K323/(AD323+AE323)</f>
        <v>8.5795471599947972E-4</v>
      </c>
      <c r="AP323" s="6">
        <f t="shared" ref="AP323:AP386" si="59">L323/AF323</f>
        <v>3.2706870958814503E-3</v>
      </c>
    </row>
    <row r="324" spans="1:42" x14ac:dyDescent="0.35">
      <c r="A324" s="3" t="s">
        <v>232</v>
      </c>
      <c r="B324" s="4">
        <v>66</v>
      </c>
      <c r="C324" s="4">
        <v>72</v>
      </c>
      <c r="D324" s="4">
        <v>48</v>
      </c>
      <c r="E324" s="4">
        <v>32</v>
      </c>
      <c r="F324" s="4">
        <v>53</v>
      </c>
      <c r="G324" s="4">
        <v>54</v>
      </c>
      <c r="H324" s="4">
        <v>58</v>
      </c>
      <c r="I324" s="4">
        <v>62</v>
      </c>
      <c r="J324" s="4">
        <v>147</v>
      </c>
      <c r="K324" s="4">
        <v>254</v>
      </c>
      <c r="L324" s="4">
        <v>440</v>
      </c>
      <c r="M324" s="4">
        <v>53</v>
      </c>
      <c r="N324" s="4">
        <v>1339</v>
      </c>
      <c r="O324" s="5">
        <f>VLOOKUP(A324,'[1]census pivot'!$A$4:$S$462,2,FALSE)</f>
        <v>362932.74400000006</v>
      </c>
      <c r="P324" s="5">
        <f>VLOOKUP(A324,'[1]census pivot'!$A$4:$S$462,3,FALSE)</f>
        <v>369825.09200000006</v>
      </c>
      <c r="Q324" s="5">
        <f>VLOOKUP(A324,'[1]census pivot'!$A$4:$S$462,4,FALSE)</f>
        <v>368944.38099999999</v>
      </c>
      <c r="R324" s="5">
        <f>VLOOKUP(A324,'[1]census pivot'!$A$4:$S$462,5,FALSE)</f>
        <v>384763.55</v>
      </c>
      <c r="S324" s="5">
        <f>VLOOKUP(A324,'[1]census pivot'!$A$4:$S$462,6,FALSE)</f>
        <v>395429.58300000004</v>
      </c>
      <c r="T324" s="5">
        <f>VLOOKUP(A324,'[1]census pivot'!$A$4:$S$462,7,FALSE)</f>
        <v>409591.2159999999</v>
      </c>
      <c r="U324" s="5">
        <f>VLOOKUP(A324,'[1]census pivot'!$A$4:$S$462,8,FALSE)</f>
        <v>402317.43199999991</v>
      </c>
      <c r="V324" s="5">
        <f>VLOOKUP(A324,'[1]census pivot'!$A$4:$S$462,9,FALSE)</f>
        <v>373915.27400000003</v>
      </c>
      <c r="W324" s="5">
        <f>VLOOKUP(A324,'[1]census pivot'!$A$4:$S$462,10,FALSE)</f>
        <v>385957.2080000001</v>
      </c>
      <c r="X324" s="5">
        <f>VLOOKUP(A324,'[1]census pivot'!$A$4:$S$462,11,FALSE)</f>
        <v>420984.61700000003</v>
      </c>
      <c r="Y324" s="5">
        <f>VLOOKUP(A324,'[1]census pivot'!$A$4:$S$462,12,FALSE)</f>
        <v>444401.04500000004</v>
      </c>
      <c r="Z324" s="5">
        <f>VLOOKUP(A324,'[1]census pivot'!$A$4:$S$462,13,FALSE)</f>
        <v>404872.027</v>
      </c>
      <c r="AA324" s="5">
        <f>VLOOKUP(A324,'[1]census pivot'!$A$4:$S$462,14,FALSE)</f>
        <v>351041.98400000005</v>
      </c>
      <c r="AB324" s="5">
        <f>VLOOKUP(A324,'[1]census pivot'!$A$4:$S$462,15,FALSE)</f>
        <v>276286.99900000001</v>
      </c>
      <c r="AC324" s="5">
        <f>VLOOKUP(A324,'[1]census pivot'!$A$4:$S$462,16,FALSE)</f>
        <v>191593.52500000002</v>
      </c>
      <c r="AD324" s="5">
        <f>VLOOKUP(A324,'[1]census pivot'!$A$4:$S$462,17,FALSE)</f>
        <v>133035.93899999998</v>
      </c>
      <c r="AE324" s="5">
        <f>VLOOKUP(A324,'[1]census pivot'!$A$4:$S$462,18,FALSE)</f>
        <v>97932.164000000019</v>
      </c>
      <c r="AF324" s="5">
        <f>VLOOKUP(A324,'[1]census pivot'!$A$4:$S$462,19,FALSE)</f>
        <v>105973.87500000001</v>
      </c>
      <c r="AG324" s="6">
        <f t="shared" si="50"/>
        <v>3.8023573866346978E-4</v>
      </c>
      <c r="AH324" s="6">
        <f t="shared" si="51"/>
        <v>6.4972906643098394E-5</v>
      </c>
      <c r="AI324" s="6">
        <f t="shared" si="52"/>
        <v>6.1523227992830846E-5</v>
      </c>
      <c r="AJ324" s="6">
        <f t="shared" si="53"/>
        <v>6.5278279927866972E-5</v>
      </c>
      <c r="AK324" s="6">
        <f t="shared" si="54"/>
        <v>7.1064555276262778E-5</v>
      </c>
      <c r="AL324" s="6">
        <f t="shared" si="55"/>
        <v>6.7022141164155313E-5</v>
      </c>
      <c r="AM324" s="6">
        <f t="shared" si="56"/>
        <v>8.2019911124520749E-5</v>
      </c>
      <c r="AN324" s="6">
        <f t="shared" si="57"/>
        <v>3.1418277201040323E-4</v>
      </c>
      <c r="AO324" s="6">
        <f t="shared" si="58"/>
        <v>1.0997189512354439E-3</v>
      </c>
      <c r="AP324" s="6">
        <f t="shared" si="59"/>
        <v>4.1519666993398135E-3</v>
      </c>
    </row>
    <row r="325" spans="1:42" x14ac:dyDescent="0.35">
      <c r="A325" s="3" t="s">
        <v>230</v>
      </c>
      <c r="B325" s="4">
        <v>51</v>
      </c>
      <c r="C325" s="4">
        <v>63</v>
      </c>
      <c r="D325" s="4">
        <v>71</v>
      </c>
      <c r="E325" s="4">
        <v>54</v>
      </c>
      <c r="F325" s="4">
        <v>59</v>
      </c>
      <c r="G325" s="4">
        <v>61</v>
      </c>
      <c r="H325" s="4">
        <v>52</v>
      </c>
      <c r="I325" s="4">
        <v>75</v>
      </c>
      <c r="J325" s="4">
        <v>148</v>
      </c>
      <c r="K325" s="4">
        <v>242</v>
      </c>
      <c r="L325" s="4">
        <v>418</v>
      </c>
      <c r="M325" s="4">
        <v>59</v>
      </c>
      <c r="N325" s="4">
        <v>1353</v>
      </c>
      <c r="O325" s="5">
        <f>VLOOKUP(A325,'[1]census pivot'!$A$4:$S$462,2,FALSE)</f>
        <v>366246.83200000011</v>
      </c>
      <c r="P325" s="5">
        <f>VLOOKUP(A325,'[1]census pivot'!$A$4:$S$462,3,FALSE)</f>
        <v>371450.46999999991</v>
      </c>
      <c r="Q325" s="5">
        <f>VLOOKUP(A325,'[1]census pivot'!$A$4:$S$462,4,FALSE)</f>
        <v>377882.34399999992</v>
      </c>
      <c r="R325" s="5">
        <f>VLOOKUP(A325,'[1]census pivot'!$A$4:$S$462,5,FALSE)</f>
        <v>395997.35999999987</v>
      </c>
      <c r="S325" s="5">
        <f>VLOOKUP(A325,'[1]census pivot'!$A$4:$S$462,6,FALSE)</f>
        <v>403136.44300000003</v>
      </c>
      <c r="T325" s="5">
        <f>VLOOKUP(A325,'[1]census pivot'!$A$4:$S$462,7,FALSE)</f>
        <v>407572.60499999992</v>
      </c>
      <c r="U325" s="5">
        <f>VLOOKUP(A325,'[1]census pivot'!$A$4:$S$462,8,FALSE)</f>
        <v>393012.66899999999</v>
      </c>
      <c r="V325" s="5">
        <f>VLOOKUP(A325,'[1]census pivot'!$A$4:$S$462,9,FALSE)</f>
        <v>369821.60500000004</v>
      </c>
      <c r="W325" s="5">
        <f>VLOOKUP(A325,'[1]census pivot'!$A$4:$S$462,10,FALSE)</f>
        <v>407891.49799999996</v>
      </c>
      <c r="X325" s="5">
        <f>VLOOKUP(A325,'[1]census pivot'!$A$4:$S$462,11,FALSE)</f>
        <v>441593.19300000003</v>
      </c>
      <c r="Y325" s="5">
        <f>VLOOKUP(A325,'[1]census pivot'!$A$4:$S$462,12,FALSE)</f>
        <v>450291.89899999986</v>
      </c>
      <c r="Z325" s="5">
        <f>VLOOKUP(A325,'[1]census pivot'!$A$4:$S$462,13,FALSE)</f>
        <v>395434.19199999981</v>
      </c>
      <c r="AA325" s="5">
        <f>VLOOKUP(A325,'[1]census pivot'!$A$4:$S$462,14,FALSE)</f>
        <v>340245.68700000003</v>
      </c>
      <c r="AB325" s="5">
        <f>VLOOKUP(A325,'[1]census pivot'!$A$4:$S$462,15,FALSE)</f>
        <v>253150.75</v>
      </c>
      <c r="AC325" s="5">
        <f>VLOOKUP(A325,'[1]census pivot'!$A$4:$S$462,16,FALSE)</f>
        <v>177933.33499999993</v>
      </c>
      <c r="AD325" s="5">
        <f>VLOOKUP(A325,'[1]census pivot'!$A$4:$S$462,17,FALSE)</f>
        <v>130282.149</v>
      </c>
      <c r="AE325" s="5">
        <f>VLOOKUP(A325,'[1]census pivot'!$A$4:$S$462,18,FALSE)</f>
        <v>98899.010999999984</v>
      </c>
      <c r="AF325" s="5">
        <f>VLOOKUP(A325,'[1]census pivot'!$A$4:$S$462,19,FALSE)</f>
        <v>103575.16099999999</v>
      </c>
      <c r="AG325" s="6">
        <f t="shared" si="50"/>
        <v>3.1126549102819263E-4</v>
      </c>
      <c r="AH325" s="6">
        <f t="shared" si="51"/>
        <v>9.4750955347859645E-5</v>
      </c>
      <c r="AI325" s="6">
        <f t="shared" si="52"/>
        <v>8.8846197887589557E-5</v>
      </c>
      <c r="AJ325" s="6">
        <f t="shared" si="53"/>
        <v>7.3696084497302405E-5</v>
      </c>
      <c r="AK325" s="6">
        <f t="shared" si="54"/>
        <v>7.8435093564316604E-5</v>
      </c>
      <c r="AL325" s="6">
        <f t="shared" si="55"/>
        <v>5.8303474815789389E-5</v>
      </c>
      <c r="AM325" s="6">
        <f t="shared" si="56"/>
        <v>1.0194651524511794E-4</v>
      </c>
      <c r="AN325" s="6">
        <f t="shared" si="57"/>
        <v>3.4332049163911959E-4</v>
      </c>
      <c r="AO325" s="6">
        <f t="shared" si="58"/>
        <v>1.0559332189434771E-3</v>
      </c>
      <c r="AP325" s="6">
        <f t="shared" si="59"/>
        <v>4.0357166328710802E-3</v>
      </c>
    </row>
    <row r="326" spans="1:42" x14ac:dyDescent="0.35">
      <c r="A326" s="3" t="s">
        <v>321</v>
      </c>
      <c r="B326" s="4">
        <v>43</v>
      </c>
      <c r="C326" s="4">
        <v>55</v>
      </c>
      <c r="D326" s="4">
        <v>70</v>
      </c>
      <c r="E326" s="4">
        <v>57</v>
      </c>
      <c r="F326" s="4">
        <v>49</v>
      </c>
      <c r="G326" s="4">
        <v>41</v>
      </c>
      <c r="H326" s="4">
        <v>68</v>
      </c>
      <c r="I326" s="4">
        <v>81</v>
      </c>
      <c r="J326" s="4">
        <v>148</v>
      </c>
      <c r="K326" s="4">
        <v>331</v>
      </c>
      <c r="L326" s="4">
        <v>754</v>
      </c>
      <c r="M326" s="4">
        <v>45</v>
      </c>
      <c r="N326" s="4">
        <v>1742</v>
      </c>
      <c r="O326" s="5">
        <f>VLOOKUP(A326,'[1]census pivot'!$A$4:$S$462,2,FALSE)</f>
        <v>532953.62</v>
      </c>
      <c r="P326" s="5">
        <f>VLOOKUP(A326,'[1]census pivot'!$A$4:$S$462,3,FALSE)</f>
        <v>552431.52899999998</v>
      </c>
      <c r="Q326" s="5">
        <f>VLOOKUP(A326,'[1]census pivot'!$A$4:$S$462,4,FALSE)</f>
        <v>578000.41</v>
      </c>
      <c r="R326" s="5">
        <f>VLOOKUP(A326,'[1]census pivot'!$A$4:$S$462,5,FALSE)</f>
        <v>583053.39600000007</v>
      </c>
      <c r="S326" s="5">
        <f>VLOOKUP(A326,'[1]census pivot'!$A$4:$S$462,6,FALSE)</f>
        <v>564449.18200000015</v>
      </c>
      <c r="T326" s="5">
        <f>VLOOKUP(A326,'[1]census pivot'!$A$4:$S$462,7,FALSE)</f>
        <v>566259.49100000004</v>
      </c>
      <c r="U326" s="5">
        <f>VLOOKUP(A326,'[1]census pivot'!$A$4:$S$462,8,FALSE)</f>
        <v>574479.20399999991</v>
      </c>
      <c r="V326" s="5">
        <f>VLOOKUP(A326,'[1]census pivot'!$A$4:$S$462,9,FALSE)</f>
        <v>565642.44300000009</v>
      </c>
      <c r="W326" s="5">
        <f>VLOOKUP(A326,'[1]census pivot'!$A$4:$S$462,10,FALSE)</f>
        <v>623089.21000000008</v>
      </c>
      <c r="X326" s="5">
        <f>VLOOKUP(A326,'[1]census pivot'!$A$4:$S$462,11,FALSE)</f>
        <v>666162.60200000007</v>
      </c>
      <c r="Y326" s="5">
        <f>VLOOKUP(A326,'[1]census pivot'!$A$4:$S$462,12,FALSE)</f>
        <v>686611.26500000001</v>
      </c>
      <c r="Z326" s="5">
        <f>VLOOKUP(A326,'[1]census pivot'!$A$4:$S$462,13,FALSE)</f>
        <v>614551.02899999998</v>
      </c>
      <c r="AA326" s="5">
        <f>VLOOKUP(A326,'[1]census pivot'!$A$4:$S$462,14,FALSE)</f>
        <v>516489.19099999993</v>
      </c>
      <c r="AB326" s="5">
        <f>VLOOKUP(A326,'[1]census pivot'!$A$4:$S$462,15,FALSE)</f>
        <v>404553.98300000007</v>
      </c>
      <c r="AC326" s="5">
        <f>VLOOKUP(A326,'[1]census pivot'!$A$4:$S$462,16,FALSE)</f>
        <v>294781.41299999994</v>
      </c>
      <c r="AD326" s="5">
        <f>VLOOKUP(A326,'[1]census pivot'!$A$4:$S$462,17,FALSE)</f>
        <v>213775.21899999998</v>
      </c>
      <c r="AE326" s="5">
        <f>VLOOKUP(A326,'[1]census pivot'!$A$4:$S$462,18,FALSE)</f>
        <v>175039.93700000001</v>
      </c>
      <c r="AF326" s="5">
        <f>VLOOKUP(A326,'[1]census pivot'!$A$4:$S$462,19,FALSE)</f>
        <v>191618.64100000003</v>
      </c>
      <c r="AG326" s="6">
        <f t="shared" si="50"/>
        <v>1.8388091631688327E-4</v>
      </c>
      <c r="AH326" s="6">
        <f t="shared" si="51"/>
        <v>6.1923232690968758E-5</v>
      </c>
      <c r="AI326" s="6">
        <f t="shared" si="52"/>
        <v>6.1002041600642042E-5</v>
      </c>
      <c r="AJ326" s="6">
        <f t="shared" si="53"/>
        <v>4.2954622486966665E-5</v>
      </c>
      <c r="AK326" s="6">
        <f t="shared" si="54"/>
        <v>3.4490542837425391E-5</v>
      </c>
      <c r="AL326" s="6">
        <f t="shared" si="55"/>
        <v>5.026708577007128E-5</v>
      </c>
      <c r="AM326" s="6">
        <f t="shared" si="56"/>
        <v>7.1615490384594813E-5</v>
      </c>
      <c r="AN326" s="6">
        <f t="shared" si="57"/>
        <v>2.1162949973148508E-4</v>
      </c>
      <c r="AO326" s="6">
        <f t="shared" si="58"/>
        <v>8.5130426345828979E-4</v>
      </c>
      <c r="AP326" s="6">
        <f t="shared" si="59"/>
        <v>3.9348990059897143E-3</v>
      </c>
    </row>
    <row r="327" spans="1:42" x14ac:dyDescent="0.35">
      <c r="A327" s="3" t="s">
        <v>268</v>
      </c>
      <c r="B327" s="4">
        <v>43</v>
      </c>
      <c r="C327" s="4">
        <v>60</v>
      </c>
      <c r="D327" s="4">
        <v>48</v>
      </c>
      <c r="E327" s="4">
        <v>49</v>
      </c>
      <c r="F327" s="4">
        <v>52</v>
      </c>
      <c r="G327" s="4">
        <v>46</v>
      </c>
      <c r="H327" s="4">
        <v>66</v>
      </c>
      <c r="I327" s="4">
        <v>79</v>
      </c>
      <c r="J327" s="4">
        <v>149</v>
      </c>
      <c r="K327" s="4">
        <v>206</v>
      </c>
      <c r="L327" s="4">
        <v>263</v>
      </c>
      <c r="M327" s="4">
        <v>44</v>
      </c>
      <c r="N327" s="4">
        <v>1105</v>
      </c>
      <c r="O327" s="5">
        <f>VLOOKUP(A327,'[1]census pivot'!$A$4:$S$462,2,FALSE)</f>
        <v>175449.29399999994</v>
      </c>
      <c r="P327" s="5">
        <f>VLOOKUP(A327,'[1]census pivot'!$A$4:$S$462,3,FALSE)</f>
        <v>189882.40199999997</v>
      </c>
      <c r="Q327" s="5">
        <f>VLOOKUP(A327,'[1]census pivot'!$A$4:$S$462,4,FALSE)</f>
        <v>188493.67499999999</v>
      </c>
      <c r="R327" s="5">
        <f>VLOOKUP(A327,'[1]census pivot'!$A$4:$S$462,5,FALSE)</f>
        <v>195346.5769999999</v>
      </c>
      <c r="S327" s="5">
        <f>VLOOKUP(A327,'[1]census pivot'!$A$4:$S$462,6,FALSE)</f>
        <v>200847.00799999994</v>
      </c>
      <c r="T327" s="5">
        <f>VLOOKUP(A327,'[1]census pivot'!$A$4:$S$462,7,FALSE)</f>
        <v>180347.92800000004</v>
      </c>
      <c r="U327" s="5">
        <f>VLOOKUP(A327,'[1]census pivot'!$A$4:$S$462,8,FALSE)</f>
        <v>177770.28599999996</v>
      </c>
      <c r="V327" s="5">
        <f>VLOOKUP(A327,'[1]census pivot'!$A$4:$S$462,9,FALSE)</f>
        <v>165284.83499999999</v>
      </c>
      <c r="W327" s="5">
        <f>VLOOKUP(A327,'[1]census pivot'!$A$4:$S$462,10,FALSE)</f>
        <v>174250.24900000001</v>
      </c>
      <c r="X327" s="5">
        <f>VLOOKUP(A327,'[1]census pivot'!$A$4:$S$462,11,FALSE)</f>
        <v>171328.30000000008</v>
      </c>
      <c r="Y327" s="5">
        <f>VLOOKUP(A327,'[1]census pivot'!$A$4:$S$462,12,FALSE)</f>
        <v>186398.889</v>
      </c>
      <c r="Z327" s="5">
        <f>VLOOKUP(A327,'[1]census pivot'!$A$4:$S$462,13,FALSE)</f>
        <v>182737.84499999997</v>
      </c>
      <c r="AA327" s="5">
        <f>VLOOKUP(A327,'[1]census pivot'!$A$4:$S$462,14,FALSE)</f>
        <v>159360.69100000002</v>
      </c>
      <c r="AB327" s="5">
        <f>VLOOKUP(A327,'[1]census pivot'!$A$4:$S$462,15,FALSE)</f>
        <v>131970.42600000004</v>
      </c>
      <c r="AC327" s="5">
        <f>VLOOKUP(A327,'[1]census pivot'!$A$4:$S$462,16,FALSE)</f>
        <v>94912.466</v>
      </c>
      <c r="AD327" s="5">
        <f>VLOOKUP(A327,'[1]census pivot'!$A$4:$S$462,17,FALSE)</f>
        <v>69684.699000000008</v>
      </c>
      <c r="AE327" s="5">
        <f>VLOOKUP(A327,'[1]census pivot'!$A$4:$S$462,18,FALSE)</f>
        <v>46133.030000000013</v>
      </c>
      <c r="AF327" s="5">
        <f>VLOOKUP(A327,'[1]census pivot'!$A$4:$S$462,19,FALSE)</f>
        <v>44504.654999999984</v>
      </c>
      <c r="AG327" s="6">
        <f t="shared" si="50"/>
        <v>5.8706420329055322E-4</v>
      </c>
      <c r="AH327" s="6">
        <f t="shared" si="51"/>
        <v>1.2685791443416231E-4</v>
      </c>
      <c r="AI327" s="6">
        <f t="shared" si="52"/>
        <v>1.21152895496781E-4</v>
      </c>
      <c r="AJ327" s="6">
        <f t="shared" si="53"/>
        <v>1.452034494955903E-4</v>
      </c>
      <c r="AK327" s="6">
        <f t="shared" si="54"/>
        <v>1.3547937214052375E-4</v>
      </c>
      <c r="AL327" s="6">
        <f t="shared" si="55"/>
        <v>1.8449813721036447E-4</v>
      </c>
      <c r="AM327" s="6">
        <f t="shared" si="56"/>
        <v>2.30927617883755E-4</v>
      </c>
      <c r="AN327" s="6">
        <f t="shared" si="57"/>
        <v>6.5672646662137918E-4</v>
      </c>
      <c r="AO327" s="6">
        <f t="shared" si="58"/>
        <v>1.7786568755807667E-3</v>
      </c>
      <c r="AP327" s="6">
        <f t="shared" si="59"/>
        <v>5.9094941866193566E-3</v>
      </c>
    </row>
    <row r="328" spans="1:42" x14ac:dyDescent="0.35">
      <c r="A328" s="3" t="s">
        <v>46</v>
      </c>
      <c r="B328" s="4">
        <v>73</v>
      </c>
      <c r="C328" s="4">
        <v>58</v>
      </c>
      <c r="D328" s="4">
        <v>55</v>
      </c>
      <c r="E328" s="4">
        <v>71</v>
      </c>
      <c r="F328" s="4">
        <v>68</v>
      </c>
      <c r="G328" s="4">
        <v>63</v>
      </c>
      <c r="H328" s="4">
        <v>56</v>
      </c>
      <c r="I328" s="4">
        <v>79</v>
      </c>
      <c r="J328" s="4">
        <v>151</v>
      </c>
      <c r="K328" s="4">
        <v>263</v>
      </c>
      <c r="L328" s="4">
        <v>348</v>
      </c>
      <c r="M328" s="4">
        <v>51</v>
      </c>
      <c r="N328" s="4">
        <v>1336</v>
      </c>
      <c r="O328" s="5">
        <f>VLOOKUP(A328,'[1]census pivot'!$A$4:$S$462,2,FALSE)</f>
        <v>301921.90099999995</v>
      </c>
      <c r="P328" s="5">
        <f>VLOOKUP(A328,'[1]census pivot'!$A$4:$S$462,3,FALSE)</f>
        <v>309792.87399999995</v>
      </c>
      <c r="Q328" s="5">
        <f>VLOOKUP(A328,'[1]census pivot'!$A$4:$S$462,4,FALSE)</f>
        <v>315572.03699999995</v>
      </c>
      <c r="R328" s="5">
        <f>VLOOKUP(A328,'[1]census pivot'!$A$4:$S$462,5,FALSE)</f>
        <v>341224.04800000013</v>
      </c>
      <c r="S328" s="5">
        <f>VLOOKUP(A328,'[1]census pivot'!$A$4:$S$462,6,FALSE)</f>
        <v>328327.21299999993</v>
      </c>
      <c r="T328" s="5">
        <f>VLOOKUP(A328,'[1]census pivot'!$A$4:$S$462,7,FALSE)</f>
        <v>306356.446</v>
      </c>
      <c r="U328" s="5">
        <f>VLOOKUP(A328,'[1]census pivot'!$A$4:$S$462,8,FALSE)</f>
        <v>289161.45799999998</v>
      </c>
      <c r="V328" s="5">
        <f>VLOOKUP(A328,'[1]census pivot'!$A$4:$S$462,9,FALSE)</f>
        <v>308987.77299999999</v>
      </c>
      <c r="W328" s="5">
        <f>VLOOKUP(A328,'[1]census pivot'!$A$4:$S$462,10,FALSE)</f>
        <v>322393.27100000012</v>
      </c>
      <c r="X328" s="5">
        <f>VLOOKUP(A328,'[1]census pivot'!$A$4:$S$462,11,FALSE)</f>
        <v>346739.97199999995</v>
      </c>
      <c r="Y328" s="5">
        <f>VLOOKUP(A328,'[1]census pivot'!$A$4:$S$462,12,FALSE)</f>
        <v>336245.58600000007</v>
      </c>
      <c r="Z328" s="5">
        <f>VLOOKUP(A328,'[1]census pivot'!$A$4:$S$462,13,FALSE)</f>
        <v>299865.59500000009</v>
      </c>
      <c r="AA328" s="5">
        <f>VLOOKUP(A328,'[1]census pivot'!$A$4:$S$462,14,FALSE)</f>
        <v>254668.43599999999</v>
      </c>
      <c r="AB328" s="5">
        <f>VLOOKUP(A328,'[1]census pivot'!$A$4:$S$462,15,FALSE)</f>
        <v>196493.59099999999</v>
      </c>
      <c r="AC328" s="5">
        <f>VLOOKUP(A328,'[1]census pivot'!$A$4:$S$462,16,FALSE)</f>
        <v>155738.49400000001</v>
      </c>
      <c r="AD328" s="5">
        <f>VLOOKUP(A328,'[1]census pivot'!$A$4:$S$462,17,FALSE)</f>
        <v>119861.00899999996</v>
      </c>
      <c r="AE328" s="5">
        <f>VLOOKUP(A328,'[1]census pivot'!$A$4:$S$462,18,FALSE)</f>
        <v>87109.825999999986</v>
      </c>
      <c r="AF328" s="5">
        <f>VLOOKUP(A328,'[1]census pivot'!$A$4:$S$462,19,FALSE)</f>
        <v>73898.580999999962</v>
      </c>
      <c r="AG328" s="6">
        <f t="shared" si="50"/>
        <v>4.3388704021176663E-4</v>
      </c>
      <c r="AH328" s="6">
        <f t="shared" si="51"/>
        <v>8.7948650511988859E-5</v>
      </c>
      <c r="AI328" s="6">
        <f t="shared" si="52"/>
        <v>8.214456936106046E-5</v>
      </c>
      <c r="AJ328" s="6">
        <f t="shared" si="53"/>
        <v>1.1418632343923618E-4</v>
      </c>
      <c r="AK328" s="6">
        <f t="shared" si="54"/>
        <v>9.9781266160407542E-5</v>
      </c>
      <c r="AL328" s="6">
        <f t="shared" si="55"/>
        <v>8.1992948963644126E-5</v>
      </c>
      <c r="AM328" s="6">
        <f t="shared" si="56"/>
        <v>1.4246195108628056E-4</v>
      </c>
      <c r="AN328" s="6">
        <f t="shared" si="57"/>
        <v>4.2869462048013035E-4</v>
      </c>
      <c r="AO328" s="6">
        <f t="shared" si="58"/>
        <v>1.2707104360863213E-3</v>
      </c>
      <c r="AP328" s="6">
        <f t="shared" si="59"/>
        <v>4.7091567292746822E-3</v>
      </c>
    </row>
    <row r="329" spans="1:42" x14ac:dyDescent="0.35">
      <c r="A329" s="3" t="s">
        <v>476</v>
      </c>
      <c r="B329" s="4">
        <v>78</v>
      </c>
      <c r="C329" s="4">
        <v>37</v>
      </c>
      <c r="D329" s="4">
        <v>63</v>
      </c>
      <c r="E329" s="4">
        <v>43</v>
      </c>
      <c r="F329" s="4">
        <v>49</v>
      </c>
      <c r="G329" s="4">
        <v>59</v>
      </c>
      <c r="H329" s="4">
        <v>68</v>
      </c>
      <c r="I329" s="4">
        <v>84</v>
      </c>
      <c r="J329" s="4">
        <v>151</v>
      </c>
      <c r="K329" s="4">
        <v>243</v>
      </c>
      <c r="L329" s="4">
        <v>488</v>
      </c>
      <c r="M329" s="4">
        <v>52</v>
      </c>
      <c r="N329" s="4">
        <v>1415</v>
      </c>
      <c r="O329" s="5">
        <f>VLOOKUP(A329,'[1]census pivot'!$A$4:$S$462,2,FALSE)</f>
        <v>434211</v>
      </c>
      <c r="P329" s="5">
        <f>VLOOKUP(A329,'[1]census pivot'!$A$4:$S$462,3,FALSE)</f>
        <v>441701</v>
      </c>
      <c r="Q329" s="5">
        <f>VLOOKUP(A329,'[1]census pivot'!$A$4:$S$462,4,FALSE)</f>
        <v>428321</v>
      </c>
      <c r="R329" s="5">
        <f>VLOOKUP(A329,'[1]census pivot'!$A$4:$S$462,5,FALSE)</f>
        <v>428658</v>
      </c>
      <c r="S329" s="5">
        <f>VLOOKUP(A329,'[1]census pivot'!$A$4:$S$462,6,FALSE)</f>
        <v>473330</v>
      </c>
      <c r="T329" s="5">
        <f>VLOOKUP(A329,'[1]census pivot'!$A$4:$S$462,7,FALSE)</f>
        <v>519413</v>
      </c>
      <c r="U329" s="5">
        <f>VLOOKUP(A329,'[1]census pivot'!$A$4:$S$462,8,FALSE)</f>
        <v>509169</v>
      </c>
      <c r="V329" s="5">
        <f>VLOOKUP(A329,'[1]census pivot'!$A$4:$S$462,9,FALSE)</f>
        <v>471487</v>
      </c>
      <c r="W329" s="5">
        <f>VLOOKUP(A329,'[1]census pivot'!$A$4:$S$462,10,FALSE)</f>
        <v>445111</v>
      </c>
      <c r="X329" s="5">
        <f>VLOOKUP(A329,'[1]census pivot'!$A$4:$S$462,11,FALSE)</f>
        <v>454933</v>
      </c>
      <c r="Y329" s="5">
        <f>VLOOKUP(A329,'[1]census pivot'!$A$4:$S$462,12,FALSE)</f>
        <v>472776</v>
      </c>
      <c r="Z329" s="5">
        <f>VLOOKUP(A329,'[1]census pivot'!$A$4:$S$462,13,FALSE)</f>
        <v>470654</v>
      </c>
      <c r="AA329" s="5">
        <f>VLOOKUP(A329,'[1]census pivot'!$A$4:$S$462,14,FALSE)</f>
        <v>430793</v>
      </c>
      <c r="AB329" s="5">
        <f>VLOOKUP(A329,'[1]census pivot'!$A$4:$S$462,15,FALSE)</f>
        <v>352446</v>
      </c>
      <c r="AC329" s="5">
        <f>VLOOKUP(A329,'[1]census pivot'!$A$4:$S$462,16,FALSE)</f>
        <v>245922</v>
      </c>
      <c r="AD329" s="5">
        <f>VLOOKUP(A329,'[1]census pivot'!$A$4:$S$462,17,FALSE)</f>
        <v>159203</v>
      </c>
      <c r="AE329" s="5">
        <f>VLOOKUP(A329,'[1]census pivot'!$A$4:$S$462,18,FALSE)</f>
        <v>113905</v>
      </c>
      <c r="AF329" s="5">
        <f>VLOOKUP(A329,'[1]census pivot'!$A$4:$S$462,19,FALSE)</f>
        <v>123485</v>
      </c>
      <c r="AG329" s="6">
        <f t="shared" si="50"/>
        <v>2.6484819592318022E-4</v>
      </c>
      <c r="AH329" s="6">
        <f t="shared" si="51"/>
        <v>7.2411961996363315E-5</v>
      </c>
      <c r="AI329" s="6">
        <f t="shared" si="52"/>
        <v>6.9845718568317986E-5</v>
      </c>
      <c r="AJ329" s="6">
        <f t="shared" si="53"/>
        <v>4.7638399272007485E-5</v>
      </c>
      <c r="AK329" s="6">
        <f t="shared" si="54"/>
        <v>6.4368458146319321E-5</v>
      </c>
      <c r="AL329" s="6">
        <f t="shared" si="55"/>
        <v>7.3298846944462115E-5</v>
      </c>
      <c r="AM329" s="6">
        <f t="shared" si="56"/>
        <v>9.3183514948743523E-5</v>
      </c>
      <c r="AN329" s="6">
        <f t="shared" si="57"/>
        <v>2.5235306700893098E-4</v>
      </c>
      <c r="AO329" s="6">
        <f t="shared" si="58"/>
        <v>8.897578979744277E-4</v>
      </c>
      <c r="AP329" s="6">
        <f t="shared" si="59"/>
        <v>3.9518969915374336E-3</v>
      </c>
    </row>
    <row r="330" spans="1:42" x14ac:dyDescent="0.35">
      <c r="A330" s="3" t="s">
        <v>63</v>
      </c>
      <c r="B330" s="4">
        <v>52</v>
      </c>
      <c r="C330" s="4">
        <v>58</v>
      </c>
      <c r="D330" s="4">
        <v>59</v>
      </c>
      <c r="E330" s="4">
        <v>48</v>
      </c>
      <c r="F330" s="4">
        <v>37</v>
      </c>
      <c r="G330" s="4">
        <v>72</v>
      </c>
      <c r="H330" s="4">
        <v>81</v>
      </c>
      <c r="I330" s="4">
        <v>67</v>
      </c>
      <c r="J330" s="4">
        <v>152</v>
      </c>
      <c r="K330" s="4">
        <v>278</v>
      </c>
      <c r="L330" s="4">
        <v>350</v>
      </c>
      <c r="M330" s="4">
        <v>53</v>
      </c>
      <c r="N330" s="4">
        <v>1307</v>
      </c>
      <c r="O330" s="5">
        <f>VLOOKUP(A330,'[1]census pivot'!$A$4:$S$462,2,FALSE)</f>
        <v>500512.114</v>
      </c>
      <c r="P330" s="5">
        <f>VLOOKUP(A330,'[1]census pivot'!$A$4:$S$462,3,FALSE)</f>
        <v>451503.86900000001</v>
      </c>
      <c r="Q330" s="5">
        <f>VLOOKUP(A330,'[1]census pivot'!$A$4:$S$462,4,FALSE)</f>
        <v>448731.44899999996</v>
      </c>
      <c r="R330" s="5">
        <f>VLOOKUP(A330,'[1]census pivot'!$A$4:$S$462,5,FALSE)</f>
        <v>433687.80299999996</v>
      </c>
      <c r="S330" s="5">
        <f>VLOOKUP(A330,'[1]census pivot'!$A$4:$S$462,6,FALSE)</f>
        <v>424616.96000000002</v>
      </c>
      <c r="T330" s="5">
        <f>VLOOKUP(A330,'[1]census pivot'!$A$4:$S$462,7,FALSE)</f>
        <v>479172.41299999994</v>
      </c>
      <c r="U330" s="5">
        <f>VLOOKUP(A330,'[1]census pivot'!$A$4:$S$462,8,FALSE)</f>
        <v>440286.97399999999</v>
      </c>
      <c r="V330" s="5">
        <f>VLOOKUP(A330,'[1]census pivot'!$A$4:$S$462,9,FALSE)</f>
        <v>431529.58199999994</v>
      </c>
      <c r="W330" s="5">
        <f>VLOOKUP(A330,'[1]census pivot'!$A$4:$S$462,10,FALSE)</f>
        <v>427297.22</v>
      </c>
      <c r="X330" s="5">
        <f>VLOOKUP(A330,'[1]census pivot'!$A$4:$S$462,11,FALSE)</f>
        <v>429470.81900000002</v>
      </c>
      <c r="Y330" s="5">
        <f>VLOOKUP(A330,'[1]census pivot'!$A$4:$S$462,12,FALSE)</f>
        <v>390314.72700000001</v>
      </c>
      <c r="Z330" s="5">
        <f>VLOOKUP(A330,'[1]census pivot'!$A$4:$S$462,13,FALSE)</f>
        <v>350422.49800000002</v>
      </c>
      <c r="AA330" s="5">
        <f>VLOOKUP(A330,'[1]census pivot'!$A$4:$S$462,14,FALSE)</f>
        <v>301356.09699999995</v>
      </c>
      <c r="AB330" s="5">
        <f>VLOOKUP(A330,'[1]census pivot'!$A$4:$S$462,15,FALSE)</f>
        <v>233948.65100000001</v>
      </c>
      <c r="AC330" s="5">
        <f>VLOOKUP(A330,'[1]census pivot'!$A$4:$S$462,16,FALSE)</f>
        <v>188709.36899999998</v>
      </c>
      <c r="AD330" s="5">
        <f>VLOOKUP(A330,'[1]census pivot'!$A$4:$S$462,17,FALSE)</f>
        <v>172567.44200000001</v>
      </c>
      <c r="AE330" s="5">
        <f>VLOOKUP(A330,'[1]census pivot'!$A$4:$S$462,18,FALSE)</f>
        <v>122266.00100000002</v>
      </c>
      <c r="AF330" s="5">
        <f>VLOOKUP(A330,'[1]census pivot'!$A$4:$S$462,19,FALSE)</f>
        <v>96568.51999999999</v>
      </c>
      <c r="AG330" s="6">
        <f t="shared" si="50"/>
        <v>2.1977490039331996E-4</v>
      </c>
      <c r="AH330" s="6">
        <f t="shared" si="51"/>
        <v>6.5538419589087929E-5</v>
      </c>
      <c r="AI330" s="6">
        <f t="shared" si="52"/>
        <v>6.8740152150361533E-5</v>
      </c>
      <c r="AJ330" s="6">
        <f t="shared" si="53"/>
        <v>4.0241037856737882E-5</v>
      </c>
      <c r="AK330" s="6">
        <f t="shared" si="54"/>
        <v>8.3835296979937535E-5</v>
      </c>
      <c r="AL330" s="6">
        <f t="shared" si="55"/>
        <v>9.8806328551686849E-5</v>
      </c>
      <c r="AM330" s="6">
        <f t="shared" si="56"/>
        <v>1.0279564335800258E-4</v>
      </c>
      <c r="AN330" s="6">
        <f t="shared" si="57"/>
        <v>3.5962880817924615E-4</v>
      </c>
      <c r="AO330" s="6">
        <f t="shared" si="58"/>
        <v>9.4290524565763037E-4</v>
      </c>
      <c r="AP330" s="6">
        <f t="shared" si="59"/>
        <v>3.6243695150345065E-3</v>
      </c>
    </row>
    <row r="331" spans="1:42" x14ac:dyDescent="0.35">
      <c r="A331" s="3" t="s">
        <v>270</v>
      </c>
      <c r="B331" s="4">
        <v>61</v>
      </c>
      <c r="C331" s="4">
        <v>41</v>
      </c>
      <c r="D331" s="4">
        <v>58</v>
      </c>
      <c r="E331" s="4">
        <v>58</v>
      </c>
      <c r="F331" s="4">
        <v>52</v>
      </c>
      <c r="G331" s="4">
        <v>63</v>
      </c>
      <c r="H331" s="4">
        <v>63</v>
      </c>
      <c r="I331" s="4">
        <v>82</v>
      </c>
      <c r="J331" s="4">
        <v>152</v>
      </c>
      <c r="K331" s="4">
        <v>346</v>
      </c>
      <c r="L331" s="4">
        <v>620</v>
      </c>
      <c r="M331" s="4">
        <v>58</v>
      </c>
      <c r="N331" s="4">
        <v>1654</v>
      </c>
      <c r="O331" s="5">
        <f>VLOOKUP(A331,'[1]census pivot'!$A$4:$S$462,2,FALSE)</f>
        <v>387831.17799999996</v>
      </c>
      <c r="P331" s="5">
        <f>VLOOKUP(A331,'[1]census pivot'!$A$4:$S$462,3,FALSE)</f>
        <v>373494.70199999999</v>
      </c>
      <c r="Q331" s="5">
        <f>VLOOKUP(A331,'[1]census pivot'!$A$4:$S$462,4,FALSE)</f>
        <v>392436.81699999992</v>
      </c>
      <c r="R331" s="5">
        <f>VLOOKUP(A331,'[1]census pivot'!$A$4:$S$462,5,FALSE)</f>
        <v>413697.13900000008</v>
      </c>
      <c r="S331" s="5">
        <f>VLOOKUP(A331,'[1]census pivot'!$A$4:$S$462,6,FALSE)</f>
        <v>410220.51700000005</v>
      </c>
      <c r="T331" s="5">
        <f>VLOOKUP(A331,'[1]census pivot'!$A$4:$S$462,7,FALSE)</f>
        <v>390512.09599999996</v>
      </c>
      <c r="U331" s="5">
        <f>VLOOKUP(A331,'[1]census pivot'!$A$4:$S$462,8,FALSE)</f>
        <v>353220.04199999984</v>
      </c>
      <c r="V331" s="5">
        <f>VLOOKUP(A331,'[1]census pivot'!$A$4:$S$462,9,FALSE)</f>
        <v>377031.1160000001</v>
      </c>
      <c r="W331" s="5">
        <f>VLOOKUP(A331,'[1]census pivot'!$A$4:$S$462,10,FALSE)</f>
        <v>408558.47899999999</v>
      </c>
      <c r="X331" s="5">
        <f>VLOOKUP(A331,'[1]census pivot'!$A$4:$S$462,11,FALSE)</f>
        <v>445620.78499999992</v>
      </c>
      <c r="Y331" s="5">
        <f>VLOOKUP(A331,'[1]census pivot'!$A$4:$S$462,12,FALSE)</f>
        <v>410113.04100000008</v>
      </c>
      <c r="Z331" s="5">
        <f>VLOOKUP(A331,'[1]census pivot'!$A$4:$S$462,13,FALSE)</f>
        <v>353547.42600000004</v>
      </c>
      <c r="AA331" s="5">
        <f>VLOOKUP(A331,'[1]census pivot'!$A$4:$S$462,14,FALSE)</f>
        <v>289947.42299999995</v>
      </c>
      <c r="AB331" s="5">
        <f>VLOOKUP(A331,'[1]census pivot'!$A$4:$S$462,15,FALSE)</f>
        <v>220966.34900000002</v>
      </c>
      <c r="AC331" s="5">
        <f>VLOOKUP(A331,'[1]census pivot'!$A$4:$S$462,16,FALSE)</f>
        <v>178583.28799999994</v>
      </c>
      <c r="AD331" s="5">
        <f>VLOOKUP(A331,'[1]census pivot'!$A$4:$S$462,17,FALSE)</f>
        <v>151995.96899999995</v>
      </c>
      <c r="AE331" s="5">
        <f>VLOOKUP(A331,'[1]census pivot'!$A$4:$S$462,18,FALSE)</f>
        <v>117280.96300000002</v>
      </c>
      <c r="AF331" s="5">
        <f>VLOOKUP(A331,'[1]census pivot'!$A$4:$S$462,19,FALSE)</f>
        <v>108359.32899999998</v>
      </c>
      <c r="AG331" s="6">
        <f t="shared" si="50"/>
        <v>2.6300103185618567E-4</v>
      </c>
      <c r="AH331" s="6">
        <f t="shared" si="51"/>
        <v>7.5724785520936378E-5</v>
      </c>
      <c r="AI331" s="6">
        <f t="shared" si="52"/>
        <v>7.0395384268837649E-5</v>
      </c>
      <c r="AJ331" s="6">
        <f t="shared" si="53"/>
        <v>6.9917645538130575E-5</v>
      </c>
      <c r="AK331" s="6">
        <f t="shared" si="54"/>
        <v>8.0194544837371466E-5</v>
      </c>
      <c r="AL331" s="6">
        <f t="shared" si="55"/>
        <v>7.3621023367142197E-5</v>
      </c>
      <c r="AM331" s="6">
        <f t="shared" si="56"/>
        <v>1.2742914745538235E-4</v>
      </c>
      <c r="AN331" s="6">
        <f t="shared" si="57"/>
        <v>3.804283271067019E-4</v>
      </c>
      <c r="AO331" s="6">
        <f t="shared" si="58"/>
        <v>1.2849225421210609E-3</v>
      </c>
      <c r="AP331" s="6">
        <f t="shared" si="59"/>
        <v>5.7217039429987623E-3</v>
      </c>
    </row>
    <row r="332" spans="1:42" x14ac:dyDescent="0.35">
      <c r="A332" s="3" t="s">
        <v>275</v>
      </c>
      <c r="B332" s="4">
        <v>43</v>
      </c>
      <c r="C332" s="4">
        <v>53</v>
      </c>
      <c r="D332" s="4">
        <v>50</v>
      </c>
      <c r="E332" s="4">
        <v>50</v>
      </c>
      <c r="F332" s="4">
        <v>53</v>
      </c>
      <c r="G332" s="4">
        <v>54</v>
      </c>
      <c r="H332" s="4">
        <v>53</v>
      </c>
      <c r="I332" s="4">
        <v>105</v>
      </c>
      <c r="J332" s="4">
        <v>153</v>
      </c>
      <c r="K332" s="4">
        <v>355</v>
      </c>
      <c r="L332" s="4">
        <v>586</v>
      </c>
      <c r="M332" s="4">
        <v>51</v>
      </c>
      <c r="N332" s="4">
        <v>1606</v>
      </c>
      <c r="O332" s="5">
        <f>VLOOKUP(A332,'[1]census pivot'!$A$4:$S$462,2,FALSE)</f>
        <v>364253.70500000002</v>
      </c>
      <c r="P332" s="5">
        <f>VLOOKUP(A332,'[1]census pivot'!$A$4:$S$462,3,FALSE)</f>
        <v>374609.7620000001</v>
      </c>
      <c r="Q332" s="5">
        <f>VLOOKUP(A332,'[1]census pivot'!$A$4:$S$462,4,FALSE)</f>
        <v>377238.37599999993</v>
      </c>
      <c r="R332" s="5">
        <f>VLOOKUP(A332,'[1]census pivot'!$A$4:$S$462,5,FALSE)</f>
        <v>391411.14699999994</v>
      </c>
      <c r="S332" s="5">
        <f>VLOOKUP(A332,'[1]census pivot'!$A$4:$S$462,6,FALSE)</f>
        <v>407455.054</v>
      </c>
      <c r="T332" s="5">
        <f>VLOOKUP(A332,'[1]census pivot'!$A$4:$S$462,7,FALSE)</f>
        <v>386950.08800000011</v>
      </c>
      <c r="U332" s="5">
        <f>VLOOKUP(A332,'[1]census pivot'!$A$4:$S$462,8,FALSE)</f>
        <v>377187.66600000003</v>
      </c>
      <c r="V332" s="5">
        <f>VLOOKUP(A332,'[1]census pivot'!$A$4:$S$462,9,FALSE)</f>
        <v>345712.38700000005</v>
      </c>
      <c r="W332" s="5">
        <f>VLOOKUP(A332,'[1]census pivot'!$A$4:$S$462,10,FALSE)</f>
        <v>362059.4879999999</v>
      </c>
      <c r="X332" s="5">
        <f>VLOOKUP(A332,'[1]census pivot'!$A$4:$S$462,11,FALSE)</f>
        <v>392150.13899999997</v>
      </c>
      <c r="Y332" s="5">
        <f>VLOOKUP(A332,'[1]census pivot'!$A$4:$S$462,12,FALSE)</f>
        <v>427337.07500000013</v>
      </c>
      <c r="Z332" s="5">
        <f>VLOOKUP(A332,'[1]census pivot'!$A$4:$S$462,13,FALSE)</f>
        <v>390268.27399999998</v>
      </c>
      <c r="AA332" s="5">
        <f>VLOOKUP(A332,'[1]census pivot'!$A$4:$S$462,14,FALSE)</f>
        <v>341157.71299999993</v>
      </c>
      <c r="AB332" s="5">
        <f>VLOOKUP(A332,'[1]census pivot'!$A$4:$S$462,15,FALSE)</f>
        <v>261213.04800000004</v>
      </c>
      <c r="AC332" s="5">
        <f>VLOOKUP(A332,'[1]census pivot'!$A$4:$S$462,16,FALSE)</f>
        <v>198602.72</v>
      </c>
      <c r="AD332" s="5">
        <f>VLOOKUP(A332,'[1]census pivot'!$A$4:$S$462,17,FALSE)</f>
        <v>148285.61099999998</v>
      </c>
      <c r="AE332" s="5">
        <f>VLOOKUP(A332,'[1]census pivot'!$A$4:$S$462,18,FALSE)</f>
        <v>113779.56399999997</v>
      </c>
      <c r="AF332" s="5">
        <f>VLOOKUP(A332,'[1]census pivot'!$A$4:$S$462,19,FALSE)</f>
        <v>112865.90399999999</v>
      </c>
      <c r="AG332" s="6">
        <f t="shared" si="50"/>
        <v>2.6355256976727249E-4</v>
      </c>
      <c r="AH332" s="6">
        <f t="shared" si="51"/>
        <v>6.6502791551769464E-5</v>
      </c>
      <c r="AI332" s="6">
        <f t="shared" si="52"/>
        <v>6.2588703762171062E-5</v>
      </c>
      <c r="AJ332" s="6">
        <f t="shared" si="53"/>
        <v>6.9359221845227638E-5</v>
      </c>
      <c r="AK332" s="6">
        <f t="shared" si="54"/>
        <v>7.6295769735128285E-5</v>
      </c>
      <c r="AL332" s="6">
        <f t="shared" si="55"/>
        <v>6.4674590517772238E-5</v>
      </c>
      <c r="AM332" s="6">
        <f t="shared" si="56"/>
        <v>1.4355519473770078E-4</v>
      </c>
      <c r="AN332" s="6">
        <f t="shared" si="57"/>
        <v>3.3274196025395979E-4</v>
      </c>
      <c r="AO332" s="6">
        <f t="shared" si="58"/>
        <v>1.354624856202279E-3</v>
      </c>
      <c r="AP332" s="6">
        <f t="shared" si="59"/>
        <v>5.1920020062037513E-3</v>
      </c>
    </row>
    <row r="333" spans="1:42" x14ac:dyDescent="0.35">
      <c r="A333" s="3" t="s">
        <v>206</v>
      </c>
      <c r="B333" s="4">
        <v>64</v>
      </c>
      <c r="C333" s="4">
        <v>46</v>
      </c>
      <c r="D333" s="4">
        <v>51</v>
      </c>
      <c r="E333" s="4">
        <v>63</v>
      </c>
      <c r="F333" s="4">
        <v>48</v>
      </c>
      <c r="G333" s="4">
        <v>52</v>
      </c>
      <c r="H333" s="4">
        <v>34</v>
      </c>
      <c r="I333" s="4">
        <v>74</v>
      </c>
      <c r="J333" s="4">
        <v>155</v>
      </c>
      <c r="K333" s="4">
        <v>270</v>
      </c>
      <c r="L333" s="4">
        <v>328</v>
      </c>
      <c r="M333" s="4">
        <v>48</v>
      </c>
      <c r="N333" s="4">
        <v>1233</v>
      </c>
      <c r="O333" s="5">
        <f>VLOOKUP(A333,'[1]census pivot'!$A$4:$S$462,2,FALSE)</f>
        <v>241145</v>
      </c>
      <c r="P333" s="5">
        <f>VLOOKUP(A333,'[1]census pivot'!$A$4:$S$462,3,FALSE)</f>
        <v>248453</v>
      </c>
      <c r="Q333" s="5">
        <f>VLOOKUP(A333,'[1]census pivot'!$A$4:$S$462,4,FALSE)</f>
        <v>248461</v>
      </c>
      <c r="R333" s="5">
        <f>VLOOKUP(A333,'[1]census pivot'!$A$4:$S$462,5,FALSE)</f>
        <v>253858</v>
      </c>
      <c r="S333" s="5">
        <f>VLOOKUP(A333,'[1]census pivot'!$A$4:$S$462,6,FALSE)</f>
        <v>274525</v>
      </c>
      <c r="T333" s="5">
        <f>VLOOKUP(A333,'[1]census pivot'!$A$4:$S$462,7,FALSE)</f>
        <v>257524</v>
      </c>
      <c r="U333" s="5">
        <f>VLOOKUP(A333,'[1]census pivot'!$A$4:$S$462,8,FALSE)</f>
        <v>249219</v>
      </c>
      <c r="V333" s="5">
        <f>VLOOKUP(A333,'[1]census pivot'!$A$4:$S$462,9,FALSE)</f>
        <v>242392</v>
      </c>
      <c r="W333" s="5">
        <f>VLOOKUP(A333,'[1]census pivot'!$A$4:$S$462,10,FALSE)</f>
        <v>245937</v>
      </c>
      <c r="X333" s="5">
        <f>VLOOKUP(A333,'[1]census pivot'!$A$4:$S$462,11,FALSE)</f>
        <v>252526</v>
      </c>
      <c r="Y333" s="5">
        <f>VLOOKUP(A333,'[1]census pivot'!$A$4:$S$462,12,FALSE)</f>
        <v>273218</v>
      </c>
      <c r="Z333" s="5">
        <f>VLOOKUP(A333,'[1]census pivot'!$A$4:$S$462,13,FALSE)</f>
        <v>269410</v>
      </c>
      <c r="AA333" s="5">
        <f>VLOOKUP(A333,'[1]census pivot'!$A$4:$S$462,14,FALSE)</f>
        <v>241164</v>
      </c>
      <c r="AB333" s="5">
        <f>VLOOKUP(A333,'[1]census pivot'!$A$4:$S$462,15,FALSE)</f>
        <v>201405</v>
      </c>
      <c r="AC333" s="5">
        <f>VLOOKUP(A333,'[1]census pivot'!$A$4:$S$462,16,FALSE)</f>
        <v>145353</v>
      </c>
      <c r="AD333" s="5">
        <f>VLOOKUP(A333,'[1]census pivot'!$A$4:$S$462,17,FALSE)</f>
        <v>102608</v>
      </c>
      <c r="AE333" s="5">
        <f>VLOOKUP(A333,'[1]census pivot'!$A$4:$S$462,18,FALSE)</f>
        <v>70739</v>
      </c>
      <c r="AF333" s="5">
        <f>VLOOKUP(A333,'[1]census pivot'!$A$4:$S$462,19,FALSE)</f>
        <v>69235</v>
      </c>
      <c r="AG333" s="6">
        <f t="shared" si="50"/>
        <v>4.5615708391216905E-4</v>
      </c>
      <c r="AH333" s="6">
        <f t="shared" si="51"/>
        <v>1.0263345367608882E-4</v>
      </c>
      <c r="AI333" s="6">
        <f t="shared" si="52"/>
        <v>9.6520894881175202E-5</v>
      </c>
      <c r="AJ333" s="6">
        <f t="shared" si="53"/>
        <v>9.472257140207166E-5</v>
      </c>
      <c r="AK333" s="6">
        <f t="shared" si="54"/>
        <v>1.0648558656151898E-4</v>
      </c>
      <c r="AL333" s="6">
        <f t="shared" si="55"/>
        <v>6.4670257768039202E-5</v>
      </c>
      <c r="AM333" s="6">
        <f t="shared" si="56"/>
        <v>1.4493491638822189E-4</v>
      </c>
      <c r="AN333" s="6">
        <f t="shared" si="57"/>
        <v>4.4699761793527476E-4</v>
      </c>
      <c r="AO333" s="6">
        <f t="shared" si="58"/>
        <v>1.5575694993279377E-3</v>
      </c>
      <c r="AP333" s="6">
        <f t="shared" si="59"/>
        <v>4.7374882646060521E-3</v>
      </c>
    </row>
    <row r="334" spans="1:42" x14ac:dyDescent="0.35">
      <c r="A334" s="3" t="s">
        <v>305</v>
      </c>
      <c r="B334" s="4">
        <v>41</v>
      </c>
      <c r="C334" s="4">
        <v>62</v>
      </c>
      <c r="D334" s="4">
        <v>42</v>
      </c>
      <c r="E334" s="4">
        <v>56</v>
      </c>
      <c r="F334" s="4">
        <v>62</v>
      </c>
      <c r="G334" s="4">
        <v>54</v>
      </c>
      <c r="H334" s="4">
        <v>41</v>
      </c>
      <c r="I334" s="4">
        <v>76</v>
      </c>
      <c r="J334" s="4">
        <v>157</v>
      </c>
      <c r="K334" s="4">
        <v>133</v>
      </c>
      <c r="L334" s="4">
        <v>155</v>
      </c>
      <c r="M334" s="4">
        <v>44</v>
      </c>
      <c r="N334" s="4">
        <v>923</v>
      </c>
      <c r="O334" s="5">
        <f>VLOOKUP(A334,'[1]census pivot'!$A$4:$S$462,2,FALSE)</f>
        <v>177619</v>
      </c>
      <c r="P334" s="5">
        <f>VLOOKUP(A334,'[1]census pivot'!$A$4:$S$462,3,FALSE)</f>
        <v>186248</v>
      </c>
      <c r="Q334" s="5">
        <f>VLOOKUP(A334,'[1]census pivot'!$A$4:$S$462,4,FALSE)</f>
        <v>182767</v>
      </c>
      <c r="R334" s="5">
        <f>VLOOKUP(A334,'[1]census pivot'!$A$4:$S$462,5,FALSE)</f>
        <v>173006</v>
      </c>
      <c r="S334" s="5">
        <f>VLOOKUP(A334,'[1]census pivot'!$A$4:$S$462,6,FALSE)</f>
        <v>181598</v>
      </c>
      <c r="T334" s="5">
        <f>VLOOKUP(A334,'[1]census pivot'!$A$4:$S$462,7,FALSE)</f>
        <v>207187</v>
      </c>
      <c r="U334" s="5">
        <f>VLOOKUP(A334,'[1]census pivot'!$A$4:$S$462,8,FALSE)</f>
        <v>202567</v>
      </c>
      <c r="V334" s="5">
        <f>VLOOKUP(A334,'[1]census pivot'!$A$4:$S$462,9,FALSE)</f>
        <v>189815</v>
      </c>
      <c r="W334" s="5">
        <f>VLOOKUP(A334,'[1]census pivot'!$A$4:$S$462,10,FALSE)</f>
        <v>190249</v>
      </c>
      <c r="X334" s="5">
        <f>VLOOKUP(A334,'[1]census pivot'!$A$4:$S$462,11,FALSE)</f>
        <v>190015</v>
      </c>
      <c r="Y334" s="5">
        <f>VLOOKUP(A334,'[1]census pivot'!$A$4:$S$462,12,FALSE)</f>
        <v>188301</v>
      </c>
      <c r="Z334" s="5">
        <f>VLOOKUP(A334,'[1]census pivot'!$A$4:$S$462,13,FALSE)</f>
        <v>178338</v>
      </c>
      <c r="AA334" s="5">
        <f>VLOOKUP(A334,'[1]census pivot'!$A$4:$S$462,14,FALSE)</f>
        <v>163989</v>
      </c>
      <c r="AB334" s="5">
        <f>VLOOKUP(A334,'[1]census pivot'!$A$4:$S$462,15,FALSE)</f>
        <v>145621</v>
      </c>
      <c r="AC334" s="5">
        <f>VLOOKUP(A334,'[1]census pivot'!$A$4:$S$462,16,FALSE)</f>
        <v>108562</v>
      </c>
      <c r="AD334" s="5">
        <f>VLOOKUP(A334,'[1]census pivot'!$A$4:$S$462,17,FALSE)</f>
        <v>70228</v>
      </c>
      <c r="AE334" s="5">
        <f>VLOOKUP(A334,'[1]census pivot'!$A$4:$S$462,18,FALSE)</f>
        <v>44497</v>
      </c>
      <c r="AF334" s="5">
        <f>VLOOKUP(A334,'[1]census pivot'!$A$4:$S$462,19,FALSE)</f>
        <v>38154</v>
      </c>
      <c r="AG334" s="6">
        <f t="shared" si="50"/>
        <v>5.798929168613718E-4</v>
      </c>
      <c r="AH334" s="6">
        <f t="shared" si="51"/>
        <v>1.1381651152392179E-4</v>
      </c>
      <c r="AI334" s="6">
        <f t="shared" si="52"/>
        <v>1.1844198034991145E-4</v>
      </c>
      <c r="AJ334" s="6">
        <f t="shared" si="53"/>
        <v>1.5131029837414645E-4</v>
      </c>
      <c r="AK334" s="6">
        <f t="shared" si="54"/>
        <v>1.4208133367011873E-4</v>
      </c>
      <c r="AL334" s="6">
        <f t="shared" si="55"/>
        <v>1.0837500925152518E-4</v>
      </c>
      <c r="AM334" s="6">
        <f t="shared" si="56"/>
        <v>2.2200994955116015E-4</v>
      </c>
      <c r="AN334" s="6">
        <f t="shared" si="57"/>
        <v>6.1766522544780733E-4</v>
      </c>
      <c r="AO334" s="6">
        <f t="shared" si="58"/>
        <v>1.1592939638265416E-3</v>
      </c>
      <c r="AP334" s="6">
        <f t="shared" si="59"/>
        <v>4.0624836190176657E-3</v>
      </c>
    </row>
    <row r="335" spans="1:42" x14ac:dyDescent="0.35">
      <c r="A335" s="3" t="s">
        <v>302</v>
      </c>
      <c r="B335" s="4">
        <v>37</v>
      </c>
      <c r="C335" s="4">
        <v>79</v>
      </c>
      <c r="D335" s="4">
        <v>41</v>
      </c>
      <c r="E335" s="4">
        <v>49</v>
      </c>
      <c r="F335" s="4">
        <v>19</v>
      </c>
      <c r="G335" s="4">
        <v>47</v>
      </c>
      <c r="H335" s="4">
        <v>61</v>
      </c>
      <c r="I335" s="4">
        <v>73</v>
      </c>
      <c r="J335" s="4">
        <v>157</v>
      </c>
      <c r="K335" s="4">
        <v>172</v>
      </c>
      <c r="L335" s="4">
        <v>169</v>
      </c>
      <c r="M335" s="4">
        <v>34</v>
      </c>
      <c r="N335" s="4">
        <v>938</v>
      </c>
      <c r="O335" s="5">
        <f>VLOOKUP(A335,'[1]census pivot'!$A$4:$S$462,2,FALSE)</f>
        <v>177718.796</v>
      </c>
      <c r="P335" s="5">
        <f>VLOOKUP(A335,'[1]census pivot'!$A$4:$S$462,3,FALSE)</f>
        <v>185430.72500000006</v>
      </c>
      <c r="Q335" s="5">
        <f>VLOOKUP(A335,'[1]census pivot'!$A$4:$S$462,4,FALSE)</f>
        <v>178580.67199999999</v>
      </c>
      <c r="R335" s="5">
        <f>VLOOKUP(A335,'[1]census pivot'!$A$4:$S$462,5,FALSE)</f>
        <v>174651.01900000003</v>
      </c>
      <c r="S335" s="5">
        <f>VLOOKUP(A335,'[1]census pivot'!$A$4:$S$462,6,FALSE)</f>
        <v>182977.18799999997</v>
      </c>
      <c r="T335" s="5">
        <f>VLOOKUP(A335,'[1]census pivot'!$A$4:$S$462,7,FALSE)</f>
        <v>194964.36000000002</v>
      </c>
      <c r="U335" s="5">
        <f>VLOOKUP(A335,'[1]census pivot'!$A$4:$S$462,8,FALSE)</f>
        <v>194638.58300000001</v>
      </c>
      <c r="V335" s="5">
        <f>VLOOKUP(A335,'[1]census pivot'!$A$4:$S$462,9,FALSE)</f>
        <v>184189.63399999996</v>
      </c>
      <c r="W335" s="5">
        <f>VLOOKUP(A335,'[1]census pivot'!$A$4:$S$462,10,FALSE)</f>
        <v>191071.06000000003</v>
      </c>
      <c r="X335" s="5">
        <f>VLOOKUP(A335,'[1]census pivot'!$A$4:$S$462,11,FALSE)</f>
        <v>186617.861</v>
      </c>
      <c r="Y335" s="5">
        <f>VLOOKUP(A335,'[1]census pivot'!$A$4:$S$462,12,FALSE)</f>
        <v>183933.69799999995</v>
      </c>
      <c r="Z335" s="5">
        <f>VLOOKUP(A335,'[1]census pivot'!$A$4:$S$462,13,FALSE)</f>
        <v>168200.31499999997</v>
      </c>
      <c r="AA335" s="5">
        <f>VLOOKUP(A335,'[1]census pivot'!$A$4:$S$462,14,FALSE)</f>
        <v>154548.83499999999</v>
      </c>
      <c r="AB335" s="5">
        <f>VLOOKUP(A335,'[1]census pivot'!$A$4:$S$462,15,FALSE)</f>
        <v>126332.65199999999</v>
      </c>
      <c r="AC335" s="5">
        <f>VLOOKUP(A335,'[1]census pivot'!$A$4:$S$462,16,FALSE)</f>
        <v>91244.229999999981</v>
      </c>
      <c r="AD335" s="5">
        <f>VLOOKUP(A335,'[1]census pivot'!$A$4:$S$462,17,FALSE)</f>
        <v>59198.508000000002</v>
      </c>
      <c r="AE335" s="5">
        <f>VLOOKUP(A335,'[1]census pivot'!$A$4:$S$462,18,FALSE)</f>
        <v>39879.019</v>
      </c>
      <c r="AF335" s="5">
        <f>VLOOKUP(A335,'[1]census pivot'!$A$4:$S$462,19,FALSE)</f>
        <v>35485.930999999997</v>
      </c>
      <c r="AG335" s="6">
        <f t="shared" si="50"/>
        <v>6.5271655340271375E-4</v>
      </c>
      <c r="AH335" s="6">
        <f t="shared" si="51"/>
        <v>1.1263383602244737E-4</v>
      </c>
      <c r="AI335" s="6">
        <f t="shared" si="52"/>
        <v>1.1464420086975969E-4</v>
      </c>
      <c r="AJ335" s="6">
        <f t="shared" si="53"/>
        <v>4.8767598760156178E-5</v>
      </c>
      <c r="AK335" s="6">
        <f t="shared" si="54"/>
        <v>1.2524626413444728E-4</v>
      </c>
      <c r="AL335" s="6">
        <f t="shared" si="55"/>
        <v>1.6461946662596556E-4</v>
      </c>
      <c r="AM335" s="6">
        <f t="shared" si="56"/>
        <v>2.2618185051765437E-4</v>
      </c>
      <c r="AN335" s="6">
        <f t="shared" si="57"/>
        <v>7.2158401461052291E-4</v>
      </c>
      <c r="AO335" s="6">
        <f t="shared" si="58"/>
        <v>1.736014262850949E-3</v>
      </c>
      <c r="AP335" s="6">
        <f t="shared" si="59"/>
        <v>4.7624507864821135E-3</v>
      </c>
    </row>
    <row r="336" spans="1:42" x14ac:dyDescent="0.35">
      <c r="A336" s="3" t="s">
        <v>269</v>
      </c>
      <c r="B336" s="4">
        <v>60</v>
      </c>
      <c r="C336" s="4">
        <v>61</v>
      </c>
      <c r="D336" s="4">
        <v>50</v>
      </c>
      <c r="E336" s="4">
        <v>55</v>
      </c>
      <c r="F336" s="4">
        <v>46</v>
      </c>
      <c r="G336" s="4">
        <v>45</v>
      </c>
      <c r="H336" s="4">
        <v>63</v>
      </c>
      <c r="I336" s="4">
        <v>92</v>
      </c>
      <c r="J336" s="4">
        <v>157</v>
      </c>
      <c r="K336" s="4">
        <v>212</v>
      </c>
      <c r="L336" s="4">
        <v>219</v>
      </c>
      <c r="M336" s="4">
        <v>38</v>
      </c>
      <c r="N336" s="4">
        <v>1098</v>
      </c>
      <c r="O336" s="5">
        <f>VLOOKUP(A336,'[1]census pivot'!$A$4:$S$462,2,FALSE)</f>
        <v>149621</v>
      </c>
      <c r="P336" s="5">
        <f>VLOOKUP(A336,'[1]census pivot'!$A$4:$S$462,3,FALSE)</f>
        <v>160000</v>
      </c>
      <c r="Q336" s="5">
        <f>VLOOKUP(A336,'[1]census pivot'!$A$4:$S$462,4,FALSE)</f>
        <v>163328</v>
      </c>
      <c r="R336" s="5">
        <f>VLOOKUP(A336,'[1]census pivot'!$A$4:$S$462,5,FALSE)</f>
        <v>166703</v>
      </c>
      <c r="S336" s="5">
        <f>VLOOKUP(A336,'[1]census pivot'!$A$4:$S$462,6,FALSE)</f>
        <v>170473</v>
      </c>
      <c r="T336" s="5">
        <f>VLOOKUP(A336,'[1]census pivot'!$A$4:$S$462,7,FALSE)</f>
        <v>156537</v>
      </c>
      <c r="U336" s="5">
        <f>VLOOKUP(A336,'[1]census pivot'!$A$4:$S$462,8,FALSE)</f>
        <v>151408</v>
      </c>
      <c r="V336" s="5">
        <f>VLOOKUP(A336,'[1]census pivot'!$A$4:$S$462,9,FALSE)</f>
        <v>147601</v>
      </c>
      <c r="W336" s="5">
        <f>VLOOKUP(A336,'[1]census pivot'!$A$4:$S$462,10,FALSE)</f>
        <v>146230</v>
      </c>
      <c r="X336" s="5">
        <f>VLOOKUP(A336,'[1]census pivot'!$A$4:$S$462,11,FALSE)</f>
        <v>148200</v>
      </c>
      <c r="Y336" s="5">
        <f>VLOOKUP(A336,'[1]census pivot'!$A$4:$S$462,12,FALSE)</f>
        <v>159124</v>
      </c>
      <c r="Z336" s="5">
        <f>VLOOKUP(A336,'[1]census pivot'!$A$4:$S$462,13,FALSE)</f>
        <v>158877</v>
      </c>
      <c r="AA336" s="5">
        <f>VLOOKUP(A336,'[1]census pivot'!$A$4:$S$462,14,FALSE)</f>
        <v>141515</v>
      </c>
      <c r="AB336" s="5">
        <f>VLOOKUP(A336,'[1]census pivot'!$A$4:$S$462,15,FALSE)</f>
        <v>118075</v>
      </c>
      <c r="AC336" s="5">
        <f>VLOOKUP(A336,'[1]census pivot'!$A$4:$S$462,16,FALSE)</f>
        <v>86158</v>
      </c>
      <c r="AD336" s="5">
        <f>VLOOKUP(A336,'[1]census pivot'!$A$4:$S$462,17,FALSE)</f>
        <v>62114</v>
      </c>
      <c r="AE336" s="5">
        <f>VLOOKUP(A336,'[1]census pivot'!$A$4:$S$462,18,FALSE)</f>
        <v>42266</v>
      </c>
      <c r="AF336" s="5">
        <f>VLOOKUP(A336,'[1]census pivot'!$A$4:$S$462,19,FALSE)</f>
        <v>38602</v>
      </c>
      <c r="AG336" s="6">
        <f t="shared" si="50"/>
        <v>8.0871000728507361E-4</v>
      </c>
      <c r="AH336" s="6">
        <f t="shared" si="51"/>
        <v>1.5464172604908946E-4</v>
      </c>
      <c r="AI336" s="6">
        <f t="shared" si="52"/>
        <v>1.4829050703490165E-4</v>
      </c>
      <c r="AJ336" s="6">
        <f t="shared" si="53"/>
        <v>1.4937732387276949E-4</v>
      </c>
      <c r="AK336" s="6">
        <f t="shared" si="54"/>
        <v>1.5314925926808266E-4</v>
      </c>
      <c r="AL336" s="6">
        <f t="shared" si="55"/>
        <v>2.0499537946922465E-4</v>
      </c>
      <c r="AM336" s="6">
        <f t="shared" si="56"/>
        <v>3.0626647846813498E-4</v>
      </c>
      <c r="AN336" s="6">
        <f t="shared" si="57"/>
        <v>7.6872983308280251E-4</v>
      </c>
      <c r="AO336" s="6">
        <f t="shared" si="58"/>
        <v>2.0310404292009964E-3</v>
      </c>
      <c r="AP336" s="6">
        <f t="shared" si="59"/>
        <v>5.673281177141081E-3</v>
      </c>
    </row>
    <row r="337" spans="1:42" x14ac:dyDescent="0.35">
      <c r="A337" s="3" t="s">
        <v>423</v>
      </c>
      <c r="B337" s="4">
        <v>43</v>
      </c>
      <c r="C337" s="4">
        <v>71</v>
      </c>
      <c r="D337" s="4">
        <v>68</v>
      </c>
      <c r="E337" s="4">
        <v>48</v>
      </c>
      <c r="F337" s="4">
        <v>65</v>
      </c>
      <c r="G337" s="4">
        <v>57</v>
      </c>
      <c r="H337" s="4">
        <v>69</v>
      </c>
      <c r="I337" s="4">
        <v>131</v>
      </c>
      <c r="J337" s="4">
        <v>157</v>
      </c>
      <c r="K337" s="4">
        <v>378</v>
      </c>
      <c r="L337" s="4">
        <v>554</v>
      </c>
      <c r="M337" s="4">
        <v>56</v>
      </c>
      <c r="N337" s="4">
        <v>1697</v>
      </c>
      <c r="O337" s="5">
        <f>VLOOKUP(A337,'[1]census pivot'!$A$4:$S$462,2,FALSE)</f>
        <v>405972.66799999995</v>
      </c>
      <c r="P337" s="5">
        <f>VLOOKUP(A337,'[1]census pivot'!$A$4:$S$462,3,FALSE)</f>
        <v>393319.1650000001</v>
      </c>
      <c r="Q337" s="5">
        <f>VLOOKUP(A337,'[1]census pivot'!$A$4:$S$462,4,FALSE)</f>
        <v>401855.2730000001</v>
      </c>
      <c r="R337" s="5">
        <f>VLOOKUP(A337,'[1]census pivot'!$A$4:$S$462,5,FALSE)</f>
        <v>411421.33600000007</v>
      </c>
      <c r="S337" s="5">
        <f>VLOOKUP(A337,'[1]census pivot'!$A$4:$S$462,6,FALSE)</f>
        <v>404086.98300000012</v>
      </c>
      <c r="T337" s="5">
        <f>VLOOKUP(A337,'[1]census pivot'!$A$4:$S$462,7,FALSE)</f>
        <v>421316.17199999979</v>
      </c>
      <c r="U337" s="5">
        <f>VLOOKUP(A337,'[1]census pivot'!$A$4:$S$462,8,FALSE)</f>
        <v>398775.93300000002</v>
      </c>
      <c r="V337" s="5">
        <f>VLOOKUP(A337,'[1]census pivot'!$A$4:$S$462,9,FALSE)</f>
        <v>421444.03700000007</v>
      </c>
      <c r="W337" s="5">
        <f>VLOOKUP(A337,'[1]census pivot'!$A$4:$S$462,10,FALSE)</f>
        <v>439562.32300000015</v>
      </c>
      <c r="X337" s="5">
        <f>VLOOKUP(A337,'[1]census pivot'!$A$4:$S$462,11,FALSE)</f>
        <v>453175.26500000001</v>
      </c>
      <c r="Y337" s="5">
        <f>VLOOKUP(A337,'[1]census pivot'!$A$4:$S$462,12,FALSE)</f>
        <v>425955.88599999994</v>
      </c>
      <c r="Z337" s="5">
        <f>VLOOKUP(A337,'[1]census pivot'!$A$4:$S$462,13,FALSE)</f>
        <v>378465.79699999996</v>
      </c>
      <c r="AA337" s="5">
        <f>VLOOKUP(A337,'[1]census pivot'!$A$4:$S$462,14,FALSE)</f>
        <v>317699.70999999979</v>
      </c>
      <c r="AB337" s="5">
        <f>VLOOKUP(A337,'[1]census pivot'!$A$4:$S$462,15,FALSE)</f>
        <v>238177.66199999998</v>
      </c>
      <c r="AC337" s="5">
        <f>VLOOKUP(A337,'[1]census pivot'!$A$4:$S$462,16,FALSE)</f>
        <v>188775.76099999997</v>
      </c>
      <c r="AD337" s="5">
        <f>VLOOKUP(A337,'[1]census pivot'!$A$4:$S$462,17,FALSE)</f>
        <v>153622.25399999996</v>
      </c>
      <c r="AE337" s="5">
        <f>VLOOKUP(A337,'[1]census pivot'!$A$4:$S$462,18,FALSE)</f>
        <v>108446.52999999998</v>
      </c>
      <c r="AF337" s="5">
        <f>VLOOKUP(A337,'[1]census pivot'!$A$4:$S$462,19,FALSE)</f>
        <v>94521.242999999959</v>
      </c>
      <c r="AG337" s="6">
        <f t="shared" si="50"/>
        <v>2.8080708132794795E-4</v>
      </c>
      <c r="AH337" s="6">
        <f t="shared" si="51"/>
        <v>8.5515827408928831E-5</v>
      </c>
      <c r="AI337" s="6">
        <f t="shared" si="52"/>
        <v>8.338357612756613E-5</v>
      </c>
      <c r="AJ337" s="6">
        <f t="shared" si="53"/>
        <v>7.9259390016929893E-5</v>
      </c>
      <c r="AK337" s="6">
        <f t="shared" si="54"/>
        <v>6.6201601577019697E-5</v>
      </c>
      <c r="AL337" s="6">
        <f t="shared" si="55"/>
        <v>7.8486582942162173E-5</v>
      </c>
      <c r="AM337" s="6">
        <f t="shared" si="56"/>
        <v>1.8817364359880595E-4</v>
      </c>
      <c r="AN337" s="6">
        <f t="shared" si="57"/>
        <v>3.6772160976444499E-4</v>
      </c>
      <c r="AO337" s="6">
        <f t="shared" si="58"/>
        <v>1.4423694200832407E-3</v>
      </c>
      <c r="AP337" s="6">
        <f t="shared" si="59"/>
        <v>5.8611163206984092E-3</v>
      </c>
    </row>
    <row r="338" spans="1:42" x14ac:dyDescent="0.35">
      <c r="A338" s="3" t="s">
        <v>70</v>
      </c>
      <c r="B338" s="4">
        <v>48</v>
      </c>
      <c r="C338" s="4">
        <v>65</v>
      </c>
      <c r="D338" s="4">
        <v>41</v>
      </c>
      <c r="E338" s="4">
        <v>54</v>
      </c>
      <c r="F338" s="4">
        <v>57</v>
      </c>
      <c r="G338" s="4">
        <v>42</v>
      </c>
      <c r="H338" s="4">
        <v>80</v>
      </c>
      <c r="I338" s="4">
        <v>126</v>
      </c>
      <c r="J338" s="4">
        <v>159</v>
      </c>
      <c r="K338" s="4">
        <v>213</v>
      </c>
      <c r="L338" s="4">
        <v>299</v>
      </c>
      <c r="M338" s="4">
        <v>64</v>
      </c>
      <c r="N338" s="4">
        <v>1248</v>
      </c>
      <c r="O338" s="5">
        <f>VLOOKUP(A338,'[1]census pivot'!$A$4:$S$462,2,FALSE)</f>
        <v>427120.03400000004</v>
      </c>
      <c r="P338" s="5">
        <f>VLOOKUP(A338,'[1]census pivot'!$A$4:$S$462,3,FALSE)</f>
        <v>447648.07199999987</v>
      </c>
      <c r="Q338" s="5">
        <f>VLOOKUP(A338,'[1]census pivot'!$A$4:$S$462,4,FALSE)</f>
        <v>442673.90399999992</v>
      </c>
      <c r="R338" s="5">
        <f>VLOOKUP(A338,'[1]census pivot'!$A$4:$S$462,5,FALSE)</f>
        <v>445917.12399999995</v>
      </c>
      <c r="S338" s="5">
        <f>VLOOKUP(A338,'[1]census pivot'!$A$4:$S$462,6,FALSE)</f>
        <v>474207.48000000004</v>
      </c>
      <c r="T338" s="5">
        <f>VLOOKUP(A338,'[1]census pivot'!$A$4:$S$462,7,FALSE)</f>
        <v>445110.27800000005</v>
      </c>
      <c r="U338" s="5">
        <f>VLOOKUP(A338,'[1]census pivot'!$A$4:$S$462,8,FALSE)</f>
        <v>434201.28200000006</v>
      </c>
      <c r="V338" s="5">
        <f>VLOOKUP(A338,'[1]census pivot'!$A$4:$S$462,9,FALSE)</f>
        <v>403816.34500000003</v>
      </c>
      <c r="W338" s="5">
        <f>VLOOKUP(A338,'[1]census pivot'!$A$4:$S$462,10,FALSE)</f>
        <v>409626.36000000004</v>
      </c>
      <c r="X338" s="5">
        <f>VLOOKUP(A338,'[1]census pivot'!$A$4:$S$462,11,FALSE)</f>
        <v>402139.52500000002</v>
      </c>
      <c r="Y338" s="5">
        <f>VLOOKUP(A338,'[1]census pivot'!$A$4:$S$462,12,FALSE)</f>
        <v>415466.33500000002</v>
      </c>
      <c r="Z338" s="5">
        <f>VLOOKUP(A338,'[1]census pivot'!$A$4:$S$462,13,FALSE)</f>
        <v>388608.1</v>
      </c>
      <c r="AA338" s="5">
        <f>VLOOKUP(A338,'[1]census pivot'!$A$4:$S$462,14,FALSE)</f>
        <v>367787.38199999998</v>
      </c>
      <c r="AB338" s="5">
        <f>VLOOKUP(A338,'[1]census pivot'!$A$4:$S$462,15,FALSE)</f>
        <v>330423.72700000001</v>
      </c>
      <c r="AC338" s="5">
        <f>VLOOKUP(A338,'[1]census pivot'!$A$4:$S$462,16,FALSE)</f>
        <v>253880.80699999997</v>
      </c>
      <c r="AD338" s="5">
        <f>VLOOKUP(A338,'[1]census pivot'!$A$4:$S$462,17,FALSE)</f>
        <v>181364.09900000002</v>
      </c>
      <c r="AE338" s="5">
        <f>VLOOKUP(A338,'[1]census pivot'!$A$4:$S$462,18,FALSE)</f>
        <v>125034.792</v>
      </c>
      <c r="AF338" s="5">
        <f>VLOOKUP(A338,'[1]census pivot'!$A$4:$S$462,19,FALSE)</f>
        <v>115515.61300000001</v>
      </c>
      <c r="AG338" s="6">
        <f t="shared" si="50"/>
        <v>2.6456263112209808E-4</v>
      </c>
      <c r="AH338" s="6">
        <f t="shared" si="51"/>
        <v>4.6050755912151058E-5</v>
      </c>
      <c r="AI338" s="6">
        <f t="shared" si="52"/>
        <v>4.4559182334396088E-5</v>
      </c>
      <c r="AJ338" s="6">
        <f t="shared" si="53"/>
        <v>6.4823439828312957E-5</v>
      </c>
      <c r="AK338" s="6">
        <f t="shared" si="54"/>
        <v>5.1632401079803148E-5</v>
      </c>
      <c r="AL338" s="6">
        <f t="shared" si="55"/>
        <v>9.78466568231299E-5</v>
      </c>
      <c r="AM338" s="6">
        <f t="shared" si="56"/>
        <v>1.6657952486289442E-4</v>
      </c>
      <c r="AN338" s="6">
        <f t="shared" si="57"/>
        <v>2.7211837449134019E-4</v>
      </c>
      <c r="AO338" s="6">
        <f t="shared" si="58"/>
        <v>6.9517222893603753E-4</v>
      </c>
      <c r="AP338" s="6">
        <f t="shared" si="59"/>
        <v>2.5883946960485764E-3</v>
      </c>
    </row>
    <row r="339" spans="1:42" x14ac:dyDescent="0.35">
      <c r="A339" s="3" t="s">
        <v>322</v>
      </c>
      <c r="B339" s="4">
        <v>40</v>
      </c>
      <c r="C339" s="4">
        <v>51</v>
      </c>
      <c r="D339" s="4">
        <v>57</v>
      </c>
      <c r="E339" s="4">
        <v>68</v>
      </c>
      <c r="F339" s="4">
        <v>47</v>
      </c>
      <c r="G339" s="4">
        <v>69</v>
      </c>
      <c r="H339" s="4">
        <v>54</v>
      </c>
      <c r="I339" s="4">
        <v>92</v>
      </c>
      <c r="J339" s="4">
        <v>160</v>
      </c>
      <c r="K339" s="4">
        <v>281</v>
      </c>
      <c r="L339" s="4">
        <v>581</v>
      </c>
      <c r="M339" s="4">
        <v>63</v>
      </c>
      <c r="N339" s="4">
        <v>1563</v>
      </c>
      <c r="O339" s="5">
        <f>VLOOKUP(A339,'[1]census pivot'!$A$4:$S$462,2,FALSE)</f>
        <v>524747.13300000003</v>
      </c>
      <c r="P339" s="5">
        <f>VLOOKUP(A339,'[1]census pivot'!$A$4:$S$462,3,FALSE)</f>
        <v>546002.72199999995</v>
      </c>
      <c r="Q339" s="5">
        <f>VLOOKUP(A339,'[1]census pivot'!$A$4:$S$462,4,FALSE)</f>
        <v>570584.14299999992</v>
      </c>
      <c r="R339" s="5">
        <f>VLOOKUP(A339,'[1]census pivot'!$A$4:$S$462,5,FALSE)</f>
        <v>576117.66999999993</v>
      </c>
      <c r="S339" s="5">
        <f>VLOOKUP(A339,'[1]census pivot'!$A$4:$S$462,6,FALSE)</f>
        <v>565930.96</v>
      </c>
      <c r="T339" s="5">
        <f>VLOOKUP(A339,'[1]census pivot'!$A$4:$S$462,7,FALSE)</f>
        <v>567130.951</v>
      </c>
      <c r="U339" s="5">
        <f>VLOOKUP(A339,'[1]census pivot'!$A$4:$S$462,8,FALSE)</f>
        <v>573804.79300000006</v>
      </c>
      <c r="V339" s="5">
        <f>VLOOKUP(A339,'[1]census pivot'!$A$4:$S$462,9,FALSE)</f>
        <v>562281.40399999998</v>
      </c>
      <c r="W339" s="5">
        <f>VLOOKUP(A339,'[1]census pivot'!$A$4:$S$462,10,FALSE)</f>
        <v>599083.4929999999</v>
      </c>
      <c r="X339" s="5">
        <f>VLOOKUP(A339,'[1]census pivot'!$A$4:$S$462,11,FALSE)</f>
        <v>644732.72799999989</v>
      </c>
      <c r="Y339" s="5">
        <f>VLOOKUP(A339,'[1]census pivot'!$A$4:$S$462,12,FALSE)</f>
        <v>677521.7030000001</v>
      </c>
      <c r="Z339" s="5">
        <f>VLOOKUP(A339,'[1]census pivot'!$A$4:$S$462,13,FALSE)</f>
        <v>619869.42200000014</v>
      </c>
      <c r="AA339" s="5">
        <f>VLOOKUP(A339,'[1]census pivot'!$A$4:$S$462,14,FALSE)</f>
        <v>522504.53200000001</v>
      </c>
      <c r="AB339" s="5">
        <f>VLOOKUP(A339,'[1]census pivot'!$A$4:$S$462,15,FALSE)</f>
        <v>418136.06300000008</v>
      </c>
      <c r="AC339" s="5">
        <f>VLOOKUP(A339,'[1]census pivot'!$A$4:$S$462,16,FALSE)</f>
        <v>302209.424</v>
      </c>
      <c r="AD339" s="5">
        <f>VLOOKUP(A339,'[1]census pivot'!$A$4:$S$462,17,FALSE)</f>
        <v>217583.24699999997</v>
      </c>
      <c r="AE339" s="5">
        <f>VLOOKUP(A339,'[1]census pivot'!$A$4:$S$462,18,FALSE)</f>
        <v>170379.96299999999</v>
      </c>
      <c r="AF339" s="5">
        <f>VLOOKUP(A339,'[1]census pivot'!$A$4:$S$462,19,FALSE)</f>
        <v>193387.77899999995</v>
      </c>
      <c r="AG339" s="6">
        <f t="shared" si="50"/>
        <v>1.7341685981159995E-4</v>
      </c>
      <c r="AH339" s="6">
        <f t="shared" si="51"/>
        <v>5.1048424253136823E-5</v>
      </c>
      <c r="AI339" s="6">
        <f t="shared" si="52"/>
        <v>4.9910308985704056E-5</v>
      </c>
      <c r="AJ339" s="6">
        <f t="shared" si="53"/>
        <v>4.1194256773149183E-5</v>
      </c>
      <c r="AK339" s="6">
        <f t="shared" si="54"/>
        <v>5.9412851359842684E-5</v>
      </c>
      <c r="AL339" s="6">
        <f t="shared" si="55"/>
        <v>4.0839341305258978E-5</v>
      </c>
      <c r="AM339" s="6">
        <f t="shared" si="56"/>
        <v>8.0534049010714742E-5</v>
      </c>
      <c r="AN339" s="6">
        <f t="shared" si="57"/>
        <v>2.2211564157408259E-4</v>
      </c>
      <c r="AO339" s="6">
        <f t="shared" si="58"/>
        <v>7.2429548152259081E-4</v>
      </c>
      <c r="AP339" s="6">
        <f t="shared" si="59"/>
        <v>3.0043263488744041E-3</v>
      </c>
    </row>
    <row r="340" spans="1:42" x14ac:dyDescent="0.35">
      <c r="A340" s="3" t="s">
        <v>179</v>
      </c>
      <c r="B340" s="4">
        <v>53</v>
      </c>
      <c r="C340" s="4">
        <v>48</v>
      </c>
      <c r="D340" s="4">
        <v>54</v>
      </c>
      <c r="E340" s="4">
        <v>56</v>
      </c>
      <c r="F340" s="4">
        <v>61</v>
      </c>
      <c r="G340" s="4">
        <v>50</v>
      </c>
      <c r="H340" s="4">
        <v>59</v>
      </c>
      <c r="I340" s="4">
        <v>88</v>
      </c>
      <c r="J340" s="4">
        <v>162</v>
      </c>
      <c r="K340" s="4">
        <v>276</v>
      </c>
      <c r="L340" s="4">
        <v>456</v>
      </c>
      <c r="M340" s="4">
        <v>74</v>
      </c>
      <c r="N340" s="4">
        <v>1437</v>
      </c>
      <c r="O340" s="5">
        <f>VLOOKUP(A340,'[1]census pivot'!$A$4:$S$462,2,FALSE)</f>
        <v>406671</v>
      </c>
      <c r="P340" s="5">
        <f>VLOOKUP(A340,'[1]census pivot'!$A$4:$S$462,3,FALSE)</f>
        <v>426508</v>
      </c>
      <c r="Q340" s="5">
        <f>VLOOKUP(A340,'[1]census pivot'!$A$4:$S$462,4,FALSE)</f>
        <v>432898</v>
      </c>
      <c r="R340" s="5">
        <f>VLOOKUP(A340,'[1]census pivot'!$A$4:$S$462,5,FALSE)</f>
        <v>445874</v>
      </c>
      <c r="S340" s="5">
        <f>VLOOKUP(A340,'[1]census pivot'!$A$4:$S$462,6,FALSE)</f>
        <v>471034</v>
      </c>
      <c r="T340" s="5">
        <f>VLOOKUP(A340,'[1]census pivot'!$A$4:$S$462,7,FALSE)</f>
        <v>419981</v>
      </c>
      <c r="U340" s="5">
        <f>VLOOKUP(A340,'[1]census pivot'!$A$4:$S$462,8,FALSE)</f>
        <v>409737</v>
      </c>
      <c r="V340" s="5">
        <f>VLOOKUP(A340,'[1]census pivot'!$A$4:$S$462,9,FALSE)</f>
        <v>400844</v>
      </c>
      <c r="W340" s="5">
        <f>VLOOKUP(A340,'[1]census pivot'!$A$4:$S$462,10,FALSE)</f>
        <v>396634</v>
      </c>
      <c r="X340" s="5">
        <f>VLOOKUP(A340,'[1]census pivot'!$A$4:$S$462,11,FALSE)</f>
        <v>408852</v>
      </c>
      <c r="Y340" s="5">
        <f>VLOOKUP(A340,'[1]census pivot'!$A$4:$S$462,12,FALSE)</f>
        <v>438857</v>
      </c>
      <c r="Z340" s="5">
        <f>VLOOKUP(A340,'[1]census pivot'!$A$4:$S$462,13,FALSE)</f>
        <v>436467</v>
      </c>
      <c r="AA340" s="5">
        <f>VLOOKUP(A340,'[1]census pivot'!$A$4:$S$462,14,FALSE)</f>
        <v>389770</v>
      </c>
      <c r="AB340" s="5">
        <f>VLOOKUP(A340,'[1]census pivot'!$A$4:$S$462,15,FALSE)</f>
        <v>318166</v>
      </c>
      <c r="AC340" s="5">
        <f>VLOOKUP(A340,'[1]census pivot'!$A$4:$S$462,16,FALSE)</f>
        <v>223506</v>
      </c>
      <c r="AD340" s="5">
        <f>VLOOKUP(A340,'[1]census pivot'!$A$4:$S$462,17,FALSE)</f>
        <v>160939</v>
      </c>
      <c r="AE340" s="5">
        <f>VLOOKUP(A340,'[1]census pivot'!$A$4:$S$462,18,FALSE)</f>
        <v>113998</v>
      </c>
      <c r="AF340" s="5">
        <f>VLOOKUP(A340,'[1]census pivot'!$A$4:$S$462,19,FALSE)</f>
        <v>123639</v>
      </c>
      <c r="AG340" s="6">
        <f t="shared" si="50"/>
        <v>2.4835800929990092E-4</v>
      </c>
      <c r="AH340" s="6">
        <f t="shared" si="51"/>
        <v>6.283409703911771E-5</v>
      </c>
      <c r="AI340" s="6">
        <f t="shared" si="52"/>
        <v>5.8893585834129485E-5</v>
      </c>
      <c r="AJ340" s="6">
        <f t="shared" si="53"/>
        <v>7.3518954632778843E-5</v>
      </c>
      <c r="AK340" s="6">
        <f t="shared" si="54"/>
        <v>6.269765435535526E-5</v>
      </c>
      <c r="AL340" s="6">
        <f t="shared" si="55"/>
        <v>6.9599355439189632E-5</v>
      </c>
      <c r="AM340" s="6">
        <f t="shared" si="56"/>
        <v>1.0650697076020561E-4</v>
      </c>
      <c r="AN340" s="6">
        <f t="shared" si="57"/>
        <v>2.9907397834852086E-4</v>
      </c>
      <c r="AO340" s="6">
        <f t="shared" si="58"/>
        <v>1.0038663402888663E-3</v>
      </c>
      <c r="AP340" s="6">
        <f t="shared" si="59"/>
        <v>3.6881566496008542E-3</v>
      </c>
    </row>
    <row r="341" spans="1:42" x14ac:dyDescent="0.35">
      <c r="A341" s="3" t="s">
        <v>239</v>
      </c>
      <c r="B341" s="4">
        <v>57</v>
      </c>
      <c r="C341" s="4">
        <v>72</v>
      </c>
      <c r="D341" s="4">
        <v>49</v>
      </c>
      <c r="E341" s="4">
        <v>42</v>
      </c>
      <c r="F341" s="4">
        <v>61</v>
      </c>
      <c r="G341" s="4">
        <v>58</v>
      </c>
      <c r="H341" s="4">
        <v>42</v>
      </c>
      <c r="I341" s="4">
        <v>101</v>
      </c>
      <c r="J341" s="4">
        <v>163</v>
      </c>
      <c r="K341" s="4">
        <v>310</v>
      </c>
      <c r="L341" s="4">
        <v>720</v>
      </c>
      <c r="M341" s="4">
        <v>49</v>
      </c>
      <c r="N341" s="4">
        <v>1724</v>
      </c>
      <c r="O341" s="5">
        <f>VLOOKUP(A341,'[1]census pivot'!$A$4:$S$462,2,FALSE)</f>
        <v>365071.283</v>
      </c>
      <c r="P341" s="5">
        <f>VLOOKUP(A341,'[1]census pivot'!$A$4:$S$462,3,FALSE)</f>
        <v>382044.39999999997</v>
      </c>
      <c r="Q341" s="5">
        <f>VLOOKUP(A341,'[1]census pivot'!$A$4:$S$462,4,FALSE)</f>
        <v>401669.12900000002</v>
      </c>
      <c r="R341" s="5">
        <f>VLOOKUP(A341,'[1]census pivot'!$A$4:$S$462,5,FALSE)</f>
        <v>464492.39399999997</v>
      </c>
      <c r="S341" s="5">
        <f>VLOOKUP(A341,'[1]census pivot'!$A$4:$S$462,6,FALSE)</f>
        <v>482990.21400000004</v>
      </c>
      <c r="T341" s="5">
        <f>VLOOKUP(A341,'[1]census pivot'!$A$4:$S$462,7,FALSE)</f>
        <v>464812.18799999997</v>
      </c>
      <c r="U341" s="5">
        <f>VLOOKUP(A341,'[1]census pivot'!$A$4:$S$462,8,FALSE)</f>
        <v>427452.52899999998</v>
      </c>
      <c r="V341" s="5">
        <f>VLOOKUP(A341,'[1]census pivot'!$A$4:$S$462,9,FALSE)</f>
        <v>397684.09300000005</v>
      </c>
      <c r="W341" s="5">
        <f>VLOOKUP(A341,'[1]census pivot'!$A$4:$S$462,10,FALSE)</f>
        <v>459063.20199999999</v>
      </c>
      <c r="X341" s="5">
        <f>VLOOKUP(A341,'[1]census pivot'!$A$4:$S$462,11,FALSE)</f>
        <v>497165.18299999996</v>
      </c>
      <c r="Y341" s="5">
        <f>VLOOKUP(A341,'[1]census pivot'!$A$4:$S$462,12,FALSE)</f>
        <v>504725.51799999998</v>
      </c>
      <c r="Z341" s="5">
        <f>VLOOKUP(A341,'[1]census pivot'!$A$4:$S$462,13,FALSE)</f>
        <v>457189.86800000002</v>
      </c>
      <c r="AA341" s="5">
        <f>VLOOKUP(A341,'[1]census pivot'!$A$4:$S$462,14,FALSE)</f>
        <v>393573.05499999999</v>
      </c>
      <c r="AB341" s="5">
        <f>VLOOKUP(A341,'[1]census pivot'!$A$4:$S$462,15,FALSE)</f>
        <v>295549.34500000003</v>
      </c>
      <c r="AC341" s="5">
        <f>VLOOKUP(A341,'[1]census pivot'!$A$4:$S$462,16,FALSE)</f>
        <v>214381.12899999999</v>
      </c>
      <c r="AD341" s="5">
        <f>VLOOKUP(A341,'[1]census pivot'!$A$4:$S$462,17,FALSE)</f>
        <v>164839.45099999997</v>
      </c>
      <c r="AE341" s="5">
        <f>VLOOKUP(A341,'[1]census pivot'!$A$4:$S$462,18,FALSE)</f>
        <v>134761.25599999999</v>
      </c>
      <c r="AF341" s="5">
        <f>VLOOKUP(A341,'[1]census pivot'!$A$4:$S$462,19,FALSE)</f>
        <v>151002.726</v>
      </c>
      <c r="AG341" s="6">
        <f t="shared" si="50"/>
        <v>3.5335564862821599E-4</v>
      </c>
      <c r="AH341" s="6">
        <f t="shared" si="51"/>
        <v>6.2522845640450848E-5</v>
      </c>
      <c r="AI341" s="6">
        <f t="shared" si="52"/>
        <v>5.1715988859607644E-5</v>
      </c>
      <c r="AJ341" s="6">
        <f t="shared" si="53"/>
        <v>6.8365361576882801E-5</v>
      </c>
      <c r="AK341" s="6">
        <f t="shared" si="54"/>
        <v>6.7697908518053743E-5</v>
      </c>
      <c r="AL341" s="6">
        <f t="shared" si="55"/>
        <v>4.1920740414178175E-5</v>
      </c>
      <c r="AM341" s="6">
        <f t="shared" si="56"/>
        <v>1.1871697422338186E-4</v>
      </c>
      <c r="AN341" s="6">
        <f t="shared" si="57"/>
        <v>3.196514197737474E-4</v>
      </c>
      <c r="AO341" s="6">
        <f t="shared" si="58"/>
        <v>1.0347105088774041E-3</v>
      </c>
      <c r="AP341" s="6">
        <f t="shared" si="59"/>
        <v>4.7681258416487132E-3</v>
      </c>
    </row>
    <row r="342" spans="1:42" x14ac:dyDescent="0.35">
      <c r="A342" s="3" t="s">
        <v>203</v>
      </c>
      <c r="B342" s="4">
        <v>39</v>
      </c>
      <c r="C342" s="4">
        <v>58</v>
      </c>
      <c r="D342" s="4">
        <v>51</v>
      </c>
      <c r="E342" s="4">
        <v>59</v>
      </c>
      <c r="F342" s="4">
        <v>59</v>
      </c>
      <c r="G342" s="4">
        <v>69</v>
      </c>
      <c r="H342" s="4">
        <v>56</v>
      </c>
      <c r="I342" s="4">
        <v>93</v>
      </c>
      <c r="J342" s="4">
        <v>164</v>
      </c>
      <c r="K342" s="4">
        <v>257</v>
      </c>
      <c r="L342" s="4">
        <v>374</v>
      </c>
      <c r="M342" s="4">
        <v>58</v>
      </c>
      <c r="N342" s="4">
        <v>1337</v>
      </c>
      <c r="O342" s="5">
        <f>VLOOKUP(A342,'[1]census pivot'!$A$4:$S$462,2,FALSE)</f>
        <v>256071.18600000005</v>
      </c>
      <c r="P342" s="5">
        <f>VLOOKUP(A342,'[1]census pivot'!$A$4:$S$462,3,FALSE)</f>
        <v>260770.35</v>
      </c>
      <c r="Q342" s="5">
        <f>VLOOKUP(A342,'[1]census pivot'!$A$4:$S$462,4,FALSE)</f>
        <v>263807.84600000002</v>
      </c>
      <c r="R342" s="5">
        <f>VLOOKUP(A342,'[1]census pivot'!$A$4:$S$462,5,FALSE)</f>
        <v>266877.71600000013</v>
      </c>
      <c r="S342" s="5">
        <f>VLOOKUP(A342,'[1]census pivot'!$A$4:$S$462,6,FALSE)</f>
        <v>285677.65600000002</v>
      </c>
      <c r="T342" s="5">
        <f>VLOOKUP(A342,'[1]census pivot'!$A$4:$S$462,7,FALSE)</f>
        <v>259913.29200000004</v>
      </c>
      <c r="U342" s="5">
        <f>VLOOKUP(A342,'[1]census pivot'!$A$4:$S$462,8,FALSE)</f>
        <v>263860.28200000006</v>
      </c>
      <c r="V342" s="5">
        <f>VLOOKUP(A342,'[1]census pivot'!$A$4:$S$462,9,FALSE)</f>
        <v>253533.7889999999</v>
      </c>
      <c r="W342" s="5">
        <f>VLOOKUP(A342,'[1]census pivot'!$A$4:$S$462,10,FALSE)</f>
        <v>268346.86000000004</v>
      </c>
      <c r="X342" s="5">
        <f>VLOOKUP(A342,'[1]census pivot'!$A$4:$S$462,11,FALSE)</f>
        <v>280100.625</v>
      </c>
      <c r="Y342" s="5">
        <f>VLOOKUP(A342,'[1]census pivot'!$A$4:$S$462,12,FALSE)</f>
        <v>293192.83899999992</v>
      </c>
      <c r="Z342" s="5">
        <f>VLOOKUP(A342,'[1]census pivot'!$A$4:$S$462,13,FALSE)</f>
        <v>275467.23300000007</v>
      </c>
      <c r="AA342" s="5">
        <f>VLOOKUP(A342,'[1]census pivot'!$A$4:$S$462,14,FALSE)</f>
        <v>241862.84700000004</v>
      </c>
      <c r="AB342" s="5">
        <f>VLOOKUP(A342,'[1]census pivot'!$A$4:$S$462,15,FALSE)</f>
        <v>185946.80400000003</v>
      </c>
      <c r="AC342" s="5">
        <f>VLOOKUP(A342,'[1]census pivot'!$A$4:$S$462,16,FALSE)</f>
        <v>136169.65200000003</v>
      </c>
      <c r="AD342" s="5">
        <f>VLOOKUP(A342,'[1]census pivot'!$A$4:$S$462,17,FALSE)</f>
        <v>99194.812000000005</v>
      </c>
      <c r="AE342" s="5">
        <f>VLOOKUP(A342,'[1]census pivot'!$A$4:$S$462,18,FALSE)</f>
        <v>71452.256999999983</v>
      </c>
      <c r="AF342" s="5">
        <f>VLOOKUP(A342,'[1]census pivot'!$A$4:$S$462,19,FALSE)</f>
        <v>68682.324999999983</v>
      </c>
      <c r="AG342" s="6">
        <f t="shared" si="50"/>
        <v>3.7880091671071492E-4</v>
      </c>
      <c r="AH342" s="6">
        <f t="shared" si="51"/>
        <v>9.722096798701103E-5</v>
      </c>
      <c r="AI342" s="6">
        <f t="shared" si="52"/>
        <v>9.2298442082651549E-5</v>
      </c>
      <c r="AJ342" s="6">
        <f t="shared" si="53"/>
        <v>1.1264409456441951E-4</v>
      </c>
      <c r="AK342" s="6">
        <f t="shared" si="54"/>
        <v>1.3221413771944627E-4</v>
      </c>
      <c r="AL342" s="6">
        <f t="shared" si="55"/>
        <v>9.7681211310652599E-5</v>
      </c>
      <c r="AM342" s="6">
        <f t="shared" si="56"/>
        <v>1.797691717442759E-4</v>
      </c>
      <c r="AN342" s="6">
        <f t="shared" si="57"/>
        <v>5.0913263493747112E-4</v>
      </c>
      <c r="AO342" s="6">
        <f t="shared" si="58"/>
        <v>1.5060323128081386E-3</v>
      </c>
      <c r="AP342" s="6">
        <f t="shared" si="59"/>
        <v>5.4453602145821374E-3</v>
      </c>
    </row>
    <row r="343" spans="1:42" x14ac:dyDescent="0.35">
      <c r="A343" s="3" t="s">
        <v>241</v>
      </c>
      <c r="B343" s="4">
        <v>37</v>
      </c>
      <c r="C343" s="4">
        <v>56</v>
      </c>
      <c r="D343" s="4">
        <v>58</v>
      </c>
      <c r="E343" s="4">
        <v>60</v>
      </c>
      <c r="F343" s="4">
        <v>66</v>
      </c>
      <c r="G343" s="4">
        <v>54</v>
      </c>
      <c r="H343" s="4">
        <v>59</v>
      </c>
      <c r="I343" s="4">
        <v>62</v>
      </c>
      <c r="J343" s="4">
        <v>165</v>
      </c>
      <c r="K343" s="4">
        <v>292</v>
      </c>
      <c r="L343" s="4">
        <v>654</v>
      </c>
      <c r="M343" s="4">
        <v>50</v>
      </c>
      <c r="N343" s="4">
        <v>1613</v>
      </c>
      <c r="O343" s="5">
        <f>VLOOKUP(A343,'[1]census pivot'!$A$4:$S$462,2,FALSE)</f>
        <v>363626.19200000004</v>
      </c>
      <c r="P343" s="5">
        <f>VLOOKUP(A343,'[1]census pivot'!$A$4:$S$462,3,FALSE)</f>
        <v>375206.27100000001</v>
      </c>
      <c r="Q343" s="5">
        <f>VLOOKUP(A343,'[1]census pivot'!$A$4:$S$462,4,FALSE)</f>
        <v>401378.80800000002</v>
      </c>
      <c r="R343" s="5">
        <f>VLOOKUP(A343,'[1]census pivot'!$A$4:$S$462,5,FALSE)</f>
        <v>461223.25599999999</v>
      </c>
      <c r="S343" s="5">
        <f>VLOOKUP(A343,'[1]census pivot'!$A$4:$S$462,6,FALSE)</f>
        <v>492757.39099999995</v>
      </c>
      <c r="T343" s="5">
        <f>VLOOKUP(A343,'[1]census pivot'!$A$4:$S$462,7,FALSE)</f>
        <v>479036.31800000003</v>
      </c>
      <c r="U343" s="5">
        <f>VLOOKUP(A343,'[1]census pivot'!$A$4:$S$462,8,FALSE)</f>
        <v>447129.48600000003</v>
      </c>
      <c r="V343" s="5">
        <f>VLOOKUP(A343,'[1]census pivot'!$A$4:$S$462,9,FALSE)</f>
        <v>400739.64</v>
      </c>
      <c r="W343" s="5">
        <f>VLOOKUP(A343,'[1]census pivot'!$A$4:$S$462,10,FALSE)</f>
        <v>437913.29599999991</v>
      </c>
      <c r="X343" s="5">
        <f>VLOOKUP(A343,'[1]census pivot'!$A$4:$S$462,11,FALSE)</f>
        <v>477698.32299999997</v>
      </c>
      <c r="Y343" s="5">
        <f>VLOOKUP(A343,'[1]census pivot'!$A$4:$S$462,12,FALSE)</f>
        <v>506670.69099999999</v>
      </c>
      <c r="Z343" s="5">
        <f>VLOOKUP(A343,'[1]census pivot'!$A$4:$S$462,13,FALSE)</f>
        <v>472046.91899999999</v>
      </c>
      <c r="AA343" s="5">
        <f>VLOOKUP(A343,'[1]census pivot'!$A$4:$S$462,14,FALSE)</f>
        <v>411695.07699999993</v>
      </c>
      <c r="AB343" s="5">
        <f>VLOOKUP(A343,'[1]census pivot'!$A$4:$S$462,15,FALSE)</f>
        <v>325203.87299999996</v>
      </c>
      <c r="AC343" s="5">
        <f>VLOOKUP(A343,'[1]census pivot'!$A$4:$S$462,16,FALSE)</f>
        <v>235433.06599999999</v>
      </c>
      <c r="AD343" s="5">
        <f>VLOOKUP(A343,'[1]census pivot'!$A$4:$S$462,17,FALSE)</f>
        <v>166022.364</v>
      </c>
      <c r="AE343" s="5">
        <f>VLOOKUP(A343,'[1]census pivot'!$A$4:$S$462,18,FALSE)</f>
        <v>134931.04</v>
      </c>
      <c r="AF343" s="5">
        <f>VLOOKUP(A343,'[1]census pivot'!$A$4:$S$462,19,FALSE)</f>
        <v>155000.51</v>
      </c>
      <c r="AG343" s="6">
        <f t="shared" si="50"/>
        <v>2.5575715403911275E-4</v>
      </c>
      <c r="AH343" s="6">
        <f t="shared" si="51"/>
        <v>7.468595723560123E-5</v>
      </c>
      <c r="AI343" s="6">
        <f t="shared" si="52"/>
        <v>6.0797879058022447E-5</v>
      </c>
      <c r="AJ343" s="6">
        <f t="shared" si="53"/>
        <v>7.1261538392967925E-5</v>
      </c>
      <c r="AK343" s="6">
        <f t="shared" si="54"/>
        <v>6.4388971506563707E-5</v>
      </c>
      <c r="AL343" s="6">
        <f t="shared" si="55"/>
        <v>5.9936872413580468E-5</v>
      </c>
      <c r="AM343" s="6">
        <f t="shared" si="56"/>
        <v>7.0156222382352425E-5</v>
      </c>
      <c r="AN343" s="6">
        <f t="shared" si="57"/>
        <v>2.943081137220607E-4</v>
      </c>
      <c r="AO343" s="6">
        <f t="shared" si="58"/>
        <v>9.7024986632149876E-4</v>
      </c>
      <c r="AP343" s="6">
        <f t="shared" si="59"/>
        <v>4.2193409557168549E-3</v>
      </c>
    </row>
    <row r="344" spans="1:42" x14ac:dyDescent="0.35">
      <c r="A344" s="3" t="s">
        <v>233</v>
      </c>
      <c r="B344" s="4">
        <v>46</v>
      </c>
      <c r="C344" s="4">
        <v>41</v>
      </c>
      <c r="D344" s="4">
        <v>73</v>
      </c>
      <c r="E344" s="4">
        <v>60</v>
      </c>
      <c r="F344" s="4">
        <v>63</v>
      </c>
      <c r="G344" s="4">
        <v>52</v>
      </c>
      <c r="H344" s="4">
        <v>40</v>
      </c>
      <c r="I344" s="4">
        <v>65</v>
      </c>
      <c r="J344" s="4">
        <v>166</v>
      </c>
      <c r="K344" s="4">
        <v>235</v>
      </c>
      <c r="L344" s="4">
        <v>442</v>
      </c>
      <c r="M344" s="4">
        <v>41</v>
      </c>
      <c r="N344" s="4">
        <v>1324</v>
      </c>
      <c r="O344" s="5">
        <f>VLOOKUP(A344,'[1]census pivot'!$A$4:$S$462,2,FALSE)</f>
        <v>363031</v>
      </c>
      <c r="P344" s="5">
        <f>VLOOKUP(A344,'[1]census pivot'!$A$4:$S$462,3,FALSE)</f>
        <v>369230</v>
      </c>
      <c r="Q344" s="5">
        <f>VLOOKUP(A344,'[1]census pivot'!$A$4:$S$462,4,FALSE)</f>
        <v>372162</v>
      </c>
      <c r="R344" s="5">
        <f>VLOOKUP(A344,'[1]census pivot'!$A$4:$S$462,5,FALSE)</f>
        <v>382551</v>
      </c>
      <c r="S344" s="5">
        <f>VLOOKUP(A344,'[1]census pivot'!$A$4:$S$462,6,FALSE)</f>
        <v>390328</v>
      </c>
      <c r="T344" s="5">
        <f>VLOOKUP(A344,'[1]census pivot'!$A$4:$S$462,7,FALSE)</f>
        <v>412842</v>
      </c>
      <c r="U344" s="5">
        <f>VLOOKUP(A344,'[1]census pivot'!$A$4:$S$462,8,FALSE)</f>
        <v>405960</v>
      </c>
      <c r="V344" s="5">
        <f>VLOOKUP(A344,'[1]census pivot'!$A$4:$S$462,9,FALSE)</f>
        <v>382576</v>
      </c>
      <c r="W344" s="5">
        <f>VLOOKUP(A344,'[1]census pivot'!$A$4:$S$462,10,FALSE)</f>
        <v>377257</v>
      </c>
      <c r="X344" s="5">
        <f>VLOOKUP(A344,'[1]census pivot'!$A$4:$S$462,11,FALSE)</f>
        <v>414739</v>
      </c>
      <c r="Y344" s="5">
        <f>VLOOKUP(A344,'[1]census pivot'!$A$4:$S$462,12,FALSE)</f>
        <v>442293</v>
      </c>
      <c r="Z344" s="5">
        <f>VLOOKUP(A344,'[1]census pivot'!$A$4:$S$462,13,FALSE)</f>
        <v>413954</v>
      </c>
      <c r="AA344" s="5">
        <f>VLOOKUP(A344,'[1]census pivot'!$A$4:$S$462,14,FALSE)</f>
        <v>357810</v>
      </c>
      <c r="AB344" s="5">
        <f>VLOOKUP(A344,'[1]census pivot'!$A$4:$S$462,15,FALSE)</f>
        <v>286336</v>
      </c>
      <c r="AC344" s="5">
        <f>VLOOKUP(A344,'[1]census pivot'!$A$4:$S$462,16,FALSE)</f>
        <v>202846</v>
      </c>
      <c r="AD344" s="5">
        <f>VLOOKUP(A344,'[1]census pivot'!$A$4:$S$462,17,FALSE)</f>
        <v>140738</v>
      </c>
      <c r="AE344" s="5">
        <f>VLOOKUP(A344,'[1]census pivot'!$A$4:$S$462,18,FALSE)</f>
        <v>99573</v>
      </c>
      <c r="AF344" s="5">
        <f>VLOOKUP(A344,'[1]census pivot'!$A$4:$S$462,19,FALSE)</f>
        <v>106981</v>
      </c>
      <c r="AG344" s="6">
        <f t="shared" si="50"/>
        <v>2.3964895559883316E-4</v>
      </c>
      <c r="AH344" s="6">
        <f t="shared" si="51"/>
        <v>9.846343095150744E-5</v>
      </c>
      <c r="AI344" s="6">
        <f t="shared" si="52"/>
        <v>9.4452042298988581E-5</v>
      </c>
      <c r="AJ344" s="6">
        <f t="shared" si="53"/>
        <v>7.6941678207918395E-5</v>
      </c>
      <c r="AK344" s="6">
        <f t="shared" si="54"/>
        <v>6.8436090562005073E-5</v>
      </c>
      <c r="AL344" s="6">
        <f t="shared" si="55"/>
        <v>4.6672703002921714E-5</v>
      </c>
      <c r="AM344" s="6">
        <f t="shared" si="56"/>
        <v>8.422263800851037E-5</v>
      </c>
      <c r="AN344" s="6">
        <f t="shared" si="57"/>
        <v>3.3934200358966602E-4</v>
      </c>
      <c r="AO344" s="6">
        <f t="shared" si="58"/>
        <v>9.7789947193428523E-4</v>
      </c>
      <c r="AP344" s="6">
        <f t="shared" si="59"/>
        <v>4.1315747656125853E-3</v>
      </c>
    </row>
    <row r="345" spans="1:42" x14ac:dyDescent="0.35">
      <c r="A345" s="3" t="s">
        <v>204</v>
      </c>
      <c r="B345" s="4">
        <v>36</v>
      </c>
      <c r="C345" s="4">
        <v>56</v>
      </c>
      <c r="D345" s="4">
        <v>74</v>
      </c>
      <c r="E345" s="4">
        <v>73</v>
      </c>
      <c r="F345" s="4">
        <v>44</v>
      </c>
      <c r="G345" s="4">
        <v>53</v>
      </c>
      <c r="H345" s="4">
        <v>63</v>
      </c>
      <c r="I345" s="4">
        <v>90</v>
      </c>
      <c r="J345" s="4">
        <v>166</v>
      </c>
      <c r="K345" s="4">
        <v>246</v>
      </c>
      <c r="L345" s="4">
        <v>390</v>
      </c>
      <c r="M345" s="4">
        <v>35</v>
      </c>
      <c r="N345" s="4">
        <v>1326</v>
      </c>
      <c r="O345" s="5">
        <f>VLOOKUP(A345,'[1]census pivot'!$A$4:$S$462,2,FALSE)</f>
        <v>260585.73</v>
      </c>
      <c r="P345" s="5">
        <f>VLOOKUP(A345,'[1]census pivot'!$A$4:$S$462,3,FALSE)</f>
        <v>265976.24900000007</v>
      </c>
      <c r="Q345" s="5">
        <f>VLOOKUP(A345,'[1]census pivot'!$A$4:$S$462,4,FALSE)</f>
        <v>270632.32199999999</v>
      </c>
      <c r="R345" s="5">
        <f>VLOOKUP(A345,'[1]census pivot'!$A$4:$S$462,5,FALSE)</f>
        <v>273293.21300000005</v>
      </c>
      <c r="S345" s="5">
        <f>VLOOKUP(A345,'[1]census pivot'!$A$4:$S$462,6,FALSE)</f>
        <v>294418.43300000008</v>
      </c>
      <c r="T345" s="5">
        <f>VLOOKUP(A345,'[1]census pivot'!$A$4:$S$462,7,FALSE)</f>
        <v>264397.56999999995</v>
      </c>
      <c r="U345" s="5">
        <f>VLOOKUP(A345,'[1]census pivot'!$A$4:$S$462,8,FALSE)</f>
        <v>267632.14599999995</v>
      </c>
      <c r="V345" s="5">
        <f>VLOOKUP(A345,'[1]census pivot'!$A$4:$S$462,9,FALSE)</f>
        <v>256847.20199999987</v>
      </c>
      <c r="W345" s="5">
        <f>VLOOKUP(A345,'[1]census pivot'!$A$4:$S$462,10,FALSE)</f>
        <v>272317.18500000017</v>
      </c>
      <c r="X345" s="5">
        <f>VLOOKUP(A345,'[1]census pivot'!$A$4:$S$462,11,FALSE)</f>
        <v>280263.85400000005</v>
      </c>
      <c r="Y345" s="5">
        <f>VLOOKUP(A345,'[1]census pivot'!$A$4:$S$462,12,FALSE)</f>
        <v>300734.69099999999</v>
      </c>
      <c r="Z345" s="5">
        <f>VLOOKUP(A345,'[1]census pivot'!$A$4:$S$462,13,FALSE)</f>
        <v>284454.49800000002</v>
      </c>
      <c r="AA345" s="5">
        <f>VLOOKUP(A345,'[1]census pivot'!$A$4:$S$462,14,FALSE)</f>
        <v>252833.07000000009</v>
      </c>
      <c r="AB345" s="5">
        <f>VLOOKUP(A345,'[1]census pivot'!$A$4:$S$462,15,FALSE)</f>
        <v>200685.96699999995</v>
      </c>
      <c r="AC345" s="5">
        <f>VLOOKUP(A345,'[1]census pivot'!$A$4:$S$462,16,FALSE)</f>
        <v>145870.73500000002</v>
      </c>
      <c r="AD345" s="5">
        <f>VLOOKUP(A345,'[1]census pivot'!$A$4:$S$462,17,FALSE)</f>
        <v>104295.25699999997</v>
      </c>
      <c r="AE345" s="5">
        <f>VLOOKUP(A345,'[1]census pivot'!$A$4:$S$462,18,FALSE)</f>
        <v>73320.039999999979</v>
      </c>
      <c r="AF345" s="5">
        <f>VLOOKUP(A345,'[1]census pivot'!$A$4:$S$462,19,FALSE)</f>
        <v>72086.805000000008</v>
      </c>
      <c r="AG345" s="6">
        <f t="shared" si="50"/>
        <v>3.5305079829198627E-4</v>
      </c>
      <c r="AH345" s="6">
        <f t="shared" si="51"/>
        <v>1.379031271567222E-4</v>
      </c>
      <c r="AI345" s="6">
        <f t="shared" si="52"/>
        <v>1.3034786325309941E-4</v>
      </c>
      <c r="AJ345" s="6">
        <f t="shared" si="53"/>
        <v>8.2702147411630681E-5</v>
      </c>
      <c r="AK345" s="6">
        <f t="shared" si="54"/>
        <v>1.0015791179839922E-4</v>
      </c>
      <c r="AL345" s="6">
        <f t="shared" si="55"/>
        <v>1.0843400649135876E-4</v>
      </c>
      <c r="AM345" s="6">
        <f t="shared" si="56"/>
        <v>1.6750806339148346E-4</v>
      </c>
      <c r="AN345" s="6">
        <f t="shared" si="57"/>
        <v>4.789980948052767E-4</v>
      </c>
      <c r="AO345" s="6">
        <f t="shared" si="58"/>
        <v>1.3850158412875894E-3</v>
      </c>
      <c r="AP345" s="6">
        <f t="shared" si="59"/>
        <v>5.4101440617322404E-3</v>
      </c>
    </row>
    <row r="346" spans="1:42" x14ac:dyDescent="0.35">
      <c r="A346" s="3" t="s">
        <v>276</v>
      </c>
      <c r="B346" s="4">
        <v>52</v>
      </c>
      <c r="C346" s="4">
        <v>53</v>
      </c>
      <c r="D346" s="4">
        <v>72</v>
      </c>
      <c r="E346" s="4">
        <v>54</v>
      </c>
      <c r="F346" s="4">
        <v>46</v>
      </c>
      <c r="G346" s="4">
        <v>53</v>
      </c>
      <c r="H346" s="4">
        <v>69</v>
      </c>
      <c r="I346" s="4">
        <v>81</v>
      </c>
      <c r="J346" s="4">
        <v>167</v>
      </c>
      <c r="K346" s="4">
        <v>327</v>
      </c>
      <c r="L346" s="4">
        <v>663</v>
      </c>
      <c r="M346" s="4">
        <v>54</v>
      </c>
      <c r="N346" s="4">
        <v>1691</v>
      </c>
      <c r="O346" s="5">
        <f>VLOOKUP(A346,'[1]census pivot'!$A$4:$S$462,2,FALSE)</f>
        <v>350015.489</v>
      </c>
      <c r="P346" s="5">
        <f>VLOOKUP(A346,'[1]census pivot'!$A$4:$S$462,3,FALSE)</f>
        <v>362811.09399999992</v>
      </c>
      <c r="Q346" s="5">
        <f>VLOOKUP(A346,'[1]census pivot'!$A$4:$S$462,4,FALSE)</f>
        <v>360330.18000000005</v>
      </c>
      <c r="R346" s="5">
        <f>VLOOKUP(A346,'[1]census pivot'!$A$4:$S$462,5,FALSE)</f>
        <v>371191.39999999991</v>
      </c>
      <c r="S346" s="5">
        <f>VLOOKUP(A346,'[1]census pivot'!$A$4:$S$462,6,FALSE)</f>
        <v>400432.64200000005</v>
      </c>
      <c r="T346" s="5">
        <f>VLOOKUP(A346,'[1]census pivot'!$A$4:$S$462,7,FALSE)</f>
        <v>376355.65500000003</v>
      </c>
      <c r="U346" s="5">
        <f>VLOOKUP(A346,'[1]census pivot'!$A$4:$S$462,8,FALSE)</f>
        <v>372864.625</v>
      </c>
      <c r="V346" s="5">
        <f>VLOOKUP(A346,'[1]census pivot'!$A$4:$S$462,9,FALSE)</f>
        <v>336476.48300000012</v>
      </c>
      <c r="W346" s="5">
        <f>VLOOKUP(A346,'[1]census pivot'!$A$4:$S$462,10,FALSE)</f>
        <v>347182.44899999996</v>
      </c>
      <c r="X346" s="5">
        <f>VLOOKUP(A346,'[1]census pivot'!$A$4:$S$462,11,FALSE)</f>
        <v>365421.77899999986</v>
      </c>
      <c r="Y346" s="5">
        <f>VLOOKUP(A346,'[1]census pivot'!$A$4:$S$462,12,FALSE)</f>
        <v>408967.89000000007</v>
      </c>
      <c r="Z346" s="5">
        <f>VLOOKUP(A346,'[1]census pivot'!$A$4:$S$462,13,FALSE)</f>
        <v>382269.88199999998</v>
      </c>
      <c r="AA346" s="5">
        <f>VLOOKUP(A346,'[1]census pivot'!$A$4:$S$462,14,FALSE)</f>
        <v>333105.79000000015</v>
      </c>
      <c r="AB346" s="5">
        <f>VLOOKUP(A346,'[1]census pivot'!$A$4:$S$462,15,FALSE)</f>
        <v>258597.87600000008</v>
      </c>
      <c r="AC346" s="5">
        <f>VLOOKUP(A346,'[1]census pivot'!$A$4:$S$462,16,FALSE)</f>
        <v>195551.54200000002</v>
      </c>
      <c r="AD346" s="5">
        <f>VLOOKUP(A346,'[1]census pivot'!$A$4:$S$462,17,FALSE)</f>
        <v>143927.17100000003</v>
      </c>
      <c r="AE346" s="5">
        <f>VLOOKUP(A346,'[1]census pivot'!$A$4:$S$462,18,FALSE)</f>
        <v>109332.06699999997</v>
      </c>
      <c r="AF346" s="5">
        <f>VLOOKUP(A346,'[1]census pivot'!$A$4:$S$462,19,FALSE)</f>
        <v>109650.774</v>
      </c>
      <c r="AG346" s="6">
        <f t="shared" si="50"/>
        <v>2.9998672430179223E-4</v>
      </c>
      <c r="AH346" s="6">
        <f t="shared" si="51"/>
        <v>9.956560714856943E-5</v>
      </c>
      <c r="AI346" s="6">
        <f t="shared" si="52"/>
        <v>9.3309689798390198E-5</v>
      </c>
      <c r="AJ346" s="6">
        <f t="shared" si="53"/>
        <v>6.139716346172584E-5</v>
      </c>
      <c r="AK346" s="6">
        <f t="shared" si="54"/>
        <v>7.7524036503043886E-5</v>
      </c>
      <c r="AL346" s="6">
        <f t="shared" si="55"/>
        <v>8.9102428353805946E-5</v>
      </c>
      <c r="AM346" s="6">
        <f t="shared" si="56"/>
        <v>1.13227221962337E-4</v>
      </c>
      <c r="AN346" s="6">
        <f t="shared" si="57"/>
        <v>3.6772038756636695E-4</v>
      </c>
      <c r="AO346" s="6">
        <f t="shared" si="58"/>
        <v>1.2911671162810653E-3</v>
      </c>
      <c r="AP346" s="6">
        <f t="shared" si="59"/>
        <v>6.0464689469497037E-3</v>
      </c>
    </row>
    <row r="347" spans="1:42" x14ac:dyDescent="0.35">
      <c r="A347" s="3" t="s">
        <v>242</v>
      </c>
      <c r="B347" s="4">
        <v>58</v>
      </c>
      <c r="C347" s="4">
        <v>53</v>
      </c>
      <c r="D347" s="4">
        <v>36</v>
      </c>
      <c r="E347" s="4">
        <v>57</v>
      </c>
      <c r="F347" s="4">
        <v>48</v>
      </c>
      <c r="G347" s="4">
        <v>42</v>
      </c>
      <c r="H347" s="4">
        <v>52</v>
      </c>
      <c r="I347" s="4">
        <v>75</v>
      </c>
      <c r="J347" s="4">
        <v>168</v>
      </c>
      <c r="K347" s="4">
        <v>342</v>
      </c>
      <c r="L347" s="4">
        <v>791</v>
      </c>
      <c r="M347" s="4">
        <v>65</v>
      </c>
      <c r="N347" s="4">
        <v>1787</v>
      </c>
      <c r="O347" s="5">
        <f>VLOOKUP(A347,'[1]census pivot'!$A$4:$S$462,2,FALSE)</f>
        <v>362100</v>
      </c>
      <c r="P347" s="5">
        <f>VLOOKUP(A347,'[1]census pivot'!$A$4:$S$462,3,FALSE)</f>
        <v>370366</v>
      </c>
      <c r="Q347" s="5">
        <f>VLOOKUP(A347,'[1]census pivot'!$A$4:$S$462,4,FALSE)</f>
        <v>397708</v>
      </c>
      <c r="R347" s="5">
        <f>VLOOKUP(A347,'[1]census pivot'!$A$4:$S$462,5,FALSE)</f>
        <v>458625</v>
      </c>
      <c r="S347" s="5">
        <f>VLOOKUP(A347,'[1]census pivot'!$A$4:$S$462,6,FALSE)</f>
        <v>489436</v>
      </c>
      <c r="T347" s="5">
        <f>VLOOKUP(A347,'[1]census pivot'!$A$4:$S$462,7,FALSE)</f>
        <v>489562</v>
      </c>
      <c r="U347" s="5">
        <f>VLOOKUP(A347,'[1]census pivot'!$A$4:$S$462,8,FALSE)</f>
        <v>455681</v>
      </c>
      <c r="V347" s="5">
        <f>VLOOKUP(A347,'[1]census pivot'!$A$4:$S$462,9,FALSE)</f>
        <v>408007</v>
      </c>
      <c r="W347" s="5">
        <f>VLOOKUP(A347,'[1]census pivot'!$A$4:$S$462,10,FALSE)</f>
        <v>424938</v>
      </c>
      <c r="X347" s="5">
        <f>VLOOKUP(A347,'[1]census pivot'!$A$4:$S$462,11,FALSE)</f>
        <v>468711</v>
      </c>
      <c r="Y347" s="5">
        <f>VLOOKUP(A347,'[1]census pivot'!$A$4:$S$462,12,FALSE)</f>
        <v>501948</v>
      </c>
      <c r="Z347" s="5">
        <f>VLOOKUP(A347,'[1]census pivot'!$A$4:$S$462,13,FALSE)</f>
        <v>478086</v>
      </c>
      <c r="AA347" s="5">
        <f>VLOOKUP(A347,'[1]census pivot'!$A$4:$S$462,14,FALSE)</f>
        <v>420784</v>
      </c>
      <c r="AB347" s="5">
        <f>VLOOKUP(A347,'[1]census pivot'!$A$4:$S$462,15,FALSE)</f>
        <v>338249</v>
      </c>
      <c r="AC347" s="5">
        <f>VLOOKUP(A347,'[1]census pivot'!$A$4:$S$462,16,FALSE)</f>
        <v>248812</v>
      </c>
      <c r="AD347" s="5">
        <f>VLOOKUP(A347,'[1]census pivot'!$A$4:$S$462,17,FALSE)</f>
        <v>170940</v>
      </c>
      <c r="AE347" s="5">
        <f>VLOOKUP(A347,'[1]census pivot'!$A$4:$S$462,18,FALSE)</f>
        <v>133297</v>
      </c>
      <c r="AF347" s="5">
        <f>VLOOKUP(A347,'[1]census pivot'!$A$4:$S$462,19,FALSE)</f>
        <v>154794</v>
      </c>
      <c r="AG347" s="6">
        <f t="shared" si="50"/>
        <v>3.0654515327257662E-4</v>
      </c>
      <c r="AH347" s="6">
        <f t="shared" si="51"/>
        <v>4.6870483833588954E-5</v>
      </c>
      <c r="AI347" s="6">
        <f t="shared" si="52"/>
        <v>3.797224018285743E-5</v>
      </c>
      <c r="AJ347" s="6">
        <f t="shared" si="53"/>
        <v>5.0780592926898164E-5</v>
      </c>
      <c r="AK347" s="6">
        <f t="shared" si="54"/>
        <v>5.0423497349764991E-5</v>
      </c>
      <c r="AL347" s="6">
        <f t="shared" si="55"/>
        <v>5.357185170075176E-5</v>
      </c>
      <c r="AM347" s="6">
        <f t="shared" si="56"/>
        <v>8.3438094496423283E-5</v>
      </c>
      <c r="AN347" s="6">
        <f t="shared" si="57"/>
        <v>2.8617128373371761E-4</v>
      </c>
      <c r="AO347" s="6">
        <f t="shared" si="58"/>
        <v>1.1241236273037138E-3</v>
      </c>
      <c r="AP347" s="6">
        <f t="shared" si="59"/>
        <v>5.1100171841285836E-3</v>
      </c>
    </row>
    <row r="348" spans="1:42" x14ac:dyDescent="0.35">
      <c r="A348" s="3" t="s">
        <v>205</v>
      </c>
      <c r="B348" s="4">
        <v>54</v>
      </c>
      <c r="C348" s="4">
        <v>64</v>
      </c>
      <c r="D348" s="4">
        <v>59</v>
      </c>
      <c r="E348" s="4">
        <v>37</v>
      </c>
      <c r="F348" s="4">
        <v>42</v>
      </c>
      <c r="G348" s="4">
        <v>37</v>
      </c>
      <c r="H348" s="4">
        <v>47</v>
      </c>
      <c r="I348" s="4">
        <v>67</v>
      </c>
      <c r="J348" s="4">
        <v>169</v>
      </c>
      <c r="K348" s="4">
        <v>219</v>
      </c>
      <c r="L348" s="4">
        <v>318</v>
      </c>
      <c r="M348" s="4">
        <v>63</v>
      </c>
      <c r="N348" s="4">
        <v>1176</v>
      </c>
      <c r="O348" s="5">
        <f>VLOOKUP(A348,'[1]census pivot'!$A$4:$S$462,2,FALSE)</f>
        <v>252546.34199999995</v>
      </c>
      <c r="P348" s="5">
        <f>VLOOKUP(A348,'[1]census pivot'!$A$4:$S$462,3,FALSE)</f>
        <v>258005.39499999993</v>
      </c>
      <c r="Q348" s="5">
        <f>VLOOKUP(A348,'[1]census pivot'!$A$4:$S$462,4,FALSE)</f>
        <v>263298.25099999987</v>
      </c>
      <c r="R348" s="5">
        <f>VLOOKUP(A348,'[1]census pivot'!$A$4:$S$462,5,FALSE)</f>
        <v>264935.43599999993</v>
      </c>
      <c r="S348" s="5">
        <f>VLOOKUP(A348,'[1]census pivot'!$A$4:$S$462,6,FALSE)</f>
        <v>285983.60700000002</v>
      </c>
      <c r="T348" s="5">
        <f>VLOOKUP(A348,'[1]census pivot'!$A$4:$S$462,7,FALSE)</f>
        <v>262726.03100000008</v>
      </c>
      <c r="U348" s="5">
        <f>VLOOKUP(A348,'[1]census pivot'!$A$4:$S$462,8,FALSE)</f>
        <v>261313.82199999996</v>
      </c>
      <c r="V348" s="5">
        <f>VLOOKUP(A348,'[1]census pivot'!$A$4:$S$462,9,FALSE)</f>
        <v>251383.36699999994</v>
      </c>
      <c r="W348" s="5">
        <f>VLOOKUP(A348,'[1]census pivot'!$A$4:$S$462,10,FALSE)</f>
        <v>263278.32899999991</v>
      </c>
      <c r="X348" s="5">
        <f>VLOOKUP(A348,'[1]census pivot'!$A$4:$S$462,11,FALSE)</f>
        <v>269083.69</v>
      </c>
      <c r="Y348" s="5">
        <f>VLOOKUP(A348,'[1]census pivot'!$A$4:$S$462,12,FALSE)</f>
        <v>290987.66500000004</v>
      </c>
      <c r="Z348" s="5">
        <f>VLOOKUP(A348,'[1]census pivot'!$A$4:$S$462,13,FALSE)</f>
        <v>280047.26300000015</v>
      </c>
      <c r="AA348" s="5">
        <f>VLOOKUP(A348,'[1]census pivot'!$A$4:$S$462,14,FALSE)</f>
        <v>250024.15200000003</v>
      </c>
      <c r="AB348" s="5">
        <f>VLOOKUP(A348,'[1]census pivot'!$A$4:$S$462,15,FALSE)</f>
        <v>205550.03599999996</v>
      </c>
      <c r="AC348" s="5">
        <f>VLOOKUP(A348,'[1]census pivot'!$A$4:$S$462,16,FALSE)</f>
        <v>147652.11399999997</v>
      </c>
      <c r="AD348" s="5">
        <f>VLOOKUP(A348,'[1]census pivot'!$A$4:$S$462,17,FALSE)</f>
        <v>104661.15100000001</v>
      </c>
      <c r="AE348" s="5">
        <f>VLOOKUP(A348,'[1]census pivot'!$A$4:$S$462,18,FALSE)</f>
        <v>73274.259999999995</v>
      </c>
      <c r="AF348" s="5">
        <f>VLOOKUP(A348,'[1]census pivot'!$A$4:$S$462,19,FALSE)</f>
        <v>70876.893999999971</v>
      </c>
      <c r="AG348" s="6">
        <f t="shared" si="50"/>
        <v>4.6724097868738889E-4</v>
      </c>
      <c r="AH348" s="6">
        <f t="shared" si="51"/>
        <v>1.131778004100129E-4</v>
      </c>
      <c r="AI348" s="6">
        <f t="shared" si="52"/>
        <v>1.0709377493781787E-4</v>
      </c>
      <c r="AJ348" s="6">
        <f t="shared" si="53"/>
        <v>8.0146576180342534E-5</v>
      </c>
      <c r="AK348" s="6">
        <f t="shared" si="54"/>
        <v>7.1891886043914976E-5</v>
      </c>
      <c r="AL348" s="6">
        <f t="shared" si="55"/>
        <v>8.3917878642445479E-5</v>
      </c>
      <c r="AM348" s="6">
        <f t="shared" si="56"/>
        <v>1.26398062796878E-4</v>
      </c>
      <c r="AN348" s="6">
        <f t="shared" si="57"/>
        <v>4.7847953360419818E-4</v>
      </c>
      <c r="AO348" s="6">
        <f t="shared" si="58"/>
        <v>1.230783680264745E-3</v>
      </c>
      <c r="AP348" s="6">
        <f t="shared" si="59"/>
        <v>4.4866525894884744E-3</v>
      </c>
    </row>
    <row r="349" spans="1:42" x14ac:dyDescent="0.35">
      <c r="A349" s="3" t="s">
        <v>50</v>
      </c>
      <c r="B349" s="4">
        <v>47</v>
      </c>
      <c r="C349" s="4">
        <v>47</v>
      </c>
      <c r="D349" s="4">
        <v>46</v>
      </c>
      <c r="E349" s="4">
        <v>63</v>
      </c>
      <c r="F349" s="4">
        <v>51</v>
      </c>
      <c r="G349" s="4">
        <v>78</v>
      </c>
      <c r="H349" s="4">
        <v>72</v>
      </c>
      <c r="I349" s="4">
        <v>85</v>
      </c>
      <c r="J349" s="4">
        <v>170</v>
      </c>
      <c r="K349" s="4">
        <v>261</v>
      </c>
      <c r="L349" s="4">
        <v>345</v>
      </c>
      <c r="M349" s="4">
        <v>36</v>
      </c>
      <c r="N349" s="4">
        <v>1301</v>
      </c>
      <c r="O349" s="5">
        <f>VLOOKUP(A349,'[1]census pivot'!$A$4:$S$462,2,FALSE)</f>
        <v>280763.57899999997</v>
      </c>
      <c r="P349" s="5">
        <f>VLOOKUP(A349,'[1]census pivot'!$A$4:$S$462,3,FALSE)</f>
        <v>285818.10099999997</v>
      </c>
      <c r="Q349" s="5">
        <f>VLOOKUP(A349,'[1]census pivot'!$A$4:$S$462,4,FALSE)</f>
        <v>299394.64799999999</v>
      </c>
      <c r="R349" s="5">
        <f>VLOOKUP(A349,'[1]census pivot'!$A$4:$S$462,5,FALSE)</f>
        <v>306543.63299999997</v>
      </c>
      <c r="S349" s="5">
        <f>VLOOKUP(A349,'[1]census pivot'!$A$4:$S$462,6,FALSE)</f>
        <v>327555.49099999998</v>
      </c>
      <c r="T349" s="5">
        <f>VLOOKUP(A349,'[1]census pivot'!$A$4:$S$462,7,FALSE)</f>
        <v>295356.16199999995</v>
      </c>
      <c r="U349" s="5">
        <f>VLOOKUP(A349,'[1]census pivot'!$A$4:$S$462,8,FALSE)</f>
        <v>287753.05699999997</v>
      </c>
      <c r="V349" s="5">
        <f>VLOOKUP(A349,'[1]census pivot'!$A$4:$S$462,9,FALSE)</f>
        <v>276649.94500000001</v>
      </c>
      <c r="W349" s="5">
        <f>VLOOKUP(A349,'[1]census pivot'!$A$4:$S$462,10,FALSE)</f>
        <v>295711.679</v>
      </c>
      <c r="X349" s="5">
        <f>VLOOKUP(A349,'[1]census pivot'!$A$4:$S$462,11,FALSE)</f>
        <v>307068.79100000008</v>
      </c>
      <c r="Y349" s="5">
        <f>VLOOKUP(A349,'[1]census pivot'!$A$4:$S$462,12,FALSE)</f>
        <v>323673.12599999987</v>
      </c>
      <c r="Z349" s="5">
        <f>VLOOKUP(A349,'[1]census pivot'!$A$4:$S$462,13,FALSE)</f>
        <v>300553.45600000006</v>
      </c>
      <c r="AA349" s="5">
        <f>VLOOKUP(A349,'[1]census pivot'!$A$4:$S$462,14,FALSE)</f>
        <v>270641.03600000002</v>
      </c>
      <c r="AB349" s="5">
        <f>VLOOKUP(A349,'[1]census pivot'!$A$4:$S$462,15,FALSE)</f>
        <v>214039.06699999998</v>
      </c>
      <c r="AC349" s="5">
        <f>VLOOKUP(A349,'[1]census pivot'!$A$4:$S$462,16,FALSE)</f>
        <v>156168.96000000002</v>
      </c>
      <c r="AD349" s="5">
        <f>VLOOKUP(A349,'[1]census pivot'!$A$4:$S$462,17,FALSE)</f>
        <v>119707.40199999999</v>
      </c>
      <c r="AE349" s="5">
        <f>VLOOKUP(A349,'[1]census pivot'!$A$4:$S$462,18,FALSE)</f>
        <v>82026.535000000018</v>
      </c>
      <c r="AF349" s="5">
        <f>VLOOKUP(A349,'[1]census pivot'!$A$4:$S$462,19,FALSE)</f>
        <v>74948.271000000022</v>
      </c>
      <c r="AG349" s="6">
        <f t="shared" si="50"/>
        <v>3.3480125995971865E-4</v>
      </c>
      <c r="AH349" s="6">
        <f t="shared" si="51"/>
        <v>7.8603892479451093E-5</v>
      </c>
      <c r="AI349" s="6">
        <f t="shared" si="52"/>
        <v>7.2543863031736353E-5</v>
      </c>
      <c r="AJ349" s="6">
        <f t="shared" si="53"/>
        <v>8.7462174045991212E-5</v>
      </c>
      <c r="AK349" s="6">
        <f t="shared" si="54"/>
        <v>1.3627748040633835E-4</v>
      </c>
      <c r="AL349" s="6">
        <f t="shared" si="55"/>
        <v>1.1415128447852945E-4</v>
      </c>
      <c r="AM349" s="6">
        <f t="shared" si="56"/>
        <v>1.4881095877234053E-4</v>
      </c>
      <c r="AN349" s="6">
        <f t="shared" si="57"/>
        <v>4.592012803655389E-4</v>
      </c>
      <c r="AO349" s="6">
        <f t="shared" si="58"/>
        <v>1.2937833062763257E-3</v>
      </c>
      <c r="AP349" s="6">
        <f t="shared" si="59"/>
        <v>4.6031749017932631E-3</v>
      </c>
    </row>
    <row r="350" spans="1:42" x14ac:dyDescent="0.35">
      <c r="A350" s="3" t="s">
        <v>240</v>
      </c>
      <c r="B350" s="4">
        <v>42</v>
      </c>
      <c r="C350" s="4">
        <v>62</v>
      </c>
      <c r="D350" s="4">
        <v>66</v>
      </c>
      <c r="E350" s="4">
        <v>47</v>
      </c>
      <c r="F350" s="4">
        <v>70</v>
      </c>
      <c r="G350" s="4">
        <v>55</v>
      </c>
      <c r="H350" s="4">
        <v>44</v>
      </c>
      <c r="I350" s="4">
        <v>72</v>
      </c>
      <c r="J350" s="4">
        <v>171</v>
      </c>
      <c r="K350" s="4">
        <v>337</v>
      </c>
      <c r="L350" s="4">
        <v>868</v>
      </c>
      <c r="M350" s="4">
        <v>35</v>
      </c>
      <c r="N350" s="4">
        <v>1869</v>
      </c>
      <c r="O350" s="5">
        <f>VLOOKUP(A350,'[1]census pivot'!$A$4:$S$462,2,FALSE)</f>
        <v>363716.66799999995</v>
      </c>
      <c r="P350" s="5">
        <f>VLOOKUP(A350,'[1]census pivot'!$A$4:$S$462,3,FALSE)</f>
        <v>377691.16799999995</v>
      </c>
      <c r="Q350" s="5">
        <f>VLOOKUP(A350,'[1]census pivot'!$A$4:$S$462,4,FALSE)</f>
        <v>399256.13799999998</v>
      </c>
      <c r="R350" s="5">
        <f>VLOOKUP(A350,'[1]census pivot'!$A$4:$S$462,5,FALSE)</f>
        <v>461865.80900000001</v>
      </c>
      <c r="S350" s="5">
        <f>VLOOKUP(A350,'[1]census pivot'!$A$4:$S$462,6,FALSE)</f>
        <v>486631.87099999998</v>
      </c>
      <c r="T350" s="5">
        <f>VLOOKUP(A350,'[1]census pivot'!$A$4:$S$462,7,FALSE)</f>
        <v>471408.59600000002</v>
      </c>
      <c r="U350" s="5">
        <f>VLOOKUP(A350,'[1]census pivot'!$A$4:$S$462,8,FALSE)</f>
        <v>436847.06899999996</v>
      </c>
      <c r="V350" s="5">
        <f>VLOOKUP(A350,'[1]census pivot'!$A$4:$S$462,9,FALSE)</f>
        <v>397983.65699999989</v>
      </c>
      <c r="W350" s="5">
        <f>VLOOKUP(A350,'[1]census pivot'!$A$4:$S$462,10,FALSE)</f>
        <v>449172.64600000001</v>
      </c>
      <c r="X350" s="5">
        <f>VLOOKUP(A350,'[1]census pivot'!$A$4:$S$462,11,FALSE)</f>
        <v>487123.92400000006</v>
      </c>
      <c r="Y350" s="5">
        <f>VLOOKUP(A350,'[1]census pivot'!$A$4:$S$462,12,FALSE)</f>
        <v>507074.38500000001</v>
      </c>
      <c r="Z350" s="5">
        <f>VLOOKUP(A350,'[1]census pivot'!$A$4:$S$462,13,FALSE)</f>
        <v>466605.07</v>
      </c>
      <c r="AA350" s="5">
        <f>VLOOKUP(A350,'[1]census pivot'!$A$4:$S$462,14,FALSE)</f>
        <v>398469.19399999996</v>
      </c>
      <c r="AB350" s="5">
        <f>VLOOKUP(A350,'[1]census pivot'!$A$4:$S$462,15,FALSE)</f>
        <v>308595.353</v>
      </c>
      <c r="AC350" s="5">
        <f>VLOOKUP(A350,'[1]census pivot'!$A$4:$S$462,16,FALSE)</f>
        <v>224344.37199999997</v>
      </c>
      <c r="AD350" s="5">
        <f>VLOOKUP(A350,'[1]census pivot'!$A$4:$S$462,17,FALSE)</f>
        <v>161554.21699999998</v>
      </c>
      <c r="AE350" s="5">
        <f>VLOOKUP(A350,'[1]census pivot'!$A$4:$S$462,18,FALSE)</f>
        <v>132133.45299999998</v>
      </c>
      <c r="AF350" s="5">
        <f>VLOOKUP(A350,'[1]census pivot'!$A$4:$S$462,19,FALSE)</f>
        <v>153639.87100000001</v>
      </c>
      <c r="AG350" s="6">
        <f t="shared" si="50"/>
        <v>2.8593685456284896E-4</v>
      </c>
      <c r="AH350" s="6">
        <f t="shared" si="51"/>
        <v>8.4947845871030038E-5</v>
      </c>
      <c r="AI350" s="6">
        <f t="shared" si="52"/>
        <v>6.9583723177899605E-5</v>
      </c>
      <c r="AJ350" s="6">
        <f t="shared" si="53"/>
        <v>7.7070810232711292E-5</v>
      </c>
      <c r="AK350" s="6">
        <f t="shared" si="54"/>
        <v>6.4923084211533053E-5</v>
      </c>
      <c r="AL350" s="6">
        <f t="shared" si="55"/>
        <v>4.4256764069792833E-5</v>
      </c>
      <c r="AM350" s="6">
        <f t="shared" si="56"/>
        <v>8.3229848576329862E-5</v>
      </c>
      <c r="AN350" s="6">
        <f t="shared" si="57"/>
        <v>3.2086180102262033E-4</v>
      </c>
      <c r="AO350" s="6">
        <f t="shared" si="58"/>
        <v>1.1474775226348456E-3</v>
      </c>
      <c r="AP350" s="6">
        <f t="shared" si="59"/>
        <v>5.6495751678937558E-3</v>
      </c>
    </row>
    <row r="351" spans="1:42" x14ac:dyDescent="0.35">
      <c r="A351" s="3" t="s">
        <v>277</v>
      </c>
      <c r="B351" s="4">
        <v>68</v>
      </c>
      <c r="C351" s="4">
        <v>55</v>
      </c>
      <c r="D351" s="4">
        <v>49</v>
      </c>
      <c r="E351" s="4">
        <v>66</v>
      </c>
      <c r="F351" s="4">
        <v>65</v>
      </c>
      <c r="G351" s="4">
        <v>63</v>
      </c>
      <c r="H351" s="4">
        <v>61</v>
      </c>
      <c r="I351" s="4">
        <v>97</v>
      </c>
      <c r="J351" s="4">
        <v>172</v>
      </c>
      <c r="K351" s="4">
        <v>292</v>
      </c>
      <c r="L351" s="4">
        <v>492</v>
      </c>
      <c r="M351" s="4">
        <v>45</v>
      </c>
      <c r="N351" s="4">
        <v>1525</v>
      </c>
      <c r="O351" s="5">
        <f>VLOOKUP(A351,'[1]census pivot'!$A$4:$S$462,2,FALSE)</f>
        <v>355932.80800000008</v>
      </c>
      <c r="P351" s="5">
        <f>VLOOKUP(A351,'[1]census pivot'!$A$4:$S$462,3,FALSE)</f>
        <v>369490.48600000009</v>
      </c>
      <c r="Q351" s="5">
        <f>VLOOKUP(A351,'[1]census pivot'!$A$4:$S$462,4,FALSE)</f>
        <v>375254.027</v>
      </c>
      <c r="R351" s="5">
        <f>VLOOKUP(A351,'[1]census pivot'!$A$4:$S$462,5,FALSE)</f>
        <v>379967.85400000005</v>
      </c>
      <c r="S351" s="5">
        <f>VLOOKUP(A351,'[1]census pivot'!$A$4:$S$462,6,FALSE)</f>
        <v>407898.72800000006</v>
      </c>
      <c r="T351" s="5">
        <f>VLOOKUP(A351,'[1]census pivot'!$A$4:$S$462,7,FALSE)</f>
        <v>386580.14300000004</v>
      </c>
      <c r="U351" s="5">
        <f>VLOOKUP(A351,'[1]census pivot'!$A$4:$S$462,8,FALSE)</f>
        <v>381387.07699999982</v>
      </c>
      <c r="V351" s="5">
        <f>VLOOKUP(A351,'[1]census pivot'!$A$4:$S$462,9,FALSE)</f>
        <v>349568.272</v>
      </c>
      <c r="W351" s="5">
        <f>VLOOKUP(A351,'[1]census pivot'!$A$4:$S$462,10,FALSE)</f>
        <v>352699.28399999993</v>
      </c>
      <c r="X351" s="5">
        <f>VLOOKUP(A351,'[1]census pivot'!$A$4:$S$462,11,FALSE)</f>
        <v>368596.08400000009</v>
      </c>
      <c r="Y351" s="5">
        <f>VLOOKUP(A351,'[1]census pivot'!$A$4:$S$462,12,FALSE)</f>
        <v>416008.30800000014</v>
      </c>
      <c r="Z351" s="5">
        <f>VLOOKUP(A351,'[1]census pivot'!$A$4:$S$462,13,FALSE)</f>
        <v>401871.26400000014</v>
      </c>
      <c r="AA351" s="5">
        <f>VLOOKUP(A351,'[1]census pivot'!$A$4:$S$462,14,FALSE)</f>
        <v>354687.46700000006</v>
      </c>
      <c r="AB351" s="5">
        <f>VLOOKUP(A351,'[1]census pivot'!$A$4:$S$462,15,FALSE)</f>
        <v>285601.82499999995</v>
      </c>
      <c r="AC351" s="5">
        <f>VLOOKUP(A351,'[1]census pivot'!$A$4:$S$462,16,FALSE)</f>
        <v>211185.19500000004</v>
      </c>
      <c r="AD351" s="5">
        <f>VLOOKUP(A351,'[1]census pivot'!$A$4:$S$462,17,FALSE)</f>
        <v>153282.345</v>
      </c>
      <c r="AE351" s="5">
        <f>VLOOKUP(A351,'[1]census pivot'!$A$4:$S$462,18,FALSE)</f>
        <v>113252.77799999999</v>
      </c>
      <c r="AF351" s="5">
        <f>VLOOKUP(A351,'[1]census pivot'!$A$4:$S$462,19,FALSE)</f>
        <v>113788.272</v>
      </c>
      <c r="AG351" s="6">
        <f t="shared" si="50"/>
        <v>3.4557084156175899E-4</v>
      </c>
      <c r="AH351" s="6">
        <f t="shared" si="51"/>
        <v>6.5794375312168294E-5</v>
      </c>
      <c r="AI351" s="6">
        <f t="shared" si="52"/>
        <v>6.2193271195249138E-5</v>
      </c>
      <c r="AJ351" s="6">
        <f t="shared" si="53"/>
        <v>8.4639029254399698E-5</v>
      </c>
      <c r="AK351" s="6">
        <f t="shared" si="54"/>
        <v>8.9709398450410556E-5</v>
      </c>
      <c r="AL351" s="6">
        <f t="shared" si="55"/>
        <v>7.7746187278543785E-5</v>
      </c>
      <c r="AM351" s="6">
        <f t="shared" si="56"/>
        <v>1.282121215781726E-4</v>
      </c>
      <c r="AN351" s="6">
        <f t="shared" si="57"/>
        <v>3.4622482688859304E-4</v>
      </c>
      <c r="AO351" s="6">
        <f t="shared" si="58"/>
        <v>1.0955404177632529E-3</v>
      </c>
      <c r="AP351" s="6">
        <f t="shared" si="59"/>
        <v>4.323819945169745E-3</v>
      </c>
    </row>
    <row r="352" spans="1:42" x14ac:dyDescent="0.35">
      <c r="A352" s="3" t="s">
        <v>274</v>
      </c>
      <c r="B352" s="4">
        <v>40</v>
      </c>
      <c r="C352" s="4">
        <v>61</v>
      </c>
      <c r="D352" s="4">
        <v>67</v>
      </c>
      <c r="E352" s="4">
        <v>60</v>
      </c>
      <c r="F352" s="4">
        <v>44</v>
      </c>
      <c r="G352" s="4">
        <v>45</v>
      </c>
      <c r="H352" s="4">
        <v>65</v>
      </c>
      <c r="I352" s="4">
        <v>79</v>
      </c>
      <c r="J352" s="4">
        <v>173</v>
      </c>
      <c r="K352" s="4">
        <v>318</v>
      </c>
      <c r="L352" s="4">
        <v>647</v>
      </c>
      <c r="M352" s="4">
        <v>44</v>
      </c>
      <c r="N352" s="4">
        <v>1643</v>
      </c>
      <c r="O352" s="5">
        <f>VLOOKUP(A352,'[1]census pivot'!$A$4:$S$462,2,FALSE)</f>
        <v>353791.23699999991</v>
      </c>
      <c r="P352" s="5">
        <f>VLOOKUP(A352,'[1]census pivot'!$A$4:$S$462,3,FALSE)</f>
        <v>362509.364</v>
      </c>
      <c r="Q352" s="5">
        <f>VLOOKUP(A352,'[1]census pivot'!$A$4:$S$462,4,FALSE)</f>
        <v>366411.92100000003</v>
      </c>
      <c r="R352" s="5">
        <f>VLOOKUP(A352,'[1]census pivot'!$A$4:$S$462,5,FALSE)</f>
        <v>383024.5749999999</v>
      </c>
      <c r="S352" s="5">
        <f>VLOOKUP(A352,'[1]census pivot'!$A$4:$S$462,6,FALSE)</f>
        <v>392365.03900000016</v>
      </c>
      <c r="T352" s="5">
        <f>VLOOKUP(A352,'[1]census pivot'!$A$4:$S$462,7,FALSE)</f>
        <v>376453.141</v>
      </c>
      <c r="U352" s="5">
        <f>VLOOKUP(A352,'[1]census pivot'!$A$4:$S$462,8,FALSE)</f>
        <v>359229.20599999995</v>
      </c>
      <c r="V352" s="5">
        <f>VLOOKUP(A352,'[1]census pivot'!$A$4:$S$462,9,FALSE)</f>
        <v>338282.62399999995</v>
      </c>
      <c r="W352" s="5">
        <f>VLOOKUP(A352,'[1]census pivot'!$A$4:$S$462,10,FALSE)</f>
        <v>351901.91700000002</v>
      </c>
      <c r="X352" s="5">
        <f>VLOOKUP(A352,'[1]census pivot'!$A$4:$S$462,11,FALSE)</f>
        <v>393289.91399999999</v>
      </c>
      <c r="Y352" s="5">
        <f>VLOOKUP(A352,'[1]census pivot'!$A$4:$S$462,12,FALSE)</f>
        <v>412754.571</v>
      </c>
      <c r="Z352" s="5">
        <f>VLOOKUP(A352,'[1]census pivot'!$A$4:$S$462,13,FALSE)</f>
        <v>368779.01299999998</v>
      </c>
      <c r="AA352" s="5">
        <f>VLOOKUP(A352,'[1]census pivot'!$A$4:$S$462,14,FALSE)</f>
        <v>317736.02999999985</v>
      </c>
      <c r="AB352" s="5">
        <f>VLOOKUP(A352,'[1]census pivot'!$A$4:$S$462,15,FALSE)</f>
        <v>243158.649</v>
      </c>
      <c r="AC352" s="5">
        <f>VLOOKUP(A352,'[1]census pivot'!$A$4:$S$462,16,FALSE)</f>
        <v>181898.30400000003</v>
      </c>
      <c r="AD352" s="5">
        <f>VLOOKUP(A352,'[1]census pivot'!$A$4:$S$462,17,FALSE)</f>
        <v>139590.21199999994</v>
      </c>
      <c r="AE352" s="5">
        <f>VLOOKUP(A352,'[1]census pivot'!$A$4:$S$462,18,FALSE)</f>
        <v>110718.82900000003</v>
      </c>
      <c r="AF352" s="5">
        <f>VLOOKUP(A352,'[1]census pivot'!$A$4:$S$462,19,FALSE)</f>
        <v>107825.95599999999</v>
      </c>
      <c r="AG352" s="6">
        <f t="shared" si="50"/>
        <v>2.8547908890123251E-4</v>
      </c>
      <c r="AH352" s="6">
        <f t="shared" si="51"/>
        <v>9.1916646390700465E-5</v>
      </c>
      <c r="AI352" s="6">
        <f t="shared" si="52"/>
        <v>8.640817311746969E-5</v>
      </c>
      <c r="AJ352" s="6">
        <f t="shared" si="53"/>
        <v>5.9808421636627909E-5</v>
      </c>
      <c r="AK352" s="6">
        <f t="shared" si="54"/>
        <v>6.5199953529530017E-5</v>
      </c>
      <c r="AL352" s="6">
        <f t="shared" si="55"/>
        <v>8.0640710543413739E-5</v>
      </c>
      <c r="AM352" s="6">
        <f t="shared" si="56"/>
        <v>1.15073953303016E-4</v>
      </c>
      <c r="AN352" s="6">
        <f t="shared" si="57"/>
        <v>4.0700428208264124E-4</v>
      </c>
      <c r="AO352" s="6">
        <f t="shared" si="58"/>
        <v>1.2704295407372044E-3</v>
      </c>
      <c r="AP352" s="6">
        <f t="shared" si="59"/>
        <v>6.0004105134018014E-3</v>
      </c>
    </row>
    <row r="353" spans="1:42" x14ac:dyDescent="0.35">
      <c r="A353" s="3" t="s">
        <v>138</v>
      </c>
      <c r="B353" s="4">
        <v>64</v>
      </c>
      <c r="C353" s="4">
        <v>62</v>
      </c>
      <c r="D353" s="4">
        <v>26</v>
      </c>
      <c r="E353" s="4">
        <v>52</v>
      </c>
      <c r="F353" s="4">
        <v>57</v>
      </c>
      <c r="G353" s="4">
        <v>53</v>
      </c>
      <c r="H353" s="4">
        <v>67</v>
      </c>
      <c r="I353" s="4">
        <v>124</v>
      </c>
      <c r="J353" s="4">
        <v>174</v>
      </c>
      <c r="K353" s="4">
        <v>419</v>
      </c>
      <c r="L353" s="4">
        <v>533</v>
      </c>
      <c r="M353" s="4">
        <v>64</v>
      </c>
      <c r="N353" s="4">
        <v>1695</v>
      </c>
      <c r="O353" s="5">
        <f>VLOOKUP(A353,'[1]census pivot'!$A$4:$S$462,2,FALSE)</f>
        <v>668779.0199999999</v>
      </c>
      <c r="P353" s="5">
        <f>VLOOKUP(A353,'[1]census pivot'!$A$4:$S$462,3,FALSE)</f>
        <v>681085.31099999987</v>
      </c>
      <c r="Q353" s="5">
        <f>VLOOKUP(A353,'[1]census pivot'!$A$4:$S$462,4,FALSE)</f>
        <v>668782.94400000025</v>
      </c>
      <c r="R353" s="5">
        <f>VLOOKUP(A353,'[1]census pivot'!$A$4:$S$462,5,FALSE)</f>
        <v>694280.57200000016</v>
      </c>
      <c r="S353" s="5">
        <f>VLOOKUP(A353,'[1]census pivot'!$A$4:$S$462,6,FALSE)</f>
        <v>670282.11899999995</v>
      </c>
      <c r="T353" s="5">
        <f>VLOOKUP(A353,'[1]census pivot'!$A$4:$S$462,7,FALSE)</f>
        <v>660112.01500000013</v>
      </c>
      <c r="U353" s="5">
        <f>VLOOKUP(A353,'[1]census pivot'!$A$4:$S$462,8,FALSE)</f>
        <v>647972.16500000015</v>
      </c>
      <c r="V353" s="5">
        <f>VLOOKUP(A353,'[1]census pivot'!$A$4:$S$462,9,FALSE)</f>
        <v>674182.50699999987</v>
      </c>
      <c r="W353" s="5">
        <f>VLOOKUP(A353,'[1]census pivot'!$A$4:$S$462,10,FALSE)</f>
        <v>698973.23500000022</v>
      </c>
      <c r="X353" s="5">
        <f>VLOOKUP(A353,'[1]census pivot'!$A$4:$S$462,11,FALSE)</f>
        <v>695714.4440000006</v>
      </c>
      <c r="Y353" s="5">
        <f>VLOOKUP(A353,'[1]census pivot'!$A$4:$S$462,12,FALSE)</f>
        <v>649456.45400000014</v>
      </c>
      <c r="Z353" s="5">
        <f>VLOOKUP(A353,'[1]census pivot'!$A$4:$S$462,13,FALSE)</f>
        <v>558478.33099999989</v>
      </c>
      <c r="AA353" s="5">
        <f>VLOOKUP(A353,'[1]census pivot'!$A$4:$S$462,14,FALSE)</f>
        <v>480973.94200000004</v>
      </c>
      <c r="AB353" s="5">
        <f>VLOOKUP(A353,'[1]census pivot'!$A$4:$S$462,15,FALSE)</f>
        <v>349114.26700000023</v>
      </c>
      <c r="AC353" s="5">
        <f>VLOOKUP(A353,'[1]census pivot'!$A$4:$S$462,16,FALSE)</f>
        <v>243880.66399999996</v>
      </c>
      <c r="AD353" s="5">
        <f>VLOOKUP(A353,'[1]census pivot'!$A$4:$S$462,17,FALSE)</f>
        <v>176761.71600000007</v>
      </c>
      <c r="AE353" s="5">
        <f>VLOOKUP(A353,'[1]census pivot'!$A$4:$S$462,18,FALSE)</f>
        <v>126250.86200000004</v>
      </c>
      <c r="AF353" s="5">
        <f>VLOOKUP(A353,'[1]census pivot'!$A$4:$S$462,19,FALSE)</f>
        <v>112049.675</v>
      </c>
      <c r="AG353" s="6">
        <f t="shared" si="50"/>
        <v>1.8840303931783031E-4</v>
      </c>
      <c r="AH353" s="6">
        <f t="shared" si="51"/>
        <v>1.9261138932406406E-5</v>
      </c>
      <c r="AI353" s="6">
        <f t="shared" si="52"/>
        <v>1.9053723344103946E-5</v>
      </c>
      <c r="AJ353" s="6">
        <f t="shared" si="53"/>
        <v>4.3575177248913743E-5</v>
      </c>
      <c r="AK353" s="6">
        <f t="shared" si="54"/>
        <v>3.8597224174153433E-5</v>
      </c>
      <c r="AL353" s="6">
        <f t="shared" si="55"/>
        <v>4.9807797730099242E-5</v>
      </c>
      <c r="AM353" s="6">
        <f t="shared" si="56"/>
        <v>1.1929359646510678E-4</v>
      </c>
      <c r="AN353" s="6">
        <f t="shared" si="57"/>
        <v>2.9342577972222151E-4</v>
      </c>
      <c r="AO353" s="6">
        <f t="shared" si="58"/>
        <v>1.3827808824490443E-3</v>
      </c>
      <c r="AP353" s="6">
        <f t="shared" si="59"/>
        <v>4.7568187948782538E-3</v>
      </c>
    </row>
    <row r="354" spans="1:42" x14ac:dyDescent="0.35">
      <c r="A354" s="3" t="s">
        <v>231</v>
      </c>
      <c r="B354" s="4">
        <v>44</v>
      </c>
      <c r="C354" s="4">
        <v>66</v>
      </c>
      <c r="D354" s="4">
        <v>54</v>
      </c>
      <c r="E354" s="4">
        <v>58</v>
      </c>
      <c r="F354" s="4">
        <v>66</v>
      </c>
      <c r="G354" s="4">
        <v>58</v>
      </c>
      <c r="H354" s="4">
        <v>51</v>
      </c>
      <c r="I354" s="4">
        <v>72</v>
      </c>
      <c r="J354" s="4">
        <v>177</v>
      </c>
      <c r="K354" s="4">
        <v>305</v>
      </c>
      <c r="L354" s="4">
        <v>518</v>
      </c>
      <c r="M354" s="4">
        <v>48</v>
      </c>
      <c r="N354" s="4">
        <v>1517</v>
      </c>
      <c r="O354" s="5">
        <f>VLOOKUP(A354,'[1]census pivot'!$A$4:$S$462,2,FALSE)</f>
        <v>367816.799</v>
      </c>
      <c r="P354" s="5">
        <f>VLOOKUP(A354,'[1]census pivot'!$A$4:$S$462,3,FALSE)</f>
        <v>372932.79900000006</v>
      </c>
      <c r="Q354" s="5">
        <f>VLOOKUP(A354,'[1]census pivot'!$A$4:$S$462,4,FALSE)</f>
        <v>377849.64499999996</v>
      </c>
      <c r="R354" s="5">
        <f>VLOOKUP(A354,'[1]census pivot'!$A$4:$S$462,5,FALSE)</f>
        <v>395232.49099999992</v>
      </c>
      <c r="S354" s="5">
        <f>VLOOKUP(A354,'[1]census pivot'!$A$4:$S$462,6,FALSE)</f>
        <v>403417.17100000003</v>
      </c>
      <c r="T354" s="5">
        <f>VLOOKUP(A354,'[1]census pivot'!$A$4:$S$462,7,FALSE)</f>
        <v>412350.88799999998</v>
      </c>
      <c r="U354" s="5">
        <f>VLOOKUP(A354,'[1]census pivot'!$A$4:$S$462,8,FALSE)</f>
        <v>400468.54300000001</v>
      </c>
      <c r="V354" s="5">
        <f>VLOOKUP(A354,'[1]census pivot'!$A$4:$S$462,9,FALSE)</f>
        <v>373117.27099999995</v>
      </c>
      <c r="W354" s="5">
        <f>VLOOKUP(A354,'[1]census pivot'!$A$4:$S$462,10,FALSE)</f>
        <v>401887.99200000009</v>
      </c>
      <c r="X354" s="5">
        <f>VLOOKUP(A354,'[1]census pivot'!$A$4:$S$462,11,FALSE)</f>
        <v>434879.48200000008</v>
      </c>
      <c r="Y354" s="5">
        <f>VLOOKUP(A354,'[1]census pivot'!$A$4:$S$462,12,FALSE)</f>
        <v>454439.60000000009</v>
      </c>
      <c r="Z354" s="5">
        <f>VLOOKUP(A354,'[1]census pivot'!$A$4:$S$462,13,FALSE)</f>
        <v>403696.46300000005</v>
      </c>
      <c r="AA354" s="5">
        <f>VLOOKUP(A354,'[1]census pivot'!$A$4:$S$462,14,FALSE)</f>
        <v>349193.30199999997</v>
      </c>
      <c r="AB354" s="5">
        <f>VLOOKUP(A354,'[1]census pivot'!$A$4:$S$462,15,FALSE)</f>
        <v>267131.53899999999</v>
      </c>
      <c r="AC354" s="5">
        <f>VLOOKUP(A354,'[1]census pivot'!$A$4:$S$462,16,FALSE)</f>
        <v>183800.859</v>
      </c>
      <c r="AD354" s="5">
        <f>VLOOKUP(A354,'[1]census pivot'!$A$4:$S$462,17,FALSE)</f>
        <v>131505.85199999998</v>
      </c>
      <c r="AE354" s="5">
        <f>VLOOKUP(A354,'[1]census pivot'!$A$4:$S$462,18,FALSE)</f>
        <v>98357.847000000009</v>
      </c>
      <c r="AF354" s="5">
        <f>VLOOKUP(A354,'[1]census pivot'!$A$4:$S$462,19,FALSE)</f>
        <v>105434.622</v>
      </c>
      <c r="AG354" s="6">
        <f t="shared" si="50"/>
        <v>2.9906192511886876E-4</v>
      </c>
      <c r="AH354" s="6">
        <f t="shared" si="51"/>
        <v>7.1924963658313775E-5</v>
      </c>
      <c r="AI354" s="6">
        <f t="shared" si="52"/>
        <v>6.7614127406968093E-5</v>
      </c>
      <c r="AJ354" s="6">
        <f t="shared" si="53"/>
        <v>8.1198846241656845E-5</v>
      </c>
      <c r="AK354" s="6">
        <f t="shared" si="54"/>
        <v>7.4838201453607421E-5</v>
      </c>
      <c r="AL354" s="6">
        <f t="shared" si="55"/>
        <v>5.7347245811149693E-5</v>
      </c>
      <c r="AM354" s="6">
        <f t="shared" si="56"/>
        <v>9.5631529803038293E-5</v>
      </c>
      <c r="AN354" s="6">
        <f t="shared" si="57"/>
        <v>3.9252003356831327E-4</v>
      </c>
      <c r="AO354" s="6">
        <f t="shared" si="58"/>
        <v>1.3268732789338781E-3</v>
      </c>
      <c r="AP354" s="6">
        <f t="shared" si="59"/>
        <v>4.9129971746851809E-3</v>
      </c>
    </row>
    <row r="355" spans="1:42" x14ac:dyDescent="0.35">
      <c r="A355" s="3" t="s">
        <v>278</v>
      </c>
      <c r="B355" s="4">
        <v>71</v>
      </c>
      <c r="C355" s="4">
        <v>52</v>
      </c>
      <c r="D355" s="4">
        <v>64</v>
      </c>
      <c r="E355" s="4">
        <v>57</v>
      </c>
      <c r="F355" s="4">
        <v>54</v>
      </c>
      <c r="G355" s="4">
        <v>63</v>
      </c>
      <c r="H355" s="4">
        <v>62</v>
      </c>
      <c r="I355" s="4">
        <v>62</v>
      </c>
      <c r="J355" s="4">
        <v>182</v>
      </c>
      <c r="K355" s="4">
        <v>365</v>
      </c>
      <c r="L355" s="4">
        <v>566</v>
      </c>
      <c r="M355" s="4">
        <v>37</v>
      </c>
      <c r="N355" s="4">
        <v>1635</v>
      </c>
      <c r="O355" s="5">
        <f>VLOOKUP(A355,'[1]census pivot'!$A$4:$S$462,2,FALSE)</f>
        <v>344037</v>
      </c>
      <c r="P355" s="5">
        <f>VLOOKUP(A355,'[1]census pivot'!$A$4:$S$462,3,FALSE)</f>
        <v>354836</v>
      </c>
      <c r="Q355" s="5">
        <f>VLOOKUP(A355,'[1]census pivot'!$A$4:$S$462,4,FALSE)</f>
        <v>357916</v>
      </c>
      <c r="R355" s="5">
        <f>VLOOKUP(A355,'[1]census pivot'!$A$4:$S$462,5,FALSE)</f>
        <v>367075</v>
      </c>
      <c r="S355" s="5">
        <f>VLOOKUP(A355,'[1]census pivot'!$A$4:$S$462,6,FALSE)</f>
        <v>398791</v>
      </c>
      <c r="T355" s="5">
        <f>VLOOKUP(A355,'[1]census pivot'!$A$4:$S$462,7,FALSE)</f>
        <v>379855</v>
      </c>
      <c r="U355" s="5">
        <f>VLOOKUP(A355,'[1]census pivot'!$A$4:$S$462,8,FALSE)</f>
        <v>371430</v>
      </c>
      <c r="V355" s="5">
        <f>VLOOKUP(A355,'[1]census pivot'!$A$4:$S$462,9,FALSE)</f>
        <v>343182</v>
      </c>
      <c r="W355" s="5">
        <f>VLOOKUP(A355,'[1]census pivot'!$A$4:$S$462,10,FALSE)</f>
        <v>332268</v>
      </c>
      <c r="X355" s="5">
        <f>VLOOKUP(A355,'[1]census pivot'!$A$4:$S$462,11,FALSE)</f>
        <v>347783</v>
      </c>
      <c r="Y355" s="5">
        <f>VLOOKUP(A355,'[1]census pivot'!$A$4:$S$462,12,FALSE)</f>
        <v>388792</v>
      </c>
      <c r="Z355" s="5">
        <f>VLOOKUP(A355,'[1]census pivot'!$A$4:$S$462,13,FALSE)</f>
        <v>386556</v>
      </c>
      <c r="AA355" s="5">
        <f>VLOOKUP(A355,'[1]census pivot'!$A$4:$S$462,14,FALSE)</f>
        <v>343120</v>
      </c>
      <c r="AB355" s="5">
        <f>VLOOKUP(A355,'[1]census pivot'!$A$4:$S$462,15,FALSE)</f>
        <v>278194</v>
      </c>
      <c r="AC355" s="5">
        <f>VLOOKUP(A355,'[1]census pivot'!$A$4:$S$462,16,FALSE)</f>
        <v>208273</v>
      </c>
      <c r="AD355" s="5">
        <f>VLOOKUP(A355,'[1]census pivot'!$A$4:$S$462,17,FALSE)</f>
        <v>149346</v>
      </c>
      <c r="AE355" s="5">
        <f>VLOOKUP(A355,'[1]census pivot'!$A$4:$S$462,18,FALSE)</f>
        <v>107047</v>
      </c>
      <c r="AF355" s="5">
        <f>VLOOKUP(A355,'[1]census pivot'!$A$4:$S$462,19,FALSE)</f>
        <v>110075</v>
      </c>
      <c r="AG355" s="6">
        <f t="shared" si="50"/>
        <v>3.5751968538267687E-4</v>
      </c>
      <c r="AH355" s="6">
        <f t="shared" si="51"/>
        <v>8.9792803106830994E-5</v>
      </c>
      <c r="AI355" s="6">
        <f t="shared" si="52"/>
        <v>8.3565532351612422E-5</v>
      </c>
      <c r="AJ355" s="6">
        <f t="shared" si="53"/>
        <v>7.1876850995294727E-5</v>
      </c>
      <c r="AK355" s="6">
        <f t="shared" si="54"/>
        <v>9.3271152564956689E-5</v>
      </c>
      <c r="AL355" s="6">
        <f t="shared" si="55"/>
        <v>8.4173369989478327E-5</v>
      </c>
      <c r="AM355" s="6">
        <f t="shared" si="56"/>
        <v>8.496921921510369E-5</v>
      </c>
      <c r="AN355" s="6">
        <f t="shared" si="57"/>
        <v>3.7412609693977187E-4</v>
      </c>
      <c r="AO355" s="6">
        <f t="shared" si="58"/>
        <v>1.4235958079978782E-3</v>
      </c>
      <c r="AP355" s="6">
        <f t="shared" si="59"/>
        <v>5.1419486713604363E-3</v>
      </c>
    </row>
    <row r="356" spans="1:42" x14ac:dyDescent="0.35">
      <c r="A356" s="3" t="s">
        <v>246</v>
      </c>
      <c r="B356" s="4">
        <v>59</v>
      </c>
      <c r="C356" s="4">
        <v>43</v>
      </c>
      <c r="D356" s="4">
        <v>68</v>
      </c>
      <c r="E356" s="4">
        <v>48</v>
      </c>
      <c r="F356" s="4">
        <v>41</v>
      </c>
      <c r="G356" s="4">
        <v>39</v>
      </c>
      <c r="H356" s="4">
        <v>55</v>
      </c>
      <c r="I356" s="4">
        <v>106</v>
      </c>
      <c r="J356" s="4">
        <v>186</v>
      </c>
      <c r="K356" s="4">
        <v>435</v>
      </c>
      <c r="L356" s="4">
        <v>717</v>
      </c>
      <c r="M356" s="4">
        <v>57</v>
      </c>
      <c r="N356" s="4">
        <v>1854</v>
      </c>
      <c r="O356" s="5">
        <f>VLOOKUP(A356,'[1]census pivot'!$A$4:$S$462,2,FALSE)</f>
        <v>588603.09900000016</v>
      </c>
      <c r="P356" s="5">
        <f>VLOOKUP(A356,'[1]census pivot'!$A$4:$S$462,3,FALSE)</f>
        <v>629238.32500000007</v>
      </c>
      <c r="Q356" s="5">
        <f>VLOOKUP(A356,'[1]census pivot'!$A$4:$S$462,4,FALSE)</f>
        <v>667852.92700000026</v>
      </c>
      <c r="R356" s="5">
        <f>VLOOKUP(A356,'[1]census pivot'!$A$4:$S$462,5,FALSE)</f>
        <v>727697.4360000001</v>
      </c>
      <c r="S356" s="5">
        <f>VLOOKUP(A356,'[1]census pivot'!$A$4:$S$462,6,FALSE)</f>
        <v>673184.73699999973</v>
      </c>
      <c r="T356" s="5">
        <f>VLOOKUP(A356,'[1]census pivot'!$A$4:$S$462,7,FALSE)</f>
        <v>589120.33900000004</v>
      </c>
      <c r="U356" s="5">
        <f>VLOOKUP(A356,'[1]census pivot'!$A$4:$S$462,8,FALSE)</f>
        <v>573991.17800000007</v>
      </c>
      <c r="V356" s="5">
        <f>VLOOKUP(A356,'[1]census pivot'!$A$4:$S$462,9,FALSE)</f>
        <v>604512.62200000021</v>
      </c>
      <c r="W356" s="5">
        <f>VLOOKUP(A356,'[1]census pivot'!$A$4:$S$462,10,FALSE)</f>
        <v>662398.17999999993</v>
      </c>
      <c r="X356" s="5">
        <f>VLOOKUP(A356,'[1]census pivot'!$A$4:$S$462,11,FALSE)</f>
        <v>727703.43400000001</v>
      </c>
      <c r="Y356" s="5">
        <f>VLOOKUP(A356,'[1]census pivot'!$A$4:$S$462,12,FALSE)</f>
        <v>750161.93000000028</v>
      </c>
      <c r="Z356" s="5">
        <f>VLOOKUP(A356,'[1]census pivot'!$A$4:$S$462,13,FALSE)</f>
        <v>675813.09200000006</v>
      </c>
      <c r="AA356" s="5">
        <f>VLOOKUP(A356,'[1]census pivot'!$A$4:$S$462,14,FALSE)</f>
        <v>561050.72200000007</v>
      </c>
      <c r="AB356" s="5">
        <f>VLOOKUP(A356,'[1]census pivot'!$A$4:$S$462,15,FALSE)</f>
        <v>411039.20899999992</v>
      </c>
      <c r="AC356" s="5">
        <f>VLOOKUP(A356,'[1]census pivot'!$A$4:$S$462,16,FALSE)</f>
        <v>308072.04300000001</v>
      </c>
      <c r="AD356" s="5">
        <f>VLOOKUP(A356,'[1]census pivot'!$A$4:$S$462,17,FALSE)</f>
        <v>242454.33399999994</v>
      </c>
      <c r="AE356" s="5">
        <f>VLOOKUP(A356,'[1]census pivot'!$A$4:$S$462,18,FALSE)</f>
        <v>198652.18299999996</v>
      </c>
      <c r="AF356" s="5">
        <f>VLOOKUP(A356,'[1]census pivot'!$A$4:$S$462,19,FALSE)</f>
        <v>188165.75100000008</v>
      </c>
      <c r="AG356" s="6">
        <f t="shared" si="50"/>
        <v>1.7329164622695943E-4</v>
      </c>
      <c r="AH356" s="6">
        <f t="shared" si="51"/>
        <v>5.2424993149209815E-5</v>
      </c>
      <c r="AI356" s="6">
        <f t="shared" si="52"/>
        <v>4.8540841842806436E-5</v>
      </c>
      <c r="AJ356" s="6">
        <f t="shared" si="53"/>
        <v>3.5250274286468094E-5</v>
      </c>
      <c r="AK356" s="6">
        <f t="shared" si="54"/>
        <v>3.0783540513217599E-5</v>
      </c>
      <c r="AL356" s="6">
        <f t="shared" si="55"/>
        <v>3.7215839371955122E-5</v>
      </c>
      <c r="AM356" s="6">
        <f t="shared" si="56"/>
        <v>8.5700623464112418E-5</v>
      </c>
      <c r="AN356" s="6">
        <f t="shared" si="57"/>
        <v>2.5865260692652884E-4</v>
      </c>
      <c r="AO356" s="6">
        <f t="shared" si="58"/>
        <v>9.8615636639981931E-4</v>
      </c>
      <c r="AP356" s="6">
        <f t="shared" si="59"/>
        <v>3.8104702699058115E-3</v>
      </c>
    </row>
    <row r="357" spans="1:42" x14ac:dyDescent="0.35">
      <c r="A357" s="3" t="s">
        <v>135</v>
      </c>
      <c r="B357" s="4">
        <v>47</v>
      </c>
      <c r="C357" s="4">
        <v>41</v>
      </c>
      <c r="D357" s="4">
        <v>59</v>
      </c>
      <c r="E357" s="4">
        <v>52</v>
      </c>
      <c r="F357" s="4">
        <v>46</v>
      </c>
      <c r="G357" s="4">
        <v>80</v>
      </c>
      <c r="H357" s="4">
        <v>72</v>
      </c>
      <c r="I357" s="4">
        <v>129</v>
      </c>
      <c r="J357" s="4">
        <v>189</v>
      </c>
      <c r="K357" s="4">
        <v>410</v>
      </c>
      <c r="L357" s="4">
        <v>562</v>
      </c>
      <c r="M357" s="4">
        <v>57</v>
      </c>
      <c r="N357" s="4">
        <v>1744</v>
      </c>
      <c r="O357" s="5">
        <f>VLOOKUP(A357,'[1]census pivot'!$A$4:$S$462,2,FALSE)</f>
        <v>727810.33900000027</v>
      </c>
      <c r="P357" s="5">
        <f>VLOOKUP(A357,'[1]census pivot'!$A$4:$S$462,3,FALSE)</f>
        <v>684370.35099999991</v>
      </c>
      <c r="Q357" s="5">
        <f>VLOOKUP(A357,'[1]census pivot'!$A$4:$S$462,4,FALSE)</f>
        <v>683548.60999999975</v>
      </c>
      <c r="R357" s="5">
        <f>VLOOKUP(A357,'[1]census pivot'!$A$4:$S$462,5,FALSE)</f>
        <v>699903.52000000048</v>
      </c>
      <c r="S357" s="5">
        <f>VLOOKUP(A357,'[1]census pivot'!$A$4:$S$462,6,FALSE)</f>
        <v>669824.44400000013</v>
      </c>
      <c r="T357" s="5">
        <f>VLOOKUP(A357,'[1]census pivot'!$A$4:$S$462,7,FALSE)</f>
        <v>690118.91499999992</v>
      </c>
      <c r="U357" s="5">
        <f>VLOOKUP(A357,'[1]census pivot'!$A$4:$S$462,8,FALSE)</f>
        <v>666334.69599999988</v>
      </c>
      <c r="V357" s="5">
        <f>VLOOKUP(A357,'[1]census pivot'!$A$4:$S$462,9,FALSE)</f>
        <v>717731.36099999957</v>
      </c>
      <c r="W357" s="5">
        <f>VLOOKUP(A357,'[1]census pivot'!$A$4:$S$462,10,FALSE)</f>
        <v>724709.81100000022</v>
      </c>
      <c r="X357" s="5">
        <f>VLOOKUP(A357,'[1]census pivot'!$A$4:$S$462,11,FALSE)</f>
        <v>702649.99400000041</v>
      </c>
      <c r="Y357" s="5">
        <f>VLOOKUP(A357,'[1]census pivot'!$A$4:$S$462,12,FALSE)</f>
        <v>623698.30500000017</v>
      </c>
      <c r="Z357" s="5">
        <f>VLOOKUP(A357,'[1]census pivot'!$A$4:$S$462,13,FALSE)</f>
        <v>537097.68200000015</v>
      </c>
      <c r="AA357" s="5">
        <f>VLOOKUP(A357,'[1]census pivot'!$A$4:$S$462,14,FALSE)</f>
        <v>421565.18</v>
      </c>
      <c r="AB357" s="5">
        <f>VLOOKUP(A357,'[1]census pivot'!$A$4:$S$462,15,FALSE)</f>
        <v>304556.36900000018</v>
      </c>
      <c r="AC357" s="5">
        <f>VLOOKUP(A357,'[1]census pivot'!$A$4:$S$462,16,FALSE)</f>
        <v>225441.23400000003</v>
      </c>
      <c r="AD357" s="5">
        <f>VLOOKUP(A357,'[1]census pivot'!$A$4:$S$462,17,FALSE)</f>
        <v>178768.92200000014</v>
      </c>
      <c r="AE357" s="5">
        <f>VLOOKUP(A357,'[1]census pivot'!$A$4:$S$462,18,FALSE)</f>
        <v>125996.35199999997</v>
      </c>
      <c r="AF357" s="5">
        <f>VLOOKUP(A357,'[1]census pivot'!$A$4:$S$462,19,FALSE)</f>
        <v>111636.011</v>
      </c>
      <c r="AG357" s="6">
        <f t="shared" si="50"/>
        <v>1.2091062091933263E-4</v>
      </c>
      <c r="AH357" s="6">
        <f t="shared" si="51"/>
        <v>4.3131210022024116E-5</v>
      </c>
      <c r="AI357" s="6">
        <f t="shared" si="52"/>
        <v>4.3074246529729148E-5</v>
      </c>
      <c r="AJ357" s="6">
        <f t="shared" si="53"/>
        <v>3.3911959559079981E-5</v>
      </c>
      <c r="AK357" s="6">
        <f t="shared" si="54"/>
        <v>5.54615339279847E-5</v>
      </c>
      <c r="AL357" s="6">
        <f t="shared" si="55"/>
        <v>5.4284383712999333E-5</v>
      </c>
      <c r="AM357" s="6">
        <f t="shared" si="56"/>
        <v>1.3456242555477232E-4</v>
      </c>
      <c r="AN357" s="6">
        <f t="shared" si="57"/>
        <v>3.5660538638322844E-4</v>
      </c>
      <c r="AO357" s="6">
        <f t="shared" si="58"/>
        <v>1.345297627314324E-3</v>
      </c>
      <c r="AP357" s="6">
        <f t="shared" si="59"/>
        <v>5.0342178564585218E-3</v>
      </c>
    </row>
    <row r="358" spans="1:42" x14ac:dyDescent="0.35">
      <c r="A358" s="3" t="s">
        <v>52</v>
      </c>
      <c r="B358" s="4">
        <v>62</v>
      </c>
      <c r="C358" s="4">
        <v>63</v>
      </c>
      <c r="D358" s="4">
        <v>45</v>
      </c>
      <c r="E358" s="4">
        <v>61</v>
      </c>
      <c r="F358" s="4">
        <v>68</v>
      </c>
      <c r="G358" s="4">
        <v>61</v>
      </c>
      <c r="H358" s="4">
        <v>54</v>
      </c>
      <c r="I358" s="4">
        <v>126</v>
      </c>
      <c r="J358" s="4">
        <v>191</v>
      </c>
      <c r="K358" s="4">
        <v>277</v>
      </c>
      <c r="L358" s="4">
        <v>289</v>
      </c>
      <c r="M358" s="4">
        <v>40</v>
      </c>
      <c r="N358" s="4">
        <v>1337</v>
      </c>
      <c r="O358" s="5">
        <f>VLOOKUP(A358,'[1]census pivot'!$A$4:$S$462,2,FALSE)</f>
        <v>275133.25299999997</v>
      </c>
      <c r="P358" s="5">
        <f>VLOOKUP(A358,'[1]census pivot'!$A$4:$S$462,3,FALSE)</f>
        <v>286984.62599999993</v>
      </c>
      <c r="Q358" s="5">
        <f>VLOOKUP(A358,'[1]census pivot'!$A$4:$S$462,4,FALSE)</f>
        <v>294893.42399999988</v>
      </c>
      <c r="R358" s="5">
        <f>VLOOKUP(A358,'[1]census pivot'!$A$4:$S$462,5,FALSE)</f>
        <v>305267.67200000002</v>
      </c>
      <c r="S358" s="5">
        <f>VLOOKUP(A358,'[1]census pivot'!$A$4:$S$462,6,FALSE)</f>
        <v>321688.89299999992</v>
      </c>
      <c r="T358" s="5">
        <f>VLOOKUP(A358,'[1]census pivot'!$A$4:$S$462,7,FALSE)</f>
        <v>300548.23499999993</v>
      </c>
      <c r="U358" s="5">
        <f>VLOOKUP(A358,'[1]census pivot'!$A$4:$S$462,8,FALSE)</f>
        <v>290068.64099999995</v>
      </c>
      <c r="V358" s="5">
        <f>VLOOKUP(A358,'[1]census pivot'!$A$4:$S$462,9,FALSE)</f>
        <v>279498.83100000006</v>
      </c>
      <c r="W358" s="5">
        <f>VLOOKUP(A358,'[1]census pivot'!$A$4:$S$462,10,FALSE)</f>
        <v>291911.7</v>
      </c>
      <c r="X358" s="5">
        <f>VLOOKUP(A358,'[1]census pivot'!$A$4:$S$462,11,FALSE)</f>
        <v>295836.3949999999</v>
      </c>
      <c r="Y358" s="5">
        <f>VLOOKUP(A358,'[1]census pivot'!$A$4:$S$462,12,FALSE)</f>
        <v>320418.46499999985</v>
      </c>
      <c r="Z358" s="5">
        <f>VLOOKUP(A358,'[1]census pivot'!$A$4:$S$462,13,FALSE)</f>
        <v>311366.44999999995</v>
      </c>
      <c r="AA358" s="5">
        <f>VLOOKUP(A358,'[1]census pivot'!$A$4:$S$462,14,FALSE)</f>
        <v>277907.59999999998</v>
      </c>
      <c r="AB358" s="5">
        <f>VLOOKUP(A358,'[1]census pivot'!$A$4:$S$462,15,FALSE)</f>
        <v>235051.56500000006</v>
      </c>
      <c r="AC358" s="5">
        <f>VLOOKUP(A358,'[1]census pivot'!$A$4:$S$462,16,FALSE)</f>
        <v>170009.04199999999</v>
      </c>
      <c r="AD358" s="5">
        <f>VLOOKUP(A358,'[1]census pivot'!$A$4:$S$462,17,FALSE)</f>
        <v>124061.98599999998</v>
      </c>
      <c r="AE358" s="5">
        <f>VLOOKUP(A358,'[1]census pivot'!$A$4:$S$462,18,FALSE)</f>
        <v>85844.406000000003</v>
      </c>
      <c r="AF358" s="5">
        <f>VLOOKUP(A358,'[1]census pivot'!$A$4:$S$462,19,FALSE)</f>
        <v>76330.944000000003</v>
      </c>
      <c r="AG358" s="6">
        <f t="shared" si="50"/>
        <v>4.5432530832614413E-4</v>
      </c>
      <c r="AH358" s="6">
        <f t="shared" si="51"/>
        <v>7.7335792267812842E-5</v>
      </c>
      <c r="AI358" s="6">
        <f t="shared" si="52"/>
        <v>7.1775307113978464E-5</v>
      </c>
      <c r="AJ358" s="6">
        <f t="shared" si="53"/>
        <v>1.1513385878936518E-4</v>
      </c>
      <c r="AK358" s="6">
        <f t="shared" si="54"/>
        <v>1.0675337028396488E-4</v>
      </c>
      <c r="AL358" s="6">
        <f t="shared" si="55"/>
        <v>8.7626083792669842E-5</v>
      </c>
      <c r="AM358" s="6">
        <f t="shared" si="56"/>
        <v>2.1382241420608972E-4</v>
      </c>
      <c r="AN358" s="6">
        <f t="shared" si="57"/>
        <v>4.7153437460779781E-4</v>
      </c>
      <c r="AO358" s="6">
        <f t="shared" si="58"/>
        <v>1.3196358498696887E-3</v>
      </c>
      <c r="AP358" s="6">
        <f t="shared" si="59"/>
        <v>3.7861447121628677E-3</v>
      </c>
    </row>
    <row r="359" spans="1:42" x14ac:dyDescent="0.35">
      <c r="A359" s="3" t="s">
        <v>243</v>
      </c>
      <c r="B359" s="4">
        <v>33</v>
      </c>
      <c r="C359" s="4">
        <v>51</v>
      </c>
      <c r="D359" s="4">
        <v>56</v>
      </c>
      <c r="E359" s="4">
        <v>46</v>
      </c>
      <c r="F359" s="4">
        <v>63</v>
      </c>
      <c r="G359" s="4">
        <v>46</v>
      </c>
      <c r="H359" s="4">
        <v>71</v>
      </c>
      <c r="I359" s="4">
        <v>138</v>
      </c>
      <c r="J359" s="4">
        <v>191</v>
      </c>
      <c r="K359" s="4">
        <v>417</v>
      </c>
      <c r="L359" s="4">
        <v>685</v>
      </c>
      <c r="M359" s="4">
        <v>59</v>
      </c>
      <c r="N359" s="4">
        <v>1856</v>
      </c>
      <c r="O359" s="5">
        <f>VLOOKUP(A359,'[1]census pivot'!$A$4:$S$462,2,FALSE)</f>
        <v>630769.59899999993</v>
      </c>
      <c r="P359" s="5">
        <f>VLOOKUP(A359,'[1]census pivot'!$A$4:$S$462,3,FALSE)</f>
        <v>648292.94499999995</v>
      </c>
      <c r="Q359" s="5">
        <f>VLOOKUP(A359,'[1]census pivot'!$A$4:$S$462,4,FALSE)</f>
        <v>702962.19099999999</v>
      </c>
      <c r="R359" s="5">
        <f>VLOOKUP(A359,'[1]census pivot'!$A$4:$S$462,5,FALSE)</f>
        <v>743749.74099999981</v>
      </c>
      <c r="S359" s="5">
        <f>VLOOKUP(A359,'[1]census pivot'!$A$4:$S$462,6,FALSE)</f>
        <v>691127.99800000014</v>
      </c>
      <c r="T359" s="5">
        <f>VLOOKUP(A359,'[1]census pivot'!$A$4:$S$462,7,FALSE)</f>
        <v>624593.60700000008</v>
      </c>
      <c r="U359" s="5">
        <f>VLOOKUP(A359,'[1]census pivot'!$A$4:$S$462,8,FALSE)</f>
        <v>601274.09400000016</v>
      </c>
      <c r="V359" s="5">
        <f>VLOOKUP(A359,'[1]census pivot'!$A$4:$S$462,9,FALSE)</f>
        <v>682528.69400000002</v>
      </c>
      <c r="W359" s="5">
        <f>VLOOKUP(A359,'[1]census pivot'!$A$4:$S$462,10,FALSE)</f>
        <v>732620.27499999991</v>
      </c>
      <c r="X359" s="5">
        <f>VLOOKUP(A359,'[1]census pivot'!$A$4:$S$462,11,FALSE)</f>
        <v>786414.76699999976</v>
      </c>
      <c r="Y359" s="5">
        <f>VLOOKUP(A359,'[1]census pivot'!$A$4:$S$462,12,FALSE)</f>
        <v>741734.201</v>
      </c>
      <c r="Z359" s="5">
        <f>VLOOKUP(A359,'[1]census pivot'!$A$4:$S$462,13,FALSE)</f>
        <v>640844.25599999982</v>
      </c>
      <c r="AA359" s="5">
        <f>VLOOKUP(A359,'[1]census pivot'!$A$4:$S$462,14,FALSE)</f>
        <v>494981.98499999999</v>
      </c>
      <c r="AB359" s="5">
        <f>VLOOKUP(A359,'[1]census pivot'!$A$4:$S$462,15,FALSE)</f>
        <v>369970.82100000005</v>
      </c>
      <c r="AC359" s="5">
        <f>VLOOKUP(A359,'[1]census pivot'!$A$4:$S$462,16,FALSE)</f>
        <v>294976.04600000003</v>
      </c>
      <c r="AD359" s="5">
        <f>VLOOKUP(A359,'[1]census pivot'!$A$4:$S$462,17,FALSE)</f>
        <v>248808.52000000005</v>
      </c>
      <c r="AE359" s="5">
        <f>VLOOKUP(A359,'[1]census pivot'!$A$4:$S$462,18,FALSE)</f>
        <v>195596.63399999999</v>
      </c>
      <c r="AF359" s="5">
        <f>VLOOKUP(A359,'[1]census pivot'!$A$4:$S$462,19,FALSE)</f>
        <v>173978.43300000002</v>
      </c>
      <c r="AG359" s="6">
        <f t="shared" si="50"/>
        <v>1.3317065396488775E-4</v>
      </c>
      <c r="AH359" s="6">
        <f t="shared" si="51"/>
        <v>4.1442950711567177E-5</v>
      </c>
      <c r="AI359" s="6">
        <f t="shared" si="52"/>
        <v>3.9027715378055633E-5</v>
      </c>
      <c r="AJ359" s="6">
        <f t="shared" si="53"/>
        <v>5.139216894988571E-5</v>
      </c>
      <c r="AK359" s="6">
        <f t="shared" si="54"/>
        <v>3.2505411803045305E-5</v>
      </c>
      <c r="AL359" s="6">
        <f t="shared" si="55"/>
        <v>4.6461438960969158E-5</v>
      </c>
      <c r="AM359" s="6">
        <f t="shared" si="56"/>
        <v>1.2149745710972706E-4</v>
      </c>
      <c r="AN359" s="6">
        <f t="shared" si="57"/>
        <v>2.8724099545234791E-4</v>
      </c>
      <c r="AO359" s="6">
        <f t="shared" si="58"/>
        <v>9.3833295191711474E-4</v>
      </c>
      <c r="AP359" s="6">
        <f t="shared" si="59"/>
        <v>3.9372696269772698E-3</v>
      </c>
    </row>
    <row r="360" spans="1:42" x14ac:dyDescent="0.35">
      <c r="A360" s="3" t="s">
        <v>466</v>
      </c>
      <c r="B360" s="4">
        <v>52</v>
      </c>
      <c r="C360" s="4">
        <v>40</v>
      </c>
      <c r="D360" s="4">
        <v>41</v>
      </c>
      <c r="E360" s="4">
        <v>33</v>
      </c>
      <c r="F360" s="4">
        <v>53</v>
      </c>
      <c r="G360" s="4">
        <v>48</v>
      </c>
      <c r="H360" s="4">
        <v>42</v>
      </c>
      <c r="I360" s="4">
        <v>116</v>
      </c>
      <c r="J360" s="4">
        <v>193</v>
      </c>
      <c r="K360" s="4">
        <v>295</v>
      </c>
      <c r="L360" s="4">
        <v>494</v>
      </c>
      <c r="M360" s="4">
        <v>65</v>
      </c>
      <c r="N360" s="4">
        <v>1472</v>
      </c>
      <c r="O360" s="5">
        <f>VLOOKUP(A360,'[1]census pivot'!$A$4:$S$462,2,FALSE)</f>
        <v>488937.08900000004</v>
      </c>
      <c r="P360" s="5">
        <f>VLOOKUP(A360,'[1]census pivot'!$A$4:$S$462,3,FALSE)</f>
        <v>499169.62100000022</v>
      </c>
      <c r="Q360" s="5">
        <f>VLOOKUP(A360,'[1]census pivot'!$A$4:$S$462,4,FALSE)</f>
        <v>493670.826</v>
      </c>
      <c r="R360" s="5">
        <f>VLOOKUP(A360,'[1]census pivot'!$A$4:$S$462,5,FALSE)</f>
        <v>519005.87100000004</v>
      </c>
      <c r="S360" s="5">
        <f>VLOOKUP(A360,'[1]census pivot'!$A$4:$S$462,6,FALSE)</f>
        <v>567530.62700000009</v>
      </c>
      <c r="T360" s="5">
        <f>VLOOKUP(A360,'[1]census pivot'!$A$4:$S$462,7,FALSE)</f>
        <v>557478.61</v>
      </c>
      <c r="U360" s="5">
        <f>VLOOKUP(A360,'[1]census pivot'!$A$4:$S$462,8,FALSE)</f>
        <v>551066.9310000001</v>
      </c>
      <c r="V360" s="5">
        <f>VLOOKUP(A360,'[1]census pivot'!$A$4:$S$462,9,FALSE)</f>
        <v>513084.36500000017</v>
      </c>
      <c r="W360" s="5">
        <f>VLOOKUP(A360,'[1]census pivot'!$A$4:$S$462,10,FALSE)</f>
        <v>529819.16499999992</v>
      </c>
      <c r="X360" s="5">
        <f>VLOOKUP(A360,'[1]census pivot'!$A$4:$S$462,11,FALSE)</f>
        <v>544574.22799999977</v>
      </c>
      <c r="Y360" s="5">
        <f>VLOOKUP(A360,'[1]census pivot'!$A$4:$S$462,12,FALSE)</f>
        <v>568885.38900000008</v>
      </c>
      <c r="Z360" s="5">
        <f>VLOOKUP(A360,'[1]census pivot'!$A$4:$S$462,13,FALSE)</f>
        <v>522482.76700000011</v>
      </c>
      <c r="AA360" s="5">
        <f>VLOOKUP(A360,'[1]census pivot'!$A$4:$S$462,14,FALSE)</f>
        <v>452495.7930000003</v>
      </c>
      <c r="AB360" s="5">
        <f>VLOOKUP(A360,'[1]census pivot'!$A$4:$S$462,15,FALSE)</f>
        <v>363014.66899999999</v>
      </c>
      <c r="AC360" s="5">
        <f>VLOOKUP(A360,'[1]census pivot'!$A$4:$S$462,16,FALSE)</f>
        <v>257986.38899999994</v>
      </c>
      <c r="AD360" s="5">
        <f>VLOOKUP(A360,'[1]census pivot'!$A$4:$S$462,17,FALSE)</f>
        <v>175968.94799999997</v>
      </c>
      <c r="AE360" s="5">
        <f>VLOOKUP(A360,'[1]census pivot'!$A$4:$S$462,18,FALSE)</f>
        <v>125341.22799999999</v>
      </c>
      <c r="AF360" s="5">
        <f>VLOOKUP(A360,'[1]census pivot'!$A$4:$S$462,19,FALSE)</f>
        <v>125222.45600000002</v>
      </c>
      <c r="AG360" s="6">
        <f t="shared" si="50"/>
        <v>1.8816326695150754E-4</v>
      </c>
      <c r="AH360" s="6">
        <f t="shared" si="51"/>
        <v>4.1295658455381193E-5</v>
      </c>
      <c r="AI360" s="6">
        <f t="shared" si="52"/>
        <v>3.7734581466401871E-5</v>
      </c>
      <c r="AJ360" s="6">
        <f t="shared" si="53"/>
        <v>4.7810394827973956E-5</v>
      </c>
      <c r="AK360" s="6">
        <f t="shared" si="54"/>
        <v>4.6025350014876255E-5</v>
      </c>
      <c r="AL360" s="6">
        <f t="shared" si="55"/>
        <v>3.7720272346437514E-5</v>
      </c>
      <c r="AM360" s="6">
        <f t="shared" si="56"/>
        <v>1.189769752475377E-4</v>
      </c>
      <c r="AN360" s="6">
        <f t="shared" si="57"/>
        <v>3.1078852042793137E-4</v>
      </c>
      <c r="AO360" s="6">
        <f t="shared" si="58"/>
        <v>9.790575410237722E-4</v>
      </c>
      <c r="AP360" s="6">
        <f t="shared" si="59"/>
        <v>3.9449793254334505E-3</v>
      </c>
    </row>
    <row r="361" spans="1:42" x14ac:dyDescent="0.35">
      <c r="A361" s="3" t="s">
        <v>51</v>
      </c>
      <c r="B361" s="4">
        <v>60</v>
      </c>
      <c r="C361" s="4">
        <v>58</v>
      </c>
      <c r="D361" s="4">
        <v>56</v>
      </c>
      <c r="E361" s="4">
        <v>46</v>
      </c>
      <c r="F361" s="4">
        <v>70</v>
      </c>
      <c r="G361" s="4">
        <v>51</v>
      </c>
      <c r="H361" s="4">
        <v>51</v>
      </c>
      <c r="I361" s="4">
        <v>116</v>
      </c>
      <c r="J361" s="4">
        <v>194</v>
      </c>
      <c r="K361" s="4">
        <v>308</v>
      </c>
      <c r="L361" s="4">
        <v>381</v>
      </c>
      <c r="M361" s="4">
        <v>55</v>
      </c>
      <c r="N361" s="4">
        <v>1446</v>
      </c>
      <c r="O361" s="5">
        <f>VLOOKUP(A361,'[1]census pivot'!$A$4:$S$462,2,FALSE)</f>
        <v>270692.09499999997</v>
      </c>
      <c r="P361" s="5">
        <f>VLOOKUP(A361,'[1]census pivot'!$A$4:$S$462,3,FALSE)</f>
        <v>278699.79600000003</v>
      </c>
      <c r="Q361" s="5">
        <f>VLOOKUP(A361,'[1]census pivot'!$A$4:$S$462,4,FALSE)</f>
        <v>290233.66899999994</v>
      </c>
      <c r="R361" s="5">
        <f>VLOOKUP(A361,'[1]census pivot'!$A$4:$S$462,5,FALSE)</f>
        <v>293567.31799999997</v>
      </c>
      <c r="S361" s="5">
        <f>VLOOKUP(A361,'[1]census pivot'!$A$4:$S$462,6,FALSE)</f>
        <v>318099.1540000001</v>
      </c>
      <c r="T361" s="5">
        <f>VLOOKUP(A361,'[1]census pivot'!$A$4:$S$462,7,FALSE)</f>
        <v>290830.51199999993</v>
      </c>
      <c r="U361" s="5">
        <f>VLOOKUP(A361,'[1]census pivot'!$A$4:$S$462,8,FALSE)</f>
        <v>282484.18999999994</v>
      </c>
      <c r="V361" s="5">
        <f>VLOOKUP(A361,'[1]census pivot'!$A$4:$S$462,9,FALSE)</f>
        <v>269315.93099999998</v>
      </c>
      <c r="W361" s="5">
        <f>VLOOKUP(A361,'[1]census pivot'!$A$4:$S$462,10,FALSE)</f>
        <v>286890.065</v>
      </c>
      <c r="X361" s="5">
        <f>VLOOKUP(A361,'[1]census pivot'!$A$4:$S$462,11,FALSE)</f>
        <v>291861.00500000006</v>
      </c>
      <c r="Y361" s="5">
        <f>VLOOKUP(A361,'[1]census pivot'!$A$4:$S$462,12,FALSE)</f>
        <v>313472.52099999989</v>
      </c>
      <c r="Z361" s="5">
        <f>VLOOKUP(A361,'[1]census pivot'!$A$4:$S$462,13,FALSE)</f>
        <v>295872.38300000003</v>
      </c>
      <c r="AA361" s="5">
        <f>VLOOKUP(A361,'[1]census pivot'!$A$4:$S$462,14,FALSE)</f>
        <v>268491.85399999999</v>
      </c>
      <c r="AB361" s="5">
        <f>VLOOKUP(A361,'[1]census pivot'!$A$4:$S$462,15,FALSE)</f>
        <v>216200.88799999998</v>
      </c>
      <c r="AC361" s="5">
        <f>VLOOKUP(A361,'[1]census pivot'!$A$4:$S$462,16,FALSE)</f>
        <v>156707.29799999995</v>
      </c>
      <c r="AD361" s="5">
        <f>VLOOKUP(A361,'[1]census pivot'!$A$4:$S$462,17,FALSE)</f>
        <v>117597.66899999998</v>
      </c>
      <c r="AE361" s="5">
        <f>VLOOKUP(A361,'[1]census pivot'!$A$4:$S$462,18,FALSE)</f>
        <v>80025.913999999961</v>
      </c>
      <c r="AF361" s="5">
        <f>VLOOKUP(A361,'[1]census pivot'!$A$4:$S$462,19,FALSE)</f>
        <v>73346.554000000018</v>
      </c>
      <c r="AG361" s="6">
        <f t="shared" si="50"/>
        <v>4.3591963777146877E-4</v>
      </c>
      <c r="AH361" s="6">
        <f t="shared" si="51"/>
        <v>9.8429787391747129E-5</v>
      </c>
      <c r="AI361" s="6">
        <f t="shared" si="52"/>
        <v>9.1553162652341678E-5</v>
      </c>
      <c r="AJ361" s="6">
        <f t="shared" si="53"/>
        <v>1.2209699098210118E-4</v>
      </c>
      <c r="AK361" s="6">
        <f t="shared" si="54"/>
        <v>9.1692646909185782E-5</v>
      </c>
      <c r="AL361" s="6">
        <f t="shared" si="55"/>
        <v>8.4251074505990614E-5</v>
      </c>
      <c r="AM361" s="6">
        <f t="shared" si="56"/>
        <v>2.0554101836187046E-4</v>
      </c>
      <c r="AN361" s="6">
        <f t="shared" si="57"/>
        <v>5.2023529459339901E-4</v>
      </c>
      <c r="AO361" s="6">
        <f t="shared" si="58"/>
        <v>1.5585184486812999E-3</v>
      </c>
      <c r="AP361" s="6">
        <f t="shared" si="59"/>
        <v>5.1945180682926142E-3</v>
      </c>
    </row>
    <row r="362" spans="1:42" x14ac:dyDescent="0.35">
      <c r="A362" s="3" t="s">
        <v>463</v>
      </c>
      <c r="B362" s="4">
        <v>53</v>
      </c>
      <c r="C362" s="4">
        <v>58</v>
      </c>
      <c r="D362" s="4">
        <v>47</v>
      </c>
      <c r="E362" s="4">
        <v>49</v>
      </c>
      <c r="F362" s="4">
        <v>27</v>
      </c>
      <c r="G362" s="4">
        <v>33</v>
      </c>
      <c r="H362" s="4">
        <v>48</v>
      </c>
      <c r="I362" s="4">
        <v>83</v>
      </c>
      <c r="J362" s="4">
        <v>195</v>
      </c>
      <c r="K362" s="4">
        <v>382</v>
      </c>
      <c r="L362" s="4">
        <v>649</v>
      </c>
      <c r="M362" s="4">
        <v>55</v>
      </c>
      <c r="N362" s="4">
        <v>1679</v>
      </c>
      <c r="O362" s="5">
        <f>VLOOKUP(A362,'[1]census pivot'!$A$4:$S$462,2,FALSE)</f>
        <v>488255.38800000009</v>
      </c>
      <c r="P362" s="5">
        <f>VLOOKUP(A362,'[1]census pivot'!$A$4:$S$462,3,FALSE)</f>
        <v>495162.50500000006</v>
      </c>
      <c r="Q362" s="5">
        <f>VLOOKUP(A362,'[1]census pivot'!$A$4:$S$462,4,FALSE)</f>
        <v>492221.13600000012</v>
      </c>
      <c r="R362" s="5">
        <f>VLOOKUP(A362,'[1]census pivot'!$A$4:$S$462,5,FALSE)</f>
        <v>513684.03999999986</v>
      </c>
      <c r="S362" s="5">
        <f>VLOOKUP(A362,'[1]census pivot'!$A$4:$S$462,6,FALSE)</f>
        <v>526952.78099999984</v>
      </c>
      <c r="T362" s="5">
        <f>VLOOKUP(A362,'[1]census pivot'!$A$4:$S$462,7,FALSE)</f>
        <v>538892.93900000001</v>
      </c>
      <c r="U362" s="5">
        <f>VLOOKUP(A362,'[1]census pivot'!$A$4:$S$462,8,FALSE)</f>
        <v>518872.14199999982</v>
      </c>
      <c r="V362" s="5">
        <f>VLOOKUP(A362,'[1]census pivot'!$A$4:$S$462,9,FALSE)</f>
        <v>504272.80100000009</v>
      </c>
      <c r="W362" s="5">
        <f>VLOOKUP(A362,'[1]census pivot'!$A$4:$S$462,10,FALSE)</f>
        <v>545625.81999999972</v>
      </c>
      <c r="X362" s="5">
        <f>VLOOKUP(A362,'[1]census pivot'!$A$4:$S$462,11,FALSE)</f>
        <v>573511.67200000025</v>
      </c>
      <c r="Y362" s="5">
        <f>VLOOKUP(A362,'[1]census pivot'!$A$4:$S$462,12,FALSE)</f>
        <v>565167.83100000012</v>
      </c>
      <c r="Z362" s="5">
        <f>VLOOKUP(A362,'[1]census pivot'!$A$4:$S$462,13,FALSE)</f>
        <v>494080.14299999981</v>
      </c>
      <c r="AA362" s="5">
        <f>VLOOKUP(A362,'[1]census pivot'!$A$4:$S$462,14,FALSE)</f>
        <v>429060.80500000017</v>
      </c>
      <c r="AB362" s="5">
        <f>VLOOKUP(A362,'[1]census pivot'!$A$4:$S$462,15,FALSE)</f>
        <v>317048.39299999987</v>
      </c>
      <c r="AC362" s="5">
        <f>VLOOKUP(A362,'[1]census pivot'!$A$4:$S$462,16,FALSE)</f>
        <v>228511.353</v>
      </c>
      <c r="AD362" s="5">
        <f>VLOOKUP(A362,'[1]census pivot'!$A$4:$S$462,17,FALSE)</f>
        <v>167815.48999999993</v>
      </c>
      <c r="AE362" s="5">
        <f>VLOOKUP(A362,'[1]census pivot'!$A$4:$S$462,18,FALSE)</f>
        <v>121504.564</v>
      </c>
      <c r="AF362" s="5">
        <f>VLOOKUP(A362,'[1]census pivot'!$A$4:$S$462,19,FALSE)</f>
        <v>116947.94100000005</v>
      </c>
      <c r="AG362" s="6">
        <f t="shared" si="50"/>
        <v>2.2734004115075937E-4</v>
      </c>
      <c r="AH362" s="6">
        <f t="shared" si="51"/>
        <v>4.7600545571526227E-5</v>
      </c>
      <c r="AI362" s="6">
        <f t="shared" si="52"/>
        <v>4.5164652116417869E-5</v>
      </c>
      <c r="AJ362" s="6">
        <f t="shared" si="53"/>
        <v>2.5525516473350104E-5</v>
      </c>
      <c r="AK362" s="6">
        <f t="shared" si="54"/>
        <v>3.1431606195051863E-5</v>
      </c>
      <c r="AL362" s="6">
        <f t="shared" si="55"/>
        <v>4.2154091536325811E-5</v>
      </c>
      <c r="AM362" s="6">
        <f t="shared" si="56"/>
        <v>8.9910430449240567E-5</v>
      </c>
      <c r="AN362" s="6">
        <f t="shared" si="57"/>
        <v>3.5743106310486488E-4</v>
      </c>
      <c r="AO362" s="6">
        <f t="shared" si="58"/>
        <v>1.3203370963009709E-3</v>
      </c>
      <c r="AP362" s="6">
        <f t="shared" si="59"/>
        <v>5.5494777800320551E-3</v>
      </c>
    </row>
    <row r="363" spans="1:42" x14ac:dyDescent="0.35">
      <c r="A363" s="3" t="s">
        <v>461</v>
      </c>
      <c r="B363" s="4">
        <v>55</v>
      </c>
      <c r="C363" s="4">
        <v>49</v>
      </c>
      <c r="D363" s="4">
        <v>37</v>
      </c>
      <c r="E363" s="4">
        <v>60</v>
      </c>
      <c r="F363" s="4">
        <v>53</v>
      </c>
      <c r="G363" s="4">
        <v>49</v>
      </c>
      <c r="H363" s="4">
        <v>80</v>
      </c>
      <c r="I363" s="4">
        <v>102</v>
      </c>
      <c r="J363" s="4">
        <v>197</v>
      </c>
      <c r="K363" s="4">
        <v>346</v>
      </c>
      <c r="L363" s="4">
        <v>661</v>
      </c>
      <c r="M363" s="4">
        <v>72</v>
      </c>
      <c r="N363" s="4">
        <v>1761</v>
      </c>
      <c r="O363" s="5">
        <f>VLOOKUP(A363,'[1]census pivot'!$A$4:$S$462,2,FALSE)</f>
        <v>499876.48900000018</v>
      </c>
      <c r="P363" s="5">
        <f>VLOOKUP(A363,'[1]census pivot'!$A$4:$S$462,3,FALSE)</f>
        <v>495446.16899999976</v>
      </c>
      <c r="Q363" s="5">
        <f>VLOOKUP(A363,'[1]census pivot'!$A$4:$S$462,4,FALSE)</f>
        <v>502975.07099999994</v>
      </c>
      <c r="R363" s="5">
        <f>VLOOKUP(A363,'[1]census pivot'!$A$4:$S$462,5,FALSE)</f>
        <v>542673.10399999993</v>
      </c>
      <c r="S363" s="5">
        <f>VLOOKUP(A363,'[1]census pivot'!$A$4:$S$462,6,FALSE)</f>
        <v>554766.53300000005</v>
      </c>
      <c r="T363" s="5">
        <f>VLOOKUP(A363,'[1]census pivot'!$A$4:$S$462,7,FALSE)</f>
        <v>542243.15599999984</v>
      </c>
      <c r="U363" s="5">
        <f>VLOOKUP(A363,'[1]census pivot'!$A$4:$S$462,8,FALSE)</f>
        <v>511305.70199999982</v>
      </c>
      <c r="V363" s="5">
        <f>VLOOKUP(A363,'[1]census pivot'!$A$4:$S$462,9,FALSE)</f>
        <v>531966.53600000008</v>
      </c>
      <c r="W363" s="5">
        <f>VLOOKUP(A363,'[1]census pivot'!$A$4:$S$462,10,FALSE)</f>
        <v>572853.96700000018</v>
      </c>
      <c r="X363" s="5">
        <f>VLOOKUP(A363,'[1]census pivot'!$A$4:$S$462,11,FALSE)</f>
        <v>600791.08500000043</v>
      </c>
      <c r="Y363" s="5">
        <f>VLOOKUP(A363,'[1]census pivot'!$A$4:$S$462,12,FALSE)</f>
        <v>569110.47700000007</v>
      </c>
      <c r="Z363" s="5">
        <f>VLOOKUP(A363,'[1]census pivot'!$A$4:$S$462,13,FALSE)</f>
        <v>485488.70700000011</v>
      </c>
      <c r="AA363" s="5">
        <f>VLOOKUP(A363,'[1]census pivot'!$A$4:$S$462,14,FALSE)</f>
        <v>420660.3280000001</v>
      </c>
      <c r="AB363" s="5">
        <f>VLOOKUP(A363,'[1]census pivot'!$A$4:$S$462,15,FALSE)</f>
        <v>299023.45799999998</v>
      </c>
      <c r="AC363" s="5">
        <f>VLOOKUP(A363,'[1]census pivot'!$A$4:$S$462,16,FALSE)</f>
        <v>218529.60800000004</v>
      </c>
      <c r="AD363" s="5">
        <f>VLOOKUP(A363,'[1]census pivot'!$A$4:$S$462,17,FALSE)</f>
        <v>169593.64799999993</v>
      </c>
      <c r="AE363" s="5">
        <f>VLOOKUP(A363,'[1]census pivot'!$A$4:$S$462,18,FALSE)</f>
        <v>124588.44700000003</v>
      </c>
      <c r="AF363" s="5">
        <f>VLOOKUP(A363,'[1]census pivot'!$A$4:$S$462,19,FALSE)</f>
        <v>114073.19699999999</v>
      </c>
      <c r="AG363" s="6">
        <f t="shared" si="50"/>
        <v>2.0805139327126858E-4</v>
      </c>
      <c r="AH363" s="6">
        <f t="shared" si="51"/>
        <v>3.7058506487702537E-5</v>
      </c>
      <c r="AI363" s="6">
        <f t="shared" si="52"/>
        <v>3.3714838386140774E-5</v>
      </c>
      <c r="AJ363" s="6">
        <f t="shared" si="53"/>
        <v>5.0306162450417677E-5</v>
      </c>
      <c r="AK363" s="6">
        <f t="shared" si="54"/>
        <v>4.4351095826830421E-5</v>
      </c>
      <c r="AL363" s="6">
        <f t="shared" si="55"/>
        <v>6.8381821683557995E-5</v>
      </c>
      <c r="AM363" s="6">
        <f t="shared" si="56"/>
        <v>1.1256426488386647E-4</v>
      </c>
      <c r="AN363" s="6">
        <f t="shared" si="57"/>
        <v>3.8063729681392708E-4</v>
      </c>
      <c r="AO363" s="6">
        <f t="shared" si="58"/>
        <v>1.1761422801751414E-3</v>
      </c>
      <c r="AP363" s="6">
        <f t="shared" si="59"/>
        <v>5.7945250714766944E-3</v>
      </c>
    </row>
    <row r="364" spans="1:42" x14ac:dyDescent="0.35">
      <c r="A364" s="3" t="s">
        <v>244</v>
      </c>
      <c r="B364" s="4">
        <v>59</v>
      </c>
      <c r="C364" s="4">
        <v>56</v>
      </c>
      <c r="D364" s="4">
        <v>37</v>
      </c>
      <c r="E364" s="4">
        <v>50</v>
      </c>
      <c r="F364" s="4">
        <v>44</v>
      </c>
      <c r="G364" s="4">
        <v>37</v>
      </c>
      <c r="H364" s="4">
        <v>48</v>
      </c>
      <c r="I364" s="4">
        <v>95</v>
      </c>
      <c r="J364" s="4">
        <v>198</v>
      </c>
      <c r="K364" s="4">
        <v>433</v>
      </c>
      <c r="L364" s="4">
        <v>643</v>
      </c>
      <c r="M364" s="4">
        <v>67</v>
      </c>
      <c r="N364" s="4">
        <v>1767</v>
      </c>
      <c r="O364" s="5">
        <f>VLOOKUP(A364,'[1]census pivot'!$A$4:$S$462,2,FALSE)</f>
        <v>614519.55900000001</v>
      </c>
      <c r="P364" s="5">
        <f>VLOOKUP(A364,'[1]census pivot'!$A$4:$S$462,3,FALSE)</f>
        <v>651050.85200000007</v>
      </c>
      <c r="Q364" s="5">
        <f>VLOOKUP(A364,'[1]census pivot'!$A$4:$S$462,4,FALSE)</f>
        <v>699664.66899999988</v>
      </c>
      <c r="R364" s="5">
        <f>VLOOKUP(A364,'[1]census pivot'!$A$4:$S$462,5,FALSE)</f>
        <v>759946.19499999995</v>
      </c>
      <c r="S364" s="5">
        <f>VLOOKUP(A364,'[1]census pivot'!$A$4:$S$462,6,FALSE)</f>
        <v>663406.79</v>
      </c>
      <c r="T364" s="5">
        <f>VLOOKUP(A364,'[1]census pivot'!$A$4:$S$462,7,FALSE)</f>
        <v>602706.90199999989</v>
      </c>
      <c r="U364" s="5">
        <f>VLOOKUP(A364,'[1]census pivot'!$A$4:$S$462,8,FALSE)</f>
        <v>583859.03999999992</v>
      </c>
      <c r="V364" s="5">
        <f>VLOOKUP(A364,'[1]census pivot'!$A$4:$S$462,9,FALSE)</f>
        <v>651924.54799999984</v>
      </c>
      <c r="W364" s="5">
        <f>VLOOKUP(A364,'[1]census pivot'!$A$4:$S$462,10,FALSE)</f>
        <v>702759.85600000003</v>
      </c>
      <c r="X364" s="5">
        <f>VLOOKUP(A364,'[1]census pivot'!$A$4:$S$462,11,FALSE)</f>
        <v>767196.5</v>
      </c>
      <c r="Y364" s="5">
        <f>VLOOKUP(A364,'[1]census pivot'!$A$4:$S$462,12,FALSE)</f>
        <v>749157.29599999997</v>
      </c>
      <c r="Z364" s="5">
        <f>VLOOKUP(A364,'[1]census pivot'!$A$4:$S$462,13,FALSE)</f>
        <v>658717.45700000005</v>
      </c>
      <c r="AA364" s="5">
        <f>VLOOKUP(A364,'[1]census pivot'!$A$4:$S$462,14,FALSE)</f>
        <v>520361.72300000023</v>
      </c>
      <c r="AB364" s="5">
        <f>VLOOKUP(A364,'[1]census pivot'!$A$4:$S$462,15,FALSE)</f>
        <v>384738.71699999995</v>
      </c>
      <c r="AC364" s="5">
        <f>VLOOKUP(A364,'[1]census pivot'!$A$4:$S$462,16,FALSE)</f>
        <v>298594.299</v>
      </c>
      <c r="AD364" s="5">
        <f>VLOOKUP(A364,'[1]census pivot'!$A$4:$S$462,17,FALSE)</f>
        <v>251561.27399999995</v>
      </c>
      <c r="AE364" s="5">
        <f>VLOOKUP(A364,'[1]census pivot'!$A$4:$S$462,18,FALSE)</f>
        <v>200299.42899999995</v>
      </c>
      <c r="AF364" s="5">
        <f>VLOOKUP(A364,'[1]census pivot'!$A$4:$S$462,19,FALSE)</f>
        <v>178703.78200000001</v>
      </c>
      <c r="AG364" s="6">
        <f t="shared" si="50"/>
        <v>1.8713806308645091E-4</v>
      </c>
      <c r="AH364" s="6">
        <f t="shared" si="51"/>
        <v>2.739288875025817E-5</v>
      </c>
      <c r="AI364" s="6">
        <f t="shared" si="52"/>
        <v>2.5994957252293957E-5</v>
      </c>
      <c r="AJ364" s="6">
        <f t="shared" si="53"/>
        <v>3.7081799201008926E-5</v>
      </c>
      <c r="AK364" s="6">
        <f t="shared" si="54"/>
        <v>2.7312634507896794E-5</v>
      </c>
      <c r="AL364" s="6">
        <f t="shared" si="55"/>
        <v>3.1654881681715388E-5</v>
      </c>
      <c r="AM364" s="6">
        <f t="shared" si="56"/>
        <v>8.0571348906355872E-5</v>
      </c>
      <c r="AN364" s="6">
        <f t="shared" si="57"/>
        <v>2.8975623212094292E-4</v>
      </c>
      <c r="AO364" s="6">
        <f t="shared" si="58"/>
        <v>9.5825991754808595E-4</v>
      </c>
      <c r="AP364" s="6">
        <f t="shared" si="59"/>
        <v>3.5981331385588691E-3</v>
      </c>
    </row>
    <row r="365" spans="1:42" x14ac:dyDescent="0.35">
      <c r="A365" s="3" t="s">
        <v>467</v>
      </c>
      <c r="B365" s="4">
        <v>50</v>
      </c>
      <c r="C365" s="4">
        <v>54</v>
      </c>
      <c r="D365" s="4">
        <v>53</v>
      </c>
      <c r="E365" s="4">
        <v>39</v>
      </c>
      <c r="F365" s="4">
        <v>48</v>
      </c>
      <c r="G365" s="4">
        <v>66</v>
      </c>
      <c r="H365" s="4">
        <v>55</v>
      </c>
      <c r="I365" s="4">
        <v>92</v>
      </c>
      <c r="J365" s="4">
        <v>206</v>
      </c>
      <c r="K365" s="4">
        <v>315</v>
      </c>
      <c r="L365" s="4">
        <v>511</v>
      </c>
      <c r="M365" s="4">
        <v>46</v>
      </c>
      <c r="N365" s="4">
        <v>1535</v>
      </c>
      <c r="O365" s="5">
        <f>VLOOKUP(A365,'[1]census pivot'!$A$4:$S$462,2,FALSE)</f>
        <v>489294</v>
      </c>
      <c r="P365" s="5">
        <f>VLOOKUP(A365,'[1]census pivot'!$A$4:$S$462,3,FALSE)</f>
        <v>499311</v>
      </c>
      <c r="Q365" s="5">
        <f>VLOOKUP(A365,'[1]census pivot'!$A$4:$S$462,4,FALSE)</f>
        <v>495226</v>
      </c>
      <c r="R365" s="5">
        <f>VLOOKUP(A365,'[1]census pivot'!$A$4:$S$462,5,FALSE)</f>
        <v>522695</v>
      </c>
      <c r="S365" s="5">
        <f>VLOOKUP(A365,'[1]census pivot'!$A$4:$S$462,6,FALSE)</f>
        <v>559577</v>
      </c>
      <c r="T365" s="5">
        <f>VLOOKUP(A365,'[1]census pivot'!$A$4:$S$462,7,FALSE)</f>
        <v>562691</v>
      </c>
      <c r="U365" s="5">
        <f>VLOOKUP(A365,'[1]census pivot'!$A$4:$S$462,8,FALSE)</f>
        <v>554490</v>
      </c>
      <c r="V365" s="5">
        <f>VLOOKUP(A365,'[1]census pivot'!$A$4:$S$462,9,FALSE)</f>
        <v>525303</v>
      </c>
      <c r="W365" s="5">
        <f>VLOOKUP(A365,'[1]census pivot'!$A$4:$S$462,10,FALSE)</f>
        <v>520182</v>
      </c>
      <c r="X365" s="5">
        <f>VLOOKUP(A365,'[1]census pivot'!$A$4:$S$462,11,FALSE)</f>
        <v>540232</v>
      </c>
      <c r="Y365" s="5">
        <f>VLOOKUP(A365,'[1]census pivot'!$A$4:$S$462,12,FALSE)</f>
        <v>569058</v>
      </c>
      <c r="Z365" s="5">
        <f>VLOOKUP(A365,'[1]census pivot'!$A$4:$S$462,13,FALSE)</f>
        <v>532039</v>
      </c>
      <c r="AA365" s="5">
        <f>VLOOKUP(A365,'[1]census pivot'!$A$4:$S$462,14,FALSE)</f>
        <v>467878</v>
      </c>
      <c r="AB365" s="5">
        <f>VLOOKUP(A365,'[1]census pivot'!$A$4:$S$462,15,FALSE)</f>
        <v>383590</v>
      </c>
      <c r="AC365" s="5">
        <f>VLOOKUP(A365,'[1]census pivot'!$A$4:$S$462,16,FALSE)</f>
        <v>273253</v>
      </c>
      <c r="AD365" s="5">
        <f>VLOOKUP(A365,'[1]census pivot'!$A$4:$S$462,17,FALSE)</f>
        <v>186089</v>
      </c>
      <c r="AE365" s="5">
        <f>VLOOKUP(A365,'[1]census pivot'!$A$4:$S$462,18,FALSE)</f>
        <v>129803</v>
      </c>
      <c r="AF365" s="5">
        <f>VLOOKUP(A365,'[1]census pivot'!$A$4:$S$462,19,FALSE)</f>
        <v>131117</v>
      </c>
      <c r="AG365" s="6">
        <f t="shared" si="50"/>
        <v>2.1255114511929433E-4</v>
      </c>
      <c r="AH365" s="6">
        <f t="shared" si="51"/>
        <v>5.329112944013144E-5</v>
      </c>
      <c r="AI365" s="6">
        <f t="shared" si="52"/>
        <v>4.8971053487478196E-5</v>
      </c>
      <c r="AJ365" s="6">
        <f t="shared" si="53"/>
        <v>4.2965284944874648E-5</v>
      </c>
      <c r="AK365" s="6">
        <f t="shared" si="54"/>
        <v>6.3128595819165269E-5</v>
      </c>
      <c r="AL365" s="6">
        <f t="shared" si="55"/>
        <v>4.958126369118986E-5</v>
      </c>
      <c r="AM365" s="6">
        <f t="shared" si="56"/>
        <v>9.2007636633840604E-5</v>
      </c>
      <c r="AN365" s="6">
        <f t="shared" si="57"/>
        <v>3.1362136766320108E-4</v>
      </c>
      <c r="AO365" s="6">
        <f t="shared" si="58"/>
        <v>9.9717625011079732E-4</v>
      </c>
      <c r="AP365" s="6">
        <f t="shared" si="59"/>
        <v>3.8972825796807433E-3</v>
      </c>
    </row>
    <row r="366" spans="1:42" x14ac:dyDescent="0.35">
      <c r="A366" s="3" t="s">
        <v>424</v>
      </c>
      <c r="B366" s="4">
        <v>44</v>
      </c>
      <c r="C366" s="4">
        <v>51</v>
      </c>
      <c r="D366" s="4">
        <v>74</v>
      </c>
      <c r="E366" s="4">
        <v>59</v>
      </c>
      <c r="F366" s="4">
        <v>63</v>
      </c>
      <c r="G366" s="4">
        <v>51</v>
      </c>
      <c r="H366" s="4">
        <v>55</v>
      </c>
      <c r="I366" s="4">
        <v>120</v>
      </c>
      <c r="J366" s="4">
        <v>209</v>
      </c>
      <c r="K366" s="4">
        <v>373</v>
      </c>
      <c r="L366" s="4">
        <v>535</v>
      </c>
      <c r="M366" s="4">
        <v>50</v>
      </c>
      <c r="N366" s="4">
        <v>1684</v>
      </c>
      <c r="O366" s="5">
        <f>VLOOKUP(A366,'[1]census pivot'!$A$4:$S$462,2,FALSE)</f>
        <v>397262.01199999987</v>
      </c>
      <c r="P366" s="5">
        <f>VLOOKUP(A366,'[1]census pivot'!$A$4:$S$462,3,FALSE)</f>
        <v>401207.71500000003</v>
      </c>
      <c r="Q366" s="5">
        <f>VLOOKUP(A366,'[1]census pivot'!$A$4:$S$462,4,FALSE)</f>
        <v>410946.2680000001</v>
      </c>
      <c r="R366" s="5">
        <f>VLOOKUP(A366,'[1]census pivot'!$A$4:$S$462,5,FALSE)</f>
        <v>427439.59600000008</v>
      </c>
      <c r="S366" s="5">
        <f>VLOOKUP(A366,'[1]census pivot'!$A$4:$S$462,6,FALSE)</f>
        <v>410437.60800000018</v>
      </c>
      <c r="T366" s="5">
        <f>VLOOKUP(A366,'[1]census pivot'!$A$4:$S$462,7,FALSE)</f>
        <v>413501.63500000001</v>
      </c>
      <c r="U366" s="5">
        <f>VLOOKUP(A366,'[1]census pivot'!$A$4:$S$462,8,FALSE)</f>
        <v>393798.78999999992</v>
      </c>
      <c r="V366" s="5">
        <f>VLOOKUP(A366,'[1]census pivot'!$A$4:$S$462,9,FALSE)</f>
        <v>423006.51900000003</v>
      </c>
      <c r="W366" s="5">
        <f>VLOOKUP(A366,'[1]census pivot'!$A$4:$S$462,10,FALSE)</f>
        <v>435362.66800000001</v>
      </c>
      <c r="X366" s="5">
        <f>VLOOKUP(A366,'[1]census pivot'!$A$4:$S$462,11,FALSE)</f>
        <v>457040.772</v>
      </c>
      <c r="Y366" s="5">
        <f>VLOOKUP(A366,'[1]census pivot'!$A$4:$S$462,12,FALSE)</f>
        <v>437840.50700000004</v>
      </c>
      <c r="Z366" s="5">
        <f>VLOOKUP(A366,'[1]census pivot'!$A$4:$S$462,13,FALSE)</f>
        <v>392519.87700000004</v>
      </c>
      <c r="AA366" s="5">
        <f>VLOOKUP(A366,'[1]census pivot'!$A$4:$S$462,14,FALSE)</f>
        <v>337197.15399999998</v>
      </c>
      <c r="AB366" s="5">
        <f>VLOOKUP(A366,'[1]census pivot'!$A$4:$S$462,15,FALSE)</f>
        <v>253223.99599999993</v>
      </c>
      <c r="AC366" s="5">
        <f>VLOOKUP(A366,'[1]census pivot'!$A$4:$S$462,16,FALSE)</f>
        <v>196035.08900000001</v>
      </c>
      <c r="AD366" s="5">
        <f>VLOOKUP(A366,'[1]census pivot'!$A$4:$S$462,17,FALSE)</f>
        <v>152383.83400000003</v>
      </c>
      <c r="AE366" s="5">
        <f>VLOOKUP(A366,'[1]census pivot'!$A$4:$S$462,18,FALSE)</f>
        <v>105818.46800000002</v>
      </c>
      <c r="AF366" s="5">
        <f>VLOOKUP(A366,'[1]census pivot'!$A$4:$S$462,19,FALSE)</f>
        <v>92773.649000000005</v>
      </c>
      <c r="AG366" s="6">
        <f t="shared" si="50"/>
        <v>2.3913688480236572E-4</v>
      </c>
      <c r="AH366" s="6">
        <f t="shared" si="51"/>
        <v>9.1115726264929229E-5</v>
      </c>
      <c r="AI366" s="6">
        <f t="shared" si="52"/>
        <v>8.8318430966645539E-5</v>
      </c>
      <c r="AJ366" s="6">
        <f t="shared" si="53"/>
        <v>7.8037863042125868E-5</v>
      </c>
      <c r="AK366" s="6">
        <f t="shared" si="54"/>
        <v>5.9414993888870798E-5</v>
      </c>
      <c r="AL366" s="6">
        <f t="shared" si="55"/>
        <v>6.1460666672411189E-5</v>
      </c>
      <c r="AM366" s="6">
        <f t="shared" si="56"/>
        <v>1.6444730615037544E-4</v>
      </c>
      <c r="AN366" s="6">
        <f t="shared" si="57"/>
        <v>4.6521040303503273E-4</v>
      </c>
      <c r="AO366" s="6">
        <f t="shared" si="58"/>
        <v>1.4446036968330358E-3</v>
      </c>
      <c r="AP366" s="6">
        <f t="shared" si="59"/>
        <v>5.7667236954320935E-3</v>
      </c>
    </row>
    <row r="367" spans="1:42" x14ac:dyDescent="0.35">
      <c r="A367" s="3" t="s">
        <v>343</v>
      </c>
      <c r="B367" s="4">
        <v>69</v>
      </c>
      <c r="C367" s="4">
        <v>42</v>
      </c>
      <c r="D367" s="4">
        <v>54</v>
      </c>
      <c r="E367" s="4">
        <v>61</v>
      </c>
      <c r="F367" s="4">
        <v>51</v>
      </c>
      <c r="G367" s="4">
        <v>55</v>
      </c>
      <c r="H367" s="4">
        <v>72</v>
      </c>
      <c r="I367" s="4">
        <v>130</v>
      </c>
      <c r="J367" s="4">
        <v>213</v>
      </c>
      <c r="K367" s="4">
        <v>440</v>
      </c>
      <c r="L367" s="4">
        <v>783</v>
      </c>
      <c r="M367" s="4">
        <v>58</v>
      </c>
      <c r="N367" s="4">
        <v>2028</v>
      </c>
      <c r="O367" s="5">
        <f>VLOOKUP(A367,'[1]census pivot'!$A$4:$S$462,2,FALSE)</f>
        <v>619388.9049999998</v>
      </c>
      <c r="P367" s="5">
        <f>VLOOKUP(A367,'[1]census pivot'!$A$4:$S$462,3,FALSE)</f>
        <v>616557.21600000048</v>
      </c>
      <c r="Q367" s="5">
        <f>VLOOKUP(A367,'[1]census pivot'!$A$4:$S$462,4,FALSE)</f>
        <v>614458.61300000013</v>
      </c>
      <c r="R367" s="5">
        <f>VLOOKUP(A367,'[1]census pivot'!$A$4:$S$462,5,FALSE)</f>
        <v>649570.652</v>
      </c>
      <c r="S367" s="5">
        <f>VLOOKUP(A367,'[1]census pivot'!$A$4:$S$462,6,FALSE)</f>
        <v>637514.05100000021</v>
      </c>
      <c r="T367" s="5">
        <f>VLOOKUP(A367,'[1]census pivot'!$A$4:$S$462,7,FALSE)</f>
        <v>602457.88</v>
      </c>
      <c r="U367" s="5">
        <f>VLOOKUP(A367,'[1]census pivot'!$A$4:$S$462,8,FALSE)</f>
        <v>613367.603</v>
      </c>
      <c r="V367" s="5">
        <f>VLOOKUP(A367,'[1]census pivot'!$A$4:$S$462,9,FALSE)</f>
        <v>658033.85099999991</v>
      </c>
      <c r="W367" s="5">
        <f>VLOOKUP(A367,'[1]census pivot'!$A$4:$S$462,10,FALSE)</f>
        <v>674818.65700000012</v>
      </c>
      <c r="X367" s="5">
        <f>VLOOKUP(A367,'[1]census pivot'!$A$4:$S$462,11,FALSE)</f>
        <v>684556.69899999991</v>
      </c>
      <c r="Y367" s="5">
        <f>VLOOKUP(A367,'[1]census pivot'!$A$4:$S$462,12,FALSE)</f>
        <v>638836.17299999984</v>
      </c>
      <c r="Z367" s="5">
        <f>VLOOKUP(A367,'[1]census pivot'!$A$4:$S$462,13,FALSE)</f>
        <v>569943.08600000013</v>
      </c>
      <c r="AA367" s="5">
        <f>VLOOKUP(A367,'[1]census pivot'!$A$4:$S$462,14,FALSE)</f>
        <v>492327.712</v>
      </c>
      <c r="AB367" s="5">
        <f>VLOOKUP(A367,'[1]census pivot'!$A$4:$S$462,15,FALSE)</f>
        <v>366844.93300000008</v>
      </c>
      <c r="AC367" s="5">
        <f>VLOOKUP(A367,'[1]census pivot'!$A$4:$S$462,16,FALSE)</f>
        <v>280087.12000000005</v>
      </c>
      <c r="AD367" s="5">
        <f>VLOOKUP(A367,'[1]census pivot'!$A$4:$S$462,17,FALSE)</f>
        <v>218338.65100000004</v>
      </c>
      <c r="AE367" s="5">
        <f>VLOOKUP(A367,'[1]census pivot'!$A$4:$S$462,18,FALSE)</f>
        <v>161172.23399999997</v>
      </c>
      <c r="AF367" s="5">
        <f>VLOOKUP(A367,'[1]census pivot'!$A$4:$S$462,19,FALSE)</f>
        <v>134309.69200000007</v>
      </c>
      <c r="AG367" s="6">
        <f t="shared" si="50"/>
        <v>1.7920889299752638E-4</v>
      </c>
      <c r="AH367" s="6">
        <f t="shared" si="51"/>
        <v>4.3866210919372323E-5</v>
      </c>
      <c r="AI367" s="6">
        <f t="shared" si="52"/>
        <v>4.1955280700744984E-5</v>
      </c>
      <c r="AJ367" s="6">
        <f t="shared" si="53"/>
        <v>4.1946809565267188E-5</v>
      </c>
      <c r="AK367" s="6">
        <f t="shared" si="54"/>
        <v>4.1264880900085308E-5</v>
      </c>
      <c r="AL367" s="6">
        <f t="shared" si="55"/>
        <v>5.4405612666772782E-5</v>
      </c>
      <c r="AM367" s="6">
        <f t="shared" si="56"/>
        <v>1.2237934079027557E-4</v>
      </c>
      <c r="AN367" s="6">
        <f t="shared" si="57"/>
        <v>3.2924632349295573E-4</v>
      </c>
      <c r="AO367" s="6">
        <f t="shared" si="58"/>
        <v>1.1593870357631507E-3</v>
      </c>
      <c r="AP367" s="6">
        <f t="shared" si="59"/>
        <v>5.8298101078215533E-3</v>
      </c>
    </row>
    <row r="368" spans="1:42" x14ac:dyDescent="0.35">
      <c r="A368" s="3" t="s">
        <v>426</v>
      </c>
      <c r="B368" s="4">
        <v>73</v>
      </c>
      <c r="C368" s="4">
        <v>60</v>
      </c>
      <c r="D368" s="4">
        <v>44</v>
      </c>
      <c r="E368" s="4">
        <v>40</v>
      </c>
      <c r="F368" s="4">
        <v>62</v>
      </c>
      <c r="G368" s="4">
        <v>49</v>
      </c>
      <c r="H368" s="4">
        <v>62</v>
      </c>
      <c r="I368" s="4">
        <v>106</v>
      </c>
      <c r="J368" s="4">
        <v>216</v>
      </c>
      <c r="K368" s="4">
        <v>355</v>
      </c>
      <c r="L368" s="4">
        <v>630</v>
      </c>
      <c r="M368" s="4">
        <v>61</v>
      </c>
      <c r="N368" s="4">
        <v>1758</v>
      </c>
      <c r="O368" s="5">
        <f>VLOOKUP(A368,'[1]census pivot'!$A$4:$S$462,2,FALSE)</f>
        <v>394986.79999999993</v>
      </c>
      <c r="P368" s="5">
        <f>VLOOKUP(A368,'[1]census pivot'!$A$4:$S$462,3,FALSE)</f>
        <v>398804.16499999998</v>
      </c>
      <c r="Q368" s="5">
        <f>VLOOKUP(A368,'[1]census pivot'!$A$4:$S$462,4,FALSE)</f>
        <v>408891.48199999996</v>
      </c>
      <c r="R368" s="5">
        <f>VLOOKUP(A368,'[1]census pivot'!$A$4:$S$462,5,FALSE)</f>
        <v>420576.31899999984</v>
      </c>
      <c r="S368" s="5">
        <f>VLOOKUP(A368,'[1]census pivot'!$A$4:$S$462,6,FALSE)</f>
        <v>422000.04099999997</v>
      </c>
      <c r="T368" s="5">
        <f>VLOOKUP(A368,'[1]census pivot'!$A$4:$S$462,7,FALSE)</f>
        <v>407697.35399999993</v>
      </c>
      <c r="U368" s="5">
        <f>VLOOKUP(A368,'[1]census pivot'!$A$4:$S$462,8,FALSE)</f>
        <v>396056.78299999994</v>
      </c>
      <c r="V368" s="5">
        <f>VLOOKUP(A368,'[1]census pivot'!$A$4:$S$462,9,FALSE)</f>
        <v>407568.15499999985</v>
      </c>
      <c r="W368" s="5">
        <f>VLOOKUP(A368,'[1]census pivot'!$A$4:$S$462,10,FALSE)</f>
        <v>422838.86900000012</v>
      </c>
      <c r="X368" s="5">
        <f>VLOOKUP(A368,'[1]census pivot'!$A$4:$S$462,11,FALSE)</f>
        <v>445493.14000000019</v>
      </c>
      <c r="Y368" s="5">
        <f>VLOOKUP(A368,'[1]census pivot'!$A$4:$S$462,12,FALSE)</f>
        <v>441329.3109999997</v>
      </c>
      <c r="Z368" s="5">
        <f>VLOOKUP(A368,'[1]census pivot'!$A$4:$S$462,13,FALSE)</f>
        <v>399095.1810000001</v>
      </c>
      <c r="AA368" s="5">
        <f>VLOOKUP(A368,'[1]census pivot'!$A$4:$S$462,14,FALSE)</f>
        <v>358495.56800000009</v>
      </c>
      <c r="AB368" s="5">
        <f>VLOOKUP(A368,'[1]census pivot'!$A$4:$S$462,15,FALSE)</f>
        <v>267993.76400000002</v>
      </c>
      <c r="AC368" s="5">
        <f>VLOOKUP(A368,'[1]census pivot'!$A$4:$S$462,16,FALSE)</f>
        <v>201361.86799999996</v>
      </c>
      <c r="AD368" s="5">
        <f>VLOOKUP(A368,'[1]census pivot'!$A$4:$S$462,17,FALSE)</f>
        <v>151458.65899999999</v>
      </c>
      <c r="AE368" s="5">
        <f>VLOOKUP(A368,'[1]census pivot'!$A$4:$S$462,18,FALSE)</f>
        <v>106612.11500000002</v>
      </c>
      <c r="AF368" s="5">
        <f>VLOOKUP(A368,'[1]census pivot'!$A$4:$S$462,19,FALSE)</f>
        <v>95555.875999999989</v>
      </c>
      <c r="AG368" s="6">
        <f t="shared" si="50"/>
        <v>3.3672011317846577E-4</v>
      </c>
      <c r="AH368" s="6">
        <f t="shared" si="51"/>
        <v>5.4475965251797385E-5</v>
      </c>
      <c r="AI368" s="6">
        <f t="shared" si="52"/>
        <v>5.2220786256096727E-5</v>
      </c>
      <c r="AJ368" s="6">
        <f t="shared" si="53"/>
        <v>7.7138016646998618E-5</v>
      </c>
      <c r="AK368" s="6">
        <f t="shared" si="54"/>
        <v>5.900720801224822E-5</v>
      </c>
      <c r="AL368" s="6">
        <f t="shared" si="55"/>
        <v>6.9912528635340124E-5</v>
      </c>
      <c r="AM368" s="6">
        <f t="shared" si="56"/>
        <v>1.3991723122268481E-4</v>
      </c>
      <c r="AN368" s="6">
        <f t="shared" si="57"/>
        <v>4.6020540774079815E-4</v>
      </c>
      <c r="AO368" s="6">
        <f t="shared" si="58"/>
        <v>1.3755916429343525E-3</v>
      </c>
      <c r="AP368" s="6">
        <f t="shared" si="59"/>
        <v>6.5930011462612733E-3</v>
      </c>
    </row>
    <row r="369" spans="1:42" x14ac:dyDescent="0.35">
      <c r="A369" s="3" t="s">
        <v>136</v>
      </c>
      <c r="B369" s="4">
        <v>61</v>
      </c>
      <c r="C369" s="4">
        <v>53</v>
      </c>
      <c r="D369" s="4">
        <v>68</v>
      </c>
      <c r="E369" s="4">
        <v>67</v>
      </c>
      <c r="F369" s="4">
        <v>54</v>
      </c>
      <c r="G369" s="4">
        <v>60</v>
      </c>
      <c r="H369" s="4">
        <v>65</v>
      </c>
      <c r="I369" s="4">
        <v>115</v>
      </c>
      <c r="J369" s="4">
        <v>223</v>
      </c>
      <c r="K369" s="4">
        <v>392</v>
      </c>
      <c r="L369" s="4">
        <v>557</v>
      </c>
      <c r="M369" s="4">
        <v>60</v>
      </c>
      <c r="N369" s="4">
        <v>1775</v>
      </c>
      <c r="O369" s="5">
        <f>VLOOKUP(A369,'[1]census pivot'!$A$4:$S$462,2,FALSE)</f>
        <v>684582.38200000057</v>
      </c>
      <c r="P369" s="5">
        <f>VLOOKUP(A369,'[1]census pivot'!$A$4:$S$462,3,FALSE)</f>
        <v>678157.63499999989</v>
      </c>
      <c r="Q369" s="5">
        <f>VLOOKUP(A369,'[1]census pivot'!$A$4:$S$462,4,FALSE)</f>
        <v>668091.46600000048</v>
      </c>
      <c r="R369" s="5">
        <f>VLOOKUP(A369,'[1]census pivot'!$A$4:$S$462,5,FALSE)</f>
        <v>708188.40699999977</v>
      </c>
      <c r="S369" s="5">
        <f>VLOOKUP(A369,'[1]census pivot'!$A$4:$S$462,6,FALSE)</f>
        <v>656625.73200000008</v>
      </c>
      <c r="T369" s="5">
        <f>VLOOKUP(A369,'[1]census pivot'!$A$4:$S$462,7,FALSE)</f>
        <v>664383.84300000023</v>
      </c>
      <c r="U369" s="5">
        <f>VLOOKUP(A369,'[1]census pivot'!$A$4:$S$462,8,FALSE)</f>
        <v>648306.82299999997</v>
      </c>
      <c r="V369" s="5">
        <f>VLOOKUP(A369,'[1]census pivot'!$A$4:$S$462,9,FALSE)</f>
        <v>702781.64699999976</v>
      </c>
      <c r="W369" s="5">
        <f>VLOOKUP(A369,'[1]census pivot'!$A$4:$S$462,10,FALSE)</f>
        <v>710248.79799999984</v>
      </c>
      <c r="X369" s="5">
        <f>VLOOKUP(A369,'[1]census pivot'!$A$4:$S$462,11,FALSE)</f>
        <v>700595.13099999947</v>
      </c>
      <c r="Y369" s="5">
        <f>VLOOKUP(A369,'[1]census pivot'!$A$4:$S$462,12,FALSE)</f>
        <v>634811.21100000001</v>
      </c>
      <c r="Z369" s="5">
        <f>VLOOKUP(A369,'[1]census pivot'!$A$4:$S$462,13,FALSE)</f>
        <v>544907.54900000012</v>
      </c>
      <c r="AA369" s="5">
        <f>VLOOKUP(A369,'[1]census pivot'!$A$4:$S$462,14,FALSE)</f>
        <v>447569.54200000007</v>
      </c>
      <c r="AB369" s="5">
        <f>VLOOKUP(A369,'[1]census pivot'!$A$4:$S$462,15,FALSE)</f>
        <v>322624.34299999999</v>
      </c>
      <c r="AC369" s="5">
        <f>VLOOKUP(A369,'[1]census pivot'!$A$4:$S$462,16,FALSE)</f>
        <v>233637.36200000011</v>
      </c>
      <c r="AD369" s="5">
        <f>VLOOKUP(A369,'[1]census pivot'!$A$4:$S$462,17,FALSE)</f>
        <v>175062.84099999996</v>
      </c>
      <c r="AE369" s="5">
        <f>VLOOKUP(A369,'[1]census pivot'!$A$4:$S$462,18,FALSE)</f>
        <v>122858.67499999999</v>
      </c>
      <c r="AF369" s="5">
        <f>VLOOKUP(A369,'[1]census pivot'!$A$4:$S$462,19,FALSE)</f>
        <v>108187.29200000002</v>
      </c>
      <c r="AG369" s="6">
        <f t="shared" si="50"/>
        <v>1.6652488144224534E-4</v>
      </c>
      <c r="AH369" s="6">
        <f t="shared" si="51"/>
        <v>5.0510711538814972E-5</v>
      </c>
      <c r="AI369" s="6">
        <f t="shared" si="52"/>
        <v>4.9823633897743494E-5</v>
      </c>
      <c r="AJ369" s="6">
        <f t="shared" si="53"/>
        <v>4.1136881215547541E-5</v>
      </c>
      <c r="AK369" s="6">
        <f t="shared" si="54"/>
        <v>4.2461930110784005E-5</v>
      </c>
      <c r="AL369" s="6">
        <f t="shared" si="55"/>
        <v>4.8674323279498117E-5</v>
      </c>
      <c r="AM369" s="6">
        <f t="shared" si="56"/>
        <v>1.1587169219606699E-4</v>
      </c>
      <c r="AN369" s="6">
        <f t="shared" si="57"/>
        <v>4.0089044058857148E-4</v>
      </c>
      <c r="AO369" s="6">
        <f t="shared" si="58"/>
        <v>1.3157827781730275E-3</v>
      </c>
      <c r="AP369" s="6">
        <f t="shared" si="59"/>
        <v>5.1484789914142586E-3</v>
      </c>
    </row>
    <row r="370" spans="1:42" x14ac:dyDescent="0.35">
      <c r="A370" s="3" t="s">
        <v>344</v>
      </c>
      <c r="B370" s="4">
        <v>57</v>
      </c>
      <c r="C370" s="4">
        <v>35</v>
      </c>
      <c r="D370" s="4">
        <v>43</v>
      </c>
      <c r="E370" s="4">
        <v>62</v>
      </c>
      <c r="F370" s="4">
        <v>69</v>
      </c>
      <c r="G370" s="4">
        <v>48</v>
      </c>
      <c r="H370" s="4">
        <v>64</v>
      </c>
      <c r="I370" s="4">
        <v>112</v>
      </c>
      <c r="J370" s="4">
        <v>223</v>
      </c>
      <c r="K370" s="4">
        <v>412</v>
      </c>
      <c r="L370" s="4">
        <v>709</v>
      </c>
      <c r="M370" s="4">
        <v>63</v>
      </c>
      <c r="N370" s="4">
        <v>1897</v>
      </c>
      <c r="O370" s="5">
        <f>VLOOKUP(A370,'[1]census pivot'!$A$4:$S$462,2,FALSE)</f>
        <v>619095.12699999986</v>
      </c>
      <c r="P370" s="5">
        <f>VLOOKUP(A370,'[1]census pivot'!$A$4:$S$462,3,FALSE)</f>
        <v>617841.29599999986</v>
      </c>
      <c r="Q370" s="5">
        <f>VLOOKUP(A370,'[1]census pivot'!$A$4:$S$462,4,FALSE)</f>
        <v>618781.59700000018</v>
      </c>
      <c r="R370" s="5">
        <f>VLOOKUP(A370,'[1]census pivot'!$A$4:$S$462,5,FALSE)</f>
        <v>649805.09900000016</v>
      </c>
      <c r="S370" s="5">
        <f>VLOOKUP(A370,'[1]census pivot'!$A$4:$S$462,6,FALSE)</f>
        <v>643697.2379999999</v>
      </c>
      <c r="T370" s="5">
        <f>VLOOKUP(A370,'[1]census pivot'!$A$4:$S$462,7,FALSE)</f>
        <v>606260.84200000006</v>
      </c>
      <c r="U370" s="5">
        <f>VLOOKUP(A370,'[1]census pivot'!$A$4:$S$462,8,FALSE)</f>
        <v>611039.2429999999</v>
      </c>
      <c r="V370" s="5">
        <f>VLOOKUP(A370,'[1]census pivot'!$A$4:$S$462,9,FALSE)</f>
        <v>649370.83400000003</v>
      </c>
      <c r="W370" s="5">
        <f>VLOOKUP(A370,'[1]census pivot'!$A$4:$S$462,10,FALSE)</f>
        <v>667727.81900000025</v>
      </c>
      <c r="X370" s="5">
        <f>VLOOKUP(A370,'[1]census pivot'!$A$4:$S$462,11,FALSE)</f>
        <v>681549.18200000003</v>
      </c>
      <c r="Y370" s="5">
        <f>VLOOKUP(A370,'[1]census pivot'!$A$4:$S$462,12,FALSE)</f>
        <v>645622.06500000018</v>
      </c>
      <c r="Z370" s="5">
        <f>VLOOKUP(A370,'[1]census pivot'!$A$4:$S$462,13,FALSE)</f>
        <v>576354.076</v>
      </c>
      <c r="AA370" s="5">
        <f>VLOOKUP(A370,'[1]census pivot'!$A$4:$S$462,14,FALSE)</f>
        <v>510132.52199999994</v>
      </c>
      <c r="AB370" s="5">
        <f>VLOOKUP(A370,'[1]census pivot'!$A$4:$S$462,15,FALSE)</f>
        <v>375870.86799999984</v>
      </c>
      <c r="AC370" s="5">
        <f>VLOOKUP(A370,'[1]census pivot'!$A$4:$S$462,16,FALSE)</f>
        <v>283140.0140000002</v>
      </c>
      <c r="AD370" s="5">
        <f>VLOOKUP(A370,'[1]census pivot'!$A$4:$S$462,17,FALSE)</f>
        <v>218996.34299999994</v>
      </c>
      <c r="AE370" s="5">
        <f>VLOOKUP(A370,'[1]census pivot'!$A$4:$S$462,18,FALSE)</f>
        <v>161527.95600000003</v>
      </c>
      <c r="AF370" s="5">
        <f>VLOOKUP(A370,'[1]census pivot'!$A$4:$S$462,19,FALSE)</f>
        <v>137430.04000000004</v>
      </c>
      <c r="AG370" s="6">
        <f t="shared" si="50"/>
        <v>1.4860398020868288E-4</v>
      </c>
      <c r="AH370" s="6">
        <f t="shared" si="51"/>
        <v>3.4772120299086195E-5</v>
      </c>
      <c r="AI370" s="6">
        <f t="shared" si="52"/>
        <v>3.324307870964442E-5</v>
      </c>
      <c r="AJ370" s="6">
        <f t="shared" si="53"/>
        <v>5.6682818682297224E-5</v>
      </c>
      <c r="AK370" s="6">
        <f t="shared" si="54"/>
        <v>3.6443739343798406E-5</v>
      </c>
      <c r="AL370" s="6">
        <f t="shared" si="55"/>
        <v>4.8222865093459935E-5</v>
      </c>
      <c r="AM370" s="6">
        <f t="shared" si="56"/>
        <v>1.0308456653415618E-4</v>
      </c>
      <c r="AN370" s="6">
        <f t="shared" si="57"/>
        <v>3.3838591454397258E-4</v>
      </c>
      <c r="AO370" s="6">
        <f t="shared" si="58"/>
        <v>1.0827166650926542E-3</v>
      </c>
      <c r="AP370" s="6">
        <f t="shared" si="59"/>
        <v>5.1589885297275602E-3</v>
      </c>
    </row>
    <row r="371" spans="1:42" x14ac:dyDescent="0.35">
      <c r="A371" s="3" t="s">
        <v>245</v>
      </c>
      <c r="B371" s="4">
        <v>61</v>
      </c>
      <c r="C371" s="4">
        <v>45</v>
      </c>
      <c r="D371" s="4">
        <v>44</v>
      </c>
      <c r="E371" s="4">
        <v>44</v>
      </c>
      <c r="F371" s="4">
        <v>61</v>
      </c>
      <c r="G371" s="4">
        <v>49</v>
      </c>
      <c r="H371" s="4">
        <v>62</v>
      </c>
      <c r="I371" s="4">
        <v>139</v>
      </c>
      <c r="J371" s="4">
        <v>223</v>
      </c>
      <c r="K371" s="4">
        <v>439</v>
      </c>
      <c r="L371" s="4">
        <v>805</v>
      </c>
      <c r="M371" s="4">
        <v>38</v>
      </c>
      <c r="N371" s="4">
        <v>2010</v>
      </c>
      <c r="O371" s="5">
        <f>VLOOKUP(A371,'[1]census pivot'!$A$4:$S$462,2,FALSE)</f>
        <v>603142.495</v>
      </c>
      <c r="P371" s="5">
        <f>VLOOKUP(A371,'[1]census pivot'!$A$4:$S$462,3,FALSE)</f>
        <v>641795.69400000002</v>
      </c>
      <c r="Q371" s="5">
        <f>VLOOKUP(A371,'[1]census pivot'!$A$4:$S$462,4,FALSE)</f>
        <v>683021.67599999998</v>
      </c>
      <c r="R371" s="5">
        <f>VLOOKUP(A371,'[1]census pivot'!$A$4:$S$462,5,FALSE)</f>
        <v>743444.85699999984</v>
      </c>
      <c r="S371" s="5">
        <f>VLOOKUP(A371,'[1]census pivot'!$A$4:$S$462,6,FALSE)</f>
        <v>669045.22900000005</v>
      </c>
      <c r="T371" s="5">
        <f>VLOOKUP(A371,'[1]census pivot'!$A$4:$S$462,7,FALSE)</f>
        <v>596778.68599999999</v>
      </c>
      <c r="U371" s="5">
        <f>VLOOKUP(A371,'[1]census pivot'!$A$4:$S$462,8,FALSE)</f>
        <v>576685.21199999994</v>
      </c>
      <c r="V371" s="5">
        <f>VLOOKUP(A371,'[1]census pivot'!$A$4:$S$462,9,FALSE)</f>
        <v>629017.68099999998</v>
      </c>
      <c r="W371" s="5">
        <f>VLOOKUP(A371,'[1]census pivot'!$A$4:$S$462,10,FALSE)</f>
        <v>680476.25700000022</v>
      </c>
      <c r="X371" s="5">
        <f>VLOOKUP(A371,'[1]census pivot'!$A$4:$S$462,11,FALSE)</f>
        <v>748937.98899999983</v>
      </c>
      <c r="Y371" s="5">
        <f>VLOOKUP(A371,'[1]census pivot'!$A$4:$S$462,12,FALSE)</f>
        <v>752566.84999999974</v>
      </c>
      <c r="Z371" s="5">
        <f>VLOOKUP(A371,'[1]census pivot'!$A$4:$S$462,13,FALSE)</f>
        <v>666430.27499999979</v>
      </c>
      <c r="AA371" s="5">
        <f>VLOOKUP(A371,'[1]census pivot'!$A$4:$S$462,14,FALSE)</f>
        <v>544339.14300000016</v>
      </c>
      <c r="AB371" s="5">
        <f>VLOOKUP(A371,'[1]census pivot'!$A$4:$S$462,15,FALSE)</f>
        <v>395967.57700000016</v>
      </c>
      <c r="AC371" s="5">
        <f>VLOOKUP(A371,'[1]census pivot'!$A$4:$S$462,16,FALSE)</f>
        <v>301447.04100000003</v>
      </c>
      <c r="AD371" s="5">
        <f>VLOOKUP(A371,'[1]census pivot'!$A$4:$S$462,17,FALSE)</f>
        <v>245544.68399999995</v>
      </c>
      <c r="AE371" s="5">
        <f>VLOOKUP(A371,'[1]census pivot'!$A$4:$S$462,18,FALSE)</f>
        <v>201210.59300000008</v>
      </c>
      <c r="AF371" s="5">
        <f>VLOOKUP(A371,'[1]census pivot'!$A$4:$S$462,19,FALSE)</f>
        <v>183028.43399999998</v>
      </c>
      <c r="AG371" s="6">
        <f t="shared" si="50"/>
        <v>1.7574619742221945E-4</v>
      </c>
      <c r="AH371" s="6">
        <f t="shared" si="51"/>
        <v>3.3212124928585434E-5</v>
      </c>
      <c r="AI371" s="6">
        <f t="shared" si="52"/>
        <v>3.1150661116923411E-5</v>
      </c>
      <c r="AJ371" s="6">
        <f t="shared" si="53"/>
        <v>5.1982851883185925E-5</v>
      </c>
      <c r="AK371" s="6">
        <f t="shared" si="54"/>
        <v>3.7419035383117594E-5</v>
      </c>
      <c r="AL371" s="6">
        <f t="shared" si="55"/>
        <v>4.1291908217420014E-5</v>
      </c>
      <c r="AM371" s="6">
        <f t="shared" si="56"/>
        <v>1.1480303180237741E-4</v>
      </c>
      <c r="AN371" s="6">
        <f t="shared" si="57"/>
        <v>3.1975240301028494E-4</v>
      </c>
      <c r="AO371" s="6">
        <f t="shared" si="58"/>
        <v>9.8264088327713254E-4</v>
      </c>
      <c r="AP371" s="6">
        <f t="shared" si="59"/>
        <v>4.3982237208017643E-3</v>
      </c>
    </row>
    <row r="372" spans="1:42" x14ac:dyDescent="0.35">
      <c r="A372" s="3" t="s">
        <v>465</v>
      </c>
      <c r="B372" s="4">
        <v>76</v>
      </c>
      <c r="C372" s="4">
        <v>57</v>
      </c>
      <c r="D372" s="4">
        <v>58</v>
      </c>
      <c r="E372" s="4">
        <v>49</v>
      </c>
      <c r="F372" s="4">
        <v>58</v>
      </c>
      <c r="G372" s="4">
        <v>32</v>
      </c>
      <c r="H372" s="4">
        <v>35</v>
      </c>
      <c r="I372" s="4">
        <v>117</v>
      </c>
      <c r="J372" s="4">
        <v>224</v>
      </c>
      <c r="K372" s="4">
        <v>350</v>
      </c>
      <c r="L372" s="4">
        <v>632</v>
      </c>
      <c r="M372" s="4">
        <v>41</v>
      </c>
      <c r="N372" s="4">
        <v>1729</v>
      </c>
      <c r="O372" s="5">
        <f>VLOOKUP(A372,'[1]census pivot'!$A$4:$S$462,2,FALSE)</f>
        <v>494128.92500000022</v>
      </c>
      <c r="P372" s="5">
        <f>VLOOKUP(A372,'[1]census pivot'!$A$4:$S$462,3,FALSE)</f>
        <v>502148.50799999986</v>
      </c>
      <c r="Q372" s="5">
        <f>VLOOKUP(A372,'[1]census pivot'!$A$4:$S$462,4,FALSE)</f>
        <v>495993.63599999994</v>
      </c>
      <c r="R372" s="5">
        <f>VLOOKUP(A372,'[1]census pivot'!$A$4:$S$462,5,FALSE)</f>
        <v>517877.61300000001</v>
      </c>
      <c r="S372" s="5">
        <f>VLOOKUP(A372,'[1]census pivot'!$A$4:$S$462,6,FALSE)</f>
        <v>555324.11199999996</v>
      </c>
      <c r="T372" s="5">
        <f>VLOOKUP(A372,'[1]census pivot'!$A$4:$S$462,7,FALSE)</f>
        <v>559452.94699999993</v>
      </c>
      <c r="U372" s="5">
        <f>VLOOKUP(A372,'[1]census pivot'!$A$4:$S$462,8,FALSE)</f>
        <v>547366.05500000005</v>
      </c>
      <c r="V372" s="5">
        <f>VLOOKUP(A372,'[1]census pivot'!$A$4:$S$462,9,FALSE)</f>
        <v>507432.04499999993</v>
      </c>
      <c r="W372" s="5">
        <f>VLOOKUP(A372,'[1]census pivot'!$A$4:$S$462,10,FALSE)</f>
        <v>536495.70699999982</v>
      </c>
      <c r="X372" s="5">
        <f>VLOOKUP(A372,'[1]census pivot'!$A$4:$S$462,11,FALSE)</f>
        <v>553137.272</v>
      </c>
      <c r="Y372" s="5">
        <f>VLOOKUP(A372,'[1]census pivot'!$A$4:$S$462,12,FALSE)</f>
        <v>574126.64599999983</v>
      </c>
      <c r="Z372" s="5">
        <f>VLOOKUP(A372,'[1]census pivot'!$A$4:$S$462,13,FALSE)</f>
        <v>514995.69</v>
      </c>
      <c r="AA372" s="5">
        <f>VLOOKUP(A372,'[1]census pivot'!$A$4:$S$462,14,FALSE)</f>
        <v>451213.62200000015</v>
      </c>
      <c r="AB372" s="5">
        <f>VLOOKUP(A372,'[1]census pivot'!$A$4:$S$462,15,FALSE)</f>
        <v>349446.75500000006</v>
      </c>
      <c r="AC372" s="5">
        <f>VLOOKUP(A372,'[1]census pivot'!$A$4:$S$462,16,FALSE)</f>
        <v>249273.27200000003</v>
      </c>
      <c r="AD372" s="5">
        <f>VLOOKUP(A372,'[1]census pivot'!$A$4:$S$462,17,FALSE)</f>
        <v>172793.60599999997</v>
      </c>
      <c r="AE372" s="5">
        <f>VLOOKUP(A372,'[1]census pivot'!$A$4:$S$462,18,FALSE)</f>
        <v>126434.01399999995</v>
      </c>
      <c r="AF372" s="5">
        <f>VLOOKUP(A372,'[1]census pivot'!$A$4:$S$462,19,FALSE)</f>
        <v>128290.21399999996</v>
      </c>
      <c r="AG372" s="6">
        <f t="shared" si="50"/>
        <v>2.6916052323793822E-4</v>
      </c>
      <c r="AH372" s="6">
        <f t="shared" si="51"/>
        <v>5.810795621510197E-5</v>
      </c>
      <c r="AI372" s="6">
        <f t="shared" si="52"/>
        <v>5.4043893751661639E-5</v>
      </c>
      <c r="AJ372" s="6">
        <f t="shared" si="53"/>
        <v>5.2402425234112493E-5</v>
      </c>
      <c r="AK372" s="6">
        <f t="shared" si="54"/>
        <v>3.0653462309717397E-5</v>
      </c>
      <c r="AL372" s="6">
        <f t="shared" si="55"/>
        <v>3.1048629731799867E-5</v>
      </c>
      <c r="AM372" s="6">
        <f t="shared" si="56"/>
        <v>1.2109177436700174E-4</v>
      </c>
      <c r="AN372" s="6">
        <f t="shared" si="57"/>
        <v>3.7413146361980632E-4</v>
      </c>
      <c r="AO372" s="6">
        <f t="shared" si="58"/>
        <v>1.1696781199543012E-3</v>
      </c>
      <c r="AP372" s="6">
        <f t="shared" si="59"/>
        <v>4.9263305461475044E-3</v>
      </c>
    </row>
    <row r="373" spans="1:42" x14ac:dyDescent="0.35">
      <c r="A373" s="3" t="s">
        <v>53</v>
      </c>
      <c r="B373" s="4">
        <v>63</v>
      </c>
      <c r="C373" s="4">
        <v>60</v>
      </c>
      <c r="D373" s="4">
        <v>63</v>
      </c>
      <c r="E373" s="4">
        <v>53</v>
      </c>
      <c r="F373" s="4">
        <v>76</v>
      </c>
      <c r="G373" s="4">
        <v>66</v>
      </c>
      <c r="H373" s="4">
        <v>58</v>
      </c>
      <c r="I373" s="4">
        <v>110</v>
      </c>
      <c r="J373" s="4">
        <v>227</v>
      </c>
      <c r="K373" s="4">
        <v>338</v>
      </c>
      <c r="L373" s="4">
        <v>375</v>
      </c>
      <c r="M373" s="4">
        <v>33</v>
      </c>
      <c r="N373" s="4">
        <v>1522</v>
      </c>
      <c r="O373" s="5">
        <f>VLOOKUP(A373,'[1]census pivot'!$A$4:$S$462,2,FALSE)</f>
        <v>276368</v>
      </c>
      <c r="P373" s="5">
        <f>VLOOKUP(A373,'[1]census pivot'!$A$4:$S$462,3,FALSE)</f>
        <v>287851</v>
      </c>
      <c r="Q373" s="5">
        <f>VLOOKUP(A373,'[1]census pivot'!$A$4:$S$462,4,FALSE)</f>
        <v>296009</v>
      </c>
      <c r="R373" s="5">
        <f>VLOOKUP(A373,'[1]census pivot'!$A$4:$S$462,5,FALSE)</f>
        <v>307326</v>
      </c>
      <c r="S373" s="5">
        <f>VLOOKUP(A373,'[1]census pivot'!$A$4:$S$462,6,FALSE)</f>
        <v>322715</v>
      </c>
      <c r="T373" s="5">
        <f>VLOOKUP(A373,'[1]census pivot'!$A$4:$S$462,7,FALSE)</f>
        <v>307212</v>
      </c>
      <c r="U373" s="5">
        <f>VLOOKUP(A373,'[1]census pivot'!$A$4:$S$462,8,FALSE)</f>
        <v>289518</v>
      </c>
      <c r="V373" s="5">
        <f>VLOOKUP(A373,'[1]census pivot'!$A$4:$S$462,9,FALSE)</f>
        <v>281676</v>
      </c>
      <c r="W373" s="5">
        <f>VLOOKUP(A373,'[1]census pivot'!$A$4:$S$462,10,FALSE)</f>
        <v>288217</v>
      </c>
      <c r="X373" s="5">
        <f>VLOOKUP(A373,'[1]census pivot'!$A$4:$S$462,11,FALSE)</f>
        <v>294869</v>
      </c>
      <c r="Y373" s="5">
        <f>VLOOKUP(A373,'[1]census pivot'!$A$4:$S$462,12,FALSE)</f>
        <v>319386</v>
      </c>
      <c r="Z373" s="5">
        <f>VLOOKUP(A373,'[1]census pivot'!$A$4:$S$462,13,FALSE)</f>
        <v>314717</v>
      </c>
      <c r="AA373" s="5">
        <f>VLOOKUP(A373,'[1]census pivot'!$A$4:$S$462,14,FALSE)</f>
        <v>288206</v>
      </c>
      <c r="AB373" s="5">
        <f>VLOOKUP(A373,'[1]census pivot'!$A$4:$S$462,15,FALSE)</f>
        <v>242800</v>
      </c>
      <c r="AC373" s="5">
        <f>VLOOKUP(A373,'[1]census pivot'!$A$4:$S$462,16,FALSE)</f>
        <v>180507</v>
      </c>
      <c r="AD373" s="5">
        <f>VLOOKUP(A373,'[1]census pivot'!$A$4:$S$462,17,FALSE)</f>
        <v>128114</v>
      </c>
      <c r="AE373" s="5">
        <f>VLOOKUP(A373,'[1]census pivot'!$A$4:$S$462,18,FALSE)</f>
        <v>88795</v>
      </c>
      <c r="AF373" s="5">
        <f>VLOOKUP(A373,'[1]census pivot'!$A$4:$S$462,19,FALSE)</f>
        <v>78846</v>
      </c>
      <c r="AG373" s="6">
        <f t="shared" si="50"/>
        <v>4.4505876223007004E-4</v>
      </c>
      <c r="AH373" s="6">
        <f t="shared" si="51"/>
        <v>1.0790257938546912E-4</v>
      </c>
      <c r="AI373" s="6">
        <f t="shared" si="52"/>
        <v>9.9993492486996879E-5</v>
      </c>
      <c r="AJ373" s="6">
        <f t="shared" si="53"/>
        <v>1.2736078293365508E-4</v>
      </c>
      <c r="AK373" s="6">
        <f t="shared" si="54"/>
        <v>1.1581121368397226E-4</v>
      </c>
      <c r="AL373" s="6">
        <f t="shared" si="55"/>
        <v>9.4423325817453665E-5</v>
      </c>
      <c r="AM373" s="6">
        <f t="shared" si="56"/>
        <v>1.8244452442517535E-4</v>
      </c>
      <c r="AN373" s="6">
        <f t="shared" si="57"/>
        <v>5.3625382996265122E-4</v>
      </c>
      <c r="AO373" s="6">
        <f t="shared" si="58"/>
        <v>1.5582571493114625E-3</v>
      </c>
      <c r="AP373" s="6">
        <f t="shared" si="59"/>
        <v>4.7561068411840803E-3</v>
      </c>
    </row>
    <row r="374" spans="1:42" x14ac:dyDescent="0.35">
      <c r="A374" s="3" t="s">
        <v>139</v>
      </c>
      <c r="B374" s="4">
        <v>46</v>
      </c>
      <c r="C374" s="4">
        <v>56</v>
      </c>
      <c r="D374" s="4">
        <v>61</v>
      </c>
      <c r="E374" s="4">
        <v>69</v>
      </c>
      <c r="F374" s="4">
        <v>45</v>
      </c>
      <c r="G374" s="4">
        <v>63</v>
      </c>
      <c r="H374" s="4">
        <v>77</v>
      </c>
      <c r="I374" s="4">
        <v>127</v>
      </c>
      <c r="J374" s="4">
        <v>230</v>
      </c>
      <c r="K374" s="4">
        <v>398</v>
      </c>
      <c r="L374" s="4">
        <v>531</v>
      </c>
      <c r="M374" s="4">
        <v>53</v>
      </c>
      <c r="N374" s="4">
        <v>1756</v>
      </c>
      <c r="O374" s="5">
        <f>VLOOKUP(A374,'[1]census pivot'!$A$4:$S$462,2,FALSE)</f>
        <v>664131.05300000019</v>
      </c>
      <c r="P374" s="5">
        <f>VLOOKUP(A374,'[1]census pivot'!$A$4:$S$462,3,FALSE)</f>
        <v>687697.15800000005</v>
      </c>
      <c r="Q374" s="5">
        <f>VLOOKUP(A374,'[1]census pivot'!$A$4:$S$462,4,FALSE)</f>
        <v>681854.69300000009</v>
      </c>
      <c r="R374" s="5">
        <f>VLOOKUP(A374,'[1]census pivot'!$A$4:$S$462,5,FALSE)</f>
        <v>697526.42700000014</v>
      </c>
      <c r="S374" s="5">
        <f>VLOOKUP(A374,'[1]census pivot'!$A$4:$S$462,6,FALSE)</f>
        <v>686874.8940000002</v>
      </c>
      <c r="T374" s="5">
        <f>VLOOKUP(A374,'[1]census pivot'!$A$4:$S$462,7,FALSE)</f>
        <v>657669.68300000008</v>
      </c>
      <c r="U374" s="5">
        <f>VLOOKUP(A374,'[1]census pivot'!$A$4:$S$462,8,FALSE)</f>
        <v>654837.35700000043</v>
      </c>
      <c r="V374" s="5">
        <f>VLOOKUP(A374,'[1]census pivot'!$A$4:$S$462,9,FALSE)</f>
        <v>663221.84199999995</v>
      </c>
      <c r="W374" s="5">
        <f>VLOOKUP(A374,'[1]census pivot'!$A$4:$S$462,10,FALSE)</f>
        <v>697258.47899999947</v>
      </c>
      <c r="X374" s="5">
        <f>VLOOKUP(A374,'[1]census pivot'!$A$4:$S$462,11,FALSE)</f>
        <v>696409.77799999935</v>
      </c>
      <c r="Y374" s="5">
        <f>VLOOKUP(A374,'[1]census pivot'!$A$4:$S$462,12,FALSE)</f>
        <v>663231.728</v>
      </c>
      <c r="Z374" s="5">
        <f>VLOOKUP(A374,'[1]census pivot'!$A$4:$S$462,13,FALSE)</f>
        <v>577603.42099999986</v>
      </c>
      <c r="AA374" s="5">
        <f>VLOOKUP(A374,'[1]census pivot'!$A$4:$S$462,14,FALSE)</f>
        <v>498832.83100000001</v>
      </c>
      <c r="AB374" s="5">
        <f>VLOOKUP(A374,'[1]census pivot'!$A$4:$S$462,15,FALSE)</f>
        <v>372026.91399999982</v>
      </c>
      <c r="AC374" s="5">
        <f>VLOOKUP(A374,'[1]census pivot'!$A$4:$S$462,16,FALSE)</f>
        <v>260530.48799999995</v>
      </c>
      <c r="AD374" s="5">
        <f>VLOOKUP(A374,'[1]census pivot'!$A$4:$S$462,17,FALSE)</f>
        <v>184713.88599999994</v>
      </c>
      <c r="AE374" s="5">
        <f>VLOOKUP(A374,'[1]census pivot'!$A$4:$S$462,18,FALSE)</f>
        <v>129835.17199999998</v>
      </c>
      <c r="AF374" s="5">
        <f>VLOOKUP(A374,'[1]census pivot'!$A$4:$S$462,19,FALSE)</f>
        <v>116858.79200000004</v>
      </c>
      <c r="AG374" s="6">
        <f t="shared" si="50"/>
        <v>1.5358414508589462E-4</v>
      </c>
      <c r="AH374" s="6">
        <f t="shared" si="51"/>
        <v>4.4540117232845085E-5</v>
      </c>
      <c r="AI374" s="6">
        <f t="shared" si="52"/>
        <v>4.4062367663689898E-5</v>
      </c>
      <c r="AJ374" s="6">
        <f t="shared" si="53"/>
        <v>3.4285530384659865E-5</v>
      </c>
      <c r="AK374" s="6">
        <f t="shared" si="54"/>
        <v>4.6307174773166028E-5</v>
      </c>
      <c r="AL374" s="6">
        <f t="shared" si="55"/>
        <v>5.6632575322395338E-5</v>
      </c>
      <c r="AM374" s="6">
        <f t="shared" si="56"/>
        <v>1.1798190535114012E-4</v>
      </c>
      <c r="AN374" s="6">
        <f t="shared" si="57"/>
        <v>3.6360336512195312E-4</v>
      </c>
      <c r="AO374" s="6">
        <f t="shared" si="58"/>
        <v>1.2653034236713566E-3</v>
      </c>
      <c r="AP374" s="6">
        <f t="shared" si="59"/>
        <v>4.5439456536569348E-3</v>
      </c>
    </row>
    <row r="375" spans="1:42" x14ac:dyDescent="0.35">
      <c r="A375" s="3" t="s">
        <v>425</v>
      </c>
      <c r="B375" s="4">
        <v>62</v>
      </c>
      <c r="C375" s="4">
        <v>57</v>
      </c>
      <c r="D375" s="4">
        <v>46</v>
      </c>
      <c r="E375" s="4">
        <v>74</v>
      </c>
      <c r="F375" s="4">
        <v>67</v>
      </c>
      <c r="G375" s="4">
        <v>60</v>
      </c>
      <c r="H375" s="4">
        <v>67</v>
      </c>
      <c r="I375" s="4">
        <v>116</v>
      </c>
      <c r="J375" s="4">
        <v>236</v>
      </c>
      <c r="K375" s="4">
        <v>406</v>
      </c>
      <c r="L375" s="4">
        <v>550</v>
      </c>
      <c r="M375" s="4">
        <v>68</v>
      </c>
      <c r="N375" s="4">
        <v>1809</v>
      </c>
      <c r="O375" s="5">
        <f>VLOOKUP(A375,'[1]census pivot'!$A$4:$S$462,2,FALSE)</f>
        <v>400808.31600000022</v>
      </c>
      <c r="P375" s="5">
        <f>VLOOKUP(A375,'[1]census pivot'!$A$4:$S$462,3,FALSE)</f>
        <v>403512.18000000011</v>
      </c>
      <c r="Q375" s="5">
        <f>VLOOKUP(A375,'[1]census pivot'!$A$4:$S$462,4,FALSE)</f>
        <v>414704.23999999982</v>
      </c>
      <c r="R375" s="5">
        <f>VLOOKUP(A375,'[1]census pivot'!$A$4:$S$462,5,FALSE)</f>
        <v>429871.89799999999</v>
      </c>
      <c r="S375" s="5">
        <f>VLOOKUP(A375,'[1]census pivot'!$A$4:$S$462,6,FALSE)</f>
        <v>419968.17400000012</v>
      </c>
      <c r="T375" s="5">
        <f>VLOOKUP(A375,'[1]census pivot'!$A$4:$S$462,7,FALSE)</f>
        <v>415318.83900000015</v>
      </c>
      <c r="U375" s="5">
        <f>VLOOKUP(A375,'[1]census pivot'!$A$4:$S$462,8,FALSE)</f>
        <v>398482.78899999999</v>
      </c>
      <c r="V375" s="5">
        <f>VLOOKUP(A375,'[1]census pivot'!$A$4:$S$462,9,FALSE)</f>
        <v>420058.13900000002</v>
      </c>
      <c r="W375" s="5">
        <f>VLOOKUP(A375,'[1]census pivot'!$A$4:$S$462,10,FALSE)</f>
        <v>434505.17599999998</v>
      </c>
      <c r="X375" s="5">
        <f>VLOOKUP(A375,'[1]census pivot'!$A$4:$S$462,11,FALSE)</f>
        <v>457782.93500000011</v>
      </c>
      <c r="Y375" s="5">
        <f>VLOOKUP(A375,'[1]census pivot'!$A$4:$S$462,12,FALSE)</f>
        <v>445962.17200000014</v>
      </c>
      <c r="Z375" s="5">
        <f>VLOOKUP(A375,'[1]census pivot'!$A$4:$S$462,13,FALSE)</f>
        <v>399355.37999999995</v>
      </c>
      <c r="AA375" s="5">
        <f>VLOOKUP(A375,'[1]census pivot'!$A$4:$S$462,14,FALSE)</f>
        <v>355639.80299999996</v>
      </c>
      <c r="AB375" s="5">
        <f>VLOOKUP(A375,'[1]census pivot'!$A$4:$S$462,15,FALSE)</f>
        <v>262956.41599999997</v>
      </c>
      <c r="AC375" s="5">
        <f>VLOOKUP(A375,'[1]census pivot'!$A$4:$S$462,16,FALSE)</f>
        <v>203193.94999999998</v>
      </c>
      <c r="AD375" s="5">
        <f>VLOOKUP(A375,'[1]census pivot'!$A$4:$S$462,17,FALSE)</f>
        <v>155224.23500000004</v>
      </c>
      <c r="AE375" s="5">
        <f>VLOOKUP(A375,'[1]census pivot'!$A$4:$S$462,18,FALSE)</f>
        <v>107811.54299999999</v>
      </c>
      <c r="AF375" s="5">
        <f>VLOOKUP(A375,'[1]census pivot'!$A$4:$S$462,19,FALSE)</f>
        <v>97138.783999999985</v>
      </c>
      <c r="AG375" s="6">
        <f t="shared" si="50"/>
        <v>2.9690002739364302E-4</v>
      </c>
      <c r="AH375" s="6">
        <f t="shared" si="51"/>
        <v>5.6219844622526648E-5</v>
      </c>
      <c r="AI375" s="6">
        <f t="shared" si="52"/>
        <v>5.412783124211162E-5</v>
      </c>
      <c r="AJ375" s="6">
        <f t="shared" si="53"/>
        <v>8.2329646064556648E-5</v>
      </c>
      <c r="AK375" s="6">
        <f t="shared" si="54"/>
        <v>7.0211298503961643E-5</v>
      </c>
      <c r="AL375" s="6">
        <f t="shared" si="55"/>
        <v>7.4135947714735432E-5</v>
      </c>
      <c r="AM375" s="6">
        <f t="shared" si="56"/>
        <v>1.5364336437097506E-4</v>
      </c>
      <c r="AN375" s="6">
        <f t="shared" si="57"/>
        <v>5.0627440674368162E-4</v>
      </c>
      <c r="AO375" s="6">
        <f t="shared" si="58"/>
        <v>1.543516258841411E-3</v>
      </c>
      <c r="AP375" s="6">
        <f t="shared" si="59"/>
        <v>5.6620021103002491E-3</v>
      </c>
    </row>
    <row r="376" spans="1:42" x14ac:dyDescent="0.35">
      <c r="A376" s="3" t="s">
        <v>464</v>
      </c>
      <c r="B376" s="4">
        <v>57</v>
      </c>
      <c r="C376" s="4">
        <v>56</v>
      </c>
      <c r="D376" s="4">
        <v>42</v>
      </c>
      <c r="E376" s="4">
        <v>33</v>
      </c>
      <c r="F376" s="4">
        <v>47</v>
      </c>
      <c r="G376" s="4">
        <v>55</v>
      </c>
      <c r="H376" s="4">
        <v>90</v>
      </c>
      <c r="I376" s="4">
        <v>124</v>
      </c>
      <c r="J376" s="4">
        <v>237</v>
      </c>
      <c r="K376" s="4">
        <v>372</v>
      </c>
      <c r="L376" s="4">
        <v>620</v>
      </c>
      <c r="M376" s="4">
        <v>44</v>
      </c>
      <c r="N376" s="4">
        <v>1777</v>
      </c>
      <c r="O376" s="5">
        <f>VLOOKUP(A376,'[1]census pivot'!$A$4:$S$462,2,FALSE)</f>
        <v>478216.86999999988</v>
      </c>
      <c r="P376" s="5">
        <f>VLOOKUP(A376,'[1]census pivot'!$A$4:$S$462,3,FALSE)</f>
        <v>483968.21000000008</v>
      </c>
      <c r="Q376" s="5">
        <f>VLOOKUP(A376,'[1]census pivot'!$A$4:$S$462,4,FALSE)</f>
        <v>486891.97699999996</v>
      </c>
      <c r="R376" s="5">
        <f>VLOOKUP(A376,'[1]census pivot'!$A$4:$S$462,5,FALSE)</f>
        <v>511935.54300000018</v>
      </c>
      <c r="S376" s="5">
        <f>VLOOKUP(A376,'[1]census pivot'!$A$4:$S$462,6,FALSE)</f>
        <v>543971.25600000017</v>
      </c>
      <c r="T376" s="5">
        <f>VLOOKUP(A376,'[1]census pivot'!$A$4:$S$462,7,FALSE)</f>
        <v>541116.679</v>
      </c>
      <c r="U376" s="5">
        <f>VLOOKUP(A376,'[1]census pivot'!$A$4:$S$462,8,FALSE)</f>
        <v>524846.21799999999</v>
      </c>
      <c r="V376" s="5">
        <f>VLOOKUP(A376,'[1]census pivot'!$A$4:$S$462,9,FALSE)</f>
        <v>493008.25900000014</v>
      </c>
      <c r="W376" s="5">
        <f>VLOOKUP(A376,'[1]census pivot'!$A$4:$S$462,10,FALSE)</f>
        <v>533435.56999999983</v>
      </c>
      <c r="X376" s="5">
        <f>VLOOKUP(A376,'[1]census pivot'!$A$4:$S$462,11,FALSE)</f>
        <v>553903.66500000004</v>
      </c>
      <c r="Y376" s="5">
        <f>VLOOKUP(A376,'[1]census pivot'!$A$4:$S$462,12,FALSE)</f>
        <v>560391.49600000028</v>
      </c>
      <c r="Z376" s="5">
        <f>VLOOKUP(A376,'[1]census pivot'!$A$4:$S$462,13,FALSE)</f>
        <v>498189.27300000004</v>
      </c>
      <c r="AA376" s="5">
        <f>VLOOKUP(A376,'[1]census pivot'!$A$4:$S$462,14,FALSE)</f>
        <v>431614.60099999997</v>
      </c>
      <c r="AB376" s="5">
        <f>VLOOKUP(A376,'[1]census pivot'!$A$4:$S$462,15,FALSE)</f>
        <v>325383.40799999988</v>
      </c>
      <c r="AC376" s="5">
        <f>VLOOKUP(A376,'[1]census pivot'!$A$4:$S$462,16,FALSE)</f>
        <v>233968.39100000003</v>
      </c>
      <c r="AD376" s="5">
        <f>VLOOKUP(A376,'[1]census pivot'!$A$4:$S$462,17,FALSE)</f>
        <v>161949.53100000002</v>
      </c>
      <c r="AE376" s="5">
        <f>VLOOKUP(A376,'[1]census pivot'!$A$4:$S$462,18,FALSE)</f>
        <v>120481.59699999994</v>
      </c>
      <c r="AF376" s="5">
        <f>VLOOKUP(A376,'[1]census pivot'!$A$4:$S$462,19,FALSE)</f>
        <v>118009.59400000003</v>
      </c>
      <c r="AG376" s="6">
        <f t="shared" si="50"/>
        <v>2.3629446614879988E-4</v>
      </c>
      <c r="AH376" s="6">
        <f t="shared" si="51"/>
        <v>4.3260605968179432E-5</v>
      </c>
      <c r="AI376" s="6">
        <f t="shared" si="52"/>
        <v>3.9776237864720847E-5</v>
      </c>
      <c r="AJ376" s="6">
        <f t="shared" si="53"/>
        <v>4.4091590928985217E-5</v>
      </c>
      <c r="AK376" s="6">
        <f t="shared" si="54"/>
        <v>5.3583058756934673E-5</v>
      </c>
      <c r="AL376" s="6">
        <f t="shared" si="55"/>
        <v>8.0768546027994436E-5</v>
      </c>
      <c r="AM376" s="6">
        <f t="shared" si="56"/>
        <v>1.3336145768736601E-4</v>
      </c>
      <c r="AN376" s="6">
        <f t="shared" si="57"/>
        <v>4.2370472468972973E-4</v>
      </c>
      <c r="AO376" s="6">
        <f t="shared" si="58"/>
        <v>1.317135269877193E-3</v>
      </c>
      <c r="AP376" s="6">
        <f t="shared" si="59"/>
        <v>5.2538101266580064E-3</v>
      </c>
    </row>
    <row r="377" spans="1:42" x14ac:dyDescent="0.35">
      <c r="A377" s="3" t="s">
        <v>141</v>
      </c>
      <c r="B377" s="4">
        <v>27</v>
      </c>
      <c r="C377" s="4">
        <v>67</v>
      </c>
      <c r="D377" s="4">
        <v>31</v>
      </c>
      <c r="E377" s="4">
        <v>30</v>
      </c>
      <c r="F377" s="4">
        <v>41</v>
      </c>
      <c r="G377" s="4">
        <v>60</v>
      </c>
      <c r="H377" s="4">
        <v>47</v>
      </c>
      <c r="I377" s="4">
        <v>166</v>
      </c>
      <c r="J377" s="4">
        <v>241</v>
      </c>
      <c r="K377" s="4">
        <v>419</v>
      </c>
      <c r="L377" s="4">
        <v>499</v>
      </c>
      <c r="M377" s="4">
        <v>40</v>
      </c>
      <c r="N377" s="4">
        <v>1668</v>
      </c>
      <c r="O377" s="5">
        <f>VLOOKUP(A377,'[1]census pivot'!$A$4:$S$462,2,FALSE)</f>
        <v>642174.48999999987</v>
      </c>
      <c r="P377" s="5">
        <f>VLOOKUP(A377,'[1]census pivot'!$A$4:$S$462,3,FALSE)</f>
        <v>677303.60499999975</v>
      </c>
      <c r="Q377" s="5">
        <f>VLOOKUP(A377,'[1]census pivot'!$A$4:$S$462,4,FALSE)</f>
        <v>682321.82999999984</v>
      </c>
      <c r="R377" s="5">
        <f>VLOOKUP(A377,'[1]census pivot'!$A$4:$S$462,5,FALSE)</f>
        <v>681994.70499999926</v>
      </c>
      <c r="S377" s="5">
        <f>VLOOKUP(A377,'[1]census pivot'!$A$4:$S$462,6,FALSE)</f>
        <v>697053.02199999976</v>
      </c>
      <c r="T377" s="5">
        <f>VLOOKUP(A377,'[1]census pivot'!$A$4:$S$462,7,FALSE)</f>
        <v>663634.08699999982</v>
      </c>
      <c r="U377" s="5">
        <f>VLOOKUP(A377,'[1]census pivot'!$A$4:$S$462,8,FALSE)</f>
        <v>658756.79999999981</v>
      </c>
      <c r="V377" s="5">
        <f>VLOOKUP(A377,'[1]census pivot'!$A$4:$S$462,9,FALSE)</f>
        <v>648268.04899999988</v>
      </c>
      <c r="W377" s="5">
        <f>VLOOKUP(A377,'[1]census pivot'!$A$4:$S$462,10,FALSE)</f>
        <v>686406.18599999964</v>
      </c>
      <c r="X377" s="5">
        <f>VLOOKUP(A377,'[1]census pivot'!$A$4:$S$462,11,FALSE)</f>
        <v>676040.07799999998</v>
      </c>
      <c r="Y377" s="5">
        <f>VLOOKUP(A377,'[1]census pivot'!$A$4:$S$462,12,FALSE)</f>
        <v>672372.70299999998</v>
      </c>
      <c r="Z377" s="5">
        <f>VLOOKUP(A377,'[1]census pivot'!$A$4:$S$462,13,FALSE)</f>
        <v>597094.75899999996</v>
      </c>
      <c r="AA377" s="5">
        <f>VLOOKUP(A377,'[1]census pivot'!$A$4:$S$462,14,FALSE)</f>
        <v>517617.94100000011</v>
      </c>
      <c r="AB377" s="5">
        <f>VLOOKUP(A377,'[1]census pivot'!$A$4:$S$462,15,FALSE)</f>
        <v>403988.478</v>
      </c>
      <c r="AC377" s="5">
        <f>VLOOKUP(A377,'[1]census pivot'!$A$4:$S$462,16,FALSE)</f>
        <v>283399.84800000011</v>
      </c>
      <c r="AD377" s="5">
        <f>VLOOKUP(A377,'[1]census pivot'!$A$4:$S$462,17,FALSE)</f>
        <v>193174.99599999984</v>
      </c>
      <c r="AE377" s="5">
        <f>VLOOKUP(A377,'[1]census pivot'!$A$4:$S$462,18,FALSE)</f>
        <v>132986.30599999998</v>
      </c>
      <c r="AF377" s="5">
        <f>VLOOKUP(A377,'[1]census pivot'!$A$4:$S$462,19,FALSE)</f>
        <v>117757.39100000003</v>
      </c>
      <c r="AG377" s="6">
        <f t="shared" si="50"/>
        <v>1.4637766131133615E-4</v>
      </c>
      <c r="AH377" s="6">
        <f t="shared" si="51"/>
        <v>2.2800397228520522E-5</v>
      </c>
      <c r="AI377" s="6">
        <f t="shared" si="52"/>
        <v>2.2479280008269083E-5</v>
      </c>
      <c r="AJ377" s="6">
        <f t="shared" si="53"/>
        <v>3.1004448384405732E-5</v>
      </c>
      <c r="AK377" s="6">
        <f t="shared" si="54"/>
        <v>4.4954790035337745E-5</v>
      </c>
      <c r="AL377" s="6">
        <f t="shared" si="55"/>
        <v>3.485579539311709E-5</v>
      </c>
      <c r="AM377" s="6">
        <f t="shared" si="56"/>
        <v>1.4891729501242783E-4</v>
      </c>
      <c r="AN377" s="6">
        <f t="shared" si="57"/>
        <v>3.5060240461517523E-4</v>
      </c>
      <c r="AO377" s="6">
        <f t="shared" si="58"/>
        <v>1.2846404445613854E-3</v>
      </c>
      <c r="AP377" s="6">
        <f t="shared" si="59"/>
        <v>4.237525948583557E-3</v>
      </c>
    </row>
    <row r="378" spans="1:42" x14ac:dyDescent="0.35">
      <c r="A378" s="3" t="s">
        <v>361</v>
      </c>
      <c r="B378" s="4">
        <v>36</v>
      </c>
      <c r="C378" s="4">
        <v>40</v>
      </c>
      <c r="D378" s="4">
        <v>66</v>
      </c>
      <c r="E378" s="4">
        <v>60</v>
      </c>
      <c r="F378" s="4">
        <v>49</v>
      </c>
      <c r="G378" s="4">
        <v>60</v>
      </c>
      <c r="H378" s="4">
        <v>70</v>
      </c>
      <c r="I378" s="4">
        <v>159</v>
      </c>
      <c r="J378" s="4">
        <v>244</v>
      </c>
      <c r="K378" s="4">
        <v>532</v>
      </c>
      <c r="L378" s="4">
        <v>893</v>
      </c>
      <c r="M378" s="4">
        <v>47</v>
      </c>
      <c r="N378" s="4">
        <v>2256</v>
      </c>
      <c r="O378" s="5">
        <f>VLOOKUP(A378,'[1]census pivot'!$A$4:$S$462,2,FALSE)</f>
        <v>720747.25300000003</v>
      </c>
      <c r="P378" s="5">
        <f>VLOOKUP(A378,'[1]census pivot'!$A$4:$S$462,3,FALSE)</f>
        <v>752179.39400000009</v>
      </c>
      <c r="Q378" s="5">
        <f>VLOOKUP(A378,'[1]census pivot'!$A$4:$S$462,4,FALSE)</f>
        <v>779046.02500000026</v>
      </c>
      <c r="R378" s="5">
        <f>VLOOKUP(A378,'[1]census pivot'!$A$4:$S$462,5,FALSE)</f>
        <v>831703.10300000024</v>
      </c>
      <c r="S378" s="5">
        <f>VLOOKUP(A378,'[1]census pivot'!$A$4:$S$462,6,FALSE)</f>
        <v>750220.33799999987</v>
      </c>
      <c r="T378" s="5">
        <f>VLOOKUP(A378,'[1]census pivot'!$A$4:$S$462,7,FALSE)</f>
        <v>730134.4380000002</v>
      </c>
      <c r="U378" s="5">
        <f>VLOOKUP(A378,'[1]census pivot'!$A$4:$S$462,8,FALSE)</f>
        <v>676234.6460000003</v>
      </c>
      <c r="V378" s="5">
        <f>VLOOKUP(A378,'[1]census pivot'!$A$4:$S$462,9,FALSE)</f>
        <v>744118.12500000058</v>
      </c>
      <c r="W378" s="5">
        <f>VLOOKUP(A378,'[1]census pivot'!$A$4:$S$462,10,FALSE)</f>
        <v>792157.5830000001</v>
      </c>
      <c r="X378" s="5">
        <f>VLOOKUP(A378,'[1]census pivot'!$A$4:$S$462,11,FALSE)</f>
        <v>874302.03699999966</v>
      </c>
      <c r="Y378" s="5">
        <f>VLOOKUP(A378,'[1]census pivot'!$A$4:$S$462,12,FALSE)</f>
        <v>858678.31699999992</v>
      </c>
      <c r="Z378" s="5">
        <f>VLOOKUP(A378,'[1]census pivot'!$A$4:$S$462,13,FALSE)</f>
        <v>751819.08900000015</v>
      </c>
      <c r="AA378" s="5">
        <f>VLOOKUP(A378,'[1]census pivot'!$A$4:$S$462,14,FALSE)</f>
        <v>603433.06000000017</v>
      </c>
      <c r="AB378" s="5">
        <f>VLOOKUP(A378,'[1]census pivot'!$A$4:$S$462,15,FALSE)</f>
        <v>450312.01599999989</v>
      </c>
      <c r="AC378" s="5">
        <f>VLOOKUP(A378,'[1]census pivot'!$A$4:$S$462,16,FALSE)</f>
        <v>360808.65599999996</v>
      </c>
      <c r="AD378" s="5">
        <f>VLOOKUP(A378,'[1]census pivot'!$A$4:$S$462,17,FALSE)</f>
        <v>303646.19799999997</v>
      </c>
      <c r="AE378" s="5">
        <f>VLOOKUP(A378,'[1]census pivot'!$A$4:$S$462,18,FALSE)</f>
        <v>243252.07300000003</v>
      </c>
      <c r="AF378" s="5">
        <f>VLOOKUP(A378,'[1]census pivot'!$A$4:$S$462,19,FALSE)</f>
        <v>215826.77799999999</v>
      </c>
      <c r="AG378" s="6">
        <f t="shared" si="50"/>
        <v>1.0544611815537506E-4</v>
      </c>
      <c r="AH378" s="6">
        <f t="shared" si="51"/>
        <v>4.3102732740096966E-5</v>
      </c>
      <c r="AI378" s="6">
        <f t="shared" si="52"/>
        <v>4.1721361659751771E-5</v>
      </c>
      <c r="AJ378" s="6">
        <f t="shared" si="53"/>
        <v>3.4841493998598152E-5</v>
      </c>
      <c r="AK378" s="6">
        <f t="shared" si="54"/>
        <v>3.9055489641316375E-5</v>
      </c>
      <c r="AL378" s="6">
        <f t="shared" si="55"/>
        <v>4.0392841060447486E-5</v>
      </c>
      <c r="AM378" s="6">
        <f t="shared" si="56"/>
        <v>1.1732134135874369E-4</v>
      </c>
      <c r="AN378" s="6">
        <f t="shared" si="57"/>
        <v>3.00818371942566E-4</v>
      </c>
      <c r="AO378" s="6">
        <f t="shared" si="58"/>
        <v>9.7275860650874145E-4</v>
      </c>
      <c r="AP378" s="6">
        <f t="shared" si="59"/>
        <v>4.1375774047833864E-3</v>
      </c>
    </row>
    <row r="379" spans="1:42" x14ac:dyDescent="0.35">
      <c r="A379" s="3" t="s">
        <v>360</v>
      </c>
      <c r="B379" s="4">
        <v>51</v>
      </c>
      <c r="C379" s="4">
        <v>63</v>
      </c>
      <c r="D379" s="4">
        <v>50</v>
      </c>
      <c r="E379" s="4">
        <v>47</v>
      </c>
      <c r="F379" s="4">
        <v>87</v>
      </c>
      <c r="G379" s="4">
        <v>82</v>
      </c>
      <c r="H379" s="4">
        <v>122</v>
      </c>
      <c r="I379" s="4">
        <v>153</v>
      </c>
      <c r="J379" s="4">
        <v>245</v>
      </c>
      <c r="K379" s="4">
        <v>570</v>
      </c>
      <c r="L379" s="4">
        <v>825</v>
      </c>
      <c r="M379" s="4">
        <v>36</v>
      </c>
      <c r="N379" s="4">
        <v>2331</v>
      </c>
      <c r="O379" s="5">
        <f>VLOOKUP(A379,'[1]census pivot'!$A$4:$S$462,2,FALSE)</f>
        <v>737234.78499999945</v>
      </c>
      <c r="P379" s="5">
        <f>VLOOKUP(A379,'[1]census pivot'!$A$4:$S$462,3,FALSE)</f>
        <v>744225.95900000003</v>
      </c>
      <c r="Q379" s="5">
        <f>VLOOKUP(A379,'[1]census pivot'!$A$4:$S$462,4,FALSE)</f>
        <v>776238.76500000001</v>
      </c>
      <c r="R379" s="5">
        <f>VLOOKUP(A379,'[1]census pivot'!$A$4:$S$462,5,FALSE)</f>
        <v>811312.73400000005</v>
      </c>
      <c r="S379" s="5">
        <f>VLOOKUP(A379,'[1]census pivot'!$A$4:$S$462,6,FALSE)</f>
        <v>739275.17300000018</v>
      </c>
      <c r="T379" s="5">
        <f>VLOOKUP(A379,'[1]census pivot'!$A$4:$S$462,7,FALSE)</f>
        <v>760246.11900000006</v>
      </c>
      <c r="U379" s="5">
        <f>VLOOKUP(A379,'[1]census pivot'!$A$4:$S$462,8,FALSE)</f>
        <v>702498.20200000016</v>
      </c>
      <c r="V379" s="5">
        <f>VLOOKUP(A379,'[1]census pivot'!$A$4:$S$462,9,FALSE)</f>
        <v>764480.53100000008</v>
      </c>
      <c r="W379" s="5">
        <f>VLOOKUP(A379,'[1]census pivot'!$A$4:$S$462,10,FALSE)</f>
        <v>820869.76099999994</v>
      </c>
      <c r="X379" s="5">
        <f>VLOOKUP(A379,'[1]census pivot'!$A$4:$S$462,11,FALSE)</f>
        <v>894604.47699999996</v>
      </c>
      <c r="Y379" s="5">
        <f>VLOOKUP(A379,'[1]census pivot'!$A$4:$S$462,12,FALSE)</f>
        <v>843145.0830000001</v>
      </c>
      <c r="Z379" s="5">
        <f>VLOOKUP(A379,'[1]census pivot'!$A$4:$S$462,13,FALSE)</f>
        <v>725890.62700000056</v>
      </c>
      <c r="AA379" s="5">
        <f>VLOOKUP(A379,'[1]census pivot'!$A$4:$S$462,14,FALSE)</f>
        <v>570489.03799999994</v>
      </c>
      <c r="AB379" s="5">
        <f>VLOOKUP(A379,'[1]census pivot'!$A$4:$S$462,15,FALSE)</f>
        <v>437066.4219999999</v>
      </c>
      <c r="AC379" s="5">
        <f>VLOOKUP(A379,'[1]census pivot'!$A$4:$S$462,16,FALSE)</f>
        <v>356359.37900000013</v>
      </c>
      <c r="AD379" s="5">
        <f>VLOOKUP(A379,'[1]census pivot'!$A$4:$S$462,17,FALSE)</f>
        <v>306540.48100000009</v>
      </c>
      <c r="AE379" s="5">
        <f>VLOOKUP(A379,'[1]census pivot'!$A$4:$S$462,18,FALSE)</f>
        <v>245176.46900000001</v>
      </c>
      <c r="AF379" s="5">
        <f>VLOOKUP(A379,'[1]census pivot'!$A$4:$S$462,19,FALSE)</f>
        <v>212146.69900000008</v>
      </c>
      <c r="AG379" s="6">
        <f t="shared" si="50"/>
        <v>1.5463187890679911E-4</v>
      </c>
      <c r="AH379" s="6">
        <f t="shared" si="51"/>
        <v>3.2884682696525355E-5</v>
      </c>
      <c r="AI379" s="6">
        <f t="shared" si="52"/>
        <v>3.2245833837784471E-5</v>
      </c>
      <c r="AJ379" s="6">
        <f t="shared" si="53"/>
        <v>5.9477243391738309E-5</v>
      </c>
      <c r="AK379" s="6">
        <f t="shared" si="54"/>
        <v>5.1723584632234706E-5</v>
      </c>
      <c r="AL379" s="6">
        <f t="shared" si="55"/>
        <v>7.0205743571012606E-5</v>
      </c>
      <c r="AM379" s="6">
        <f t="shared" si="56"/>
        <v>1.1802098114521099E-4</v>
      </c>
      <c r="AN379" s="6">
        <f t="shared" si="57"/>
        <v>3.08787538407766E-4</v>
      </c>
      <c r="AO379" s="6">
        <f t="shared" si="58"/>
        <v>1.0331384598569972E-3</v>
      </c>
      <c r="AP379" s="6">
        <f t="shared" si="59"/>
        <v>3.8888184633030735E-3</v>
      </c>
    </row>
    <row r="380" spans="1:42" x14ac:dyDescent="0.35">
      <c r="A380" s="3" t="s">
        <v>427</v>
      </c>
      <c r="B380" s="4">
        <v>62</v>
      </c>
      <c r="C380" s="4">
        <v>53</v>
      </c>
      <c r="D380" s="4">
        <v>63</v>
      </c>
      <c r="E380" s="4">
        <v>52</v>
      </c>
      <c r="F380" s="4">
        <v>48</v>
      </c>
      <c r="G380" s="4">
        <v>61</v>
      </c>
      <c r="H380" s="4">
        <v>79</v>
      </c>
      <c r="I380" s="4">
        <v>147</v>
      </c>
      <c r="J380" s="4">
        <v>247</v>
      </c>
      <c r="K380" s="4">
        <v>411</v>
      </c>
      <c r="L380" s="4">
        <v>597</v>
      </c>
      <c r="M380" s="4">
        <v>51</v>
      </c>
      <c r="N380" s="4">
        <v>1871</v>
      </c>
      <c r="O380" s="5">
        <f>VLOOKUP(A380,'[1]census pivot'!$A$4:$S$462,2,FALSE)</f>
        <v>379900.58300000004</v>
      </c>
      <c r="P380" s="5">
        <f>VLOOKUP(A380,'[1]census pivot'!$A$4:$S$462,3,FALSE)</f>
        <v>386101.81</v>
      </c>
      <c r="Q380" s="5">
        <f>VLOOKUP(A380,'[1]census pivot'!$A$4:$S$462,4,FALSE)</f>
        <v>396982.85099999991</v>
      </c>
      <c r="R380" s="5">
        <f>VLOOKUP(A380,'[1]census pivot'!$A$4:$S$462,5,FALSE)</f>
        <v>401914.23700000002</v>
      </c>
      <c r="S380" s="5">
        <f>VLOOKUP(A380,'[1]census pivot'!$A$4:$S$462,6,FALSE)</f>
        <v>418912.11599999992</v>
      </c>
      <c r="T380" s="5">
        <f>VLOOKUP(A380,'[1]census pivot'!$A$4:$S$462,7,FALSE)</f>
        <v>396361.98500000004</v>
      </c>
      <c r="U380" s="5">
        <f>VLOOKUP(A380,'[1]census pivot'!$A$4:$S$462,8,FALSE)</f>
        <v>389998.11900000001</v>
      </c>
      <c r="V380" s="5">
        <f>VLOOKUP(A380,'[1]census pivot'!$A$4:$S$462,9,FALSE)</f>
        <v>391606.84000000008</v>
      </c>
      <c r="W380" s="5">
        <f>VLOOKUP(A380,'[1]census pivot'!$A$4:$S$462,10,FALSE)</f>
        <v>406950.44199999992</v>
      </c>
      <c r="X380" s="5">
        <f>VLOOKUP(A380,'[1]census pivot'!$A$4:$S$462,11,FALSE)</f>
        <v>426153.625</v>
      </c>
      <c r="Y380" s="5">
        <f>VLOOKUP(A380,'[1]census pivot'!$A$4:$S$462,12,FALSE)</f>
        <v>431597.04899999994</v>
      </c>
      <c r="Z380" s="5">
        <f>VLOOKUP(A380,'[1]census pivot'!$A$4:$S$462,13,FALSE)</f>
        <v>396471.87800000008</v>
      </c>
      <c r="AA380" s="5">
        <f>VLOOKUP(A380,'[1]census pivot'!$A$4:$S$462,14,FALSE)</f>
        <v>357984.55800000002</v>
      </c>
      <c r="AB380" s="5">
        <f>VLOOKUP(A380,'[1]census pivot'!$A$4:$S$462,15,FALSE)</f>
        <v>274183.43300000002</v>
      </c>
      <c r="AC380" s="5">
        <f>VLOOKUP(A380,'[1]census pivot'!$A$4:$S$462,16,FALSE)</f>
        <v>202948.05400000006</v>
      </c>
      <c r="AD380" s="5">
        <f>VLOOKUP(A380,'[1]census pivot'!$A$4:$S$462,17,FALSE)</f>
        <v>150116.30799999999</v>
      </c>
      <c r="AE380" s="5">
        <f>VLOOKUP(A380,'[1]census pivot'!$A$4:$S$462,18,FALSE)</f>
        <v>106157.53099999999</v>
      </c>
      <c r="AF380" s="5">
        <f>VLOOKUP(A380,'[1]census pivot'!$A$4:$S$462,19,FALSE)</f>
        <v>95541.606999999989</v>
      </c>
      <c r="AG380" s="6">
        <f t="shared" si="50"/>
        <v>3.0271077525564097E-4</v>
      </c>
      <c r="AH380" s="6">
        <f t="shared" si="51"/>
        <v>8.045107143274769E-5</v>
      </c>
      <c r="AI380" s="6">
        <f t="shared" si="52"/>
        <v>7.675192173075857E-5</v>
      </c>
      <c r="AJ380" s="6">
        <f t="shared" si="53"/>
        <v>6.1040736624145929E-5</v>
      </c>
      <c r="AK380" s="6">
        <f t="shared" si="54"/>
        <v>7.6387757490889674E-5</v>
      </c>
      <c r="AL380" s="6">
        <f t="shared" si="55"/>
        <v>9.2101355783953613E-5</v>
      </c>
      <c r="AM380" s="6">
        <f t="shared" si="56"/>
        <v>1.9484226389447884E-4</v>
      </c>
      <c r="AN380" s="6">
        <f t="shared" si="57"/>
        <v>5.1767700671576089E-4</v>
      </c>
      <c r="AO380" s="6">
        <f t="shared" si="58"/>
        <v>1.6037532414691772E-3</v>
      </c>
      <c r="AP380" s="6">
        <f t="shared" si="59"/>
        <v>6.248586545126879E-3</v>
      </c>
    </row>
    <row r="381" spans="1:42" x14ac:dyDescent="0.35">
      <c r="A381" s="3" t="s">
        <v>163</v>
      </c>
      <c r="B381" s="4">
        <v>46</v>
      </c>
      <c r="C381" s="4">
        <v>69</v>
      </c>
      <c r="D381" s="4">
        <v>44</v>
      </c>
      <c r="E381" s="4">
        <v>67</v>
      </c>
      <c r="F381" s="4">
        <v>56</v>
      </c>
      <c r="G381" s="4">
        <v>53</v>
      </c>
      <c r="H381" s="4">
        <v>77</v>
      </c>
      <c r="I381" s="4">
        <v>151</v>
      </c>
      <c r="J381" s="4">
        <v>247</v>
      </c>
      <c r="K381" s="4">
        <v>597</v>
      </c>
      <c r="L381" s="4">
        <v>1068</v>
      </c>
      <c r="M381" s="4">
        <v>57</v>
      </c>
      <c r="N381" s="4">
        <v>2532</v>
      </c>
      <c r="O381" s="5">
        <f>VLOOKUP(A381,'[1]census pivot'!$A$4:$S$462,2,FALSE)</f>
        <v>844052.18200000003</v>
      </c>
      <c r="P381" s="5">
        <f>VLOOKUP(A381,'[1]census pivot'!$A$4:$S$462,3,FALSE)</f>
        <v>858391.74799999991</v>
      </c>
      <c r="Q381" s="5">
        <f>VLOOKUP(A381,'[1]census pivot'!$A$4:$S$462,4,FALSE)</f>
        <v>881667.73800000013</v>
      </c>
      <c r="R381" s="5">
        <f>VLOOKUP(A381,'[1]census pivot'!$A$4:$S$462,5,FALSE)</f>
        <v>928799.7589999995</v>
      </c>
      <c r="S381" s="5">
        <f>VLOOKUP(A381,'[1]census pivot'!$A$4:$S$462,6,FALSE)</f>
        <v>873878.22299999988</v>
      </c>
      <c r="T381" s="5">
        <f>VLOOKUP(A381,'[1]census pivot'!$A$4:$S$462,7,FALSE)</f>
        <v>899816.74700000044</v>
      </c>
      <c r="U381" s="5">
        <f>VLOOKUP(A381,'[1]census pivot'!$A$4:$S$462,8,FALSE)</f>
        <v>852407.13100000017</v>
      </c>
      <c r="V381" s="5">
        <f>VLOOKUP(A381,'[1]census pivot'!$A$4:$S$462,9,FALSE)</f>
        <v>870846.90200000058</v>
      </c>
      <c r="W381" s="5">
        <f>VLOOKUP(A381,'[1]census pivot'!$A$4:$S$462,10,FALSE)</f>
        <v>903270.62699999975</v>
      </c>
      <c r="X381" s="5">
        <f>VLOOKUP(A381,'[1]census pivot'!$A$4:$S$462,11,FALSE)</f>
        <v>949425.62200000009</v>
      </c>
      <c r="Y381" s="5">
        <f>VLOOKUP(A381,'[1]census pivot'!$A$4:$S$462,12,FALSE)</f>
        <v>899526.77200000023</v>
      </c>
      <c r="Z381" s="5">
        <f>VLOOKUP(A381,'[1]census pivot'!$A$4:$S$462,13,FALSE)</f>
        <v>777192.0689999999</v>
      </c>
      <c r="AA381" s="5">
        <f>VLOOKUP(A381,'[1]census pivot'!$A$4:$S$462,14,FALSE)</f>
        <v>607450.45600000024</v>
      </c>
      <c r="AB381" s="5">
        <f>VLOOKUP(A381,'[1]census pivot'!$A$4:$S$462,15,FALSE)</f>
        <v>454780.33600000024</v>
      </c>
      <c r="AC381" s="5">
        <f>VLOOKUP(A381,'[1]census pivot'!$A$4:$S$462,16,FALSE)</f>
        <v>352541.2640000002</v>
      </c>
      <c r="AD381" s="5">
        <f>VLOOKUP(A381,'[1]census pivot'!$A$4:$S$462,17,FALSE)</f>
        <v>291862.86200000008</v>
      </c>
      <c r="AE381" s="5">
        <f>VLOOKUP(A381,'[1]census pivot'!$A$4:$S$462,18,FALSE)</f>
        <v>232169.50699999995</v>
      </c>
      <c r="AF381" s="5">
        <f>VLOOKUP(A381,'[1]census pivot'!$A$4:$S$462,19,FALSE)</f>
        <v>224866.4599999999</v>
      </c>
      <c r="AG381" s="6">
        <f t="shared" si="50"/>
        <v>1.3624750039447205E-4</v>
      </c>
      <c r="AH381" s="6">
        <f t="shared" si="51"/>
        <v>2.5286491843532297E-5</v>
      </c>
      <c r="AI381" s="6">
        <f t="shared" si="52"/>
        <v>2.4408130813903743E-5</v>
      </c>
      <c r="AJ381" s="6">
        <f t="shared" si="53"/>
        <v>3.1959386413520834E-5</v>
      </c>
      <c r="AK381" s="6">
        <f t="shared" si="54"/>
        <v>2.9874007293008369E-5</v>
      </c>
      <c r="AL381" s="6">
        <f t="shared" si="55"/>
        <v>4.164520419772365E-5</v>
      </c>
      <c r="AM381" s="6">
        <f t="shared" si="56"/>
        <v>1.090534179571005E-4</v>
      </c>
      <c r="AN381" s="6">
        <f t="shared" si="57"/>
        <v>3.0594994609335348E-4</v>
      </c>
      <c r="AO381" s="6">
        <f t="shared" si="58"/>
        <v>1.1392426027789896E-3</v>
      </c>
      <c r="AP381" s="6">
        <f t="shared" si="59"/>
        <v>4.7494855391061897E-3</v>
      </c>
    </row>
    <row r="382" spans="1:42" x14ac:dyDescent="0.35">
      <c r="A382" s="3" t="s">
        <v>137</v>
      </c>
      <c r="B382" s="4">
        <v>58</v>
      </c>
      <c r="C382" s="4">
        <v>57</v>
      </c>
      <c r="D382" s="4">
        <v>57</v>
      </c>
      <c r="E382" s="4">
        <v>49</v>
      </c>
      <c r="F382" s="4">
        <v>37</v>
      </c>
      <c r="G382" s="4">
        <v>37</v>
      </c>
      <c r="H382" s="4">
        <v>64</v>
      </c>
      <c r="I382" s="4">
        <v>137</v>
      </c>
      <c r="J382" s="4">
        <v>253</v>
      </c>
      <c r="K382" s="4">
        <v>376</v>
      </c>
      <c r="L382" s="4">
        <v>544</v>
      </c>
      <c r="M382" s="4">
        <v>60</v>
      </c>
      <c r="N382" s="4">
        <v>1729</v>
      </c>
      <c r="O382" s="5">
        <f>VLOOKUP(A382,'[1]census pivot'!$A$4:$S$462,2,FALSE)</f>
        <v>679333.37300000002</v>
      </c>
      <c r="P382" s="5">
        <f>VLOOKUP(A382,'[1]census pivot'!$A$4:$S$462,3,FALSE)</f>
        <v>682667.66200000024</v>
      </c>
      <c r="Q382" s="5">
        <f>VLOOKUP(A382,'[1]census pivot'!$A$4:$S$462,4,FALSE)</f>
        <v>669070.59800000011</v>
      </c>
      <c r="R382" s="5">
        <f>VLOOKUP(A382,'[1]census pivot'!$A$4:$S$462,5,FALSE)</f>
        <v>702887.82800000021</v>
      </c>
      <c r="S382" s="5">
        <f>VLOOKUP(A382,'[1]census pivot'!$A$4:$S$462,6,FALSE)</f>
        <v>665712.63800000004</v>
      </c>
      <c r="T382" s="5">
        <f>VLOOKUP(A382,'[1]census pivot'!$A$4:$S$462,7,FALSE)</f>
        <v>663944.02200000011</v>
      </c>
      <c r="U382" s="5">
        <f>VLOOKUP(A382,'[1]census pivot'!$A$4:$S$462,8,FALSE)</f>
        <v>646863.3629999992</v>
      </c>
      <c r="V382" s="5">
        <f>VLOOKUP(A382,'[1]census pivot'!$A$4:$S$462,9,FALSE)</f>
        <v>691439.94199999992</v>
      </c>
      <c r="W382" s="5">
        <f>VLOOKUP(A382,'[1]census pivot'!$A$4:$S$462,10,FALSE)</f>
        <v>703076.97399999993</v>
      </c>
      <c r="X382" s="5">
        <f>VLOOKUP(A382,'[1]census pivot'!$A$4:$S$462,11,FALSE)</f>
        <v>701380.75600000005</v>
      </c>
      <c r="Y382" s="5">
        <f>VLOOKUP(A382,'[1]census pivot'!$A$4:$S$462,12,FALSE)</f>
        <v>644859.7080000001</v>
      </c>
      <c r="Z382" s="5">
        <f>VLOOKUP(A382,'[1]census pivot'!$A$4:$S$462,13,FALSE)</f>
        <v>551035.71600000013</v>
      </c>
      <c r="AA382" s="5">
        <f>VLOOKUP(A382,'[1]census pivot'!$A$4:$S$462,14,FALSE)</f>
        <v>468169.84099999996</v>
      </c>
      <c r="AB382" s="5">
        <f>VLOOKUP(A382,'[1]census pivot'!$A$4:$S$462,15,FALSE)</f>
        <v>335912.60599999985</v>
      </c>
      <c r="AC382" s="5">
        <f>VLOOKUP(A382,'[1]census pivot'!$A$4:$S$462,16,FALSE)</f>
        <v>238635.65600000008</v>
      </c>
      <c r="AD382" s="5">
        <f>VLOOKUP(A382,'[1]census pivot'!$A$4:$S$462,17,FALSE)</f>
        <v>177897.47900000005</v>
      </c>
      <c r="AE382" s="5">
        <f>VLOOKUP(A382,'[1]census pivot'!$A$4:$S$462,18,FALSE)</f>
        <v>123952.289</v>
      </c>
      <c r="AF382" s="5">
        <f>VLOOKUP(A382,'[1]census pivot'!$A$4:$S$462,19,FALSE)</f>
        <v>109612.06999999998</v>
      </c>
      <c r="AG382" s="6">
        <f t="shared" si="50"/>
        <v>1.69283601499142E-4</v>
      </c>
      <c r="AH382" s="6">
        <f t="shared" si="51"/>
        <v>4.2167926799674953E-5</v>
      </c>
      <c r="AI382" s="6">
        <f t="shared" si="52"/>
        <v>4.1648385643615578E-5</v>
      </c>
      <c r="AJ382" s="6">
        <f t="shared" si="53"/>
        <v>2.8226877894802234E-5</v>
      </c>
      <c r="AK382" s="6">
        <f t="shared" si="54"/>
        <v>2.6532485605215855E-5</v>
      </c>
      <c r="AL382" s="6">
        <f t="shared" si="55"/>
        <v>4.7539798209482425E-5</v>
      </c>
      <c r="AM382" s="6">
        <f t="shared" si="56"/>
        <v>1.3441841938465805E-4</v>
      </c>
      <c r="AN382" s="6">
        <f t="shared" si="57"/>
        <v>4.4034594956271933E-4</v>
      </c>
      <c r="AO382" s="6">
        <f t="shared" si="58"/>
        <v>1.2456527712156463E-3</v>
      </c>
      <c r="AP382" s="6">
        <f t="shared" si="59"/>
        <v>4.9629570904007204E-3</v>
      </c>
    </row>
    <row r="383" spans="1:42" x14ac:dyDescent="0.35">
      <c r="A383" s="3" t="s">
        <v>363</v>
      </c>
      <c r="B383" s="4">
        <v>63</v>
      </c>
      <c r="C383" s="4">
        <v>43</v>
      </c>
      <c r="D383" s="4">
        <v>73</v>
      </c>
      <c r="E383" s="4">
        <v>66</v>
      </c>
      <c r="F383" s="4">
        <v>59</v>
      </c>
      <c r="G383" s="4">
        <v>33</v>
      </c>
      <c r="H383" s="4">
        <v>76</v>
      </c>
      <c r="I383" s="4">
        <v>174</v>
      </c>
      <c r="J383" s="4">
        <v>254</v>
      </c>
      <c r="K383" s="4">
        <v>574</v>
      </c>
      <c r="L383" s="4">
        <v>1053</v>
      </c>
      <c r="M383" s="4">
        <v>45</v>
      </c>
      <c r="N383" s="4">
        <v>2513</v>
      </c>
      <c r="O383" s="5">
        <f>VLOOKUP(A383,'[1]census pivot'!$A$4:$S$462,2,FALSE)</f>
        <v>703301.87200000056</v>
      </c>
      <c r="P383" s="5">
        <f>VLOOKUP(A383,'[1]census pivot'!$A$4:$S$462,3,FALSE)</f>
        <v>739093.89500000025</v>
      </c>
      <c r="Q383" s="5">
        <f>VLOOKUP(A383,'[1]census pivot'!$A$4:$S$462,4,FALSE)</f>
        <v>761176.6040000004</v>
      </c>
      <c r="R383" s="5">
        <f>VLOOKUP(A383,'[1]census pivot'!$A$4:$S$462,5,FALSE)</f>
        <v>808332.56599999988</v>
      </c>
      <c r="S383" s="5">
        <f>VLOOKUP(A383,'[1]census pivot'!$A$4:$S$462,6,FALSE)</f>
        <v>759378.41299999948</v>
      </c>
      <c r="T383" s="5">
        <f>VLOOKUP(A383,'[1]census pivot'!$A$4:$S$462,7,FALSE)</f>
        <v>719812.2019999997</v>
      </c>
      <c r="U383" s="5">
        <f>VLOOKUP(A383,'[1]census pivot'!$A$4:$S$462,8,FALSE)</f>
        <v>689643.77700000012</v>
      </c>
      <c r="V383" s="5">
        <f>VLOOKUP(A383,'[1]census pivot'!$A$4:$S$462,9,FALSE)</f>
        <v>703092.71</v>
      </c>
      <c r="W383" s="5">
        <f>VLOOKUP(A383,'[1]census pivot'!$A$4:$S$462,10,FALSE)</f>
        <v>764400.67999999993</v>
      </c>
      <c r="X383" s="5">
        <f>VLOOKUP(A383,'[1]census pivot'!$A$4:$S$462,11,FALSE)</f>
        <v>835727.62700000021</v>
      </c>
      <c r="Y383" s="5">
        <f>VLOOKUP(A383,'[1]census pivot'!$A$4:$S$462,12,FALSE)</f>
        <v>870543.07899999979</v>
      </c>
      <c r="Z383" s="5">
        <f>VLOOKUP(A383,'[1]census pivot'!$A$4:$S$462,13,FALSE)</f>
        <v>777338.40599999996</v>
      </c>
      <c r="AA383" s="5">
        <f>VLOOKUP(A383,'[1]census pivot'!$A$4:$S$462,14,FALSE)</f>
        <v>661689.52099999995</v>
      </c>
      <c r="AB383" s="5">
        <f>VLOOKUP(A383,'[1]census pivot'!$A$4:$S$462,15,FALSE)</f>
        <v>479275.4389999999</v>
      </c>
      <c r="AC383" s="5">
        <f>VLOOKUP(A383,'[1]census pivot'!$A$4:$S$462,16,FALSE)</f>
        <v>371281.15600000013</v>
      </c>
      <c r="AD383" s="5">
        <f>VLOOKUP(A383,'[1]census pivot'!$A$4:$S$462,17,FALSE)</f>
        <v>298509.96200000017</v>
      </c>
      <c r="AE383" s="5">
        <f>VLOOKUP(A383,'[1]census pivot'!$A$4:$S$462,18,FALSE)</f>
        <v>239687.503</v>
      </c>
      <c r="AF383" s="5">
        <f>VLOOKUP(A383,'[1]census pivot'!$A$4:$S$462,19,FALSE)</f>
        <v>228884.58899999992</v>
      </c>
      <c r="AG383" s="6">
        <f t="shared" si="50"/>
        <v>1.5071764233836693E-4</v>
      </c>
      <c r="AH383" s="6">
        <f t="shared" si="51"/>
        <v>4.8657892059237221E-5</v>
      </c>
      <c r="AI383" s="6">
        <f t="shared" si="52"/>
        <v>4.6564705470497331E-5</v>
      </c>
      <c r="AJ383" s="6">
        <f t="shared" si="53"/>
        <v>4.1860122543068089E-5</v>
      </c>
      <c r="AK383" s="6">
        <f t="shared" si="54"/>
        <v>2.2487324457386485E-5</v>
      </c>
      <c r="AL383" s="6">
        <f t="shared" si="55"/>
        <v>4.4541584012871171E-5</v>
      </c>
      <c r="AM383" s="6">
        <f t="shared" si="56"/>
        <v>1.2091495705906479E-4</v>
      </c>
      <c r="AN383" s="6">
        <f t="shared" si="57"/>
        <v>2.9862798253889268E-4</v>
      </c>
      <c r="AO383" s="6">
        <f t="shared" si="58"/>
        <v>1.0665230465178794E-3</v>
      </c>
      <c r="AP383" s="6">
        <f t="shared" si="59"/>
        <v>4.6005718628788954E-3</v>
      </c>
    </row>
    <row r="384" spans="1:42" x14ac:dyDescent="0.35">
      <c r="A384" s="3" t="s">
        <v>388</v>
      </c>
      <c r="B384" s="4">
        <v>49</v>
      </c>
      <c r="C384" s="4">
        <v>56</v>
      </c>
      <c r="D384" s="4">
        <v>67</v>
      </c>
      <c r="E384" s="4">
        <v>71</v>
      </c>
      <c r="F384" s="4">
        <v>68</v>
      </c>
      <c r="G384" s="4">
        <v>63</v>
      </c>
      <c r="H384" s="4">
        <v>60</v>
      </c>
      <c r="I384" s="4">
        <v>129</v>
      </c>
      <c r="J384" s="4">
        <v>256</v>
      </c>
      <c r="K384" s="4">
        <v>615</v>
      </c>
      <c r="L384" s="4">
        <v>1176</v>
      </c>
      <c r="M384" s="4">
        <v>71</v>
      </c>
      <c r="N384" s="4">
        <v>2681</v>
      </c>
      <c r="O384" s="5">
        <f>VLOOKUP(A384,'[1]census pivot'!$A$4:$S$462,2,FALSE)</f>
        <v>725472.36099999992</v>
      </c>
      <c r="P384" s="5">
        <f>VLOOKUP(A384,'[1]census pivot'!$A$4:$S$462,3,FALSE)</f>
        <v>755347.30700000026</v>
      </c>
      <c r="Q384" s="5">
        <f>VLOOKUP(A384,'[1]census pivot'!$A$4:$S$462,4,FALSE)</f>
        <v>798972.06500000018</v>
      </c>
      <c r="R384" s="5">
        <f>VLOOKUP(A384,'[1]census pivot'!$A$4:$S$462,5,FALSE)</f>
        <v>914603.8870000001</v>
      </c>
      <c r="S384" s="5">
        <f>VLOOKUP(A384,'[1]census pivot'!$A$4:$S$462,6,FALSE)</f>
        <v>838748.44199999969</v>
      </c>
      <c r="T384" s="5">
        <f>VLOOKUP(A384,'[1]census pivot'!$A$4:$S$462,7,FALSE)</f>
        <v>768126.51500000013</v>
      </c>
      <c r="U384" s="5">
        <f>VLOOKUP(A384,'[1]census pivot'!$A$4:$S$462,8,FALSE)</f>
        <v>710572.62400000007</v>
      </c>
      <c r="V384" s="5">
        <f>VLOOKUP(A384,'[1]census pivot'!$A$4:$S$462,9,FALSE)</f>
        <v>805178.83299999987</v>
      </c>
      <c r="W384" s="5">
        <f>VLOOKUP(A384,'[1]census pivot'!$A$4:$S$462,10,FALSE)</f>
        <v>878310.30400000024</v>
      </c>
      <c r="X384" s="5">
        <f>VLOOKUP(A384,'[1]census pivot'!$A$4:$S$462,11,FALSE)</f>
        <v>969711.27099999995</v>
      </c>
      <c r="Y384" s="5">
        <f>VLOOKUP(A384,'[1]census pivot'!$A$4:$S$462,12,FALSE)</f>
        <v>953914.0830000001</v>
      </c>
      <c r="Z384" s="5">
        <f>VLOOKUP(A384,'[1]census pivot'!$A$4:$S$462,13,FALSE)</f>
        <v>837522.64900000021</v>
      </c>
      <c r="AA384" s="5">
        <f>VLOOKUP(A384,'[1]census pivot'!$A$4:$S$462,14,FALSE)</f>
        <v>679644.14199999999</v>
      </c>
      <c r="AB384" s="5">
        <f>VLOOKUP(A384,'[1]census pivot'!$A$4:$S$462,15,FALSE)</f>
        <v>521576.56099999999</v>
      </c>
      <c r="AC384" s="5">
        <f>VLOOKUP(A384,'[1]census pivot'!$A$4:$S$462,16,FALSE)</f>
        <v>415473.30499999999</v>
      </c>
      <c r="AD384" s="5">
        <f>VLOOKUP(A384,'[1]census pivot'!$A$4:$S$462,17,FALSE)</f>
        <v>380286.3220000001</v>
      </c>
      <c r="AE384" s="5">
        <f>VLOOKUP(A384,'[1]census pivot'!$A$4:$S$462,18,FALSE)</f>
        <v>315963.4960000001</v>
      </c>
      <c r="AF384" s="5">
        <f>VLOOKUP(A384,'[1]census pivot'!$A$4:$S$462,19,FALSE)</f>
        <v>286485.72899999999</v>
      </c>
      <c r="AG384" s="6">
        <f t="shared" si="50"/>
        <v>1.44733287778554E-4</v>
      </c>
      <c r="AH384" s="6">
        <f t="shared" si="51"/>
        <v>4.3105684202976002E-5</v>
      </c>
      <c r="AI384" s="6">
        <f t="shared" si="52"/>
        <v>3.8212513761117551E-5</v>
      </c>
      <c r="AJ384" s="6">
        <f t="shared" si="53"/>
        <v>4.5986366128532646E-5</v>
      </c>
      <c r="AK384" s="6">
        <f t="shared" si="54"/>
        <v>3.7422278894098972E-5</v>
      </c>
      <c r="AL384" s="6">
        <f t="shared" si="55"/>
        <v>3.1191104793475289E-5</v>
      </c>
      <c r="AM384" s="6">
        <f t="shared" si="56"/>
        <v>8.5026907236068004E-5</v>
      </c>
      <c r="AN384" s="6">
        <f t="shared" si="57"/>
        <v>2.7319784067927075E-4</v>
      </c>
      <c r="AO384" s="6">
        <f t="shared" si="58"/>
        <v>8.833036420269482E-4</v>
      </c>
      <c r="AP384" s="6">
        <f t="shared" si="59"/>
        <v>4.1049165140089753E-3</v>
      </c>
    </row>
    <row r="385" spans="1:42" x14ac:dyDescent="0.35">
      <c r="A385" s="3" t="s">
        <v>164</v>
      </c>
      <c r="B385" s="4">
        <v>45</v>
      </c>
      <c r="C385" s="4">
        <v>42</v>
      </c>
      <c r="D385" s="4">
        <v>51</v>
      </c>
      <c r="E385" s="4">
        <v>46</v>
      </c>
      <c r="F385" s="4">
        <v>62</v>
      </c>
      <c r="G385" s="4">
        <v>46</v>
      </c>
      <c r="H385" s="4">
        <v>81</v>
      </c>
      <c r="I385" s="4">
        <v>201</v>
      </c>
      <c r="J385" s="4">
        <v>256</v>
      </c>
      <c r="K385" s="4">
        <v>625</v>
      </c>
      <c r="L385" s="4">
        <v>1168</v>
      </c>
      <c r="M385" s="4">
        <v>63</v>
      </c>
      <c r="N385" s="4">
        <v>2686</v>
      </c>
      <c r="O385" s="5">
        <f>VLOOKUP(A385,'[1]census pivot'!$A$4:$S$462,2,FALSE)</f>
        <v>826826.70300000021</v>
      </c>
      <c r="P385" s="5">
        <f>VLOOKUP(A385,'[1]census pivot'!$A$4:$S$462,3,FALSE)</f>
        <v>851226.15700000047</v>
      </c>
      <c r="Q385" s="5">
        <f>VLOOKUP(A385,'[1]census pivot'!$A$4:$S$462,4,FALSE)</f>
        <v>865585.57699999993</v>
      </c>
      <c r="R385" s="5">
        <f>VLOOKUP(A385,'[1]census pivot'!$A$4:$S$462,5,FALSE)</f>
        <v>912357.41299999994</v>
      </c>
      <c r="S385" s="5">
        <f>VLOOKUP(A385,'[1]census pivot'!$A$4:$S$462,6,FALSE)</f>
        <v>866098.20099999988</v>
      </c>
      <c r="T385" s="5">
        <f>VLOOKUP(A385,'[1]census pivot'!$A$4:$S$462,7,FALSE)</f>
        <v>892660.73300000036</v>
      </c>
      <c r="U385" s="5">
        <f>VLOOKUP(A385,'[1]census pivot'!$A$4:$S$462,8,FALSE)</f>
        <v>850327.07700000005</v>
      </c>
      <c r="V385" s="5">
        <f>VLOOKUP(A385,'[1]census pivot'!$A$4:$S$462,9,FALSE)</f>
        <v>850971.48699999996</v>
      </c>
      <c r="W385" s="5">
        <f>VLOOKUP(A385,'[1]census pivot'!$A$4:$S$462,10,FALSE)</f>
        <v>877876.36900000041</v>
      </c>
      <c r="X385" s="5">
        <f>VLOOKUP(A385,'[1]census pivot'!$A$4:$S$462,11,FALSE)</f>
        <v>930213.23300000001</v>
      </c>
      <c r="Y385" s="5">
        <f>VLOOKUP(A385,'[1]census pivot'!$A$4:$S$462,12,FALSE)</f>
        <v>899045.23700000008</v>
      </c>
      <c r="Z385" s="5">
        <f>VLOOKUP(A385,'[1]census pivot'!$A$4:$S$462,13,FALSE)</f>
        <v>774568.96899999992</v>
      </c>
      <c r="AA385" s="5">
        <f>VLOOKUP(A385,'[1]census pivot'!$A$4:$S$462,14,FALSE)</f>
        <v>632825.1999999996</v>
      </c>
      <c r="AB385" s="5">
        <f>VLOOKUP(A385,'[1]census pivot'!$A$4:$S$462,15,FALSE)</f>
        <v>465106.87799999968</v>
      </c>
      <c r="AC385" s="5">
        <f>VLOOKUP(A385,'[1]census pivot'!$A$4:$S$462,16,FALSE)</f>
        <v>352098.5749999999</v>
      </c>
      <c r="AD385" s="5">
        <f>VLOOKUP(A385,'[1]census pivot'!$A$4:$S$462,17,FALSE)</f>
        <v>286263.592</v>
      </c>
      <c r="AE385" s="5">
        <f>VLOOKUP(A385,'[1]census pivot'!$A$4:$S$462,18,FALSE)</f>
        <v>231265.427</v>
      </c>
      <c r="AF385" s="5">
        <f>VLOOKUP(A385,'[1]census pivot'!$A$4:$S$462,19,FALSE)</f>
        <v>224885.51399999997</v>
      </c>
      <c r="AG385" s="6">
        <f t="shared" si="50"/>
        <v>1.0522156539494344E-4</v>
      </c>
      <c r="AH385" s="6">
        <f t="shared" si="51"/>
        <v>2.9706227532109812E-5</v>
      </c>
      <c r="AI385" s="6">
        <f t="shared" si="52"/>
        <v>2.8676566116426003E-5</v>
      </c>
      <c r="AJ385" s="6">
        <f t="shared" si="53"/>
        <v>3.5571103621200876E-5</v>
      </c>
      <c r="AK385" s="6">
        <f t="shared" si="54"/>
        <v>2.6607315294030123E-5</v>
      </c>
      <c r="AL385" s="6">
        <f t="shared" si="55"/>
        <v>4.4280237773068775E-5</v>
      </c>
      <c r="AM385" s="6">
        <f t="shared" si="56"/>
        <v>1.4281713284546092E-4</v>
      </c>
      <c r="AN385" s="6">
        <f t="shared" si="57"/>
        <v>3.1326271632208522E-4</v>
      </c>
      <c r="AO385" s="6">
        <f t="shared" si="58"/>
        <v>1.2076617485289266E-3</v>
      </c>
      <c r="AP385" s="6">
        <f t="shared" si="59"/>
        <v>5.1937538315607124E-3</v>
      </c>
    </row>
    <row r="386" spans="1:42" x14ac:dyDescent="0.35">
      <c r="A386" s="3" t="s">
        <v>140</v>
      </c>
      <c r="B386" s="4">
        <v>36</v>
      </c>
      <c r="C386" s="4">
        <v>66</v>
      </c>
      <c r="D386" s="4">
        <v>54</v>
      </c>
      <c r="E386" s="4">
        <v>53</v>
      </c>
      <c r="F386" s="4">
        <v>52</v>
      </c>
      <c r="G386" s="4">
        <v>59</v>
      </c>
      <c r="H386" s="4">
        <v>76</v>
      </c>
      <c r="I386" s="4">
        <v>202</v>
      </c>
      <c r="J386" s="4">
        <v>257</v>
      </c>
      <c r="K386" s="4">
        <v>348</v>
      </c>
      <c r="L386" s="4">
        <v>528</v>
      </c>
      <c r="M386" s="4">
        <v>75</v>
      </c>
      <c r="N386" s="4">
        <v>1806</v>
      </c>
      <c r="O386" s="5">
        <f>VLOOKUP(A386,'[1]census pivot'!$A$4:$S$462,2,FALSE)</f>
        <v>645999.88000000024</v>
      </c>
      <c r="P386" s="5">
        <f>VLOOKUP(A386,'[1]census pivot'!$A$4:$S$462,3,FALSE)</f>
        <v>674326.09599999979</v>
      </c>
      <c r="Q386" s="5">
        <f>VLOOKUP(A386,'[1]census pivot'!$A$4:$S$462,4,FALSE)</f>
        <v>673163.20199999993</v>
      </c>
      <c r="R386" s="5">
        <f>VLOOKUP(A386,'[1]census pivot'!$A$4:$S$462,5,FALSE)</f>
        <v>678788.67700000037</v>
      </c>
      <c r="S386" s="5">
        <f>VLOOKUP(A386,'[1]census pivot'!$A$4:$S$462,6,FALSE)</f>
        <v>687105.81500000006</v>
      </c>
      <c r="T386" s="5">
        <f>VLOOKUP(A386,'[1]census pivot'!$A$4:$S$462,7,FALSE)</f>
        <v>653645.41199999989</v>
      </c>
      <c r="U386" s="5">
        <f>VLOOKUP(A386,'[1]census pivot'!$A$4:$S$462,8,FALSE)</f>
        <v>653187.11300000001</v>
      </c>
      <c r="V386" s="5">
        <f>VLOOKUP(A386,'[1]census pivot'!$A$4:$S$462,9,FALSE)</f>
        <v>643483.81099999987</v>
      </c>
      <c r="W386" s="5">
        <f>VLOOKUP(A386,'[1]census pivot'!$A$4:$S$462,10,FALSE)</f>
        <v>688915.99999999977</v>
      </c>
      <c r="X386" s="5">
        <f>VLOOKUP(A386,'[1]census pivot'!$A$4:$S$462,11,FALSE)</f>
        <v>676423.45300000033</v>
      </c>
      <c r="Y386" s="5">
        <f>VLOOKUP(A386,'[1]census pivot'!$A$4:$S$462,12,FALSE)</f>
        <v>658703.1239999996</v>
      </c>
      <c r="Z386" s="5">
        <f>VLOOKUP(A386,'[1]census pivot'!$A$4:$S$462,13,FALSE)</f>
        <v>575297.70199999993</v>
      </c>
      <c r="AA386" s="5">
        <f>VLOOKUP(A386,'[1]census pivot'!$A$4:$S$462,14,FALSE)</f>
        <v>499995.61200000002</v>
      </c>
      <c r="AB386" s="5">
        <f>VLOOKUP(A386,'[1]census pivot'!$A$4:$S$462,15,FALSE)</f>
        <v>377667.12000000011</v>
      </c>
      <c r="AC386" s="5">
        <f>VLOOKUP(A386,'[1]census pivot'!$A$4:$S$462,16,FALSE)</f>
        <v>263263.3679999999</v>
      </c>
      <c r="AD386" s="5">
        <f>VLOOKUP(A386,'[1]census pivot'!$A$4:$S$462,17,FALSE)</f>
        <v>184667.93999999997</v>
      </c>
      <c r="AE386" s="5">
        <f>VLOOKUP(A386,'[1]census pivot'!$A$4:$S$462,18,FALSE)</f>
        <v>127176.68199999997</v>
      </c>
      <c r="AF386" s="5">
        <f>VLOOKUP(A386,'[1]census pivot'!$A$4:$S$462,19,FALSE)</f>
        <v>113925.14099999995</v>
      </c>
      <c r="AG386" s="6">
        <f t="shared" si="50"/>
        <v>1.5789476617240233E-4</v>
      </c>
      <c r="AH386" s="6">
        <f t="shared" si="51"/>
        <v>4.0074529779308133E-5</v>
      </c>
      <c r="AI386" s="6">
        <f t="shared" si="52"/>
        <v>3.9534532364158607E-5</v>
      </c>
      <c r="AJ386" s="6">
        <f t="shared" si="53"/>
        <v>3.9790867617103423E-5</v>
      </c>
      <c r="AK386" s="6">
        <f t="shared" si="54"/>
        <v>4.4281002978917424E-5</v>
      </c>
      <c r="AL386" s="6">
        <f t="shared" si="55"/>
        <v>5.692344179888196E-5</v>
      </c>
      <c r="AM386" s="6">
        <f t="shared" si="56"/>
        <v>1.8785572026722375E-4</v>
      </c>
      <c r="AN386" s="6">
        <f t="shared" si="57"/>
        <v>4.0097952088682666E-4</v>
      </c>
      <c r="AO386" s="6">
        <f t="shared" si="58"/>
        <v>1.1159403608377765E-3</v>
      </c>
      <c r="AP386" s="6">
        <f t="shared" si="59"/>
        <v>4.6346223086965524E-3</v>
      </c>
    </row>
    <row r="387" spans="1:42" x14ac:dyDescent="0.35">
      <c r="A387" s="3" t="s">
        <v>428</v>
      </c>
      <c r="B387" s="4">
        <v>54</v>
      </c>
      <c r="C387" s="4">
        <v>39</v>
      </c>
      <c r="D387" s="4">
        <v>51</v>
      </c>
      <c r="E387" s="4">
        <v>67</v>
      </c>
      <c r="F387" s="4">
        <v>42</v>
      </c>
      <c r="G387" s="4">
        <v>74</v>
      </c>
      <c r="H387" s="4">
        <v>98</v>
      </c>
      <c r="I387" s="4">
        <v>165</v>
      </c>
      <c r="J387" s="4">
        <v>257</v>
      </c>
      <c r="K387" s="4">
        <v>409</v>
      </c>
      <c r="L387" s="4">
        <v>582</v>
      </c>
      <c r="M387" s="4">
        <v>61</v>
      </c>
      <c r="N387" s="4">
        <v>1899</v>
      </c>
      <c r="O387" s="5">
        <f>VLOOKUP(A387,'[1]census pivot'!$A$4:$S$462,2,FALSE)</f>
        <v>385435.72300000011</v>
      </c>
      <c r="P387" s="5">
        <f>VLOOKUP(A387,'[1]census pivot'!$A$4:$S$462,3,FALSE)</f>
        <v>395795.44199999998</v>
      </c>
      <c r="Q387" s="5">
        <f>VLOOKUP(A387,'[1]census pivot'!$A$4:$S$462,4,FALSE)</f>
        <v>404816.44199999986</v>
      </c>
      <c r="R387" s="5">
        <f>VLOOKUP(A387,'[1]census pivot'!$A$4:$S$462,5,FALSE)</f>
        <v>405683.86400000023</v>
      </c>
      <c r="S387" s="5">
        <f>VLOOKUP(A387,'[1]census pivot'!$A$4:$S$462,6,FALSE)</f>
        <v>431423.41999999987</v>
      </c>
      <c r="T387" s="5">
        <f>VLOOKUP(A387,'[1]census pivot'!$A$4:$S$462,7,FALSE)</f>
        <v>403149.59199999989</v>
      </c>
      <c r="U387" s="5">
        <f>VLOOKUP(A387,'[1]census pivot'!$A$4:$S$462,8,FALSE)</f>
        <v>401741.14300000004</v>
      </c>
      <c r="V387" s="5">
        <f>VLOOKUP(A387,'[1]census pivot'!$A$4:$S$462,9,FALSE)</f>
        <v>391014.42699999991</v>
      </c>
      <c r="W387" s="5">
        <f>VLOOKUP(A387,'[1]census pivot'!$A$4:$S$462,10,FALSE)</f>
        <v>412408.63000000006</v>
      </c>
      <c r="X387" s="5">
        <f>VLOOKUP(A387,'[1]census pivot'!$A$4:$S$462,11,FALSE)</f>
        <v>423444.18100000022</v>
      </c>
      <c r="Y387" s="5">
        <f>VLOOKUP(A387,'[1]census pivot'!$A$4:$S$462,12,FALSE)</f>
        <v>437812.97799999983</v>
      </c>
      <c r="Z387" s="5">
        <f>VLOOKUP(A387,'[1]census pivot'!$A$4:$S$462,13,FALSE)</f>
        <v>408831.01500000007</v>
      </c>
      <c r="AA387" s="5">
        <f>VLOOKUP(A387,'[1]census pivot'!$A$4:$S$462,14,FALSE)</f>
        <v>369471.44999999995</v>
      </c>
      <c r="AB387" s="5">
        <f>VLOOKUP(A387,'[1]census pivot'!$A$4:$S$462,15,FALSE)</f>
        <v>294159.87999999995</v>
      </c>
      <c r="AC387" s="5">
        <f>VLOOKUP(A387,'[1]census pivot'!$A$4:$S$462,16,FALSE)</f>
        <v>215579.54900000003</v>
      </c>
      <c r="AD387" s="5">
        <f>VLOOKUP(A387,'[1]census pivot'!$A$4:$S$462,17,FALSE)</f>
        <v>158901.09700000004</v>
      </c>
      <c r="AE387" s="5">
        <f>VLOOKUP(A387,'[1]census pivot'!$A$4:$S$462,18,FALSE)</f>
        <v>113347.72400000005</v>
      </c>
      <c r="AF387" s="5">
        <f>VLOOKUP(A387,'[1]census pivot'!$A$4:$S$462,19,FALSE)</f>
        <v>102246.62100000001</v>
      </c>
      <c r="AG387" s="6">
        <f t="shared" ref="AG387:AG450" si="60">(B387+C387)/O387</f>
        <v>2.4128536731402028E-4</v>
      </c>
      <c r="AH387" s="6">
        <f t="shared" ref="AH387:AH450" si="61">D387/(P387+Q387)</f>
        <v>6.3701277759199503E-5</v>
      </c>
      <c r="AI387" s="6">
        <f t="shared" ref="AI387:AI450" si="62">D387/(R387+S387)</f>
        <v>6.0924090585263616E-5</v>
      </c>
      <c r="AJ387" s="6">
        <f t="shared" ref="AJ387:AJ450" si="63">F387/(T387+U387)</f>
        <v>5.218099572235728E-5</v>
      </c>
      <c r="AK387" s="6">
        <f t="shared" ref="AK387:AK450" si="64">G387/(V387+W387)</f>
        <v>9.2105895337778431E-5</v>
      </c>
      <c r="AL387" s="6">
        <f t="shared" ref="AL387:AL450" si="65">H387/(X387+Y387)</f>
        <v>1.1378715285663013E-4</v>
      </c>
      <c r="AM387" s="6">
        <f t="shared" ref="AM387:AM450" si="66">I387/(Z387+AA387)</f>
        <v>2.1199984250338971E-4</v>
      </c>
      <c r="AN387" s="6">
        <f t="shared" ref="AN387:AN450" si="67">J387/(AB387+AC387)</f>
        <v>5.041791656262086E-4</v>
      </c>
      <c r="AO387" s="6">
        <f t="shared" ref="AO387:AO450" si="68">K387/(AD387+AE387)</f>
        <v>1.5023021899514483E-3</v>
      </c>
      <c r="AP387" s="6">
        <f t="shared" ref="AP387:AP450" si="69">L387/AF387</f>
        <v>5.6921196447166688E-3</v>
      </c>
    </row>
    <row r="388" spans="1:42" x14ac:dyDescent="0.35">
      <c r="A388" s="3" t="s">
        <v>390</v>
      </c>
      <c r="B388" s="4">
        <v>52</v>
      </c>
      <c r="C388" s="4">
        <v>58</v>
      </c>
      <c r="D388" s="4">
        <v>62</v>
      </c>
      <c r="E388" s="4">
        <v>46</v>
      </c>
      <c r="F388" s="4">
        <v>62</v>
      </c>
      <c r="G388" s="4">
        <v>70</v>
      </c>
      <c r="H388" s="4">
        <v>63</v>
      </c>
      <c r="I388" s="4">
        <v>97</v>
      </c>
      <c r="J388" s="4">
        <v>258</v>
      </c>
      <c r="K388" s="4">
        <v>646</v>
      </c>
      <c r="L388" s="4">
        <v>1208</v>
      </c>
      <c r="M388" s="4">
        <v>56</v>
      </c>
      <c r="N388" s="4">
        <v>2678</v>
      </c>
      <c r="O388" s="5">
        <f>VLOOKUP(A388,'[1]census pivot'!$A$4:$S$462,2,FALSE)</f>
        <v>722424.2620000001</v>
      </c>
      <c r="P388" s="5">
        <f>VLOOKUP(A388,'[1]census pivot'!$A$4:$S$462,3,FALSE)</f>
        <v>751778.03299999994</v>
      </c>
      <c r="Q388" s="5">
        <f>VLOOKUP(A388,'[1]census pivot'!$A$4:$S$462,4,FALSE)</f>
        <v>781966.82399999991</v>
      </c>
      <c r="R388" s="5">
        <f>VLOOKUP(A388,'[1]census pivot'!$A$4:$S$462,5,FALSE)</f>
        <v>898350.69199999992</v>
      </c>
      <c r="S388" s="5">
        <f>VLOOKUP(A388,'[1]census pivot'!$A$4:$S$462,6,FALSE)</f>
        <v>863093.3620000002</v>
      </c>
      <c r="T388" s="5">
        <f>VLOOKUP(A388,'[1]census pivot'!$A$4:$S$462,7,FALSE)</f>
        <v>783137.16200000013</v>
      </c>
      <c r="U388" s="5">
        <f>VLOOKUP(A388,'[1]census pivot'!$A$4:$S$462,8,FALSE)</f>
        <v>729939.48100000015</v>
      </c>
      <c r="V388" s="5">
        <f>VLOOKUP(A388,'[1]census pivot'!$A$4:$S$462,9,FALSE)</f>
        <v>760035.53</v>
      </c>
      <c r="W388" s="5">
        <f>VLOOKUP(A388,'[1]census pivot'!$A$4:$S$462,10,FALSE)</f>
        <v>846389.70900000026</v>
      </c>
      <c r="X388" s="5">
        <f>VLOOKUP(A388,'[1]census pivot'!$A$4:$S$462,11,FALSE)</f>
        <v>937904.80299999972</v>
      </c>
      <c r="Y388" s="5">
        <f>VLOOKUP(A388,'[1]census pivot'!$A$4:$S$462,12,FALSE)</f>
        <v>973578.42000000027</v>
      </c>
      <c r="Z388" s="5">
        <f>VLOOKUP(A388,'[1]census pivot'!$A$4:$S$462,13,FALSE)</f>
        <v>876248.56599999999</v>
      </c>
      <c r="AA388" s="5">
        <f>VLOOKUP(A388,'[1]census pivot'!$A$4:$S$462,14,FALSE)</f>
        <v>738426.10100000014</v>
      </c>
      <c r="AB388" s="5">
        <f>VLOOKUP(A388,'[1]census pivot'!$A$4:$S$462,15,FALSE)</f>
        <v>558919.26500000001</v>
      </c>
      <c r="AC388" s="5">
        <f>VLOOKUP(A388,'[1]census pivot'!$A$4:$S$462,16,FALSE)</f>
        <v>426657.16000000009</v>
      </c>
      <c r="AD388" s="5">
        <f>VLOOKUP(A388,'[1]census pivot'!$A$4:$S$462,17,FALSE)</f>
        <v>362072.48899999988</v>
      </c>
      <c r="AE388" s="5">
        <f>VLOOKUP(A388,'[1]census pivot'!$A$4:$S$462,18,FALSE)</f>
        <v>308640.41000000009</v>
      </c>
      <c r="AF388" s="5">
        <f>VLOOKUP(A388,'[1]census pivot'!$A$4:$S$462,19,FALSE)</f>
        <v>303341.68100000022</v>
      </c>
      <c r="AG388" s="6">
        <f t="shared" si="60"/>
        <v>1.5226509654516556E-4</v>
      </c>
      <c r="AH388" s="6">
        <f t="shared" si="61"/>
        <v>4.0423933431321694E-5</v>
      </c>
      <c r="AI388" s="6">
        <f t="shared" si="62"/>
        <v>3.5198392965820532E-5</v>
      </c>
      <c r="AJ388" s="6">
        <f t="shared" si="63"/>
        <v>4.0976113329640494E-5</v>
      </c>
      <c r="AK388" s="6">
        <f t="shared" si="64"/>
        <v>4.3575012581086565E-5</v>
      </c>
      <c r="AL388" s="6">
        <f t="shared" si="65"/>
        <v>3.2958698900387893E-5</v>
      </c>
      <c r="AM388" s="6">
        <f t="shared" si="66"/>
        <v>6.0074021090714239E-5</v>
      </c>
      <c r="AN388" s="6">
        <f t="shared" si="67"/>
        <v>2.617757420486189E-4</v>
      </c>
      <c r="AO388" s="6">
        <f t="shared" si="68"/>
        <v>9.631542810092877E-4</v>
      </c>
      <c r="AP388" s="6">
        <f t="shared" si="69"/>
        <v>3.9823079901769223E-3</v>
      </c>
    </row>
    <row r="389" spans="1:42" x14ac:dyDescent="0.35">
      <c r="A389" s="3" t="s">
        <v>342</v>
      </c>
      <c r="B389" s="4">
        <v>48</v>
      </c>
      <c r="C389" s="4">
        <v>48</v>
      </c>
      <c r="D389" s="4">
        <v>47</v>
      </c>
      <c r="E389" s="4">
        <v>50</v>
      </c>
      <c r="F389" s="4">
        <v>54</v>
      </c>
      <c r="G389" s="4">
        <v>49</v>
      </c>
      <c r="H389" s="4">
        <v>90</v>
      </c>
      <c r="I389" s="4">
        <v>119</v>
      </c>
      <c r="J389" s="4">
        <v>260</v>
      </c>
      <c r="K389" s="4">
        <v>475</v>
      </c>
      <c r="L389" s="4">
        <v>697</v>
      </c>
      <c r="M389" s="4">
        <v>55</v>
      </c>
      <c r="N389" s="4">
        <v>1992</v>
      </c>
      <c r="O389" s="5">
        <f>VLOOKUP(A389,'[1]census pivot'!$A$4:$S$462,2,FALSE)</f>
        <v>629907.10199999996</v>
      </c>
      <c r="P389" s="5">
        <f>VLOOKUP(A389,'[1]census pivot'!$A$4:$S$462,3,FALSE)</f>
        <v>596064.73600000015</v>
      </c>
      <c r="Q389" s="5">
        <f>VLOOKUP(A389,'[1]census pivot'!$A$4:$S$462,4,FALSE)</f>
        <v>597943.77100000018</v>
      </c>
      <c r="R389" s="5">
        <f>VLOOKUP(A389,'[1]census pivot'!$A$4:$S$462,5,FALSE)</f>
        <v>625291.41699999967</v>
      </c>
      <c r="S389" s="5">
        <f>VLOOKUP(A389,'[1]census pivot'!$A$4:$S$462,6,FALSE)</f>
        <v>634562.17800000019</v>
      </c>
      <c r="T389" s="5">
        <f>VLOOKUP(A389,'[1]census pivot'!$A$4:$S$462,7,FALSE)</f>
        <v>600333.41800000006</v>
      </c>
      <c r="U389" s="5">
        <f>VLOOKUP(A389,'[1]census pivot'!$A$4:$S$462,8,FALSE)</f>
        <v>600085.603</v>
      </c>
      <c r="V389" s="5">
        <f>VLOOKUP(A389,'[1]census pivot'!$A$4:$S$462,9,FALSE)</f>
        <v>645345.4709999999</v>
      </c>
      <c r="W389" s="5">
        <f>VLOOKUP(A389,'[1]census pivot'!$A$4:$S$462,10,FALSE)</f>
        <v>667729.79799999995</v>
      </c>
      <c r="X389" s="5">
        <f>VLOOKUP(A389,'[1]census pivot'!$A$4:$S$462,11,FALSE)</f>
        <v>665156.65899999964</v>
      </c>
      <c r="Y389" s="5">
        <f>VLOOKUP(A389,'[1]census pivot'!$A$4:$S$462,12,FALSE)</f>
        <v>610238.78799999994</v>
      </c>
      <c r="Z389" s="5">
        <f>VLOOKUP(A389,'[1]census pivot'!$A$4:$S$462,13,FALSE)</f>
        <v>541235.31700000004</v>
      </c>
      <c r="AA389" s="5">
        <f>VLOOKUP(A389,'[1]census pivot'!$A$4:$S$462,14,FALSE)</f>
        <v>456233.02199999994</v>
      </c>
      <c r="AB389" s="5">
        <f>VLOOKUP(A389,'[1]census pivot'!$A$4:$S$462,15,FALSE)</f>
        <v>337126.08699999988</v>
      </c>
      <c r="AC389" s="5">
        <f>VLOOKUP(A389,'[1]census pivot'!$A$4:$S$462,16,FALSE)</f>
        <v>263627.516</v>
      </c>
      <c r="AD389" s="5">
        <f>VLOOKUP(A389,'[1]census pivot'!$A$4:$S$462,17,FALSE)</f>
        <v>219210.09</v>
      </c>
      <c r="AE389" s="5">
        <f>VLOOKUP(A389,'[1]census pivot'!$A$4:$S$462,18,FALSE)</f>
        <v>159229.88200000007</v>
      </c>
      <c r="AF389" s="5">
        <f>VLOOKUP(A389,'[1]census pivot'!$A$4:$S$462,19,FALSE)</f>
        <v>132036.57000000007</v>
      </c>
      <c r="AG389" s="6">
        <f t="shared" si="60"/>
        <v>1.5240342535461683E-4</v>
      </c>
      <c r="AH389" s="6">
        <f t="shared" si="61"/>
        <v>3.9363203632518165E-5</v>
      </c>
      <c r="AI389" s="6">
        <f t="shared" si="62"/>
        <v>3.7305922042473523E-5</v>
      </c>
      <c r="AJ389" s="6">
        <f t="shared" si="63"/>
        <v>4.498429219741595E-5</v>
      </c>
      <c r="AK389" s="6">
        <f t="shared" si="64"/>
        <v>3.731697729507691E-5</v>
      </c>
      <c r="AL389" s="6">
        <f t="shared" si="65"/>
        <v>7.0566348822789882E-5</v>
      </c>
      <c r="AM389" s="6">
        <f t="shared" si="66"/>
        <v>1.1930203230240073E-4</v>
      </c>
      <c r="AN389" s="6">
        <f t="shared" si="67"/>
        <v>4.3278974724684263E-4</v>
      </c>
      <c r="AO389" s="6">
        <f t="shared" si="68"/>
        <v>1.255152825135501E-3</v>
      </c>
      <c r="AP389" s="6">
        <f t="shared" si="69"/>
        <v>5.2788405515229583E-3</v>
      </c>
    </row>
    <row r="390" spans="1:42" x14ac:dyDescent="0.35">
      <c r="A390" s="3" t="s">
        <v>162</v>
      </c>
      <c r="B390" s="4">
        <v>78</v>
      </c>
      <c r="C390" s="4">
        <v>60</v>
      </c>
      <c r="D390" s="4">
        <v>69</v>
      </c>
      <c r="E390" s="4">
        <v>40</v>
      </c>
      <c r="F390" s="4">
        <v>58</v>
      </c>
      <c r="G390" s="4">
        <v>77</v>
      </c>
      <c r="H390" s="4">
        <v>83</v>
      </c>
      <c r="I390" s="4">
        <v>173</v>
      </c>
      <c r="J390" s="4">
        <v>263</v>
      </c>
      <c r="K390" s="4">
        <v>589</v>
      </c>
      <c r="L390" s="4">
        <v>1154</v>
      </c>
      <c r="M390" s="4">
        <v>50</v>
      </c>
      <c r="N390" s="4">
        <v>2694</v>
      </c>
      <c r="O390" s="5">
        <f>VLOOKUP(A390,'[1]census pivot'!$A$4:$S$462,2,FALSE)</f>
        <v>892111.46400000039</v>
      </c>
      <c r="P390" s="5">
        <f>VLOOKUP(A390,'[1]census pivot'!$A$4:$S$462,3,FALSE)</f>
        <v>863946.45299999986</v>
      </c>
      <c r="Q390" s="5">
        <f>VLOOKUP(A390,'[1]census pivot'!$A$4:$S$462,4,FALSE)</f>
        <v>890708.69600000011</v>
      </c>
      <c r="R390" s="5">
        <f>VLOOKUP(A390,'[1]census pivot'!$A$4:$S$462,5,FALSE)</f>
        <v>924767.0340000001</v>
      </c>
      <c r="S390" s="5">
        <f>VLOOKUP(A390,'[1]census pivot'!$A$4:$S$462,6,FALSE)</f>
        <v>905597.48000000021</v>
      </c>
      <c r="T390" s="5">
        <f>VLOOKUP(A390,'[1]census pivot'!$A$4:$S$462,7,FALSE)</f>
        <v>902095.22600000037</v>
      </c>
      <c r="U390" s="5">
        <f>VLOOKUP(A390,'[1]census pivot'!$A$4:$S$462,8,FALSE)</f>
        <v>856381.4439999999</v>
      </c>
      <c r="V390" s="5">
        <f>VLOOKUP(A390,'[1]census pivot'!$A$4:$S$462,9,FALSE)</f>
        <v>886275.33</v>
      </c>
      <c r="W390" s="5">
        <f>VLOOKUP(A390,'[1]census pivot'!$A$4:$S$462,10,FALSE)</f>
        <v>929780.10600000015</v>
      </c>
      <c r="X390" s="5">
        <f>VLOOKUP(A390,'[1]census pivot'!$A$4:$S$462,11,FALSE)</f>
        <v>967015.65700000047</v>
      </c>
      <c r="Y390" s="5">
        <f>VLOOKUP(A390,'[1]census pivot'!$A$4:$S$462,12,FALSE)</f>
        <v>884683.77100000007</v>
      </c>
      <c r="Z390" s="5">
        <f>VLOOKUP(A390,'[1]census pivot'!$A$4:$S$462,13,FALSE)</f>
        <v>752376.6189999996</v>
      </c>
      <c r="AA390" s="5">
        <f>VLOOKUP(A390,'[1]census pivot'!$A$4:$S$462,14,FALSE)</f>
        <v>577335.04400000011</v>
      </c>
      <c r="AB390" s="5">
        <f>VLOOKUP(A390,'[1]census pivot'!$A$4:$S$462,15,FALSE)</f>
        <v>442814.30900000012</v>
      </c>
      <c r="AC390" s="5">
        <f>VLOOKUP(A390,'[1]census pivot'!$A$4:$S$462,16,FALSE)</f>
        <v>353256.69799999997</v>
      </c>
      <c r="AD390" s="5">
        <f>VLOOKUP(A390,'[1]census pivot'!$A$4:$S$462,17,FALSE)</f>
        <v>299351.38899999985</v>
      </c>
      <c r="AE390" s="5">
        <f>VLOOKUP(A390,'[1]census pivot'!$A$4:$S$462,18,FALSE)</f>
        <v>234704.08899999995</v>
      </c>
      <c r="AF390" s="5">
        <f>VLOOKUP(A390,'[1]census pivot'!$A$4:$S$462,19,FALSE)</f>
        <v>221032.01100000003</v>
      </c>
      <c r="AG390" s="6">
        <f t="shared" si="60"/>
        <v>1.5468919027364941E-4</v>
      </c>
      <c r="AH390" s="6">
        <f t="shared" si="61"/>
        <v>3.9323966329978841E-5</v>
      </c>
      <c r="AI390" s="6">
        <f t="shared" si="62"/>
        <v>3.7697409162074686E-5</v>
      </c>
      <c r="AJ390" s="6">
        <f t="shared" si="63"/>
        <v>3.2983093258780614E-5</v>
      </c>
      <c r="AK390" s="6">
        <f t="shared" si="64"/>
        <v>4.2399586749178946E-5</v>
      </c>
      <c r="AL390" s="6">
        <f t="shared" si="65"/>
        <v>4.4823689387670953E-5</v>
      </c>
      <c r="AM390" s="6">
        <f t="shared" si="66"/>
        <v>1.3010339370092449E-4</v>
      </c>
      <c r="AN390" s="6">
        <f t="shared" si="67"/>
        <v>3.3037253924259546E-4</v>
      </c>
      <c r="AO390" s="6">
        <f t="shared" si="68"/>
        <v>1.102881674776118E-3</v>
      </c>
      <c r="AP390" s="6">
        <f t="shared" si="69"/>
        <v>5.2209632205717019E-3</v>
      </c>
    </row>
    <row r="391" spans="1:42" x14ac:dyDescent="0.35">
      <c r="A391" s="3" t="s">
        <v>142</v>
      </c>
      <c r="B391" s="4">
        <v>55</v>
      </c>
      <c r="C391" s="4">
        <v>55</v>
      </c>
      <c r="D391" s="4">
        <v>59</v>
      </c>
      <c r="E391" s="4">
        <v>61</v>
      </c>
      <c r="F391" s="4">
        <v>46</v>
      </c>
      <c r="G391" s="4">
        <v>42</v>
      </c>
      <c r="H391" s="4">
        <v>52</v>
      </c>
      <c r="I391" s="4">
        <v>206</v>
      </c>
      <c r="J391" s="4">
        <v>266</v>
      </c>
      <c r="K391" s="4">
        <v>351</v>
      </c>
      <c r="L391" s="4">
        <v>451</v>
      </c>
      <c r="M391" s="4">
        <v>61</v>
      </c>
      <c r="N391" s="4">
        <v>1705</v>
      </c>
      <c r="O391" s="5">
        <f>VLOOKUP(A391,'[1]census pivot'!$A$4:$S$462,2,FALSE)</f>
        <v>632313.38799999945</v>
      </c>
      <c r="P391" s="5">
        <f>VLOOKUP(A391,'[1]census pivot'!$A$4:$S$462,3,FALSE)</f>
        <v>668613.44600000023</v>
      </c>
      <c r="Q391" s="5">
        <f>VLOOKUP(A391,'[1]census pivot'!$A$4:$S$462,4,FALSE)</f>
        <v>677302.14000000013</v>
      </c>
      <c r="R391" s="5">
        <f>VLOOKUP(A391,'[1]census pivot'!$A$4:$S$462,5,FALSE)</f>
        <v>674625.60100000026</v>
      </c>
      <c r="S391" s="5">
        <f>VLOOKUP(A391,'[1]census pivot'!$A$4:$S$462,6,FALSE)</f>
        <v>688612.98600000015</v>
      </c>
      <c r="T391" s="5">
        <f>VLOOKUP(A391,'[1]census pivot'!$A$4:$S$462,7,FALSE)</f>
        <v>663948.71599999967</v>
      </c>
      <c r="U391" s="5">
        <f>VLOOKUP(A391,'[1]census pivot'!$A$4:$S$462,8,FALSE)</f>
        <v>653296.20599999942</v>
      </c>
      <c r="V391" s="5">
        <f>VLOOKUP(A391,'[1]census pivot'!$A$4:$S$462,9,FALSE)</f>
        <v>641548.09600000025</v>
      </c>
      <c r="W391" s="5">
        <f>VLOOKUP(A391,'[1]census pivot'!$A$4:$S$462,10,FALSE)</f>
        <v>668749.64899999998</v>
      </c>
      <c r="X391" s="5">
        <f>VLOOKUP(A391,'[1]census pivot'!$A$4:$S$462,11,FALSE)</f>
        <v>665983.53100000042</v>
      </c>
      <c r="Y391" s="5">
        <f>VLOOKUP(A391,'[1]census pivot'!$A$4:$S$462,12,FALSE)</f>
        <v>664479.04799999984</v>
      </c>
      <c r="Z391" s="5">
        <f>VLOOKUP(A391,'[1]census pivot'!$A$4:$S$462,13,FALSE)</f>
        <v>599833.3890000002</v>
      </c>
      <c r="AA391" s="5">
        <f>VLOOKUP(A391,'[1]census pivot'!$A$4:$S$462,14,FALSE)</f>
        <v>515201.12599999993</v>
      </c>
      <c r="AB391" s="5">
        <f>VLOOKUP(A391,'[1]census pivot'!$A$4:$S$462,15,FALSE)</f>
        <v>417215.87499999983</v>
      </c>
      <c r="AC391" s="5">
        <f>VLOOKUP(A391,'[1]census pivot'!$A$4:$S$462,16,FALSE)</f>
        <v>292867.13999999996</v>
      </c>
      <c r="AD391" s="5">
        <f>VLOOKUP(A391,'[1]census pivot'!$A$4:$S$462,17,FALSE)</f>
        <v>196070.68500000003</v>
      </c>
      <c r="AE391" s="5">
        <f>VLOOKUP(A391,'[1]census pivot'!$A$4:$S$462,18,FALSE)</f>
        <v>133337.43399999998</v>
      </c>
      <c r="AF391" s="5">
        <f>VLOOKUP(A391,'[1]census pivot'!$A$4:$S$462,19,FALSE)</f>
        <v>118974.02500000007</v>
      </c>
      <c r="AG391" s="6">
        <f t="shared" si="60"/>
        <v>1.7396436970586505E-4</v>
      </c>
      <c r="AH391" s="6">
        <f t="shared" si="61"/>
        <v>4.3836330163428232E-5</v>
      </c>
      <c r="AI391" s="6">
        <f t="shared" si="62"/>
        <v>4.3279291360023676E-5</v>
      </c>
      <c r="AJ391" s="6">
        <f t="shared" si="63"/>
        <v>3.4921372048379043E-5</v>
      </c>
      <c r="AK391" s="6">
        <f t="shared" si="64"/>
        <v>3.2053783317775606E-5</v>
      </c>
      <c r="AL391" s="6">
        <f t="shared" si="65"/>
        <v>3.9084150746339769E-5</v>
      </c>
      <c r="AM391" s="6">
        <f t="shared" si="66"/>
        <v>1.8474764433637283E-4</v>
      </c>
      <c r="AN391" s="6">
        <f t="shared" si="67"/>
        <v>3.7460408766431359E-4</v>
      </c>
      <c r="AO391" s="6">
        <f t="shared" si="68"/>
        <v>1.065547507042472E-3</v>
      </c>
      <c r="AP391" s="6">
        <f t="shared" si="69"/>
        <v>3.7907433996622352E-3</v>
      </c>
    </row>
    <row r="392" spans="1:42" x14ac:dyDescent="0.35">
      <c r="A392" s="3" t="s">
        <v>248</v>
      </c>
      <c r="B392" s="4">
        <v>53</v>
      </c>
      <c r="C392" s="4">
        <v>50</v>
      </c>
      <c r="D392" s="4">
        <v>59</v>
      </c>
      <c r="E392" s="4">
        <v>49</v>
      </c>
      <c r="F392" s="4">
        <v>61</v>
      </c>
      <c r="G392" s="4">
        <v>68</v>
      </c>
      <c r="H392" s="4">
        <v>81</v>
      </c>
      <c r="I392" s="4">
        <v>137</v>
      </c>
      <c r="J392" s="4">
        <v>267</v>
      </c>
      <c r="K392" s="4">
        <v>457</v>
      </c>
      <c r="L392" s="4">
        <v>829</v>
      </c>
      <c r="M392" s="4">
        <v>61</v>
      </c>
      <c r="N392" s="4">
        <v>2172</v>
      </c>
      <c r="O392" s="5">
        <f>VLOOKUP(A392,'[1]census pivot'!$A$4:$S$462,2,FALSE)</f>
        <v>574297.74999999988</v>
      </c>
      <c r="P392" s="5">
        <f>VLOOKUP(A392,'[1]census pivot'!$A$4:$S$462,3,FALSE)</f>
        <v>616125.07700000005</v>
      </c>
      <c r="Q392" s="5">
        <f>VLOOKUP(A392,'[1]census pivot'!$A$4:$S$462,4,FALSE)</f>
        <v>649767.73800000013</v>
      </c>
      <c r="R392" s="5">
        <f>VLOOKUP(A392,'[1]census pivot'!$A$4:$S$462,5,FALSE)</f>
        <v>694524.92700000003</v>
      </c>
      <c r="S392" s="5">
        <f>VLOOKUP(A392,'[1]census pivot'!$A$4:$S$462,6,FALSE)</f>
        <v>698593.15099999995</v>
      </c>
      <c r="T392" s="5">
        <f>VLOOKUP(A392,'[1]census pivot'!$A$4:$S$462,7,FALSE)</f>
        <v>587681.21799999999</v>
      </c>
      <c r="U392" s="5">
        <f>VLOOKUP(A392,'[1]census pivot'!$A$4:$S$462,8,FALSE)</f>
        <v>578900.397</v>
      </c>
      <c r="V392" s="5">
        <f>VLOOKUP(A392,'[1]census pivot'!$A$4:$S$462,9,FALSE)</f>
        <v>571882.2570000001</v>
      </c>
      <c r="W392" s="5">
        <f>VLOOKUP(A392,'[1]census pivot'!$A$4:$S$462,10,FALSE)</f>
        <v>640935.57500000007</v>
      </c>
      <c r="X392" s="5">
        <f>VLOOKUP(A392,'[1]census pivot'!$A$4:$S$462,11,FALSE)</f>
        <v>690190.88199999998</v>
      </c>
      <c r="Y392" s="5">
        <f>VLOOKUP(A392,'[1]census pivot'!$A$4:$S$462,12,FALSE)</f>
        <v>741782.3139999999</v>
      </c>
      <c r="Z392" s="5">
        <f>VLOOKUP(A392,'[1]census pivot'!$A$4:$S$462,13,FALSE)</f>
        <v>699266.33499999985</v>
      </c>
      <c r="AA392" s="5">
        <f>VLOOKUP(A392,'[1]census pivot'!$A$4:$S$462,14,FALSE)</f>
        <v>598394.26800000004</v>
      </c>
      <c r="AB392" s="5">
        <f>VLOOKUP(A392,'[1]census pivot'!$A$4:$S$462,15,FALSE)</f>
        <v>449189.97100000008</v>
      </c>
      <c r="AC392" s="5">
        <f>VLOOKUP(A392,'[1]census pivot'!$A$4:$S$462,16,FALSE)</f>
        <v>328137.86099999998</v>
      </c>
      <c r="AD392" s="5">
        <f>VLOOKUP(A392,'[1]census pivot'!$A$4:$S$462,17,FALSE)</f>
        <v>243589.21800000002</v>
      </c>
      <c r="AE392" s="5">
        <f>VLOOKUP(A392,'[1]census pivot'!$A$4:$S$462,18,FALSE)</f>
        <v>193610.99600000007</v>
      </c>
      <c r="AF392" s="5">
        <f>VLOOKUP(A392,'[1]census pivot'!$A$4:$S$462,19,FALSE)</f>
        <v>196495.41899999999</v>
      </c>
      <c r="AG392" s="6">
        <f t="shared" si="60"/>
        <v>1.7934947507629973E-4</v>
      </c>
      <c r="AH392" s="6">
        <f t="shared" si="61"/>
        <v>4.6607421498004152E-5</v>
      </c>
      <c r="AI392" s="6">
        <f t="shared" si="62"/>
        <v>4.2351040397596504E-5</v>
      </c>
      <c r="AJ392" s="6">
        <f t="shared" si="63"/>
        <v>5.2289526266878465E-5</v>
      </c>
      <c r="AK392" s="6">
        <f t="shared" si="64"/>
        <v>5.6067777209265164E-5</v>
      </c>
      <c r="AL392" s="6">
        <f t="shared" si="65"/>
        <v>5.6565304592475067E-5</v>
      </c>
      <c r="AM392" s="6">
        <f t="shared" si="66"/>
        <v>1.0557460069549481E-4</v>
      </c>
      <c r="AN392" s="6">
        <f t="shared" si="67"/>
        <v>3.4348442061186865E-4</v>
      </c>
      <c r="AO392" s="6">
        <f t="shared" si="68"/>
        <v>1.0452876859753776E-3</v>
      </c>
      <c r="AP392" s="6">
        <f t="shared" si="69"/>
        <v>4.2189278723083106E-3</v>
      </c>
    </row>
    <row r="393" spans="1:42" x14ac:dyDescent="0.35">
      <c r="A393" s="3" t="s">
        <v>247</v>
      </c>
      <c r="B393" s="4">
        <v>50</v>
      </c>
      <c r="C393" s="4">
        <v>63</v>
      </c>
      <c r="D393" s="4">
        <v>63</v>
      </c>
      <c r="E393" s="4">
        <v>74</v>
      </c>
      <c r="F393" s="4">
        <v>55</v>
      </c>
      <c r="G393" s="4">
        <v>50</v>
      </c>
      <c r="H393" s="4">
        <v>72</v>
      </c>
      <c r="I393" s="4">
        <v>167</v>
      </c>
      <c r="J393" s="4">
        <v>267</v>
      </c>
      <c r="K393" s="4">
        <v>472</v>
      </c>
      <c r="L393" s="4">
        <v>847</v>
      </c>
      <c r="M393" s="4">
        <v>54</v>
      </c>
      <c r="N393" s="4">
        <v>2234</v>
      </c>
      <c r="O393" s="5">
        <f>VLOOKUP(A393,'[1]census pivot'!$A$4:$S$462,2,FALSE)</f>
        <v>577017.20999999985</v>
      </c>
      <c r="P393" s="5">
        <f>VLOOKUP(A393,'[1]census pivot'!$A$4:$S$462,3,FALSE)</f>
        <v>620892.13099999994</v>
      </c>
      <c r="Q393" s="5">
        <f>VLOOKUP(A393,'[1]census pivot'!$A$4:$S$462,4,FALSE)</f>
        <v>656703.04499999993</v>
      </c>
      <c r="R393" s="5">
        <f>VLOOKUP(A393,'[1]census pivot'!$A$4:$S$462,5,FALSE)</f>
        <v>708973.19299999997</v>
      </c>
      <c r="S393" s="5">
        <f>VLOOKUP(A393,'[1]census pivot'!$A$4:$S$462,6,FALSE)</f>
        <v>686153.12099999993</v>
      </c>
      <c r="T393" s="5">
        <f>VLOOKUP(A393,'[1]census pivot'!$A$4:$S$462,7,FALSE)</f>
        <v>582326.85799999977</v>
      </c>
      <c r="U393" s="5">
        <f>VLOOKUP(A393,'[1]census pivot'!$A$4:$S$462,8,FALSE)</f>
        <v>573155.49600000004</v>
      </c>
      <c r="V393" s="5">
        <f>VLOOKUP(A393,'[1]census pivot'!$A$4:$S$462,9,FALSE)</f>
        <v>582116.94199999969</v>
      </c>
      <c r="W393" s="5">
        <f>VLOOKUP(A393,'[1]census pivot'!$A$4:$S$462,10,FALSE)</f>
        <v>649549.30599999987</v>
      </c>
      <c r="X393" s="5">
        <f>VLOOKUP(A393,'[1]census pivot'!$A$4:$S$462,11,FALSE)</f>
        <v>707378.19799999986</v>
      </c>
      <c r="Y393" s="5">
        <f>VLOOKUP(A393,'[1]census pivot'!$A$4:$S$462,12,FALSE)</f>
        <v>742330.22799999989</v>
      </c>
      <c r="Z393" s="5">
        <f>VLOOKUP(A393,'[1]census pivot'!$A$4:$S$462,13,FALSE)</f>
        <v>684284.88699999999</v>
      </c>
      <c r="AA393" s="5">
        <f>VLOOKUP(A393,'[1]census pivot'!$A$4:$S$462,14,FALSE)</f>
        <v>577677.24000000011</v>
      </c>
      <c r="AB393" s="5">
        <f>VLOOKUP(A393,'[1]census pivot'!$A$4:$S$462,15,FALSE)</f>
        <v>428780.07699999993</v>
      </c>
      <c r="AC393" s="5">
        <f>VLOOKUP(A393,'[1]census pivot'!$A$4:$S$462,16,FALSE)</f>
        <v>311938.46299999993</v>
      </c>
      <c r="AD393" s="5">
        <f>VLOOKUP(A393,'[1]census pivot'!$A$4:$S$462,17,FALSE)</f>
        <v>238987.084</v>
      </c>
      <c r="AE393" s="5">
        <f>VLOOKUP(A393,'[1]census pivot'!$A$4:$S$462,18,FALSE)</f>
        <v>192903.33299999996</v>
      </c>
      <c r="AF393" s="5">
        <f>VLOOKUP(A393,'[1]census pivot'!$A$4:$S$462,19,FALSE)</f>
        <v>189853.31899999996</v>
      </c>
      <c r="AG393" s="6">
        <f t="shared" si="60"/>
        <v>1.958347134914746E-4</v>
      </c>
      <c r="AH393" s="6">
        <f t="shared" si="61"/>
        <v>4.9311394707395169E-5</v>
      </c>
      <c r="AI393" s="6">
        <f t="shared" si="62"/>
        <v>4.5157201443194924E-5</v>
      </c>
      <c r="AJ393" s="6">
        <f t="shared" si="63"/>
        <v>4.7599169134520601E-5</v>
      </c>
      <c r="AK393" s="6">
        <f t="shared" si="64"/>
        <v>4.059541298723647E-5</v>
      </c>
      <c r="AL393" s="6">
        <f t="shared" si="65"/>
        <v>4.9665159358051501E-5</v>
      </c>
      <c r="AM393" s="6">
        <f t="shared" si="66"/>
        <v>1.3233360687059666E-4</v>
      </c>
      <c r="AN393" s="6">
        <f t="shared" si="67"/>
        <v>3.6046080337073794E-4</v>
      </c>
      <c r="AO393" s="6">
        <f t="shared" si="68"/>
        <v>1.0928698147057985E-3</v>
      </c>
      <c r="AP393" s="6">
        <f t="shared" si="69"/>
        <v>4.4613389139644176E-3</v>
      </c>
    </row>
    <row r="394" spans="1:42" x14ac:dyDescent="0.35">
      <c r="A394" s="3" t="s">
        <v>249</v>
      </c>
      <c r="B394" s="4">
        <v>54</v>
      </c>
      <c r="C394" s="4">
        <v>55</v>
      </c>
      <c r="D394" s="4">
        <v>37</v>
      </c>
      <c r="E394" s="4">
        <v>37</v>
      </c>
      <c r="F394" s="4">
        <v>38</v>
      </c>
      <c r="G394" s="4">
        <v>58</v>
      </c>
      <c r="H394" s="4">
        <v>70</v>
      </c>
      <c r="I394" s="4">
        <v>146</v>
      </c>
      <c r="J394" s="4">
        <v>269</v>
      </c>
      <c r="K394" s="4">
        <v>438</v>
      </c>
      <c r="L394" s="4">
        <v>900</v>
      </c>
      <c r="M394" s="4">
        <v>55</v>
      </c>
      <c r="N394" s="4">
        <v>2157</v>
      </c>
      <c r="O394" s="5">
        <f>VLOOKUP(A394,'[1]census pivot'!$A$4:$S$462,2,FALSE)</f>
        <v>562749.53699999989</v>
      </c>
      <c r="P394" s="5">
        <f>VLOOKUP(A394,'[1]census pivot'!$A$4:$S$462,3,FALSE)</f>
        <v>600520.16000000015</v>
      </c>
      <c r="Q394" s="5">
        <f>VLOOKUP(A394,'[1]census pivot'!$A$4:$S$462,4,FALSE)</f>
        <v>635892.98499999999</v>
      </c>
      <c r="R394" s="5">
        <f>VLOOKUP(A394,'[1]census pivot'!$A$4:$S$462,5,FALSE)</f>
        <v>678185.48599999992</v>
      </c>
      <c r="S394" s="5">
        <f>VLOOKUP(A394,'[1]census pivot'!$A$4:$S$462,6,FALSE)</f>
        <v>706018.58999999985</v>
      </c>
      <c r="T394" s="5">
        <f>VLOOKUP(A394,'[1]census pivot'!$A$4:$S$462,7,FALSE)</f>
        <v>588606.73</v>
      </c>
      <c r="U394" s="5">
        <f>VLOOKUP(A394,'[1]census pivot'!$A$4:$S$462,8,FALSE)</f>
        <v>576145.92899999989</v>
      </c>
      <c r="V394" s="5">
        <f>VLOOKUP(A394,'[1]census pivot'!$A$4:$S$462,9,FALSE)</f>
        <v>559703.43099999987</v>
      </c>
      <c r="W394" s="5">
        <f>VLOOKUP(A394,'[1]census pivot'!$A$4:$S$462,10,FALSE)</f>
        <v>620201.85600000003</v>
      </c>
      <c r="X394" s="5">
        <f>VLOOKUP(A394,'[1]census pivot'!$A$4:$S$462,11,FALSE)</f>
        <v>663403.19500000007</v>
      </c>
      <c r="Y394" s="5">
        <f>VLOOKUP(A394,'[1]census pivot'!$A$4:$S$462,12,FALSE)</f>
        <v>723296.90100000007</v>
      </c>
      <c r="Z394" s="5">
        <f>VLOOKUP(A394,'[1]census pivot'!$A$4:$S$462,13,FALSE)</f>
        <v>697052.80500000017</v>
      </c>
      <c r="AA394" s="5">
        <f>VLOOKUP(A394,'[1]census pivot'!$A$4:$S$462,14,FALSE)</f>
        <v>604337.72699999996</v>
      </c>
      <c r="AB394" s="5">
        <f>VLOOKUP(A394,'[1]census pivot'!$A$4:$S$462,15,FALSE)</f>
        <v>462702.78999999992</v>
      </c>
      <c r="AC394" s="5">
        <f>VLOOKUP(A394,'[1]census pivot'!$A$4:$S$462,16,FALSE)</f>
        <v>333630.06899999996</v>
      </c>
      <c r="AD394" s="5">
        <f>VLOOKUP(A394,'[1]census pivot'!$A$4:$S$462,17,FALSE)</f>
        <v>242954.97799999997</v>
      </c>
      <c r="AE394" s="5">
        <f>VLOOKUP(A394,'[1]census pivot'!$A$4:$S$462,18,FALSE)</f>
        <v>189768.791</v>
      </c>
      <c r="AF394" s="5">
        <f>VLOOKUP(A394,'[1]census pivot'!$A$4:$S$462,19,FALSE)</f>
        <v>195686.24100000004</v>
      </c>
      <c r="AG394" s="6">
        <f t="shared" si="60"/>
        <v>1.9369185194016432E-4</v>
      </c>
      <c r="AH394" s="6">
        <f t="shared" si="61"/>
        <v>2.9925272268113907E-5</v>
      </c>
      <c r="AI394" s="6">
        <f t="shared" si="62"/>
        <v>2.6730162583338617E-5</v>
      </c>
      <c r="AJ394" s="6">
        <f t="shared" si="63"/>
        <v>3.2624952350505861E-5</v>
      </c>
      <c r="AK394" s="6">
        <f t="shared" si="64"/>
        <v>4.9156487930882542E-5</v>
      </c>
      <c r="AL394" s="6">
        <f t="shared" si="65"/>
        <v>5.0479552285254905E-5</v>
      </c>
      <c r="AM394" s="6">
        <f t="shared" si="66"/>
        <v>1.1218769186496586E-4</v>
      </c>
      <c r="AN394" s="6">
        <f t="shared" si="67"/>
        <v>3.3779844315076797E-4</v>
      </c>
      <c r="AO394" s="6">
        <f t="shared" si="68"/>
        <v>1.0121930695237589E-3</v>
      </c>
      <c r="AP394" s="6">
        <f t="shared" si="69"/>
        <v>4.5991991843718832E-3</v>
      </c>
    </row>
    <row r="395" spans="1:42" x14ac:dyDescent="0.35">
      <c r="A395" s="3" t="s">
        <v>251</v>
      </c>
      <c r="B395" s="4">
        <v>56</v>
      </c>
      <c r="C395" s="4">
        <v>36</v>
      </c>
      <c r="D395" s="4">
        <v>35</v>
      </c>
      <c r="E395" s="4">
        <v>45</v>
      </c>
      <c r="F395" s="4">
        <v>64</v>
      </c>
      <c r="G395" s="4">
        <v>49</v>
      </c>
      <c r="H395" s="4">
        <v>68</v>
      </c>
      <c r="I395" s="4">
        <v>175</v>
      </c>
      <c r="J395" s="4">
        <v>270</v>
      </c>
      <c r="K395" s="4">
        <v>441</v>
      </c>
      <c r="L395" s="4">
        <v>784</v>
      </c>
      <c r="M395" s="4">
        <v>39</v>
      </c>
      <c r="N395" s="4">
        <v>2062</v>
      </c>
      <c r="O395" s="5">
        <f>VLOOKUP(A395,'[1]census pivot'!$A$4:$S$462,2,FALSE)</f>
        <v>554329</v>
      </c>
      <c r="P395" s="5">
        <f>VLOOKUP(A395,'[1]census pivot'!$A$4:$S$462,3,FALSE)</f>
        <v>581520</v>
      </c>
      <c r="Q395" s="5">
        <f>VLOOKUP(A395,'[1]census pivot'!$A$4:$S$462,4,FALSE)</f>
        <v>612522</v>
      </c>
      <c r="R395" s="5">
        <f>VLOOKUP(A395,'[1]census pivot'!$A$4:$S$462,5,FALSE)</f>
        <v>650042</v>
      </c>
      <c r="S395" s="5">
        <f>VLOOKUP(A395,'[1]census pivot'!$A$4:$S$462,6,FALSE)</f>
        <v>699233</v>
      </c>
      <c r="T395" s="5">
        <f>VLOOKUP(A395,'[1]census pivot'!$A$4:$S$462,7,FALSE)</f>
        <v>609241</v>
      </c>
      <c r="U395" s="5">
        <f>VLOOKUP(A395,'[1]census pivot'!$A$4:$S$462,8,FALSE)</f>
        <v>572488</v>
      </c>
      <c r="V395" s="5">
        <f>VLOOKUP(A395,'[1]census pivot'!$A$4:$S$462,9,FALSE)</f>
        <v>558077</v>
      </c>
      <c r="W395" s="5">
        <f>VLOOKUP(A395,'[1]census pivot'!$A$4:$S$462,10,FALSE)</f>
        <v>580268</v>
      </c>
      <c r="X395" s="5">
        <f>VLOOKUP(A395,'[1]census pivot'!$A$4:$S$462,11,FALSE)</f>
        <v>631594</v>
      </c>
      <c r="Y395" s="5">
        <f>VLOOKUP(A395,'[1]census pivot'!$A$4:$S$462,12,FALSE)</f>
        <v>686479</v>
      </c>
      <c r="Z395" s="5">
        <f>VLOOKUP(A395,'[1]census pivot'!$A$4:$S$462,13,FALSE)</f>
        <v>694719</v>
      </c>
      <c r="AA395" s="5">
        <f>VLOOKUP(A395,'[1]census pivot'!$A$4:$S$462,14,FALSE)</f>
        <v>622428</v>
      </c>
      <c r="AB395" s="5">
        <f>VLOOKUP(A395,'[1]census pivot'!$A$4:$S$462,15,FALSE)</f>
        <v>503172</v>
      </c>
      <c r="AC395" s="5">
        <f>VLOOKUP(A395,'[1]census pivot'!$A$4:$S$462,16,FALSE)</f>
        <v>361010</v>
      </c>
      <c r="AD395" s="5">
        <f>VLOOKUP(A395,'[1]census pivot'!$A$4:$S$462,17,FALSE)</f>
        <v>252733</v>
      </c>
      <c r="AE395" s="5">
        <f>VLOOKUP(A395,'[1]census pivot'!$A$4:$S$462,18,FALSE)</f>
        <v>183723</v>
      </c>
      <c r="AF395" s="5">
        <f>VLOOKUP(A395,'[1]census pivot'!$A$4:$S$462,19,FALSE)</f>
        <v>197450</v>
      </c>
      <c r="AG395" s="6">
        <f t="shared" si="60"/>
        <v>1.6596642066354098E-4</v>
      </c>
      <c r="AH395" s="6">
        <f t="shared" si="61"/>
        <v>2.9312201748347212E-5</v>
      </c>
      <c r="AI395" s="6">
        <f t="shared" si="62"/>
        <v>2.5939856589649997E-5</v>
      </c>
      <c r="AJ395" s="6">
        <f t="shared" si="63"/>
        <v>5.4157932994789835E-5</v>
      </c>
      <c r="AK395" s="6">
        <f t="shared" si="64"/>
        <v>4.3044946830705978E-5</v>
      </c>
      <c r="AL395" s="6">
        <f t="shared" si="65"/>
        <v>5.1590465778450815E-5</v>
      </c>
      <c r="AM395" s="6">
        <f t="shared" si="66"/>
        <v>1.3286292266542762E-4</v>
      </c>
      <c r="AN395" s="6">
        <f t="shared" si="67"/>
        <v>3.124341863172341E-4</v>
      </c>
      <c r="AO395" s="6">
        <f t="shared" si="68"/>
        <v>1.0104111296442254E-3</v>
      </c>
      <c r="AP395" s="6">
        <f t="shared" si="69"/>
        <v>3.9706254748037477E-3</v>
      </c>
    </row>
    <row r="396" spans="1:42" x14ac:dyDescent="0.35">
      <c r="A396" s="3" t="s">
        <v>387</v>
      </c>
      <c r="B396" s="4">
        <v>51</v>
      </c>
      <c r="C396" s="4">
        <v>52</v>
      </c>
      <c r="D396" s="4">
        <v>65</v>
      </c>
      <c r="E396" s="4">
        <v>52</v>
      </c>
      <c r="F396" s="4">
        <v>71</v>
      </c>
      <c r="G396" s="4">
        <v>66</v>
      </c>
      <c r="H396" s="4">
        <v>97</v>
      </c>
      <c r="I396" s="4">
        <v>171</v>
      </c>
      <c r="J396" s="4">
        <v>270</v>
      </c>
      <c r="K396" s="4">
        <v>686</v>
      </c>
      <c r="L396" s="4">
        <v>1232</v>
      </c>
      <c r="M396" s="4">
        <v>60</v>
      </c>
      <c r="N396" s="4">
        <v>2873</v>
      </c>
      <c r="O396" s="5">
        <f>VLOOKUP(A396,'[1]census pivot'!$A$4:$S$462,2,FALSE)</f>
        <v>739141.19899999979</v>
      </c>
      <c r="P396" s="5">
        <f>VLOOKUP(A396,'[1]census pivot'!$A$4:$S$462,3,FALSE)</f>
        <v>744534.31499999983</v>
      </c>
      <c r="Q396" s="5">
        <f>VLOOKUP(A396,'[1]census pivot'!$A$4:$S$462,4,FALSE)</f>
        <v>801174.50000000012</v>
      </c>
      <c r="R396" s="5">
        <f>VLOOKUP(A396,'[1]census pivot'!$A$4:$S$462,5,FALSE)</f>
        <v>905669.37100000028</v>
      </c>
      <c r="S396" s="5">
        <f>VLOOKUP(A396,'[1]census pivot'!$A$4:$S$462,6,FALSE)</f>
        <v>812233.60299999977</v>
      </c>
      <c r="T396" s="5">
        <f>VLOOKUP(A396,'[1]census pivot'!$A$4:$S$462,7,FALSE)</f>
        <v>771818.14399999985</v>
      </c>
      <c r="U396" s="5">
        <f>VLOOKUP(A396,'[1]census pivot'!$A$4:$S$462,8,FALSE)</f>
        <v>729110.36600000015</v>
      </c>
      <c r="V396" s="5">
        <f>VLOOKUP(A396,'[1]census pivot'!$A$4:$S$462,9,FALSE)</f>
        <v>823442.57100000011</v>
      </c>
      <c r="W396" s="5">
        <f>VLOOKUP(A396,'[1]census pivot'!$A$4:$S$462,10,FALSE)</f>
        <v>904517.11200000008</v>
      </c>
      <c r="X396" s="5">
        <f>VLOOKUP(A396,'[1]census pivot'!$A$4:$S$462,11,FALSE)</f>
        <v>982452.81200000015</v>
      </c>
      <c r="Y396" s="5">
        <f>VLOOKUP(A396,'[1]census pivot'!$A$4:$S$462,12,FALSE)</f>
        <v>933079.97200000007</v>
      </c>
      <c r="Z396" s="5">
        <f>VLOOKUP(A396,'[1]census pivot'!$A$4:$S$462,13,FALSE)</f>
        <v>811080.75400000031</v>
      </c>
      <c r="AA396" s="5">
        <f>VLOOKUP(A396,'[1]census pivot'!$A$4:$S$462,14,FALSE)</f>
        <v>642263.48800000001</v>
      </c>
      <c r="AB396" s="5">
        <f>VLOOKUP(A396,'[1]census pivot'!$A$4:$S$462,15,FALSE)</f>
        <v>502575.17700000008</v>
      </c>
      <c r="AC396" s="5">
        <f>VLOOKUP(A396,'[1]census pivot'!$A$4:$S$462,16,FALSE)</f>
        <v>414250.76199999999</v>
      </c>
      <c r="AD396" s="5">
        <f>VLOOKUP(A396,'[1]census pivot'!$A$4:$S$462,17,FALSE)</f>
        <v>392764.51299999998</v>
      </c>
      <c r="AE396" s="5">
        <f>VLOOKUP(A396,'[1]census pivot'!$A$4:$S$462,18,FALSE)</f>
        <v>321343.49300000002</v>
      </c>
      <c r="AF396" s="5">
        <f>VLOOKUP(A396,'[1]census pivot'!$A$4:$S$462,19,FALSE)</f>
        <v>284686.71100000001</v>
      </c>
      <c r="AG396" s="6">
        <f t="shared" si="60"/>
        <v>1.3935091175995998E-4</v>
      </c>
      <c r="AH396" s="6">
        <f t="shared" si="61"/>
        <v>4.205190484082217E-5</v>
      </c>
      <c r="AI396" s="6">
        <f t="shared" si="62"/>
        <v>3.7836828379575298E-5</v>
      </c>
      <c r="AJ396" s="6">
        <f t="shared" si="63"/>
        <v>4.7304051809902661E-5</v>
      </c>
      <c r="AK396" s="6">
        <f t="shared" si="64"/>
        <v>3.8195335602630487E-5</v>
      </c>
      <c r="AL396" s="6">
        <f t="shared" si="65"/>
        <v>5.0638653021351781E-5</v>
      </c>
      <c r="AM396" s="6">
        <f t="shared" si="66"/>
        <v>1.1765966730957054E-4</v>
      </c>
      <c r="AN396" s="6">
        <f t="shared" si="67"/>
        <v>2.9449428568141767E-4</v>
      </c>
      <c r="AO396" s="6">
        <f t="shared" si="68"/>
        <v>9.6063899891356199E-4</v>
      </c>
      <c r="AP396" s="6">
        <f t="shared" si="69"/>
        <v>4.3275641341755499E-3</v>
      </c>
    </row>
    <row r="397" spans="1:42" x14ac:dyDescent="0.35">
      <c r="A397" s="3" t="s">
        <v>250</v>
      </c>
      <c r="B397" s="4">
        <v>45</v>
      </c>
      <c r="C397" s="4">
        <v>41</v>
      </c>
      <c r="D397" s="4">
        <v>43</v>
      </c>
      <c r="E397" s="4">
        <v>67</v>
      </c>
      <c r="F397" s="4">
        <v>33</v>
      </c>
      <c r="G397" s="4">
        <v>64</v>
      </c>
      <c r="H397" s="4">
        <v>66</v>
      </c>
      <c r="I397" s="4">
        <v>149</v>
      </c>
      <c r="J397" s="4">
        <v>272</v>
      </c>
      <c r="K397" s="4">
        <v>442</v>
      </c>
      <c r="L397" s="4">
        <v>640</v>
      </c>
      <c r="M397" s="4">
        <v>50</v>
      </c>
      <c r="N397" s="4">
        <v>1912</v>
      </c>
      <c r="O397" s="5">
        <f>VLOOKUP(A397,'[1]census pivot'!$A$4:$S$462,2,FALSE)</f>
        <v>560201.51199999999</v>
      </c>
      <c r="P397" s="5">
        <f>VLOOKUP(A397,'[1]census pivot'!$A$4:$S$462,3,FALSE)</f>
        <v>592984.652</v>
      </c>
      <c r="Q397" s="5">
        <f>VLOOKUP(A397,'[1]census pivot'!$A$4:$S$462,4,FALSE)</f>
        <v>626051.07999999996</v>
      </c>
      <c r="R397" s="5">
        <f>VLOOKUP(A397,'[1]census pivot'!$A$4:$S$462,5,FALSE)</f>
        <v>669280.70499999996</v>
      </c>
      <c r="S397" s="5">
        <f>VLOOKUP(A397,'[1]census pivot'!$A$4:$S$462,6,FALSE)</f>
        <v>711247.16700000013</v>
      </c>
      <c r="T397" s="5">
        <f>VLOOKUP(A397,'[1]census pivot'!$A$4:$S$462,7,FALSE)</f>
        <v>605234.16</v>
      </c>
      <c r="U397" s="5">
        <f>VLOOKUP(A397,'[1]census pivot'!$A$4:$S$462,8,FALSE)</f>
        <v>577523.93700000003</v>
      </c>
      <c r="V397" s="5">
        <f>VLOOKUP(A397,'[1]census pivot'!$A$4:$S$462,9,FALSE)</f>
        <v>560058.04499999981</v>
      </c>
      <c r="W397" s="5">
        <f>VLOOKUP(A397,'[1]census pivot'!$A$4:$S$462,10,FALSE)</f>
        <v>601914.67700000003</v>
      </c>
      <c r="X397" s="5">
        <f>VLOOKUP(A397,'[1]census pivot'!$A$4:$S$462,11,FALSE)</f>
        <v>647939.42300000007</v>
      </c>
      <c r="Y397" s="5">
        <f>VLOOKUP(A397,'[1]census pivot'!$A$4:$S$462,12,FALSE)</f>
        <v>707461.62499999988</v>
      </c>
      <c r="Z397" s="5">
        <f>VLOOKUP(A397,'[1]census pivot'!$A$4:$S$462,13,FALSE)</f>
        <v>697948.98100000003</v>
      </c>
      <c r="AA397" s="5">
        <f>VLOOKUP(A397,'[1]census pivot'!$A$4:$S$462,14,FALSE)</f>
        <v>611973.76300000004</v>
      </c>
      <c r="AB397" s="5">
        <f>VLOOKUP(A397,'[1]census pivot'!$A$4:$S$462,15,FALSE)</f>
        <v>486340.72100000014</v>
      </c>
      <c r="AC397" s="5">
        <f>VLOOKUP(A397,'[1]census pivot'!$A$4:$S$462,16,FALSE)</f>
        <v>341555.67300000001</v>
      </c>
      <c r="AD397" s="5">
        <f>VLOOKUP(A397,'[1]census pivot'!$A$4:$S$462,17,FALSE)</f>
        <v>245718.91099999996</v>
      </c>
      <c r="AE397" s="5">
        <f>VLOOKUP(A397,'[1]census pivot'!$A$4:$S$462,18,FALSE)</f>
        <v>184194.34599999999</v>
      </c>
      <c r="AF397" s="5">
        <f>VLOOKUP(A397,'[1]census pivot'!$A$4:$S$462,19,FALSE)</f>
        <v>197501.09499999997</v>
      </c>
      <c r="AG397" s="6">
        <f t="shared" si="60"/>
        <v>1.5351618686812828E-4</v>
      </c>
      <c r="AH397" s="6">
        <f t="shared" si="61"/>
        <v>3.5273781457949917E-5</v>
      </c>
      <c r="AI397" s="6">
        <f t="shared" si="62"/>
        <v>3.1147505872304473E-5</v>
      </c>
      <c r="AJ397" s="6">
        <f t="shared" si="63"/>
        <v>2.7900886989235296E-5</v>
      </c>
      <c r="AK397" s="6">
        <f t="shared" si="64"/>
        <v>5.5078745643738103E-5</v>
      </c>
      <c r="AL397" s="6">
        <f t="shared" si="65"/>
        <v>4.8694074788704165E-5</v>
      </c>
      <c r="AM397" s="6">
        <f t="shared" si="66"/>
        <v>1.1374716614585325E-4</v>
      </c>
      <c r="AN397" s="6">
        <f t="shared" si="67"/>
        <v>3.2854352545953953E-4</v>
      </c>
      <c r="AO397" s="6">
        <f t="shared" si="68"/>
        <v>1.0281143761054106E-3</v>
      </c>
      <c r="AP397" s="6">
        <f t="shared" si="69"/>
        <v>3.2404883628619889E-3</v>
      </c>
    </row>
    <row r="398" spans="1:42" x14ac:dyDescent="0.35">
      <c r="A398" s="3" t="s">
        <v>143</v>
      </c>
      <c r="B398" s="4">
        <v>47</v>
      </c>
      <c r="C398" s="4">
        <v>53</v>
      </c>
      <c r="D398" s="4">
        <v>47</v>
      </c>
      <c r="E398" s="4">
        <v>72</v>
      </c>
      <c r="F398" s="4">
        <v>45</v>
      </c>
      <c r="G398" s="4">
        <v>77</v>
      </c>
      <c r="H398" s="4">
        <v>60</v>
      </c>
      <c r="I398" s="4">
        <v>158</v>
      </c>
      <c r="J398" s="4">
        <v>274</v>
      </c>
      <c r="K398" s="4">
        <v>391</v>
      </c>
      <c r="L398" s="4">
        <v>452</v>
      </c>
      <c r="M398" s="4">
        <v>72</v>
      </c>
      <c r="N398" s="4">
        <v>1748</v>
      </c>
      <c r="O398" s="5">
        <f>VLOOKUP(A398,'[1]census pivot'!$A$4:$S$462,2,FALSE)</f>
        <v>617683</v>
      </c>
      <c r="P398" s="5">
        <f>VLOOKUP(A398,'[1]census pivot'!$A$4:$S$462,3,FALSE)</f>
        <v>656398</v>
      </c>
      <c r="Q398" s="5">
        <f>VLOOKUP(A398,'[1]census pivot'!$A$4:$S$462,4,FALSE)</f>
        <v>671304</v>
      </c>
      <c r="R398" s="5">
        <f>VLOOKUP(A398,'[1]census pivot'!$A$4:$S$462,5,FALSE)</f>
        <v>671829</v>
      </c>
      <c r="S398" s="5">
        <f>VLOOKUP(A398,'[1]census pivot'!$A$4:$S$462,6,FALSE)</f>
        <v>678612</v>
      </c>
      <c r="T398" s="5">
        <f>VLOOKUP(A398,'[1]census pivot'!$A$4:$S$462,7,FALSE)</f>
        <v>671605</v>
      </c>
      <c r="U398" s="5">
        <f>VLOOKUP(A398,'[1]census pivot'!$A$4:$S$462,8,FALSE)</f>
        <v>649960</v>
      </c>
      <c r="V398" s="5">
        <f>VLOOKUP(A398,'[1]census pivot'!$A$4:$S$462,9,FALSE)</f>
        <v>644866</v>
      </c>
      <c r="W398" s="5">
        <f>VLOOKUP(A398,'[1]census pivot'!$A$4:$S$462,10,FALSE)</f>
        <v>653433</v>
      </c>
      <c r="X398" s="5">
        <f>VLOOKUP(A398,'[1]census pivot'!$A$4:$S$462,11,FALSE)</f>
        <v>662452</v>
      </c>
      <c r="Y398" s="5">
        <f>VLOOKUP(A398,'[1]census pivot'!$A$4:$S$462,12,FALSE)</f>
        <v>663351</v>
      </c>
      <c r="Z398" s="5">
        <f>VLOOKUP(A398,'[1]census pivot'!$A$4:$S$462,13,FALSE)</f>
        <v>607655</v>
      </c>
      <c r="AA398" s="5">
        <f>VLOOKUP(A398,'[1]census pivot'!$A$4:$S$462,14,FALSE)</f>
        <v>527841</v>
      </c>
      <c r="AB398" s="5">
        <f>VLOOKUP(A398,'[1]census pivot'!$A$4:$S$462,15,FALSE)</f>
        <v>435936</v>
      </c>
      <c r="AC398" s="5">
        <f>VLOOKUP(A398,'[1]census pivot'!$A$4:$S$462,16,FALSE)</f>
        <v>308920</v>
      </c>
      <c r="AD398" s="5">
        <f>VLOOKUP(A398,'[1]census pivot'!$A$4:$S$462,17,FALSE)</f>
        <v>206787</v>
      </c>
      <c r="AE398" s="5">
        <f>VLOOKUP(A398,'[1]census pivot'!$A$4:$S$462,18,FALSE)</f>
        <v>134434</v>
      </c>
      <c r="AF398" s="5">
        <f>VLOOKUP(A398,'[1]census pivot'!$A$4:$S$462,19,FALSE)</f>
        <v>119554</v>
      </c>
      <c r="AG398" s="6">
        <f t="shared" si="60"/>
        <v>1.6189534113776808E-4</v>
      </c>
      <c r="AH398" s="6">
        <f t="shared" si="61"/>
        <v>3.5399509829766015E-5</v>
      </c>
      <c r="AI398" s="6">
        <f t="shared" si="62"/>
        <v>3.4803445689223E-5</v>
      </c>
      <c r="AJ398" s="6">
        <f t="shared" si="63"/>
        <v>3.4050538566018321E-5</v>
      </c>
      <c r="AK398" s="6">
        <f t="shared" si="64"/>
        <v>5.9308371954380309E-5</v>
      </c>
      <c r="AL398" s="6">
        <f t="shared" si="65"/>
        <v>4.5255592271249954E-5</v>
      </c>
      <c r="AM398" s="6">
        <f t="shared" si="66"/>
        <v>1.3914624093788088E-4</v>
      </c>
      <c r="AN398" s="6">
        <f t="shared" si="67"/>
        <v>3.678563373323166E-4</v>
      </c>
      <c r="AO398" s="6">
        <f t="shared" si="68"/>
        <v>1.1458849250192691E-3</v>
      </c>
      <c r="AP398" s="6">
        <f t="shared" si="69"/>
        <v>3.780718336483932E-3</v>
      </c>
    </row>
    <row r="399" spans="1:42" x14ac:dyDescent="0.35">
      <c r="A399" s="3" t="s">
        <v>362</v>
      </c>
      <c r="B399" s="4">
        <v>61</v>
      </c>
      <c r="C399" s="4">
        <v>44</v>
      </c>
      <c r="D399" s="4">
        <v>39</v>
      </c>
      <c r="E399" s="4">
        <v>38</v>
      </c>
      <c r="F399" s="4">
        <v>53</v>
      </c>
      <c r="G399" s="4">
        <v>65</v>
      </c>
      <c r="H399" s="4">
        <v>109</v>
      </c>
      <c r="I399" s="4">
        <v>189</v>
      </c>
      <c r="J399" s="4">
        <v>275</v>
      </c>
      <c r="K399" s="4">
        <v>592</v>
      </c>
      <c r="L399" s="4">
        <v>1025</v>
      </c>
      <c r="M399" s="4">
        <v>48</v>
      </c>
      <c r="N399" s="4">
        <v>2538</v>
      </c>
      <c r="O399" s="5">
        <f>VLOOKUP(A399,'[1]census pivot'!$A$4:$S$462,2,FALSE)</f>
        <v>715799.32300000009</v>
      </c>
      <c r="P399" s="5">
        <f>VLOOKUP(A399,'[1]census pivot'!$A$4:$S$462,3,FALSE)</f>
        <v>746530.11000000022</v>
      </c>
      <c r="Q399" s="5">
        <f>VLOOKUP(A399,'[1]census pivot'!$A$4:$S$462,4,FALSE)</f>
        <v>768432.01399999985</v>
      </c>
      <c r="R399" s="5">
        <f>VLOOKUP(A399,'[1]census pivot'!$A$4:$S$462,5,FALSE)</f>
        <v>820745.272</v>
      </c>
      <c r="S399" s="5">
        <f>VLOOKUP(A399,'[1]census pivot'!$A$4:$S$462,6,FALSE)</f>
        <v>749504.89699999953</v>
      </c>
      <c r="T399" s="5">
        <f>VLOOKUP(A399,'[1]census pivot'!$A$4:$S$462,7,FALSE)</f>
        <v>725882.55899999989</v>
      </c>
      <c r="U399" s="5">
        <f>VLOOKUP(A399,'[1]census pivot'!$A$4:$S$462,8,FALSE)</f>
        <v>680105.51500000025</v>
      </c>
      <c r="V399" s="5">
        <f>VLOOKUP(A399,'[1]census pivot'!$A$4:$S$462,9,FALSE)</f>
        <v>724480.87800000003</v>
      </c>
      <c r="W399" s="5">
        <f>VLOOKUP(A399,'[1]census pivot'!$A$4:$S$462,10,FALSE)</f>
        <v>776217.99699999986</v>
      </c>
      <c r="X399" s="5">
        <f>VLOOKUP(A399,'[1]census pivot'!$A$4:$S$462,11,FALSE)</f>
        <v>857049.87199999951</v>
      </c>
      <c r="Y399" s="5">
        <f>VLOOKUP(A399,'[1]census pivot'!$A$4:$S$462,12,FALSE)</f>
        <v>867969.1120000002</v>
      </c>
      <c r="Z399" s="5">
        <f>VLOOKUP(A399,'[1]census pivot'!$A$4:$S$462,13,FALSE)</f>
        <v>760929.64299999957</v>
      </c>
      <c r="AA399" s="5">
        <f>VLOOKUP(A399,'[1]census pivot'!$A$4:$S$462,14,FALSE)</f>
        <v>637242.87500000012</v>
      </c>
      <c r="AB399" s="5">
        <f>VLOOKUP(A399,'[1]census pivot'!$A$4:$S$462,15,FALSE)</f>
        <v>462045.44200000004</v>
      </c>
      <c r="AC399" s="5">
        <f>VLOOKUP(A399,'[1]census pivot'!$A$4:$S$462,16,FALSE)</f>
        <v>364669.2199999998</v>
      </c>
      <c r="AD399" s="5">
        <f>VLOOKUP(A399,'[1]census pivot'!$A$4:$S$462,17,FALSE)</f>
        <v>299205.09499999991</v>
      </c>
      <c r="AE399" s="5">
        <f>VLOOKUP(A399,'[1]census pivot'!$A$4:$S$462,18,FALSE)</f>
        <v>241722.22199999998</v>
      </c>
      <c r="AF399" s="5">
        <f>VLOOKUP(A399,'[1]census pivot'!$A$4:$S$462,19,FALSE)</f>
        <v>221086.8299999999</v>
      </c>
      <c r="AG399" s="6">
        <f t="shared" si="60"/>
        <v>1.4668915801698793E-4</v>
      </c>
      <c r="AH399" s="6">
        <f t="shared" si="61"/>
        <v>2.5743217854864337E-5</v>
      </c>
      <c r="AI399" s="6">
        <f t="shared" si="62"/>
        <v>2.4836806752160275E-5</v>
      </c>
      <c r="AJ399" s="6">
        <f t="shared" si="63"/>
        <v>3.7695910072136213E-5</v>
      </c>
      <c r="AK399" s="6">
        <f t="shared" si="64"/>
        <v>4.3313153013458481E-5</v>
      </c>
      <c r="AL399" s="6">
        <f t="shared" si="65"/>
        <v>6.3187710402612025E-5</v>
      </c>
      <c r="AM399" s="6">
        <f t="shared" si="66"/>
        <v>1.3517645180893196E-4</v>
      </c>
      <c r="AN399" s="6">
        <f t="shared" si="67"/>
        <v>3.326419775049303E-4</v>
      </c>
      <c r="AO399" s="6">
        <f t="shared" si="68"/>
        <v>1.0944169048131103E-3</v>
      </c>
      <c r="AP399" s="6">
        <f t="shared" si="69"/>
        <v>4.6361875105812517E-3</v>
      </c>
    </row>
    <row r="400" spans="1:42" x14ac:dyDescent="0.35">
      <c r="A400" s="3" t="s">
        <v>430</v>
      </c>
      <c r="B400" s="4">
        <v>61</v>
      </c>
      <c r="C400" s="4">
        <v>84</v>
      </c>
      <c r="D400" s="4">
        <v>48</v>
      </c>
      <c r="E400" s="4">
        <v>49</v>
      </c>
      <c r="F400" s="4">
        <v>59</v>
      </c>
      <c r="G400" s="4">
        <v>55</v>
      </c>
      <c r="H400" s="4">
        <v>78</v>
      </c>
      <c r="I400" s="4">
        <v>182</v>
      </c>
      <c r="J400" s="4">
        <v>281</v>
      </c>
      <c r="K400" s="4">
        <v>412</v>
      </c>
      <c r="L400" s="4">
        <v>519</v>
      </c>
      <c r="M400" s="4">
        <v>41</v>
      </c>
      <c r="N400" s="4">
        <v>1869</v>
      </c>
      <c r="O400" s="5">
        <f>VLOOKUP(A400,'[1]census pivot'!$A$4:$S$462,2,FALSE)</f>
        <v>380493.74899999995</v>
      </c>
      <c r="P400" s="5">
        <f>VLOOKUP(A400,'[1]census pivot'!$A$4:$S$462,3,FALSE)</f>
        <v>392959.29100000003</v>
      </c>
      <c r="Q400" s="5">
        <f>VLOOKUP(A400,'[1]census pivot'!$A$4:$S$462,4,FALSE)</f>
        <v>396811.19999999995</v>
      </c>
      <c r="R400" s="5">
        <f>VLOOKUP(A400,'[1]census pivot'!$A$4:$S$462,5,FALSE)</f>
        <v>395577.37900000002</v>
      </c>
      <c r="S400" s="5">
        <f>VLOOKUP(A400,'[1]census pivot'!$A$4:$S$462,6,FALSE)</f>
        <v>435822.01</v>
      </c>
      <c r="T400" s="5">
        <f>VLOOKUP(A400,'[1]census pivot'!$A$4:$S$462,7,FALSE)</f>
        <v>413734.80100000009</v>
      </c>
      <c r="U400" s="5">
        <f>VLOOKUP(A400,'[1]census pivot'!$A$4:$S$462,8,FALSE)</f>
        <v>402297.32799999986</v>
      </c>
      <c r="V400" s="5">
        <f>VLOOKUP(A400,'[1]census pivot'!$A$4:$S$462,9,FALSE)</f>
        <v>387268.37099999993</v>
      </c>
      <c r="W400" s="5">
        <f>VLOOKUP(A400,'[1]census pivot'!$A$4:$S$462,10,FALSE)</f>
        <v>401467.67099999991</v>
      </c>
      <c r="X400" s="5">
        <f>VLOOKUP(A400,'[1]census pivot'!$A$4:$S$462,11,FALSE)</f>
        <v>410294.78200000001</v>
      </c>
      <c r="Y400" s="5">
        <f>VLOOKUP(A400,'[1]census pivot'!$A$4:$S$462,12,FALSE)</f>
        <v>430747.10700000002</v>
      </c>
      <c r="Z400" s="5">
        <f>VLOOKUP(A400,'[1]census pivot'!$A$4:$S$462,13,FALSE)</f>
        <v>415326.63700000005</v>
      </c>
      <c r="AA400" s="5">
        <f>VLOOKUP(A400,'[1]census pivot'!$A$4:$S$462,14,FALSE)</f>
        <v>373272.821</v>
      </c>
      <c r="AB400" s="5">
        <f>VLOOKUP(A400,'[1]census pivot'!$A$4:$S$462,15,FALSE)</f>
        <v>316607.17799999996</v>
      </c>
      <c r="AC400" s="5">
        <f>VLOOKUP(A400,'[1]census pivot'!$A$4:$S$462,16,FALSE)</f>
        <v>224229.43100000007</v>
      </c>
      <c r="AD400" s="5">
        <f>VLOOKUP(A400,'[1]census pivot'!$A$4:$S$462,17,FALSE)</f>
        <v>159378.28899999999</v>
      </c>
      <c r="AE400" s="5">
        <f>VLOOKUP(A400,'[1]census pivot'!$A$4:$S$462,18,FALSE)</f>
        <v>111568.26599999996</v>
      </c>
      <c r="AF400" s="5">
        <f>VLOOKUP(A400,'[1]census pivot'!$A$4:$S$462,19,FALSE)</f>
        <v>101073.51000000002</v>
      </c>
      <c r="AG400" s="6">
        <f t="shared" si="60"/>
        <v>3.8108379015708879E-4</v>
      </c>
      <c r="AH400" s="6">
        <f t="shared" si="61"/>
        <v>6.0777150510172716E-5</v>
      </c>
      <c r="AI400" s="6">
        <f t="shared" si="62"/>
        <v>5.7733985176166643E-5</v>
      </c>
      <c r="AJ400" s="6">
        <f t="shared" si="63"/>
        <v>7.2301074802411374E-5</v>
      </c>
      <c r="AK400" s="6">
        <f t="shared" si="64"/>
        <v>6.973182036988746E-5</v>
      </c>
      <c r="AL400" s="6">
        <f t="shared" si="65"/>
        <v>9.2742110732132638E-5</v>
      </c>
      <c r="AM400" s="6">
        <f t="shared" si="66"/>
        <v>2.3078889815823331E-4</v>
      </c>
      <c r="AN400" s="6">
        <f t="shared" si="67"/>
        <v>5.1956542017295279E-4</v>
      </c>
      <c r="AO400" s="6">
        <f t="shared" si="68"/>
        <v>1.5205950856249126E-3</v>
      </c>
      <c r="AP400" s="6">
        <f t="shared" si="69"/>
        <v>5.1348765863577896E-3</v>
      </c>
    </row>
    <row r="401" spans="1:42" x14ac:dyDescent="0.35">
      <c r="A401" s="3" t="s">
        <v>126</v>
      </c>
      <c r="B401" s="4">
        <v>53</v>
      </c>
      <c r="C401" s="4">
        <v>45</v>
      </c>
      <c r="D401" s="4">
        <v>58</v>
      </c>
      <c r="E401" s="4">
        <v>42</v>
      </c>
      <c r="F401" s="4">
        <v>65</v>
      </c>
      <c r="G401" s="4">
        <v>61</v>
      </c>
      <c r="H401" s="4">
        <v>168</v>
      </c>
      <c r="I401" s="4">
        <v>201</v>
      </c>
      <c r="J401" s="4">
        <v>284</v>
      </c>
      <c r="K401" s="4">
        <v>604</v>
      </c>
      <c r="L401" s="4">
        <v>973</v>
      </c>
      <c r="M401" s="4">
        <v>55</v>
      </c>
      <c r="N401" s="4">
        <v>2609</v>
      </c>
      <c r="O401" s="5">
        <f>VLOOKUP(A401,'[1]census pivot'!$A$4:$S$462,2,FALSE)</f>
        <v>1145650.9979999999</v>
      </c>
      <c r="P401" s="5">
        <f>VLOOKUP(A401,'[1]census pivot'!$A$4:$S$462,3,FALSE)</f>
        <v>1068347.8759999999</v>
      </c>
      <c r="Q401" s="5">
        <f>VLOOKUP(A401,'[1]census pivot'!$A$4:$S$462,4,FALSE)</f>
        <v>1132178.2170000006</v>
      </c>
      <c r="R401" s="5">
        <f>VLOOKUP(A401,'[1]census pivot'!$A$4:$S$462,5,FALSE)</f>
        <v>1171397.3499999999</v>
      </c>
      <c r="S401" s="5">
        <f>VLOOKUP(A401,'[1]census pivot'!$A$4:$S$462,6,FALSE)</f>
        <v>1176226.3659999999</v>
      </c>
      <c r="T401" s="5">
        <f>VLOOKUP(A401,'[1]census pivot'!$A$4:$S$462,7,FALSE)</f>
        <v>1183253.1779999998</v>
      </c>
      <c r="U401" s="5">
        <f>VLOOKUP(A401,'[1]census pivot'!$A$4:$S$462,8,FALSE)</f>
        <v>1106935.0770000007</v>
      </c>
      <c r="V401" s="5">
        <f>VLOOKUP(A401,'[1]census pivot'!$A$4:$S$462,9,FALSE)</f>
        <v>1196016.1840000001</v>
      </c>
      <c r="W401" s="5">
        <f>VLOOKUP(A401,'[1]census pivot'!$A$4:$S$462,10,FALSE)</f>
        <v>1322274.3669999999</v>
      </c>
      <c r="X401" s="5">
        <f>VLOOKUP(A401,'[1]census pivot'!$A$4:$S$462,11,FALSE)</f>
        <v>1341698.861</v>
      </c>
      <c r="Y401" s="5">
        <f>VLOOKUP(A401,'[1]census pivot'!$A$4:$S$462,12,FALSE)</f>
        <v>1218625.1259999999</v>
      </c>
      <c r="Z401" s="5">
        <f>VLOOKUP(A401,'[1]census pivot'!$A$4:$S$462,13,FALSE)</f>
        <v>1099393.352</v>
      </c>
      <c r="AA401" s="5">
        <f>VLOOKUP(A401,'[1]census pivot'!$A$4:$S$462,14,FALSE)</f>
        <v>992754.55900000024</v>
      </c>
      <c r="AB401" s="5">
        <f>VLOOKUP(A401,'[1]census pivot'!$A$4:$S$462,15,FALSE)</f>
        <v>804879.96</v>
      </c>
      <c r="AC401" s="5">
        <f>VLOOKUP(A401,'[1]census pivot'!$A$4:$S$462,16,FALSE)</f>
        <v>674098.61200000008</v>
      </c>
      <c r="AD401" s="5">
        <f>VLOOKUP(A401,'[1]census pivot'!$A$4:$S$462,17,FALSE)</f>
        <v>661170.98899999994</v>
      </c>
      <c r="AE401" s="5">
        <f>VLOOKUP(A401,'[1]census pivot'!$A$4:$S$462,18,FALSE)</f>
        <v>503889.94399999996</v>
      </c>
      <c r="AF401" s="5">
        <f>VLOOKUP(A401,'[1]census pivot'!$A$4:$S$462,19,FALSE)</f>
        <v>427425.42700000003</v>
      </c>
      <c r="AG401" s="6">
        <f t="shared" si="60"/>
        <v>8.5540884764279674E-5</v>
      </c>
      <c r="AH401" s="6">
        <f t="shared" si="61"/>
        <v>2.6357333450624069E-5</v>
      </c>
      <c r="AI401" s="6">
        <f t="shared" si="62"/>
        <v>2.4705833223913468E-5</v>
      </c>
      <c r="AJ401" s="6">
        <f t="shared" si="63"/>
        <v>2.8381946269303513E-5</v>
      </c>
      <c r="AK401" s="6">
        <f t="shared" si="64"/>
        <v>2.4222780796988347E-5</v>
      </c>
      <c r="AL401" s="6">
        <f t="shared" si="65"/>
        <v>6.5616695720157703E-5</v>
      </c>
      <c r="AM401" s="6">
        <f t="shared" si="66"/>
        <v>9.6073513226857104E-5</v>
      </c>
      <c r="AN401" s="6">
        <f t="shared" si="67"/>
        <v>1.9202441832267463E-4</v>
      </c>
      <c r="AO401" s="6">
        <f t="shared" si="68"/>
        <v>5.1842782028980799E-4</v>
      </c>
      <c r="AP401" s="6">
        <f t="shared" si="69"/>
        <v>2.2764204900706572E-3</v>
      </c>
    </row>
    <row r="402" spans="1:42" x14ac:dyDescent="0.35">
      <c r="A402" s="3" t="s">
        <v>346</v>
      </c>
      <c r="B402" s="4">
        <v>63</v>
      </c>
      <c r="C402" s="4">
        <v>34</v>
      </c>
      <c r="D402" s="4">
        <v>80</v>
      </c>
      <c r="E402" s="4">
        <v>36</v>
      </c>
      <c r="F402" s="4">
        <v>36</v>
      </c>
      <c r="G402" s="4">
        <v>68</v>
      </c>
      <c r="H402" s="4">
        <v>94</v>
      </c>
      <c r="I402" s="4">
        <v>160</v>
      </c>
      <c r="J402" s="4">
        <v>288</v>
      </c>
      <c r="K402" s="4">
        <v>501</v>
      </c>
      <c r="L402" s="4">
        <v>797</v>
      </c>
      <c r="M402" s="4">
        <v>51</v>
      </c>
      <c r="N402" s="4">
        <v>2208</v>
      </c>
      <c r="O402" s="5">
        <f>VLOOKUP(A402,'[1]census pivot'!$A$4:$S$462,2,FALSE)</f>
        <v>616638.81700000004</v>
      </c>
      <c r="P402" s="5">
        <f>VLOOKUP(A402,'[1]census pivot'!$A$4:$S$462,3,FALSE)</f>
        <v>631765.04799999995</v>
      </c>
      <c r="Q402" s="5">
        <f>VLOOKUP(A402,'[1]census pivot'!$A$4:$S$462,4,FALSE)</f>
        <v>631568.48100000015</v>
      </c>
      <c r="R402" s="5">
        <f>VLOOKUP(A402,'[1]census pivot'!$A$4:$S$462,5,FALSE)</f>
        <v>647877.9389999999</v>
      </c>
      <c r="S402" s="5">
        <f>VLOOKUP(A402,'[1]census pivot'!$A$4:$S$462,6,FALSE)</f>
        <v>675994.20600000012</v>
      </c>
      <c r="T402" s="5">
        <f>VLOOKUP(A402,'[1]census pivot'!$A$4:$S$462,7,FALSE)</f>
        <v>619503.32599999988</v>
      </c>
      <c r="U402" s="5">
        <f>VLOOKUP(A402,'[1]census pivot'!$A$4:$S$462,8,FALSE)</f>
        <v>619659.40899999999</v>
      </c>
      <c r="V402" s="5">
        <f>VLOOKUP(A402,'[1]census pivot'!$A$4:$S$462,9,FALSE)</f>
        <v>631485.64999999991</v>
      </c>
      <c r="W402" s="5">
        <f>VLOOKUP(A402,'[1]census pivot'!$A$4:$S$462,10,FALSE)</f>
        <v>670039.53500000027</v>
      </c>
      <c r="X402" s="5">
        <f>VLOOKUP(A402,'[1]census pivot'!$A$4:$S$462,11,FALSE)</f>
        <v>677824.34399999981</v>
      </c>
      <c r="Y402" s="5">
        <f>VLOOKUP(A402,'[1]census pivot'!$A$4:$S$462,12,FALSE)</f>
        <v>664403.49199999985</v>
      </c>
      <c r="Z402" s="5">
        <f>VLOOKUP(A402,'[1]census pivot'!$A$4:$S$462,13,FALSE)</f>
        <v>604678.48400000017</v>
      </c>
      <c r="AA402" s="5">
        <f>VLOOKUP(A402,'[1]census pivot'!$A$4:$S$462,14,FALSE)</f>
        <v>539754.25099999993</v>
      </c>
      <c r="AB402" s="5">
        <f>VLOOKUP(A402,'[1]census pivot'!$A$4:$S$462,15,FALSE)</f>
        <v>418206.66700000007</v>
      </c>
      <c r="AC402" s="5">
        <f>VLOOKUP(A402,'[1]census pivot'!$A$4:$S$462,16,FALSE)</f>
        <v>302751.886</v>
      </c>
      <c r="AD402" s="5">
        <f>VLOOKUP(A402,'[1]census pivot'!$A$4:$S$462,17,FALSE)</f>
        <v>226642.467</v>
      </c>
      <c r="AE402" s="5">
        <f>VLOOKUP(A402,'[1]census pivot'!$A$4:$S$462,18,FALSE)</f>
        <v>161792.82299999997</v>
      </c>
      <c r="AF402" s="5">
        <f>VLOOKUP(A402,'[1]census pivot'!$A$4:$S$462,19,FALSE)</f>
        <v>146756.739</v>
      </c>
      <c r="AG402" s="6">
        <f t="shared" si="60"/>
        <v>1.573044014191536E-4</v>
      </c>
      <c r="AH402" s="6">
        <f t="shared" si="61"/>
        <v>6.3324528450792029E-5</v>
      </c>
      <c r="AI402" s="6">
        <f t="shared" si="62"/>
        <v>6.0428796165962081E-5</v>
      </c>
      <c r="AJ402" s="6">
        <f t="shared" si="63"/>
        <v>2.9051874288327435E-5</v>
      </c>
      <c r="AK402" s="6">
        <f t="shared" si="64"/>
        <v>5.2246395831364567E-5</v>
      </c>
      <c r="AL402" s="6">
        <f t="shared" si="65"/>
        <v>7.0032819673991641E-5</v>
      </c>
      <c r="AM402" s="6">
        <f t="shared" si="66"/>
        <v>1.3980725568812045E-4</v>
      </c>
      <c r="AN402" s="6">
        <f t="shared" si="67"/>
        <v>3.9946817858196626E-4</v>
      </c>
      <c r="AO402" s="6">
        <f t="shared" si="68"/>
        <v>1.2897901217986656E-3</v>
      </c>
      <c r="AP402" s="6">
        <f t="shared" si="69"/>
        <v>5.4307557215481604E-3</v>
      </c>
    </row>
    <row r="403" spans="1:42" x14ac:dyDescent="0.35">
      <c r="A403" s="3" t="s">
        <v>165</v>
      </c>
      <c r="B403" s="4">
        <v>47</v>
      </c>
      <c r="C403" s="4">
        <v>64</v>
      </c>
      <c r="D403" s="4">
        <v>42</v>
      </c>
      <c r="E403" s="4">
        <v>56</v>
      </c>
      <c r="F403" s="4">
        <v>46</v>
      </c>
      <c r="G403" s="4">
        <v>30</v>
      </c>
      <c r="H403" s="4">
        <v>68</v>
      </c>
      <c r="I403" s="4">
        <v>185</v>
      </c>
      <c r="J403" s="4">
        <v>292</v>
      </c>
      <c r="K403" s="4">
        <v>559</v>
      </c>
      <c r="L403" s="4">
        <v>1132</v>
      </c>
      <c r="M403" s="4">
        <v>45</v>
      </c>
      <c r="N403" s="4">
        <v>2566</v>
      </c>
      <c r="O403" s="5">
        <f>VLOOKUP(A403,'[1]census pivot'!$A$4:$S$462,2,FALSE)</f>
        <v>826641.96000000031</v>
      </c>
      <c r="P403" s="5">
        <f>VLOOKUP(A403,'[1]census pivot'!$A$4:$S$462,3,FALSE)</f>
        <v>849480.52600000065</v>
      </c>
      <c r="Q403" s="5">
        <f>VLOOKUP(A403,'[1]census pivot'!$A$4:$S$462,4,FALSE)</f>
        <v>864682.79</v>
      </c>
      <c r="R403" s="5">
        <f>VLOOKUP(A403,'[1]census pivot'!$A$4:$S$462,5,FALSE)</f>
        <v>912561.25800000003</v>
      </c>
      <c r="S403" s="5">
        <f>VLOOKUP(A403,'[1]census pivot'!$A$4:$S$462,6,FALSE)</f>
        <v>872045.46200000006</v>
      </c>
      <c r="T403" s="5">
        <f>VLOOKUP(A403,'[1]census pivot'!$A$4:$S$462,7,FALSE)</f>
        <v>897852.7659999996</v>
      </c>
      <c r="U403" s="5">
        <f>VLOOKUP(A403,'[1]census pivot'!$A$4:$S$462,8,FALSE)</f>
        <v>864103.18599999999</v>
      </c>
      <c r="V403" s="5">
        <f>VLOOKUP(A403,'[1]census pivot'!$A$4:$S$462,9,FALSE)</f>
        <v>845259.42799999926</v>
      </c>
      <c r="W403" s="5">
        <f>VLOOKUP(A403,'[1]census pivot'!$A$4:$S$462,10,FALSE)</f>
        <v>869776.49099999969</v>
      </c>
      <c r="X403" s="5">
        <f>VLOOKUP(A403,'[1]census pivot'!$A$4:$S$462,11,FALSE)</f>
        <v>916850.05399999989</v>
      </c>
      <c r="Y403" s="5">
        <f>VLOOKUP(A403,'[1]census pivot'!$A$4:$S$462,12,FALSE)</f>
        <v>917248.60599999991</v>
      </c>
      <c r="Z403" s="5">
        <f>VLOOKUP(A403,'[1]census pivot'!$A$4:$S$462,13,FALSE)</f>
        <v>796862.77599999995</v>
      </c>
      <c r="AA403" s="5">
        <f>VLOOKUP(A403,'[1]census pivot'!$A$4:$S$462,14,FALSE)</f>
        <v>663777.47600000037</v>
      </c>
      <c r="AB403" s="5">
        <f>VLOOKUP(A403,'[1]census pivot'!$A$4:$S$462,15,FALSE)</f>
        <v>485193.50099999987</v>
      </c>
      <c r="AC403" s="5">
        <f>VLOOKUP(A403,'[1]census pivot'!$A$4:$S$462,16,FALSE)</f>
        <v>361799.67900000012</v>
      </c>
      <c r="AD403" s="5">
        <f>VLOOKUP(A403,'[1]census pivot'!$A$4:$S$462,17,FALSE)</f>
        <v>288977.07099999994</v>
      </c>
      <c r="AE403" s="5">
        <f>VLOOKUP(A403,'[1]census pivot'!$A$4:$S$462,18,FALSE)</f>
        <v>233528.11600000007</v>
      </c>
      <c r="AF403" s="5">
        <f>VLOOKUP(A403,'[1]census pivot'!$A$4:$S$462,19,FALSE)</f>
        <v>232126.89200000005</v>
      </c>
      <c r="AG403" s="6">
        <f t="shared" si="60"/>
        <v>1.3427820673414637E-4</v>
      </c>
      <c r="AH403" s="6">
        <f t="shared" si="61"/>
        <v>2.4501749400405431E-5</v>
      </c>
      <c r="AI403" s="6">
        <f t="shared" si="62"/>
        <v>2.3534597023146922E-5</v>
      </c>
      <c r="AJ403" s="6">
        <f t="shared" si="63"/>
        <v>2.6107349589406769E-5</v>
      </c>
      <c r="AK403" s="6">
        <f t="shared" si="64"/>
        <v>1.7492345010180525E-5</v>
      </c>
      <c r="AL403" s="6">
        <f t="shared" si="65"/>
        <v>3.7075431918149927E-5</v>
      </c>
      <c r="AM403" s="6">
        <f t="shared" si="66"/>
        <v>1.26656786122857E-4</v>
      </c>
      <c r="AN403" s="6">
        <f t="shared" si="67"/>
        <v>3.4474893882852753E-4</v>
      </c>
      <c r="AO403" s="6">
        <f t="shared" si="68"/>
        <v>1.0698458386787268E-3</v>
      </c>
      <c r="AP403" s="6">
        <f t="shared" si="69"/>
        <v>4.8766430733066454E-3</v>
      </c>
    </row>
    <row r="404" spans="1:42" x14ac:dyDescent="0.35">
      <c r="A404" s="3" t="s">
        <v>345</v>
      </c>
      <c r="B404" s="4">
        <v>48</v>
      </c>
      <c r="C404" s="4">
        <v>52</v>
      </c>
      <c r="D404" s="4">
        <v>56</v>
      </c>
      <c r="E404" s="4">
        <v>41</v>
      </c>
      <c r="F404" s="4">
        <v>59</v>
      </c>
      <c r="G404" s="4">
        <v>56</v>
      </c>
      <c r="H404" s="4">
        <v>69</v>
      </c>
      <c r="I404" s="4">
        <v>174</v>
      </c>
      <c r="J404" s="4">
        <v>293</v>
      </c>
      <c r="K404" s="4">
        <v>510</v>
      </c>
      <c r="L404" s="4">
        <v>794</v>
      </c>
      <c r="M404" s="4">
        <v>50</v>
      </c>
      <c r="N404" s="4">
        <v>2202</v>
      </c>
      <c r="O404" s="5">
        <f>VLOOKUP(A404,'[1]census pivot'!$A$4:$S$462,2,FALSE)</f>
        <v>616253.6329999998</v>
      </c>
      <c r="P404" s="5">
        <f>VLOOKUP(A404,'[1]census pivot'!$A$4:$S$462,3,FALSE)</f>
        <v>619787.82100000011</v>
      </c>
      <c r="Q404" s="5">
        <f>VLOOKUP(A404,'[1]census pivot'!$A$4:$S$462,4,FALSE)</f>
        <v>622278.36100000003</v>
      </c>
      <c r="R404" s="5">
        <f>VLOOKUP(A404,'[1]census pivot'!$A$4:$S$462,5,FALSE)</f>
        <v>646848.3899999999</v>
      </c>
      <c r="S404" s="5">
        <f>VLOOKUP(A404,'[1]census pivot'!$A$4:$S$462,6,FALSE)</f>
        <v>657159.6190000003</v>
      </c>
      <c r="T404" s="5">
        <f>VLOOKUP(A404,'[1]census pivot'!$A$4:$S$462,7,FALSE)</f>
        <v>612755.28200000012</v>
      </c>
      <c r="U404" s="5">
        <f>VLOOKUP(A404,'[1]census pivot'!$A$4:$S$462,8,FALSE)</f>
        <v>612458.57200000004</v>
      </c>
      <c r="V404" s="5">
        <f>VLOOKUP(A404,'[1]census pivot'!$A$4:$S$462,9,FALSE)</f>
        <v>637783.97900000005</v>
      </c>
      <c r="W404" s="5">
        <f>VLOOKUP(A404,'[1]census pivot'!$A$4:$S$462,10,FALSE)</f>
        <v>664843.96700000006</v>
      </c>
      <c r="X404" s="5">
        <f>VLOOKUP(A404,'[1]census pivot'!$A$4:$S$462,11,FALSE)</f>
        <v>676181.62699999998</v>
      </c>
      <c r="Y404" s="5">
        <f>VLOOKUP(A404,'[1]census pivot'!$A$4:$S$462,12,FALSE)</f>
        <v>650511.24800000002</v>
      </c>
      <c r="Z404" s="5">
        <f>VLOOKUP(A404,'[1]census pivot'!$A$4:$S$462,13,FALSE)</f>
        <v>588692.22100000014</v>
      </c>
      <c r="AA404" s="5">
        <f>VLOOKUP(A404,'[1]census pivot'!$A$4:$S$462,14,FALSE)</f>
        <v>520759.55199999968</v>
      </c>
      <c r="AB404" s="5">
        <f>VLOOKUP(A404,'[1]census pivot'!$A$4:$S$462,15,FALSE)</f>
        <v>393325.13800000004</v>
      </c>
      <c r="AC404" s="5">
        <f>VLOOKUP(A404,'[1]census pivot'!$A$4:$S$462,16,FALSE)</f>
        <v>290801.52499999997</v>
      </c>
      <c r="AD404" s="5">
        <f>VLOOKUP(A404,'[1]census pivot'!$A$4:$S$462,17,FALSE)</f>
        <v>221210.905</v>
      </c>
      <c r="AE404" s="5">
        <f>VLOOKUP(A404,'[1]census pivot'!$A$4:$S$462,18,FALSE)</f>
        <v>160385.38799999998</v>
      </c>
      <c r="AF404" s="5">
        <f>VLOOKUP(A404,'[1]census pivot'!$A$4:$S$462,19,FALSE)</f>
        <v>140049.56700000001</v>
      </c>
      <c r="AG404" s="6">
        <f t="shared" si="60"/>
        <v>1.6227084863287131E-4</v>
      </c>
      <c r="AH404" s="6">
        <f t="shared" si="61"/>
        <v>4.5086164337738969E-5</v>
      </c>
      <c r="AI404" s="6">
        <f t="shared" si="62"/>
        <v>4.2944521516355194E-5</v>
      </c>
      <c r="AJ404" s="6">
        <f t="shared" si="63"/>
        <v>4.8154858686408538E-5</v>
      </c>
      <c r="AK404" s="6">
        <f t="shared" si="64"/>
        <v>4.2990018886021965E-5</v>
      </c>
      <c r="AL404" s="6">
        <f t="shared" si="65"/>
        <v>5.2009022811703877E-5</v>
      </c>
      <c r="AM404" s="6">
        <f t="shared" si="66"/>
        <v>1.5683421689389652E-4</v>
      </c>
      <c r="AN404" s="6">
        <f t="shared" si="67"/>
        <v>4.2828326367978445E-4</v>
      </c>
      <c r="AO404" s="6">
        <f t="shared" si="68"/>
        <v>1.3364909705765933E-3</v>
      </c>
      <c r="AP404" s="6">
        <f t="shared" si="69"/>
        <v>5.6694213128127696E-3</v>
      </c>
    </row>
    <row r="405" spans="1:42" x14ac:dyDescent="0.35">
      <c r="A405" s="3" t="s">
        <v>127</v>
      </c>
      <c r="B405" s="4">
        <v>37</v>
      </c>
      <c r="C405" s="4">
        <v>41</v>
      </c>
      <c r="D405" s="4">
        <v>56</v>
      </c>
      <c r="E405" s="4">
        <v>57</v>
      </c>
      <c r="F405" s="4">
        <v>54</v>
      </c>
      <c r="G405" s="4">
        <v>63</v>
      </c>
      <c r="H405" s="4">
        <v>93</v>
      </c>
      <c r="I405" s="4">
        <v>162</v>
      </c>
      <c r="J405" s="4">
        <v>294</v>
      </c>
      <c r="K405" s="4">
        <v>648</v>
      </c>
      <c r="L405" s="4">
        <v>962</v>
      </c>
      <c r="M405" s="4">
        <v>56</v>
      </c>
      <c r="N405" s="4">
        <v>2523</v>
      </c>
      <c r="O405" s="5">
        <f>VLOOKUP(A405,'[1]census pivot'!$A$4:$S$462,2,FALSE)</f>
        <v>1080836.835</v>
      </c>
      <c r="P405" s="5">
        <f>VLOOKUP(A405,'[1]census pivot'!$A$4:$S$462,3,FALSE)</f>
        <v>1068743.5819999999</v>
      </c>
      <c r="Q405" s="5">
        <f>VLOOKUP(A405,'[1]census pivot'!$A$4:$S$462,4,FALSE)</f>
        <v>1133332.9050000003</v>
      </c>
      <c r="R405" s="5">
        <f>VLOOKUP(A405,'[1]census pivot'!$A$4:$S$462,5,FALSE)</f>
        <v>1231206.827</v>
      </c>
      <c r="S405" s="5">
        <f>VLOOKUP(A405,'[1]census pivot'!$A$4:$S$462,6,FALSE)</f>
        <v>1208009.1029999999</v>
      </c>
      <c r="T405" s="5">
        <f>VLOOKUP(A405,'[1]census pivot'!$A$4:$S$462,7,FALSE)</f>
        <v>1157470.8419999999</v>
      </c>
      <c r="U405" s="5">
        <f>VLOOKUP(A405,'[1]census pivot'!$A$4:$S$462,8,FALSE)</f>
        <v>1089856.3319999997</v>
      </c>
      <c r="V405" s="5">
        <f>VLOOKUP(A405,'[1]census pivot'!$A$4:$S$462,9,FALSE)</f>
        <v>1198027.1689999995</v>
      </c>
      <c r="W405" s="5">
        <f>VLOOKUP(A405,'[1]census pivot'!$A$4:$S$462,10,FALSE)</f>
        <v>1307356.4850000001</v>
      </c>
      <c r="X405" s="5">
        <f>VLOOKUP(A405,'[1]census pivot'!$A$4:$S$462,11,FALSE)</f>
        <v>1382337.7810000002</v>
      </c>
      <c r="Y405" s="5">
        <f>VLOOKUP(A405,'[1]census pivot'!$A$4:$S$462,12,FALSE)</f>
        <v>1282469.3320000002</v>
      </c>
      <c r="Z405" s="5">
        <f>VLOOKUP(A405,'[1]census pivot'!$A$4:$S$462,13,FALSE)</f>
        <v>1160709.0660000003</v>
      </c>
      <c r="AA405" s="5">
        <f>VLOOKUP(A405,'[1]census pivot'!$A$4:$S$462,14,FALSE)</f>
        <v>1062119.6310000001</v>
      </c>
      <c r="AB405" s="5">
        <f>VLOOKUP(A405,'[1]census pivot'!$A$4:$S$462,15,FALSE)</f>
        <v>894944.47200000018</v>
      </c>
      <c r="AC405" s="5">
        <f>VLOOKUP(A405,'[1]census pivot'!$A$4:$S$462,16,FALSE)</f>
        <v>738436.54799999984</v>
      </c>
      <c r="AD405" s="5">
        <f>VLOOKUP(A405,'[1]census pivot'!$A$4:$S$462,17,FALSE)</f>
        <v>615761.45400000026</v>
      </c>
      <c r="AE405" s="5">
        <f>VLOOKUP(A405,'[1]census pivot'!$A$4:$S$462,18,FALSE)</f>
        <v>470774.87600000005</v>
      </c>
      <c r="AF405" s="5">
        <f>VLOOKUP(A405,'[1]census pivot'!$A$4:$S$462,19,FALSE)</f>
        <v>412305.614</v>
      </c>
      <c r="AG405" s="6">
        <f t="shared" si="60"/>
        <v>7.2166304361749481E-5</v>
      </c>
      <c r="AH405" s="6">
        <f t="shared" si="61"/>
        <v>2.5430542640365604E-5</v>
      </c>
      <c r="AI405" s="6">
        <f t="shared" si="62"/>
        <v>2.2958197062938995E-5</v>
      </c>
      <c r="AJ405" s="6">
        <f t="shared" si="63"/>
        <v>2.4028544052126522E-5</v>
      </c>
      <c r="AK405" s="6">
        <f t="shared" si="64"/>
        <v>2.5145849378963021E-5</v>
      </c>
      <c r="AL405" s="6">
        <f t="shared" si="65"/>
        <v>3.4899336445894567E-5</v>
      </c>
      <c r="AM405" s="6">
        <f t="shared" si="66"/>
        <v>7.2880110023161162E-5</v>
      </c>
      <c r="AN405" s="6">
        <f t="shared" si="67"/>
        <v>1.799947448881217E-4</v>
      </c>
      <c r="AO405" s="6">
        <f t="shared" si="68"/>
        <v>5.9639055051201079E-4</v>
      </c>
      <c r="AP405" s="6">
        <f t="shared" si="69"/>
        <v>2.3332207162233788E-3</v>
      </c>
    </row>
    <row r="406" spans="1:42" x14ac:dyDescent="0.35">
      <c r="A406" s="3" t="s">
        <v>391</v>
      </c>
      <c r="B406" s="4">
        <v>62</v>
      </c>
      <c r="C406" s="4">
        <v>68</v>
      </c>
      <c r="D406" s="4">
        <v>40</v>
      </c>
      <c r="E406" s="4">
        <v>55</v>
      </c>
      <c r="F406" s="4">
        <v>61</v>
      </c>
      <c r="G406" s="4">
        <v>37</v>
      </c>
      <c r="H406" s="4">
        <v>64</v>
      </c>
      <c r="I406" s="4">
        <v>187</v>
      </c>
      <c r="J406" s="4">
        <v>302</v>
      </c>
      <c r="K406" s="4">
        <v>708</v>
      </c>
      <c r="L406" s="4">
        <v>1526</v>
      </c>
      <c r="M406" s="4">
        <v>52</v>
      </c>
      <c r="N406" s="4">
        <v>3162</v>
      </c>
      <c r="O406" s="5">
        <f>VLOOKUP(A406,'[1]census pivot'!$A$4:$S$462,2,FALSE)</f>
        <v>714393.63199999975</v>
      </c>
      <c r="P406" s="5">
        <f>VLOOKUP(A406,'[1]census pivot'!$A$4:$S$462,3,FALSE)</f>
        <v>749011.27399999963</v>
      </c>
      <c r="Q406" s="5">
        <f>VLOOKUP(A406,'[1]census pivot'!$A$4:$S$462,4,FALSE)</f>
        <v>769351.46500000008</v>
      </c>
      <c r="R406" s="5">
        <f>VLOOKUP(A406,'[1]census pivot'!$A$4:$S$462,5,FALSE)</f>
        <v>877144.60200000007</v>
      </c>
      <c r="S406" s="5">
        <f>VLOOKUP(A406,'[1]census pivot'!$A$4:$S$462,6,FALSE)</f>
        <v>865092.85300000012</v>
      </c>
      <c r="T406" s="5">
        <f>VLOOKUP(A406,'[1]census pivot'!$A$4:$S$462,7,FALSE)</f>
        <v>792242.40699999989</v>
      </c>
      <c r="U406" s="5">
        <f>VLOOKUP(A406,'[1]census pivot'!$A$4:$S$462,8,FALSE)</f>
        <v>744155.96500000008</v>
      </c>
      <c r="V406" s="5">
        <f>VLOOKUP(A406,'[1]census pivot'!$A$4:$S$462,9,FALSE)</f>
        <v>740465.7209999999</v>
      </c>
      <c r="W406" s="5">
        <f>VLOOKUP(A406,'[1]census pivot'!$A$4:$S$462,10,FALSE)</f>
        <v>825642.59299999999</v>
      </c>
      <c r="X406" s="5">
        <f>VLOOKUP(A406,'[1]census pivot'!$A$4:$S$462,11,FALSE)</f>
        <v>914872.57299999974</v>
      </c>
      <c r="Y406" s="5">
        <f>VLOOKUP(A406,'[1]census pivot'!$A$4:$S$462,12,FALSE)</f>
        <v>965403.84799999988</v>
      </c>
      <c r="Z406" s="5">
        <f>VLOOKUP(A406,'[1]census pivot'!$A$4:$S$462,13,FALSE)</f>
        <v>889099.91499999992</v>
      </c>
      <c r="AA406" s="5">
        <f>VLOOKUP(A406,'[1]census pivot'!$A$4:$S$462,14,FALSE)</f>
        <v>760945.25500000012</v>
      </c>
      <c r="AB406" s="5">
        <f>VLOOKUP(A406,'[1]census pivot'!$A$4:$S$462,15,FALSE)</f>
        <v>577125.74100000004</v>
      </c>
      <c r="AC406" s="5">
        <f>VLOOKUP(A406,'[1]census pivot'!$A$4:$S$462,16,FALSE)</f>
        <v>431505.66600000014</v>
      </c>
      <c r="AD406" s="5">
        <f>VLOOKUP(A406,'[1]census pivot'!$A$4:$S$462,17,FALSE)</f>
        <v>356795.2240000001</v>
      </c>
      <c r="AE406" s="5">
        <f>VLOOKUP(A406,'[1]census pivot'!$A$4:$S$462,18,FALSE)</f>
        <v>301893.76000000013</v>
      </c>
      <c r="AF406" s="5">
        <f>VLOOKUP(A406,'[1]census pivot'!$A$4:$S$462,19,FALSE)</f>
        <v>308211.10899999994</v>
      </c>
      <c r="AG406" s="6">
        <f t="shared" si="60"/>
        <v>1.8197250672021673E-4</v>
      </c>
      <c r="AH406" s="6">
        <f t="shared" si="61"/>
        <v>2.6344165970737781E-5</v>
      </c>
      <c r="AI406" s="6">
        <f t="shared" si="62"/>
        <v>2.2958982936111884E-5</v>
      </c>
      <c r="AJ406" s="6">
        <f t="shared" si="63"/>
        <v>3.9703244361417483E-5</v>
      </c>
      <c r="AK406" s="6">
        <f t="shared" si="64"/>
        <v>2.3625441273278373E-5</v>
      </c>
      <c r="AL406" s="6">
        <f t="shared" si="65"/>
        <v>3.4037548567440136E-5</v>
      </c>
      <c r="AM406" s="6">
        <f t="shared" si="66"/>
        <v>1.1333023083240807E-4</v>
      </c>
      <c r="AN406" s="6">
        <f t="shared" si="67"/>
        <v>2.9941562190517827E-4</v>
      </c>
      <c r="AO406" s="6">
        <f t="shared" si="68"/>
        <v>1.0748623663030621E-3</v>
      </c>
      <c r="AP406" s="6">
        <f t="shared" si="69"/>
        <v>4.9511518418370844E-3</v>
      </c>
    </row>
    <row r="407" spans="1:42" x14ac:dyDescent="0.35">
      <c r="A407" s="3" t="s">
        <v>347</v>
      </c>
      <c r="B407" s="4">
        <v>59</v>
      </c>
      <c r="C407" s="4">
        <v>60</v>
      </c>
      <c r="D407" s="4">
        <v>56</v>
      </c>
      <c r="E407" s="4">
        <v>44</v>
      </c>
      <c r="F407" s="4">
        <v>46</v>
      </c>
      <c r="G407" s="4">
        <v>62</v>
      </c>
      <c r="H407" s="4">
        <v>106</v>
      </c>
      <c r="I407" s="4">
        <v>159</v>
      </c>
      <c r="J407" s="4">
        <v>304</v>
      </c>
      <c r="K407" s="4">
        <v>479</v>
      </c>
      <c r="L407" s="4">
        <v>745</v>
      </c>
      <c r="M407" s="4">
        <v>40</v>
      </c>
      <c r="N407" s="4">
        <v>2160</v>
      </c>
      <c r="O407" s="5">
        <f>VLOOKUP(A407,'[1]census pivot'!$A$4:$S$462,2,FALSE)</f>
        <v>611557.70200000016</v>
      </c>
      <c r="P407" s="5">
        <f>VLOOKUP(A407,'[1]census pivot'!$A$4:$S$462,3,FALSE)</f>
        <v>634049.86200000008</v>
      </c>
      <c r="Q407" s="5">
        <f>VLOOKUP(A407,'[1]census pivot'!$A$4:$S$462,4,FALSE)</f>
        <v>638011.62099999993</v>
      </c>
      <c r="R407" s="5">
        <f>VLOOKUP(A407,'[1]census pivot'!$A$4:$S$462,5,FALSE)</f>
        <v>646627.74500000011</v>
      </c>
      <c r="S407" s="5">
        <f>VLOOKUP(A407,'[1]census pivot'!$A$4:$S$462,6,FALSE)</f>
        <v>687405.94900000014</v>
      </c>
      <c r="T407" s="5">
        <f>VLOOKUP(A407,'[1]census pivot'!$A$4:$S$462,7,FALSE)</f>
        <v>626622.12899999984</v>
      </c>
      <c r="U407" s="5">
        <f>VLOOKUP(A407,'[1]census pivot'!$A$4:$S$462,8,FALSE)</f>
        <v>625191.58400000003</v>
      </c>
      <c r="V407" s="5">
        <f>VLOOKUP(A407,'[1]census pivot'!$A$4:$S$462,9,FALSE)</f>
        <v>623145.33099999966</v>
      </c>
      <c r="W407" s="5">
        <f>VLOOKUP(A407,'[1]census pivot'!$A$4:$S$462,10,FALSE)</f>
        <v>673079.00100000005</v>
      </c>
      <c r="X407" s="5">
        <f>VLOOKUP(A407,'[1]census pivot'!$A$4:$S$462,11,FALSE)</f>
        <v>672713.12399999995</v>
      </c>
      <c r="Y407" s="5">
        <f>VLOOKUP(A407,'[1]census pivot'!$A$4:$S$462,12,FALSE)</f>
        <v>672645.20299999998</v>
      </c>
      <c r="Z407" s="5">
        <f>VLOOKUP(A407,'[1]census pivot'!$A$4:$S$462,13,FALSE)</f>
        <v>625332.57299999997</v>
      </c>
      <c r="AA407" s="5">
        <f>VLOOKUP(A407,'[1]census pivot'!$A$4:$S$462,14,FALSE)</f>
        <v>551815.78800000006</v>
      </c>
      <c r="AB407" s="5">
        <f>VLOOKUP(A407,'[1]census pivot'!$A$4:$S$462,15,FALSE)</f>
        <v>446475.92599999998</v>
      </c>
      <c r="AC407" s="5">
        <f>VLOOKUP(A407,'[1]census pivot'!$A$4:$S$462,16,FALSE)</f>
        <v>319867.87399999995</v>
      </c>
      <c r="AD407" s="5">
        <f>VLOOKUP(A407,'[1]census pivot'!$A$4:$S$462,17,FALSE)</f>
        <v>234303.53299999997</v>
      </c>
      <c r="AE407" s="5">
        <f>VLOOKUP(A407,'[1]census pivot'!$A$4:$S$462,18,FALSE)</f>
        <v>167426.51799999995</v>
      </c>
      <c r="AF407" s="5">
        <f>VLOOKUP(A407,'[1]census pivot'!$A$4:$S$462,19,FALSE)</f>
        <v>155891.88399999999</v>
      </c>
      <c r="AG407" s="6">
        <f t="shared" si="60"/>
        <v>1.9458507285711525E-4</v>
      </c>
      <c r="AH407" s="6">
        <f t="shared" si="61"/>
        <v>4.4023029349124627E-5</v>
      </c>
      <c r="AI407" s="6">
        <f t="shared" si="62"/>
        <v>4.1977950221098381E-5</v>
      </c>
      <c r="AJ407" s="6">
        <f t="shared" si="63"/>
        <v>3.6746681652623822E-5</v>
      </c>
      <c r="AK407" s="6">
        <f t="shared" si="64"/>
        <v>4.7831226794159587E-5</v>
      </c>
      <c r="AL407" s="6">
        <f t="shared" si="65"/>
        <v>7.8789418307885489E-5</v>
      </c>
      <c r="AM407" s="6">
        <f t="shared" si="66"/>
        <v>1.3507218398955915E-4</v>
      </c>
      <c r="AN407" s="6">
        <f t="shared" si="67"/>
        <v>3.9668879685592816E-4</v>
      </c>
      <c r="AO407" s="6">
        <f t="shared" si="68"/>
        <v>1.1923429646541431E-3</v>
      </c>
      <c r="AP407" s="6">
        <f t="shared" si="69"/>
        <v>4.7789530852035888E-3</v>
      </c>
    </row>
    <row r="408" spans="1:42" x14ac:dyDescent="0.35">
      <c r="A408" s="3" t="s">
        <v>429</v>
      </c>
      <c r="B408" s="4">
        <v>58</v>
      </c>
      <c r="C408" s="4">
        <v>52</v>
      </c>
      <c r="D408" s="4">
        <v>42</v>
      </c>
      <c r="E408" s="4">
        <v>66</v>
      </c>
      <c r="F408" s="4">
        <v>44</v>
      </c>
      <c r="G408" s="4">
        <v>41</v>
      </c>
      <c r="H408" s="4">
        <v>68</v>
      </c>
      <c r="I408" s="4">
        <v>114</v>
      </c>
      <c r="J408" s="4">
        <v>308</v>
      </c>
      <c r="K408" s="4">
        <v>485</v>
      </c>
      <c r="L408" s="4">
        <v>645</v>
      </c>
      <c r="M408" s="4">
        <v>50</v>
      </c>
      <c r="N408" s="4">
        <v>1973</v>
      </c>
      <c r="O408" s="5">
        <f>VLOOKUP(A408,'[1]census pivot'!$A$4:$S$462,2,FALSE)</f>
        <v>386950.95600000006</v>
      </c>
      <c r="P408" s="5">
        <f>VLOOKUP(A408,'[1]census pivot'!$A$4:$S$462,3,FALSE)</f>
        <v>399998.70600000006</v>
      </c>
      <c r="Q408" s="5">
        <f>VLOOKUP(A408,'[1]census pivot'!$A$4:$S$462,4,FALSE)</f>
        <v>407017.67500000005</v>
      </c>
      <c r="R408" s="5">
        <f>VLOOKUP(A408,'[1]census pivot'!$A$4:$S$462,5,FALSE)</f>
        <v>405741.14600000001</v>
      </c>
      <c r="S408" s="5">
        <f>VLOOKUP(A408,'[1]census pivot'!$A$4:$S$462,6,FALSE)</f>
        <v>437529.06800000014</v>
      </c>
      <c r="T408" s="5">
        <f>VLOOKUP(A408,'[1]census pivot'!$A$4:$S$462,7,FALSE)</f>
        <v>410487.39500000008</v>
      </c>
      <c r="U408" s="5">
        <f>VLOOKUP(A408,'[1]census pivot'!$A$4:$S$462,8,FALSE)</f>
        <v>407544.50600000005</v>
      </c>
      <c r="V408" s="5">
        <f>VLOOKUP(A408,'[1]census pivot'!$A$4:$S$462,9,FALSE)</f>
        <v>391554.87199999992</v>
      </c>
      <c r="W408" s="5">
        <f>VLOOKUP(A408,'[1]census pivot'!$A$4:$S$462,10,FALSE)</f>
        <v>415554.19199999992</v>
      </c>
      <c r="X408" s="5">
        <f>VLOOKUP(A408,'[1]census pivot'!$A$4:$S$462,11,FALSE)</f>
        <v>422063.30600000004</v>
      </c>
      <c r="Y408" s="5">
        <f>VLOOKUP(A408,'[1]census pivot'!$A$4:$S$462,12,FALSE)</f>
        <v>442995.83100000001</v>
      </c>
      <c r="Z408" s="5">
        <f>VLOOKUP(A408,'[1]census pivot'!$A$4:$S$462,13,FALSE)</f>
        <v>420319.36900000012</v>
      </c>
      <c r="AA408" s="5">
        <f>VLOOKUP(A408,'[1]census pivot'!$A$4:$S$462,14,FALSE)</f>
        <v>377242.43999999989</v>
      </c>
      <c r="AB408" s="5">
        <f>VLOOKUP(A408,'[1]census pivot'!$A$4:$S$462,15,FALSE)</f>
        <v>309442.72900000005</v>
      </c>
      <c r="AC408" s="5">
        <f>VLOOKUP(A408,'[1]census pivot'!$A$4:$S$462,16,FALSE)</f>
        <v>220666.04</v>
      </c>
      <c r="AD408" s="5">
        <f>VLOOKUP(A408,'[1]census pivot'!$A$4:$S$462,17,FALSE)</f>
        <v>158919.27899999998</v>
      </c>
      <c r="AE408" s="5">
        <f>VLOOKUP(A408,'[1]census pivot'!$A$4:$S$462,18,FALSE)</f>
        <v>112715.31900000003</v>
      </c>
      <c r="AF408" s="5">
        <f>VLOOKUP(A408,'[1]census pivot'!$A$4:$S$462,19,FALSE)</f>
        <v>102567.155</v>
      </c>
      <c r="AG408" s="6">
        <f t="shared" si="60"/>
        <v>2.8427375173612434E-4</v>
      </c>
      <c r="AH408" s="6">
        <f t="shared" si="61"/>
        <v>5.2043553252235653E-5</v>
      </c>
      <c r="AI408" s="6">
        <f t="shared" si="62"/>
        <v>4.9806099281955653E-5</v>
      </c>
      <c r="AJ408" s="6">
        <f t="shared" si="63"/>
        <v>5.3787633399397214E-5</v>
      </c>
      <c r="AK408" s="6">
        <f t="shared" si="64"/>
        <v>5.0798586992451381E-5</v>
      </c>
      <c r="AL408" s="6">
        <f t="shared" si="65"/>
        <v>7.8607342656158765E-5</v>
      </c>
      <c r="AM408" s="6">
        <f t="shared" si="66"/>
        <v>1.4293563045970773E-4</v>
      </c>
      <c r="AN408" s="6">
        <f t="shared" si="67"/>
        <v>5.8101283738620812E-4</v>
      </c>
      <c r="AO408" s="6">
        <f t="shared" si="68"/>
        <v>1.7854868399348747E-3</v>
      </c>
      <c r="AP408" s="6">
        <f t="shared" si="69"/>
        <v>6.2885628445090436E-3</v>
      </c>
    </row>
    <row r="409" spans="1:42" x14ac:dyDescent="0.35">
      <c r="A409" s="3" t="s">
        <v>364</v>
      </c>
      <c r="B409" s="4">
        <v>52</v>
      </c>
      <c r="C409" s="4">
        <v>63</v>
      </c>
      <c r="D409" s="4">
        <v>55</v>
      </c>
      <c r="E409" s="4">
        <v>46</v>
      </c>
      <c r="F409" s="4">
        <v>55</v>
      </c>
      <c r="G409" s="4">
        <v>63</v>
      </c>
      <c r="H409" s="4">
        <v>88</v>
      </c>
      <c r="I409" s="4">
        <v>217</v>
      </c>
      <c r="J409" s="4">
        <v>310</v>
      </c>
      <c r="K409" s="4">
        <v>641</v>
      </c>
      <c r="L409" s="4">
        <v>1054</v>
      </c>
      <c r="M409" s="4">
        <v>33</v>
      </c>
      <c r="N409" s="4">
        <v>2677</v>
      </c>
      <c r="O409" s="5">
        <f>VLOOKUP(A409,'[1]census pivot'!$A$4:$S$462,2,FALSE)</f>
        <v>680908.41100000008</v>
      </c>
      <c r="P409" s="5">
        <f>VLOOKUP(A409,'[1]census pivot'!$A$4:$S$462,3,FALSE)</f>
        <v>718095.2620000001</v>
      </c>
      <c r="Q409" s="5">
        <f>VLOOKUP(A409,'[1]census pivot'!$A$4:$S$462,4,FALSE)</f>
        <v>738573.32599999977</v>
      </c>
      <c r="R409" s="5">
        <f>VLOOKUP(A409,'[1]census pivot'!$A$4:$S$462,5,FALSE)</f>
        <v>780182.63199999998</v>
      </c>
      <c r="S409" s="5">
        <f>VLOOKUP(A409,'[1]census pivot'!$A$4:$S$462,6,FALSE)</f>
        <v>753054.13399999985</v>
      </c>
      <c r="T409" s="5">
        <f>VLOOKUP(A409,'[1]census pivot'!$A$4:$S$462,7,FALSE)</f>
        <v>701374.10399999982</v>
      </c>
      <c r="U409" s="5">
        <f>VLOOKUP(A409,'[1]census pivot'!$A$4:$S$462,8,FALSE)</f>
        <v>679642.26799999969</v>
      </c>
      <c r="V409" s="5">
        <f>VLOOKUP(A409,'[1]census pivot'!$A$4:$S$462,9,FALSE)</f>
        <v>666983.47899999993</v>
      </c>
      <c r="W409" s="5">
        <f>VLOOKUP(A409,'[1]census pivot'!$A$4:$S$462,10,FALSE)</f>
        <v>738850.12999999989</v>
      </c>
      <c r="X409" s="5">
        <f>VLOOKUP(A409,'[1]census pivot'!$A$4:$S$462,11,FALSE)</f>
        <v>795681.33099999942</v>
      </c>
      <c r="Y409" s="5">
        <f>VLOOKUP(A409,'[1]census pivot'!$A$4:$S$462,12,FALSE)</f>
        <v>846703.37700000033</v>
      </c>
      <c r="Z409" s="5">
        <f>VLOOKUP(A409,'[1]census pivot'!$A$4:$S$462,13,FALSE)</f>
        <v>775119.86699999997</v>
      </c>
      <c r="AA409" s="5">
        <f>VLOOKUP(A409,'[1]census pivot'!$A$4:$S$462,14,FALSE)</f>
        <v>666735.2300000001</v>
      </c>
      <c r="AB409" s="5">
        <f>VLOOKUP(A409,'[1]census pivot'!$A$4:$S$462,15,FALSE)</f>
        <v>485186.80500000011</v>
      </c>
      <c r="AC409" s="5">
        <f>VLOOKUP(A409,'[1]census pivot'!$A$4:$S$462,16,FALSE)</f>
        <v>370558.5909999999</v>
      </c>
      <c r="AD409" s="5">
        <f>VLOOKUP(A409,'[1]census pivot'!$A$4:$S$462,17,FALSE)</f>
        <v>289758.24700000009</v>
      </c>
      <c r="AE409" s="5">
        <f>VLOOKUP(A409,'[1]census pivot'!$A$4:$S$462,18,FALSE)</f>
        <v>230890.16399999996</v>
      </c>
      <c r="AF409" s="5">
        <f>VLOOKUP(A409,'[1]census pivot'!$A$4:$S$462,19,FALSE)</f>
        <v>228111.48500000004</v>
      </c>
      <c r="AG409" s="6">
        <f t="shared" si="60"/>
        <v>1.6889202445172908E-4</v>
      </c>
      <c r="AH409" s="6">
        <f t="shared" si="61"/>
        <v>3.7757387269203615E-5</v>
      </c>
      <c r="AI409" s="6">
        <f t="shared" si="62"/>
        <v>3.5871824378101308E-5</v>
      </c>
      <c r="AJ409" s="6">
        <f t="shared" si="63"/>
        <v>3.9825740747988771E-5</v>
      </c>
      <c r="AK409" s="6">
        <f t="shared" si="64"/>
        <v>4.4813269220966544E-5</v>
      </c>
      <c r="AL409" s="6">
        <f t="shared" si="65"/>
        <v>5.3580625520534267E-5</v>
      </c>
      <c r="AM409" s="6">
        <f t="shared" si="66"/>
        <v>1.5050056032086834E-4</v>
      </c>
      <c r="AN409" s="6">
        <f t="shared" si="67"/>
        <v>3.6225728055217025E-4</v>
      </c>
      <c r="AO409" s="6">
        <f t="shared" si="68"/>
        <v>1.2311571234200885E-3</v>
      </c>
      <c r="AP409" s="6">
        <f t="shared" si="69"/>
        <v>4.6205477115718215E-3</v>
      </c>
    </row>
    <row r="410" spans="1:42" x14ac:dyDescent="0.35">
      <c r="A410" s="3" t="s">
        <v>389</v>
      </c>
      <c r="B410" s="4">
        <v>60</v>
      </c>
      <c r="C410" s="4">
        <v>58</v>
      </c>
      <c r="D410" s="4">
        <v>53</v>
      </c>
      <c r="E410" s="4">
        <v>55</v>
      </c>
      <c r="F410" s="4">
        <v>65</v>
      </c>
      <c r="G410" s="4">
        <v>72</v>
      </c>
      <c r="H410" s="4">
        <v>91</v>
      </c>
      <c r="I410" s="4">
        <v>171</v>
      </c>
      <c r="J410" s="4">
        <v>312</v>
      </c>
      <c r="K410" s="4">
        <v>691</v>
      </c>
      <c r="L410" s="4">
        <v>1423</v>
      </c>
      <c r="M410" s="4">
        <v>43</v>
      </c>
      <c r="N410" s="4">
        <v>3094</v>
      </c>
      <c r="O410" s="5">
        <f>VLOOKUP(A410,'[1]census pivot'!$A$4:$S$462,2,FALSE)</f>
        <v>720027.64300000016</v>
      </c>
      <c r="P410" s="5">
        <f>VLOOKUP(A410,'[1]census pivot'!$A$4:$S$462,3,FALSE)</f>
        <v>748472.10999999987</v>
      </c>
      <c r="Q410" s="5">
        <f>VLOOKUP(A410,'[1]census pivot'!$A$4:$S$462,4,FALSE)</f>
        <v>782556.02399999986</v>
      </c>
      <c r="R410" s="5">
        <f>VLOOKUP(A410,'[1]census pivot'!$A$4:$S$462,5,FALSE)</f>
        <v>904750.4790000004</v>
      </c>
      <c r="S410" s="5">
        <f>VLOOKUP(A410,'[1]census pivot'!$A$4:$S$462,6,FALSE)</f>
        <v>847809.77399999986</v>
      </c>
      <c r="T410" s="5">
        <f>VLOOKUP(A410,'[1]census pivot'!$A$4:$S$462,7,FALSE)</f>
        <v>768745.82900000014</v>
      </c>
      <c r="U410" s="5">
        <f>VLOOKUP(A410,'[1]census pivot'!$A$4:$S$462,8,FALSE)</f>
        <v>714023.40799999982</v>
      </c>
      <c r="V410" s="5">
        <f>VLOOKUP(A410,'[1]census pivot'!$A$4:$S$462,9,FALSE)</f>
        <v>778964.69300000009</v>
      </c>
      <c r="W410" s="5">
        <f>VLOOKUP(A410,'[1]census pivot'!$A$4:$S$462,10,FALSE)</f>
        <v>853986.68499999982</v>
      </c>
      <c r="X410" s="5">
        <f>VLOOKUP(A410,'[1]census pivot'!$A$4:$S$462,11,FALSE)</f>
        <v>948613.5469999999</v>
      </c>
      <c r="Y410" s="5">
        <f>VLOOKUP(A410,'[1]census pivot'!$A$4:$S$462,12,FALSE)</f>
        <v>958642.64899999986</v>
      </c>
      <c r="Z410" s="5">
        <f>VLOOKUP(A410,'[1]census pivot'!$A$4:$S$462,13,FALSE)</f>
        <v>847051.11199999962</v>
      </c>
      <c r="AA410" s="5">
        <f>VLOOKUP(A410,'[1]census pivot'!$A$4:$S$462,14,FALSE)</f>
        <v>710060.72600000026</v>
      </c>
      <c r="AB410" s="5">
        <f>VLOOKUP(A410,'[1]census pivot'!$A$4:$S$462,15,FALSE)</f>
        <v>534623.54499999981</v>
      </c>
      <c r="AC410" s="5">
        <f>VLOOKUP(A410,'[1]census pivot'!$A$4:$S$462,16,FALSE)</f>
        <v>412591.61599999992</v>
      </c>
      <c r="AD410" s="5">
        <f>VLOOKUP(A410,'[1]census pivot'!$A$4:$S$462,17,FALSE)</f>
        <v>368771.69699999981</v>
      </c>
      <c r="AE410" s="5">
        <f>VLOOKUP(A410,'[1]census pivot'!$A$4:$S$462,18,FALSE)</f>
        <v>308427.36399999994</v>
      </c>
      <c r="AF410" s="5">
        <f>VLOOKUP(A410,'[1]census pivot'!$A$4:$S$462,19,FALSE)</f>
        <v>292467.32799999998</v>
      </c>
      <c r="AG410" s="6">
        <f t="shared" si="60"/>
        <v>1.6388259693524013E-4</v>
      </c>
      <c r="AH410" s="6">
        <f t="shared" si="61"/>
        <v>3.4617260664917356E-5</v>
      </c>
      <c r="AI410" s="6">
        <f t="shared" si="62"/>
        <v>3.0241470961854565E-5</v>
      </c>
      <c r="AJ410" s="6">
        <f t="shared" si="63"/>
        <v>4.383689543729049E-5</v>
      </c>
      <c r="AK410" s="6">
        <f t="shared" si="64"/>
        <v>4.4091943563061799E-5</v>
      </c>
      <c r="AL410" s="6">
        <f t="shared" si="65"/>
        <v>4.771252031627953E-5</v>
      </c>
      <c r="AM410" s="6">
        <f t="shared" si="66"/>
        <v>1.0981870141045065E-4</v>
      </c>
      <c r="AN410" s="6">
        <f t="shared" si="67"/>
        <v>3.293866196890403E-4</v>
      </c>
      <c r="AO410" s="6">
        <f t="shared" si="68"/>
        <v>1.0203794420205203E-3</v>
      </c>
      <c r="AP410" s="6">
        <f t="shared" si="69"/>
        <v>4.8655007372310662E-3</v>
      </c>
    </row>
    <row r="411" spans="1:42" x14ac:dyDescent="0.35">
      <c r="A411" s="3" t="s">
        <v>168</v>
      </c>
      <c r="B411" s="4">
        <v>56</v>
      </c>
      <c r="C411" s="4">
        <v>40</v>
      </c>
      <c r="D411" s="4">
        <v>54</v>
      </c>
      <c r="E411" s="4">
        <v>29</v>
      </c>
      <c r="F411" s="4">
        <v>43</v>
      </c>
      <c r="G411" s="4">
        <v>31</v>
      </c>
      <c r="H411" s="4">
        <v>74</v>
      </c>
      <c r="I411" s="4">
        <v>194</v>
      </c>
      <c r="J411" s="4">
        <v>315</v>
      </c>
      <c r="K411" s="4">
        <v>541</v>
      </c>
      <c r="L411" s="4">
        <v>1141</v>
      </c>
      <c r="M411" s="4">
        <v>49</v>
      </c>
      <c r="N411" s="4">
        <v>2567</v>
      </c>
      <c r="O411" s="5">
        <f>VLOOKUP(A411,'[1]census pivot'!$A$4:$S$462,2,FALSE)</f>
        <v>781640.65500000003</v>
      </c>
      <c r="P411" s="5">
        <f>VLOOKUP(A411,'[1]census pivot'!$A$4:$S$462,3,FALSE)</f>
        <v>819724.44800000021</v>
      </c>
      <c r="Q411" s="5">
        <f>VLOOKUP(A411,'[1]census pivot'!$A$4:$S$462,4,FALSE)</f>
        <v>836213.79299999995</v>
      </c>
      <c r="R411" s="5">
        <f>VLOOKUP(A411,'[1]census pivot'!$A$4:$S$462,5,FALSE)</f>
        <v>859049.74700000021</v>
      </c>
      <c r="S411" s="5">
        <f>VLOOKUP(A411,'[1]census pivot'!$A$4:$S$462,6,FALSE)</f>
        <v>877559.7369999995</v>
      </c>
      <c r="T411" s="5">
        <f>VLOOKUP(A411,'[1]census pivot'!$A$4:$S$462,7,FALSE)</f>
        <v>871584.0769999997</v>
      </c>
      <c r="U411" s="5">
        <f>VLOOKUP(A411,'[1]census pivot'!$A$4:$S$462,8,FALSE)</f>
        <v>868585.821</v>
      </c>
      <c r="V411" s="5">
        <f>VLOOKUP(A411,'[1]census pivot'!$A$4:$S$462,9,FALSE)</f>
        <v>813495.8000000004</v>
      </c>
      <c r="W411" s="5">
        <f>VLOOKUP(A411,'[1]census pivot'!$A$4:$S$462,10,FALSE)</f>
        <v>832915.87400000053</v>
      </c>
      <c r="X411" s="5">
        <f>VLOOKUP(A411,'[1]census pivot'!$A$4:$S$462,11,FALSE)</f>
        <v>848040.71300000011</v>
      </c>
      <c r="Y411" s="5">
        <f>VLOOKUP(A411,'[1]census pivot'!$A$4:$S$462,12,FALSE)</f>
        <v>897705.14999999991</v>
      </c>
      <c r="Z411" s="5">
        <f>VLOOKUP(A411,'[1]census pivot'!$A$4:$S$462,13,FALSE)</f>
        <v>826503.96399999992</v>
      </c>
      <c r="AA411" s="5">
        <f>VLOOKUP(A411,'[1]census pivot'!$A$4:$S$462,14,FALSE)</f>
        <v>710177.97900000005</v>
      </c>
      <c r="AB411" s="5">
        <f>VLOOKUP(A411,'[1]census pivot'!$A$4:$S$462,15,FALSE)</f>
        <v>533953.67599999998</v>
      </c>
      <c r="AC411" s="5">
        <f>VLOOKUP(A411,'[1]census pivot'!$A$4:$S$462,16,FALSE)</f>
        <v>389870.87900000002</v>
      </c>
      <c r="AD411" s="5">
        <f>VLOOKUP(A411,'[1]census pivot'!$A$4:$S$462,17,FALSE)</f>
        <v>289818.42099999997</v>
      </c>
      <c r="AE411" s="5">
        <f>VLOOKUP(A411,'[1]census pivot'!$A$4:$S$462,18,FALSE)</f>
        <v>220282.45200000005</v>
      </c>
      <c r="AF411" s="5">
        <f>VLOOKUP(A411,'[1]census pivot'!$A$4:$S$462,19,FALSE)</f>
        <v>233360.25199999995</v>
      </c>
      <c r="AG411" s="6">
        <f t="shared" si="60"/>
        <v>1.228185859907709E-4</v>
      </c>
      <c r="AH411" s="6">
        <f t="shared" si="61"/>
        <v>3.2609911808903018E-5</v>
      </c>
      <c r="AI411" s="6">
        <f t="shared" si="62"/>
        <v>3.1095073761557327E-5</v>
      </c>
      <c r="AJ411" s="6">
        <f t="shared" si="63"/>
        <v>2.4710230908729355E-5</v>
      </c>
      <c r="AK411" s="6">
        <f t="shared" si="64"/>
        <v>1.882882664739899E-5</v>
      </c>
      <c r="AL411" s="6">
        <f t="shared" si="65"/>
        <v>4.2388758620818801E-5</v>
      </c>
      <c r="AM411" s="6">
        <f t="shared" si="66"/>
        <v>1.2624603346432373E-4</v>
      </c>
      <c r="AN411" s="6">
        <f t="shared" si="67"/>
        <v>3.4097383350023644E-4</v>
      </c>
      <c r="AO411" s="6">
        <f t="shared" si="68"/>
        <v>1.0605745424787775E-3</v>
      </c>
      <c r="AP411" s="6">
        <f t="shared" si="69"/>
        <v>4.8894359267318598E-3</v>
      </c>
    </row>
    <row r="412" spans="1:42" x14ac:dyDescent="0.35">
      <c r="A412" s="3" t="s">
        <v>166</v>
      </c>
      <c r="B412" s="4">
        <v>53</v>
      </c>
      <c r="C412" s="4">
        <v>55</v>
      </c>
      <c r="D412" s="4">
        <v>46</v>
      </c>
      <c r="E412" s="4">
        <v>64</v>
      </c>
      <c r="F412" s="4">
        <v>56</v>
      </c>
      <c r="G412" s="4">
        <v>49</v>
      </c>
      <c r="H412" s="4">
        <v>46</v>
      </c>
      <c r="I412" s="4">
        <v>176</v>
      </c>
      <c r="J412" s="4">
        <v>315</v>
      </c>
      <c r="K412" s="4">
        <v>600</v>
      </c>
      <c r="L412" s="4">
        <v>1207</v>
      </c>
      <c r="M412" s="4">
        <v>50</v>
      </c>
      <c r="N412" s="4">
        <v>2717</v>
      </c>
      <c r="O412" s="5">
        <f>VLOOKUP(A412,'[1]census pivot'!$A$4:$S$462,2,FALSE)</f>
        <v>807263.59800000023</v>
      </c>
      <c r="P412" s="5">
        <f>VLOOKUP(A412,'[1]census pivot'!$A$4:$S$462,3,FALSE)</f>
        <v>835171.86999999976</v>
      </c>
      <c r="Q412" s="5">
        <f>VLOOKUP(A412,'[1]census pivot'!$A$4:$S$462,4,FALSE)</f>
        <v>856643.70999999985</v>
      </c>
      <c r="R412" s="5">
        <f>VLOOKUP(A412,'[1]census pivot'!$A$4:$S$462,5,FALSE)</f>
        <v>887046.35900000029</v>
      </c>
      <c r="S412" s="5">
        <f>VLOOKUP(A412,'[1]census pivot'!$A$4:$S$462,6,FALSE)</f>
        <v>872541.53900000046</v>
      </c>
      <c r="T412" s="5">
        <f>VLOOKUP(A412,'[1]census pivot'!$A$4:$S$462,7,FALSE)</f>
        <v>887128.3450000002</v>
      </c>
      <c r="U412" s="5">
        <f>VLOOKUP(A412,'[1]census pivot'!$A$4:$S$462,8,FALSE)</f>
        <v>863054.03299999994</v>
      </c>
      <c r="V412" s="5">
        <f>VLOOKUP(A412,'[1]census pivot'!$A$4:$S$462,9,FALSE)</f>
        <v>824742.44799999951</v>
      </c>
      <c r="W412" s="5">
        <f>VLOOKUP(A412,'[1]census pivot'!$A$4:$S$462,10,FALSE)</f>
        <v>852602.66600000008</v>
      </c>
      <c r="X412" s="5">
        <f>VLOOKUP(A412,'[1]census pivot'!$A$4:$S$462,11,FALSE)</f>
        <v>890369.12800000014</v>
      </c>
      <c r="Y412" s="5">
        <f>VLOOKUP(A412,'[1]census pivot'!$A$4:$S$462,12,FALSE)</f>
        <v>910495.23499999964</v>
      </c>
      <c r="Z412" s="5">
        <f>VLOOKUP(A412,'[1]census pivot'!$A$4:$S$462,13,FALSE)</f>
        <v>804113.41299999994</v>
      </c>
      <c r="AA412" s="5">
        <f>VLOOKUP(A412,'[1]census pivot'!$A$4:$S$462,14,FALSE)</f>
        <v>676769.83500000008</v>
      </c>
      <c r="AB412" s="5">
        <f>VLOOKUP(A412,'[1]census pivot'!$A$4:$S$462,15,FALSE)</f>
        <v>496264.33299999987</v>
      </c>
      <c r="AC412" s="5">
        <f>VLOOKUP(A412,'[1]census pivot'!$A$4:$S$462,16,FALSE)</f>
        <v>369943.0780000001</v>
      </c>
      <c r="AD412" s="5">
        <f>VLOOKUP(A412,'[1]census pivot'!$A$4:$S$462,17,FALSE)</f>
        <v>280917.80499999988</v>
      </c>
      <c r="AE412" s="5">
        <f>VLOOKUP(A412,'[1]census pivot'!$A$4:$S$462,18,FALSE)</f>
        <v>224652.95299999986</v>
      </c>
      <c r="AF412" s="5">
        <f>VLOOKUP(A412,'[1]census pivot'!$A$4:$S$462,19,FALSE)</f>
        <v>234078.35400000005</v>
      </c>
      <c r="AG412" s="6">
        <f t="shared" si="60"/>
        <v>1.3378529673277795E-4</v>
      </c>
      <c r="AH412" s="6">
        <f t="shared" si="61"/>
        <v>2.7189724780758911E-5</v>
      </c>
      <c r="AI412" s="6">
        <f t="shared" si="62"/>
        <v>2.6142484869488447E-5</v>
      </c>
      <c r="AJ412" s="6">
        <f t="shared" si="63"/>
        <v>3.1996665435514969E-5</v>
      </c>
      <c r="AK412" s="6">
        <f t="shared" si="64"/>
        <v>2.9212831391119439E-5</v>
      </c>
      <c r="AL412" s="6">
        <f t="shared" si="65"/>
        <v>2.5543289625305336E-5</v>
      </c>
      <c r="AM412" s="6">
        <f t="shared" si="66"/>
        <v>1.1884799172230219E-4</v>
      </c>
      <c r="AN412" s="6">
        <f t="shared" si="67"/>
        <v>3.6365424262111286E-4</v>
      </c>
      <c r="AO412" s="6">
        <f t="shared" si="68"/>
        <v>1.1867774995008716E-3</v>
      </c>
      <c r="AP412" s="6">
        <f t="shared" si="69"/>
        <v>5.1563930597358851E-3</v>
      </c>
    </row>
    <row r="413" spans="1:42" x14ac:dyDescent="0.35">
      <c r="A413" s="3" t="s">
        <v>392</v>
      </c>
      <c r="B413" s="4">
        <v>60</v>
      </c>
      <c r="C413" s="4">
        <v>27</v>
      </c>
      <c r="D413" s="4">
        <v>61</v>
      </c>
      <c r="E413" s="4">
        <v>44</v>
      </c>
      <c r="F413" s="4">
        <v>50</v>
      </c>
      <c r="G413" s="4">
        <v>52</v>
      </c>
      <c r="H413" s="4">
        <v>88</v>
      </c>
      <c r="I413" s="4">
        <v>214</v>
      </c>
      <c r="J413" s="4">
        <v>320</v>
      </c>
      <c r="K413" s="4">
        <v>611</v>
      </c>
      <c r="L413" s="4">
        <v>1232</v>
      </c>
      <c r="M413" s="4">
        <v>60</v>
      </c>
      <c r="N413" s="4">
        <v>2819</v>
      </c>
      <c r="O413" s="5">
        <f>VLOOKUP(A413,'[1]census pivot'!$A$4:$S$462,2,FALSE)</f>
        <v>707552.38400000019</v>
      </c>
      <c r="P413" s="5">
        <f>VLOOKUP(A413,'[1]census pivot'!$A$4:$S$462,3,FALSE)</f>
        <v>738844.49699999997</v>
      </c>
      <c r="Q413" s="5">
        <f>VLOOKUP(A413,'[1]census pivot'!$A$4:$S$462,4,FALSE)</f>
        <v>761027.94500000007</v>
      </c>
      <c r="R413" s="5">
        <f>VLOOKUP(A413,'[1]census pivot'!$A$4:$S$462,5,FALSE)</f>
        <v>852194.53599999996</v>
      </c>
      <c r="S413" s="5">
        <f>VLOOKUP(A413,'[1]census pivot'!$A$4:$S$462,6,FALSE)</f>
        <v>852559.3180000002</v>
      </c>
      <c r="T413" s="5">
        <f>VLOOKUP(A413,'[1]census pivot'!$A$4:$S$462,7,FALSE)</f>
        <v>800637.95299999975</v>
      </c>
      <c r="U413" s="5">
        <f>VLOOKUP(A413,'[1]census pivot'!$A$4:$S$462,8,FALSE)</f>
        <v>753897.55000000028</v>
      </c>
      <c r="V413" s="5">
        <f>VLOOKUP(A413,'[1]census pivot'!$A$4:$S$462,9,FALSE)</f>
        <v>720478.97600000002</v>
      </c>
      <c r="W413" s="5">
        <f>VLOOKUP(A413,'[1]census pivot'!$A$4:$S$462,10,FALSE)</f>
        <v>807273.6129999999</v>
      </c>
      <c r="X413" s="5">
        <f>VLOOKUP(A413,'[1]census pivot'!$A$4:$S$462,11,FALSE)</f>
        <v>886790.37700000021</v>
      </c>
      <c r="Y413" s="5">
        <f>VLOOKUP(A413,'[1]census pivot'!$A$4:$S$462,12,FALSE)</f>
        <v>953900.51699999999</v>
      </c>
      <c r="Z413" s="5">
        <f>VLOOKUP(A413,'[1]census pivot'!$A$4:$S$462,13,FALSE)</f>
        <v>898793.41300000006</v>
      </c>
      <c r="AA413" s="5">
        <f>VLOOKUP(A413,'[1]census pivot'!$A$4:$S$462,14,FALSE)</f>
        <v>777226.61999999988</v>
      </c>
      <c r="AB413" s="5">
        <f>VLOOKUP(A413,'[1]census pivot'!$A$4:$S$462,15,FALSE)</f>
        <v>597952.80200000014</v>
      </c>
      <c r="AC413" s="5">
        <f>VLOOKUP(A413,'[1]census pivot'!$A$4:$S$462,16,FALSE)</f>
        <v>442760.85200000001</v>
      </c>
      <c r="AD413" s="5">
        <f>VLOOKUP(A413,'[1]census pivot'!$A$4:$S$462,17,FALSE)</f>
        <v>353173.33399999986</v>
      </c>
      <c r="AE413" s="5">
        <f>VLOOKUP(A413,'[1]census pivot'!$A$4:$S$462,18,FALSE)</f>
        <v>294714.86199999985</v>
      </c>
      <c r="AF413" s="5">
        <f>VLOOKUP(A413,'[1]census pivot'!$A$4:$S$462,19,FALSE)</f>
        <v>313739.38500000001</v>
      </c>
      <c r="AG413" s="6">
        <f t="shared" si="60"/>
        <v>1.2295909386689309E-4</v>
      </c>
      <c r="AH413" s="6">
        <f t="shared" si="61"/>
        <v>4.067012519988683E-5</v>
      </c>
      <c r="AI413" s="6">
        <f t="shared" si="62"/>
        <v>3.5782291887401121E-5</v>
      </c>
      <c r="AJ413" s="6">
        <f t="shared" si="63"/>
        <v>3.2163948590114637E-5</v>
      </c>
      <c r="AK413" s="6">
        <f t="shared" si="64"/>
        <v>3.4036924809950365E-5</v>
      </c>
      <c r="AL413" s="6">
        <f t="shared" si="65"/>
        <v>4.7808135677124714E-5</v>
      </c>
      <c r="AM413" s="6">
        <f t="shared" si="66"/>
        <v>1.2768343801771253E-4</v>
      </c>
      <c r="AN413" s="6">
        <f t="shared" si="67"/>
        <v>3.0748131224191659E-4</v>
      </c>
      <c r="AO413" s="6">
        <f t="shared" si="68"/>
        <v>9.4306394802723067E-4</v>
      </c>
      <c r="AP413" s="6">
        <f t="shared" si="69"/>
        <v>3.9268260820999566E-3</v>
      </c>
    </row>
    <row r="414" spans="1:42" x14ac:dyDescent="0.35">
      <c r="A414" s="3" t="s">
        <v>349</v>
      </c>
      <c r="B414" s="4">
        <v>72</v>
      </c>
      <c r="C414" s="4">
        <v>34</v>
      </c>
      <c r="D414" s="4">
        <v>72</v>
      </c>
      <c r="E414" s="4">
        <v>48</v>
      </c>
      <c r="F414" s="4">
        <v>62</v>
      </c>
      <c r="G414" s="4">
        <v>73</v>
      </c>
      <c r="H414" s="4">
        <v>87</v>
      </c>
      <c r="I414" s="4">
        <v>184</v>
      </c>
      <c r="J414" s="4">
        <v>323</v>
      </c>
      <c r="K414" s="4">
        <v>487</v>
      </c>
      <c r="L414" s="4">
        <v>740</v>
      </c>
      <c r="M414" s="4">
        <v>44</v>
      </c>
      <c r="N414" s="4">
        <v>2226</v>
      </c>
      <c r="O414" s="5">
        <f>VLOOKUP(A414,'[1]census pivot'!$A$4:$S$462,2,FALSE)</f>
        <v>581748.34299999976</v>
      </c>
      <c r="P414" s="5">
        <f>VLOOKUP(A414,'[1]census pivot'!$A$4:$S$462,3,FALSE)</f>
        <v>616781.64199999999</v>
      </c>
      <c r="Q414" s="5">
        <f>VLOOKUP(A414,'[1]census pivot'!$A$4:$S$462,4,FALSE)</f>
        <v>623726.49599999993</v>
      </c>
      <c r="R414" s="5">
        <f>VLOOKUP(A414,'[1]census pivot'!$A$4:$S$462,5,FALSE)</f>
        <v>631588.55500000028</v>
      </c>
      <c r="S414" s="5">
        <f>VLOOKUP(A414,'[1]census pivot'!$A$4:$S$462,6,FALSE)</f>
        <v>669183.16400000011</v>
      </c>
      <c r="T414" s="5">
        <f>VLOOKUP(A414,'[1]census pivot'!$A$4:$S$462,7,FALSE)</f>
        <v>630229.67199999979</v>
      </c>
      <c r="U414" s="5">
        <f>VLOOKUP(A414,'[1]census pivot'!$A$4:$S$462,8,FALSE)</f>
        <v>613016.46800000011</v>
      </c>
      <c r="V414" s="5">
        <f>VLOOKUP(A414,'[1]census pivot'!$A$4:$S$462,9,FALSE)</f>
        <v>601134.89800000004</v>
      </c>
      <c r="W414" s="5">
        <f>VLOOKUP(A414,'[1]census pivot'!$A$4:$S$462,10,FALSE)</f>
        <v>645956.49899999995</v>
      </c>
      <c r="X414" s="5">
        <f>VLOOKUP(A414,'[1]census pivot'!$A$4:$S$462,11,FALSE)</f>
        <v>647021.05199999991</v>
      </c>
      <c r="Y414" s="5">
        <f>VLOOKUP(A414,'[1]census pivot'!$A$4:$S$462,12,FALSE)</f>
        <v>659385.32299999974</v>
      </c>
      <c r="Z414" s="5">
        <f>VLOOKUP(A414,'[1]census pivot'!$A$4:$S$462,13,FALSE)</f>
        <v>622023.82399999991</v>
      </c>
      <c r="AA414" s="5">
        <f>VLOOKUP(A414,'[1]census pivot'!$A$4:$S$462,14,FALSE)</f>
        <v>549032.53499999992</v>
      </c>
      <c r="AB414" s="5">
        <f>VLOOKUP(A414,'[1]census pivot'!$A$4:$S$462,15,FALSE)</f>
        <v>466580.28399999999</v>
      </c>
      <c r="AC414" s="5">
        <f>VLOOKUP(A414,'[1]census pivot'!$A$4:$S$462,16,FALSE)</f>
        <v>328403.58099999995</v>
      </c>
      <c r="AD414" s="5">
        <f>VLOOKUP(A414,'[1]census pivot'!$A$4:$S$462,17,FALSE)</f>
        <v>234082.90699999995</v>
      </c>
      <c r="AE414" s="5">
        <f>VLOOKUP(A414,'[1]census pivot'!$A$4:$S$462,18,FALSE)</f>
        <v>164409.04799999995</v>
      </c>
      <c r="AF414" s="5">
        <f>VLOOKUP(A414,'[1]census pivot'!$A$4:$S$462,19,FALSE)</f>
        <v>152052.54899999997</v>
      </c>
      <c r="AG414" s="6">
        <f t="shared" si="60"/>
        <v>1.822093715873292E-4</v>
      </c>
      <c r="AH414" s="6">
        <f t="shared" si="61"/>
        <v>5.8040731692483275E-5</v>
      </c>
      <c r="AI414" s="6">
        <f t="shared" si="62"/>
        <v>5.535175692115426E-5</v>
      </c>
      <c r="AJ414" s="6">
        <f t="shared" si="63"/>
        <v>4.9869449021575089E-5</v>
      </c>
      <c r="AK414" s="6">
        <f t="shared" si="64"/>
        <v>5.8536206869527466E-5</v>
      </c>
      <c r="AL414" s="6">
        <f t="shared" si="65"/>
        <v>6.6594898543724594E-5</v>
      </c>
      <c r="AM414" s="6">
        <f t="shared" si="66"/>
        <v>1.5712309538810169E-4</v>
      </c>
      <c r="AN414" s="6">
        <f t="shared" si="67"/>
        <v>4.062975542277201E-4</v>
      </c>
      <c r="AO414" s="6">
        <f t="shared" si="68"/>
        <v>1.2221074826968593E-3</v>
      </c>
      <c r="AP414" s="6">
        <f t="shared" si="69"/>
        <v>4.8667385378721945E-3</v>
      </c>
    </row>
    <row r="415" spans="1:42" x14ac:dyDescent="0.35">
      <c r="A415" s="3" t="s">
        <v>129</v>
      </c>
      <c r="B415" s="4">
        <v>36</v>
      </c>
      <c r="C415" s="4">
        <v>54</v>
      </c>
      <c r="D415" s="4">
        <v>33</v>
      </c>
      <c r="E415" s="4">
        <v>46</v>
      </c>
      <c r="F415" s="4">
        <v>64</v>
      </c>
      <c r="G415" s="4">
        <v>43</v>
      </c>
      <c r="H415" s="4">
        <v>59</v>
      </c>
      <c r="I415" s="4">
        <v>190</v>
      </c>
      <c r="J415" s="4">
        <v>324</v>
      </c>
      <c r="K415" s="4">
        <v>606</v>
      </c>
      <c r="L415" s="4">
        <v>1055</v>
      </c>
      <c r="M415" s="4">
        <v>69</v>
      </c>
      <c r="N415" s="4">
        <v>2579</v>
      </c>
      <c r="O415" s="5">
        <f>VLOOKUP(A415,'[1]census pivot'!$A$4:$S$462,2,FALSE)</f>
        <v>1058097.4350000003</v>
      </c>
      <c r="P415" s="5">
        <f>VLOOKUP(A415,'[1]census pivot'!$A$4:$S$462,3,FALSE)</f>
        <v>1064699.6270000001</v>
      </c>
      <c r="Q415" s="5">
        <f>VLOOKUP(A415,'[1]census pivot'!$A$4:$S$462,4,FALSE)</f>
        <v>1110239.263</v>
      </c>
      <c r="R415" s="5">
        <f>VLOOKUP(A415,'[1]census pivot'!$A$4:$S$462,5,FALSE)</f>
        <v>1197821.1170000006</v>
      </c>
      <c r="S415" s="5">
        <f>VLOOKUP(A415,'[1]census pivot'!$A$4:$S$462,6,FALSE)</f>
        <v>1239507.3399999999</v>
      </c>
      <c r="T415" s="5">
        <f>VLOOKUP(A415,'[1]census pivot'!$A$4:$S$462,7,FALSE)</f>
        <v>1174063.8089999999</v>
      </c>
      <c r="U415" s="5">
        <f>VLOOKUP(A415,'[1]census pivot'!$A$4:$S$462,8,FALSE)</f>
        <v>1102253.7400000005</v>
      </c>
      <c r="V415" s="5">
        <f>VLOOKUP(A415,'[1]census pivot'!$A$4:$S$462,9,FALSE)</f>
        <v>1153023.814</v>
      </c>
      <c r="W415" s="5">
        <f>VLOOKUP(A415,'[1]census pivot'!$A$4:$S$462,10,FALSE)</f>
        <v>1250989.2249999999</v>
      </c>
      <c r="X415" s="5">
        <f>VLOOKUP(A415,'[1]census pivot'!$A$4:$S$462,11,FALSE)</f>
        <v>1366255.0020000001</v>
      </c>
      <c r="Y415" s="5">
        <f>VLOOKUP(A415,'[1]census pivot'!$A$4:$S$462,12,FALSE)</f>
        <v>1321808.9299999997</v>
      </c>
      <c r="Z415" s="5">
        <f>VLOOKUP(A415,'[1]census pivot'!$A$4:$S$462,13,FALSE)</f>
        <v>1197359.8119999999</v>
      </c>
      <c r="AA415" s="5">
        <f>VLOOKUP(A415,'[1]census pivot'!$A$4:$S$462,14,FALSE)</f>
        <v>1120154.0230000003</v>
      </c>
      <c r="AB415" s="5">
        <f>VLOOKUP(A415,'[1]census pivot'!$A$4:$S$462,15,FALSE)</f>
        <v>956684.55300000007</v>
      </c>
      <c r="AC415" s="5">
        <f>VLOOKUP(A415,'[1]census pivot'!$A$4:$S$462,16,FALSE)</f>
        <v>768276.43099999987</v>
      </c>
      <c r="AD415" s="5">
        <f>VLOOKUP(A415,'[1]census pivot'!$A$4:$S$462,17,FALSE)</f>
        <v>612648.40200000012</v>
      </c>
      <c r="AE415" s="5">
        <f>VLOOKUP(A415,'[1]census pivot'!$A$4:$S$462,18,FALSE)</f>
        <v>478465.81899999996</v>
      </c>
      <c r="AF415" s="5">
        <f>VLOOKUP(A415,'[1]census pivot'!$A$4:$S$462,19,FALSE)</f>
        <v>443784.38100000005</v>
      </c>
      <c r="AG415" s="6">
        <f t="shared" si="60"/>
        <v>8.5058329245453639E-5</v>
      </c>
      <c r="AH415" s="6">
        <f t="shared" si="61"/>
        <v>1.5172840097590052E-5</v>
      </c>
      <c r="AI415" s="6">
        <f t="shared" si="62"/>
        <v>1.3539414396621059E-5</v>
      </c>
      <c r="AJ415" s="6">
        <f t="shared" si="63"/>
        <v>2.8115585203881404E-5</v>
      </c>
      <c r="AK415" s="6">
        <f t="shared" si="64"/>
        <v>1.7886758225690307E-5</v>
      </c>
      <c r="AL415" s="6">
        <f t="shared" si="65"/>
        <v>2.1948882724713407E-5</v>
      </c>
      <c r="AM415" s="6">
        <f t="shared" si="66"/>
        <v>8.1984408088765518E-5</v>
      </c>
      <c r="AN415" s="6">
        <f t="shared" si="67"/>
        <v>1.8783033529760115E-4</v>
      </c>
      <c r="AO415" s="6">
        <f t="shared" si="68"/>
        <v>5.5539556568569358E-4</v>
      </c>
      <c r="AP415" s="6">
        <f t="shared" si="69"/>
        <v>2.3772806010493638E-3</v>
      </c>
    </row>
    <row r="416" spans="1:42" x14ac:dyDescent="0.35">
      <c r="A416" s="3" t="s">
        <v>128</v>
      </c>
      <c r="B416" s="4">
        <v>70</v>
      </c>
      <c r="C416" s="4">
        <v>57</v>
      </c>
      <c r="D416" s="4">
        <v>48</v>
      </c>
      <c r="E416" s="4">
        <v>49</v>
      </c>
      <c r="F416" s="4">
        <v>65</v>
      </c>
      <c r="G416" s="4">
        <v>49</v>
      </c>
      <c r="H416" s="4">
        <v>119</v>
      </c>
      <c r="I416" s="4">
        <v>193</v>
      </c>
      <c r="J416" s="4">
        <v>327</v>
      </c>
      <c r="K416" s="4">
        <v>629</v>
      </c>
      <c r="L416" s="4">
        <v>1078</v>
      </c>
      <c r="M416" s="4">
        <v>37</v>
      </c>
      <c r="N416" s="4">
        <v>2721</v>
      </c>
      <c r="O416" s="5">
        <f>VLOOKUP(A416,'[1]census pivot'!$A$4:$S$462,2,FALSE)</f>
        <v>1073654.807</v>
      </c>
      <c r="P416" s="5">
        <f>VLOOKUP(A416,'[1]census pivot'!$A$4:$S$462,3,FALSE)</f>
        <v>1072361.81</v>
      </c>
      <c r="Q416" s="5">
        <f>VLOOKUP(A416,'[1]census pivot'!$A$4:$S$462,4,FALSE)</f>
        <v>1120458.851</v>
      </c>
      <c r="R416" s="5">
        <f>VLOOKUP(A416,'[1]census pivot'!$A$4:$S$462,5,FALSE)</f>
        <v>1222322.9160000002</v>
      </c>
      <c r="S416" s="5">
        <f>VLOOKUP(A416,'[1]census pivot'!$A$4:$S$462,6,FALSE)</f>
        <v>1223336.3900000004</v>
      </c>
      <c r="T416" s="5">
        <f>VLOOKUP(A416,'[1]census pivot'!$A$4:$S$462,7,FALSE)</f>
        <v>1166477.4750000001</v>
      </c>
      <c r="U416" s="5">
        <f>VLOOKUP(A416,'[1]census pivot'!$A$4:$S$462,8,FALSE)</f>
        <v>1097668.2489999996</v>
      </c>
      <c r="V416" s="5">
        <f>VLOOKUP(A416,'[1]census pivot'!$A$4:$S$462,9,FALSE)</f>
        <v>1176632.4300000002</v>
      </c>
      <c r="W416" s="5">
        <f>VLOOKUP(A416,'[1]census pivot'!$A$4:$S$462,10,FALSE)</f>
        <v>1283403.0379999999</v>
      </c>
      <c r="X416" s="5">
        <f>VLOOKUP(A416,'[1]census pivot'!$A$4:$S$462,11,FALSE)</f>
        <v>1380681.48</v>
      </c>
      <c r="Y416" s="5">
        <f>VLOOKUP(A416,'[1]census pivot'!$A$4:$S$462,12,FALSE)</f>
        <v>1305647.9010000001</v>
      </c>
      <c r="Z416" s="5">
        <f>VLOOKUP(A416,'[1]census pivot'!$A$4:$S$462,13,FALSE)</f>
        <v>1177077.8030000001</v>
      </c>
      <c r="AA416" s="5">
        <f>VLOOKUP(A416,'[1]census pivot'!$A$4:$S$462,14,FALSE)</f>
        <v>1098978.5179999999</v>
      </c>
      <c r="AB416" s="5">
        <f>VLOOKUP(A416,'[1]census pivot'!$A$4:$S$462,15,FALSE)</f>
        <v>925260.73400000017</v>
      </c>
      <c r="AC416" s="5">
        <f>VLOOKUP(A416,'[1]census pivot'!$A$4:$S$462,16,FALSE)</f>
        <v>748277.86100000027</v>
      </c>
      <c r="AD416" s="5">
        <f>VLOOKUP(A416,'[1]census pivot'!$A$4:$S$462,17,FALSE)</f>
        <v>612513.41800000006</v>
      </c>
      <c r="AE416" s="5">
        <f>VLOOKUP(A416,'[1]census pivot'!$A$4:$S$462,18,FALSE)</f>
        <v>478196.51799999992</v>
      </c>
      <c r="AF416" s="5">
        <f>VLOOKUP(A416,'[1]census pivot'!$A$4:$S$462,19,FALSE)</f>
        <v>429136.14400000009</v>
      </c>
      <c r="AG416" s="6">
        <f t="shared" si="60"/>
        <v>1.1828755310551132E-4</v>
      </c>
      <c r="AH416" s="6">
        <f t="shared" si="61"/>
        <v>2.1889614984797882E-5</v>
      </c>
      <c r="AI416" s="6">
        <f t="shared" si="62"/>
        <v>1.9626609430937632E-5</v>
      </c>
      <c r="AJ416" s="6">
        <f t="shared" si="63"/>
        <v>2.8708399512892844E-5</v>
      </c>
      <c r="AK416" s="6">
        <f t="shared" si="64"/>
        <v>1.9918412005594705E-5</v>
      </c>
      <c r="AL416" s="6">
        <f t="shared" si="65"/>
        <v>4.4298365212274019E-5</v>
      </c>
      <c r="AM416" s="6">
        <f t="shared" si="66"/>
        <v>8.4795792713602189E-5</v>
      </c>
      <c r="AN416" s="6">
        <f t="shared" si="67"/>
        <v>1.9539435838347063E-4</v>
      </c>
      <c r="AO416" s="6">
        <f t="shared" si="68"/>
        <v>5.7668861283757485E-4</v>
      </c>
      <c r="AP416" s="6">
        <f t="shared" si="69"/>
        <v>2.5120233172435825E-3</v>
      </c>
    </row>
    <row r="417" spans="1:42" x14ac:dyDescent="0.35">
      <c r="A417" s="3" t="s">
        <v>169</v>
      </c>
      <c r="B417" s="4">
        <v>61</v>
      </c>
      <c r="C417" s="4">
        <v>64</v>
      </c>
      <c r="D417" s="4">
        <v>42</v>
      </c>
      <c r="E417" s="4">
        <v>73</v>
      </c>
      <c r="F417" s="4">
        <v>38</v>
      </c>
      <c r="G417" s="4">
        <v>43</v>
      </c>
      <c r="H417" s="4">
        <v>69</v>
      </c>
      <c r="I417" s="4">
        <v>217</v>
      </c>
      <c r="J417" s="4">
        <v>333</v>
      </c>
      <c r="K417" s="4">
        <v>519</v>
      </c>
      <c r="L417" s="4">
        <v>947</v>
      </c>
      <c r="M417" s="4">
        <v>59</v>
      </c>
      <c r="N417" s="4">
        <v>2465</v>
      </c>
      <c r="O417" s="5">
        <f>VLOOKUP(A417,'[1]census pivot'!$A$4:$S$462,2,FALSE)</f>
        <v>776121.96899999992</v>
      </c>
      <c r="P417" s="5">
        <f>VLOOKUP(A417,'[1]census pivot'!$A$4:$S$462,3,FALSE)</f>
        <v>812389.57699999993</v>
      </c>
      <c r="Q417" s="5">
        <f>VLOOKUP(A417,'[1]census pivot'!$A$4:$S$462,4,FALSE)</f>
        <v>832173.23600000027</v>
      </c>
      <c r="R417" s="5">
        <f>VLOOKUP(A417,'[1]census pivot'!$A$4:$S$462,5,FALSE)</f>
        <v>851083.92199999979</v>
      </c>
      <c r="S417" s="5">
        <f>VLOOKUP(A417,'[1]census pivot'!$A$4:$S$462,6,FALSE)</f>
        <v>884531.49399999995</v>
      </c>
      <c r="T417" s="5">
        <f>VLOOKUP(A417,'[1]census pivot'!$A$4:$S$462,7,FALSE)</f>
        <v>876085.8870000001</v>
      </c>
      <c r="U417" s="5">
        <f>VLOOKUP(A417,'[1]census pivot'!$A$4:$S$462,8,FALSE)</f>
        <v>871715.72799999989</v>
      </c>
      <c r="V417" s="5">
        <f>VLOOKUP(A417,'[1]census pivot'!$A$4:$S$462,9,FALSE)</f>
        <v>815928.6680000003</v>
      </c>
      <c r="W417" s="5">
        <f>VLOOKUP(A417,'[1]census pivot'!$A$4:$S$462,10,FALSE)</f>
        <v>825402.90300000017</v>
      </c>
      <c r="X417" s="5">
        <f>VLOOKUP(A417,'[1]census pivot'!$A$4:$S$462,11,FALSE)</f>
        <v>845030.79600000032</v>
      </c>
      <c r="Y417" s="5">
        <f>VLOOKUP(A417,'[1]census pivot'!$A$4:$S$462,12,FALSE)</f>
        <v>893281.6230000006</v>
      </c>
      <c r="Z417" s="5">
        <f>VLOOKUP(A417,'[1]census pivot'!$A$4:$S$462,13,FALSE)</f>
        <v>847274.25200000021</v>
      </c>
      <c r="AA417" s="5">
        <f>VLOOKUP(A417,'[1]census pivot'!$A$4:$S$462,14,FALSE)</f>
        <v>737036.255</v>
      </c>
      <c r="AB417" s="5">
        <f>VLOOKUP(A417,'[1]census pivot'!$A$4:$S$462,15,FALSE)</f>
        <v>566404.05799999996</v>
      </c>
      <c r="AC417" s="5">
        <f>VLOOKUP(A417,'[1]census pivot'!$A$4:$S$462,16,FALSE)</f>
        <v>413282.69599999994</v>
      </c>
      <c r="AD417" s="5">
        <f>VLOOKUP(A417,'[1]census pivot'!$A$4:$S$462,17,FALSE)</f>
        <v>296988.31699999992</v>
      </c>
      <c r="AE417" s="5">
        <f>VLOOKUP(A417,'[1]census pivot'!$A$4:$S$462,18,FALSE)</f>
        <v>224381.06099999996</v>
      </c>
      <c r="AF417" s="5">
        <f>VLOOKUP(A417,'[1]census pivot'!$A$4:$S$462,19,FALSE)</f>
        <v>240786.94300000003</v>
      </c>
      <c r="AG417" s="6">
        <f t="shared" si="60"/>
        <v>1.6105715981865217E-4</v>
      </c>
      <c r="AH417" s="6">
        <f t="shared" si="61"/>
        <v>2.5538702242320492E-5</v>
      </c>
      <c r="AI417" s="6">
        <f t="shared" si="62"/>
        <v>2.4198909281870543E-5</v>
      </c>
      <c r="AJ417" s="6">
        <f t="shared" si="63"/>
        <v>2.1741597944455499E-5</v>
      </c>
      <c r="AK417" s="6">
        <f t="shared" si="64"/>
        <v>2.6198240964683173E-5</v>
      </c>
      <c r="AL417" s="6">
        <f t="shared" si="65"/>
        <v>3.9693670278035313E-5</v>
      </c>
      <c r="AM417" s="6">
        <f t="shared" si="66"/>
        <v>1.3696810002914407E-4</v>
      </c>
      <c r="AN417" s="6">
        <f t="shared" si="67"/>
        <v>3.3990456504630871E-4</v>
      </c>
      <c r="AO417" s="6">
        <f t="shared" si="68"/>
        <v>9.954554714949142E-4</v>
      </c>
      <c r="AP417" s="6">
        <f t="shared" si="69"/>
        <v>3.9329375098217014E-3</v>
      </c>
    </row>
    <row r="418" spans="1:42" x14ac:dyDescent="0.35">
      <c r="A418" s="3" t="s">
        <v>167</v>
      </c>
      <c r="B418" s="4">
        <v>49</v>
      </c>
      <c r="C418" s="4">
        <v>47</v>
      </c>
      <c r="D418" s="4">
        <v>63</v>
      </c>
      <c r="E418" s="4">
        <v>62</v>
      </c>
      <c r="F418" s="4">
        <v>34</v>
      </c>
      <c r="G418" s="4">
        <v>66</v>
      </c>
      <c r="H418" s="4">
        <v>83</v>
      </c>
      <c r="I418" s="4">
        <v>183</v>
      </c>
      <c r="J418" s="4">
        <v>333</v>
      </c>
      <c r="K418" s="4">
        <v>577</v>
      </c>
      <c r="L418" s="4">
        <v>1215</v>
      </c>
      <c r="M418" s="4">
        <v>45</v>
      </c>
      <c r="N418" s="4">
        <v>2757</v>
      </c>
      <c r="O418" s="5">
        <f>VLOOKUP(A418,'[1]census pivot'!$A$4:$S$462,2,FALSE)</f>
        <v>792432.07699999993</v>
      </c>
      <c r="P418" s="5">
        <f>VLOOKUP(A418,'[1]census pivot'!$A$4:$S$462,3,FALSE)</f>
        <v>827487.77300000004</v>
      </c>
      <c r="Q418" s="5">
        <f>VLOOKUP(A418,'[1]census pivot'!$A$4:$S$462,4,FALSE)</f>
        <v>842569.18400000024</v>
      </c>
      <c r="R418" s="5">
        <f>VLOOKUP(A418,'[1]census pivot'!$A$4:$S$462,5,FALSE)</f>
        <v>875178.92399999965</v>
      </c>
      <c r="S418" s="5">
        <f>VLOOKUP(A418,'[1]census pivot'!$A$4:$S$462,6,FALSE)</f>
        <v>878533.80399999954</v>
      </c>
      <c r="T418" s="5">
        <f>VLOOKUP(A418,'[1]census pivot'!$A$4:$S$462,7,FALSE)</f>
        <v>877359.72899999982</v>
      </c>
      <c r="U418" s="5">
        <f>VLOOKUP(A418,'[1]census pivot'!$A$4:$S$462,8,FALSE)</f>
        <v>871194.054</v>
      </c>
      <c r="V418" s="5">
        <f>VLOOKUP(A418,'[1]census pivot'!$A$4:$S$462,9,FALSE)</f>
        <v>814802.91999999969</v>
      </c>
      <c r="W418" s="5">
        <f>VLOOKUP(A418,'[1]census pivot'!$A$4:$S$462,10,FALSE)</f>
        <v>848010.76399999962</v>
      </c>
      <c r="X418" s="5">
        <f>VLOOKUP(A418,'[1]census pivot'!$A$4:$S$462,11,FALSE)</f>
        <v>869362.48100000003</v>
      </c>
      <c r="Y418" s="5">
        <f>VLOOKUP(A418,'[1]census pivot'!$A$4:$S$462,12,FALSE)</f>
        <v>904956.27500000049</v>
      </c>
      <c r="Z418" s="5">
        <f>VLOOKUP(A418,'[1]census pivot'!$A$4:$S$462,13,FALSE)</f>
        <v>823283.2659999996</v>
      </c>
      <c r="AA418" s="5">
        <f>VLOOKUP(A418,'[1]census pivot'!$A$4:$S$462,14,FALSE)</f>
        <v>696800.60900000017</v>
      </c>
      <c r="AB418" s="5">
        <f>VLOOKUP(A418,'[1]census pivot'!$A$4:$S$462,15,FALSE)</f>
        <v>515331.04399999999</v>
      </c>
      <c r="AC418" s="5">
        <f>VLOOKUP(A418,'[1]census pivot'!$A$4:$S$462,16,FALSE)</f>
        <v>377972.75600000011</v>
      </c>
      <c r="AD418" s="5">
        <f>VLOOKUP(A418,'[1]census pivot'!$A$4:$S$462,17,FALSE)</f>
        <v>281353.66600000008</v>
      </c>
      <c r="AE418" s="5">
        <f>VLOOKUP(A418,'[1]census pivot'!$A$4:$S$462,18,FALSE)</f>
        <v>222197.14199999996</v>
      </c>
      <c r="AF418" s="5">
        <f>VLOOKUP(A418,'[1]census pivot'!$A$4:$S$462,19,FALSE)</f>
        <v>233847.42200000005</v>
      </c>
      <c r="AG418" s="6">
        <f t="shared" si="60"/>
        <v>1.2114602978142694E-4</v>
      </c>
      <c r="AH418" s="6">
        <f t="shared" si="61"/>
        <v>3.7723264309002837E-5</v>
      </c>
      <c r="AI418" s="6">
        <f t="shared" si="62"/>
        <v>3.5923785574532266E-5</v>
      </c>
      <c r="AJ418" s="6">
        <f t="shared" si="63"/>
        <v>1.9444640668510684E-5</v>
      </c>
      <c r="AK418" s="6">
        <f t="shared" si="64"/>
        <v>3.9691758995651868E-5</v>
      </c>
      <c r="AL418" s="6">
        <f t="shared" si="65"/>
        <v>4.6778516948732503E-5</v>
      </c>
      <c r="AM418" s="6">
        <f t="shared" si="66"/>
        <v>1.2038809371621025E-4</v>
      </c>
      <c r="AN418" s="6">
        <f t="shared" si="67"/>
        <v>3.7277351781107388E-4</v>
      </c>
      <c r="AO418" s="6">
        <f t="shared" si="68"/>
        <v>1.1458625243631819E-3</v>
      </c>
      <c r="AP418" s="6">
        <f t="shared" si="69"/>
        <v>5.1956955078170577E-3</v>
      </c>
    </row>
    <row r="419" spans="1:42" x14ac:dyDescent="0.35">
      <c r="A419" s="3" t="s">
        <v>431</v>
      </c>
      <c r="B419" s="4">
        <v>46</v>
      </c>
      <c r="C419" s="4">
        <v>68</v>
      </c>
      <c r="D419" s="4">
        <v>78</v>
      </c>
      <c r="E419" s="4">
        <v>57</v>
      </c>
      <c r="F419" s="4">
        <v>70</v>
      </c>
      <c r="G419" s="4">
        <v>48</v>
      </c>
      <c r="H419" s="4">
        <v>103</v>
      </c>
      <c r="I419" s="4">
        <v>162</v>
      </c>
      <c r="J419" s="4">
        <v>337</v>
      </c>
      <c r="K419" s="4">
        <v>439</v>
      </c>
      <c r="L419" s="4">
        <v>545</v>
      </c>
      <c r="M419" s="4">
        <v>46</v>
      </c>
      <c r="N419" s="4">
        <v>1999</v>
      </c>
      <c r="O419" s="5">
        <f>VLOOKUP(A419,'[1]census pivot'!$A$4:$S$462,2,FALSE)</f>
        <v>388020</v>
      </c>
      <c r="P419" s="5">
        <f>VLOOKUP(A419,'[1]census pivot'!$A$4:$S$462,3,FALSE)</f>
        <v>398061</v>
      </c>
      <c r="Q419" s="5">
        <f>VLOOKUP(A419,'[1]census pivot'!$A$4:$S$462,4,FALSE)</f>
        <v>406097</v>
      </c>
      <c r="R419" s="5">
        <f>VLOOKUP(A419,'[1]census pivot'!$A$4:$S$462,5,FALSE)</f>
        <v>407678</v>
      </c>
      <c r="S419" s="5">
        <f>VLOOKUP(A419,'[1]census pivot'!$A$4:$S$462,6,FALSE)</f>
        <v>444257</v>
      </c>
      <c r="T419" s="5">
        <f>VLOOKUP(A419,'[1]census pivot'!$A$4:$S$462,7,FALSE)</f>
        <v>435112</v>
      </c>
      <c r="U419" s="5">
        <f>VLOOKUP(A419,'[1]census pivot'!$A$4:$S$462,8,FALSE)</f>
        <v>412668</v>
      </c>
      <c r="V419" s="5">
        <f>VLOOKUP(A419,'[1]census pivot'!$A$4:$S$462,9,FALSE)</f>
        <v>399554</v>
      </c>
      <c r="W419" s="5">
        <f>VLOOKUP(A419,'[1]census pivot'!$A$4:$S$462,10,FALSE)</f>
        <v>401707</v>
      </c>
      <c r="X419" s="5">
        <f>VLOOKUP(A419,'[1]census pivot'!$A$4:$S$462,11,FALSE)</f>
        <v>414464</v>
      </c>
      <c r="Y419" s="5">
        <f>VLOOKUP(A419,'[1]census pivot'!$A$4:$S$462,12,FALSE)</f>
        <v>434986</v>
      </c>
      <c r="Z419" s="5">
        <f>VLOOKUP(A419,'[1]census pivot'!$A$4:$S$462,13,FALSE)</f>
        <v>424319</v>
      </c>
      <c r="AA419" s="5">
        <f>VLOOKUP(A419,'[1]census pivot'!$A$4:$S$462,14,FALSE)</f>
        <v>385504</v>
      </c>
      <c r="AB419" s="5">
        <f>VLOOKUP(A419,'[1]census pivot'!$A$4:$S$462,15,FALSE)</f>
        <v>327303</v>
      </c>
      <c r="AC419" s="5">
        <f>VLOOKUP(A419,'[1]census pivot'!$A$4:$S$462,16,FALSE)</f>
        <v>233931</v>
      </c>
      <c r="AD419" s="5">
        <f>VLOOKUP(A419,'[1]census pivot'!$A$4:$S$462,17,FALSE)</f>
        <v>164116</v>
      </c>
      <c r="AE419" s="5">
        <f>VLOOKUP(A419,'[1]census pivot'!$A$4:$S$462,18,FALSE)</f>
        <v>112902</v>
      </c>
      <c r="AF419" s="5">
        <f>VLOOKUP(A419,'[1]census pivot'!$A$4:$S$462,19,FALSE)</f>
        <v>105893</v>
      </c>
      <c r="AG419" s="6">
        <f t="shared" si="60"/>
        <v>2.9379928869645896E-4</v>
      </c>
      <c r="AH419" s="6">
        <f t="shared" si="61"/>
        <v>9.699586399687623E-5</v>
      </c>
      <c r="AI419" s="6">
        <f t="shared" si="62"/>
        <v>9.1556280702166239E-5</v>
      </c>
      <c r="AJ419" s="6">
        <f t="shared" si="63"/>
        <v>8.2568590908018588E-5</v>
      </c>
      <c r="AK419" s="6">
        <f t="shared" si="64"/>
        <v>5.9905573839235905E-5</v>
      </c>
      <c r="AL419" s="6">
        <f t="shared" si="65"/>
        <v>1.2125492966036848E-4</v>
      </c>
      <c r="AM419" s="6">
        <f t="shared" si="66"/>
        <v>2.000437132558596E-4</v>
      </c>
      <c r="AN419" s="6">
        <f t="shared" si="67"/>
        <v>6.0046255216184333E-4</v>
      </c>
      <c r="AO419" s="6">
        <f t="shared" si="68"/>
        <v>1.5847345659848818E-3</v>
      </c>
      <c r="AP419" s="6">
        <f t="shared" si="69"/>
        <v>5.1467046924725899E-3</v>
      </c>
    </row>
    <row r="420" spans="1:42" x14ac:dyDescent="0.35">
      <c r="A420" s="3" t="s">
        <v>367</v>
      </c>
      <c r="B420" s="4">
        <v>45</v>
      </c>
      <c r="C420" s="4">
        <v>53</v>
      </c>
      <c r="D420" s="4">
        <v>68</v>
      </c>
      <c r="E420" s="4">
        <v>47</v>
      </c>
      <c r="F420" s="4">
        <v>51</v>
      </c>
      <c r="G420" s="4">
        <v>65</v>
      </c>
      <c r="H420" s="4">
        <v>59</v>
      </c>
      <c r="I420" s="4">
        <v>213</v>
      </c>
      <c r="J420" s="4">
        <v>355</v>
      </c>
      <c r="K420" s="4">
        <v>539</v>
      </c>
      <c r="L420" s="4">
        <v>879</v>
      </c>
      <c r="M420" s="4">
        <v>52</v>
      </c>
      <c r="N420" s="4">
        <v>2426</v>
      </c>
      <c r="O420" s="5">
        <f>VLOOKUP(A420,'[1]census pivot'!$A$4:$S$462,2,FALSE)</f>
        <v>670869.60899999994</v>
      </c>
      <c r="P420" s="5">
        <f>VLOOKUP(A420,'[1]census pivot'!$A$4:$S$462,3,FALSE)</f>
        <v>699230.0620000005</v>
      </c>
      <c r="Q420" s="5">
        <f>VLOOKUP(A420,'[1]census pivot'!$A$4:$S$462,4,FALSE)</f>
        <v>721564.77899999998</v>
      </c>
      <c r="R420" s="5">
        <f>VLOOKUP(A420,'[1]census pivot'!$A$4:$S$462,5,FALSE)</f>
        <v>750806.72700000007</v>
      </c>
      <c r="S420" s="5">
        <f>VLOOKUP(A420,'[1]census pivot'!$A$4:$S$462,6,FALSE)</f>
        <v>766196.52699999977</v>
      </c>
      <c r="T420" s="5">
        <f>VLOOKUP(A420,'[1]census pivot'!$A$4:$S$462,7,FALSE)</f>
        <v>727601.66999999969</v>
      </c>
      <c r="U420" s="5">
        <f>VLOOKUP(A420,'[1]census pivot'!$A$4:$S$462,8,FALSE)</f>
        <v>693979.55099999998</v>
      </c>
      <c r="V420" s="5">
        <f>VLOOKUP(A420,'[1]census pivot'!$A$4:$S$462,9,FALSE)</f>
        <v>653089.51299999992</v>
      </c>
      <c r="W420" s="5">
        <f>VLOOKUP(A420,'[1]census pivot'!$A$4:$S$462,10,FALSE)</f>
        <v>698764.64800000016</v>
      </c>
      <c r="X420" s="5">
        <f>VLOOKUP(A420,'[1]census pivot'!$A$4:$S$462,11,FALSE)</f>
        <v>733869.03500000003</v>
      </c>
      <c r="Y420" s="5">
        <f>VLOOKUP(A420,'[1]census pivot'!$A$4:$S$462,12,FALSE)</f>
        <v>806856.45200000016</v>
      </c>
      <c r="Z420" s="5">
        <f>VLOOKUP(A420,'[1]census pivot'!$A$4:$S$462,13,FALSE)</f>
        <v>802063.81500000018</v>
      </c>
      <c r="AA420" s="5">
        <f>VLOOKUP(A420,'[1]census pivot'!$A$4:$S$462,14,FALSE)</f>
        <v>707180.54900000035</v>
      </c>
      <c r="AB420" s="5">
        <f>VLOOKUP(A420,'[1]census pivot'!$A$4:$S$462,15,FALSE)</f>
        <v>563402.25300000003</v>
      </c>
      <c r="AC420" s="5">
        <f>VLOOKUP(A420,'[1]census pivot'!$A$4:$S$462,16,FALSE)</f>
        <v>405168.7509999997</v>
      </c>
      <c r="AD420" s="5">
        <f>VLOOKUP(A420,'[1]census pivot'!$A$4:$S$462,17,FALSE)</f>
        <v>296038.092</v>
      </c>
      <c r="AE420" s="5">
        <f>VLOOKUP(A420,'[1]census pivot'!$A$4:$S$462,18,FALSE)</f>
        <v>223701.85500000004</v>
      </c>
      <c r="AF420" s="5">
        <f>VLOOKUP(A420,'[1]census pivot'!$A$4:$S$462,19,FALSE)</f>
        <v>241161.90899999999</v>
      </c>
      <c r="AG420" s="6">
        <f t="shared" si="60"/>
        <v>1.4607905721959752E-4</v>
      </c>
      <c r="AH420" s="6">
        <f t="shared" si="61"/>
        <v>4.7860534144492979E-5</v>
      </c>
      <c r="AI420" s="6">
        <f t="shared" si="62"/>
        <v>4.4825216966871456E-5</v>
      </c>
      <c r="AJ420" s="6">
        <f t="shared" si="63"/>
        <v>3.587554425073544E-5</v>
      </c>
      <c r="AK420" s="6">
        <f t="shared" si="64"/>
        <v>4.808210964999204E-5</v>
      </c>
      <c r="AL420" s="6">
        <f t="shared" si="65"/>
        <v>3.8293648348013597E-5</v>
      </c>
      <c r="AM420" s="6">
        <f t="shared" si="66"/>
        <v>1.4113022720553948E-4</v>
      </c>
      <c r="AN420" s="6">
        <f t="shared" si="67"/>
        <v>3.6651933470434567E-4</v>
      </c>
      <c r="AO420" s="6">
        <f t="shared" si="68"/>
        <v>1.0370570957864047E-3</v>
      </c>
      <c r="AP420" s="6">
        <f t="shared" si="69"/>
        <v>3.6448542128599591E-3</v>
      </c>
    </row>
    <row r="421" spans="1:42" x14ac:dyDescent="0.35">
      <c r="A421" s="3" t="s">
        <v>393</v>
      </c>
      <c r="B421" s="4">
        <v>65</v>
      </c>
      <c r="C421" s="4">
        <v>54</v>
      </c>
      <c r="D421" s="4">
        <v>45</v>
      </c>
      <c r="E421" s="4">
        <v>65</v>
      </c>
      <c r="F421" s="4">
        <v>44</v>
      </c>
      <c r="G421" s="4">
        <v>48</v>
      </c>
      <c r="H421" s="4">
        <v>80</v>
      </c>
      <c r="I421" s="4">
        <v>201</v>
      </c>
      <c r="J421" s="4">
        <v>355</v>
      </c>
      <c r="K421" s="4">
        <v>697</v>
      </c>
      <c r="L421" s="4">
        <v>1508</v>
      </c>
      <c r="M421" s="4">
        <v>52</v>
      </c>
      <c r="N421" s="4">
        <v>3214</v>
      </c>
      <c r="O421" s="5">
        <f>VLOOKUP(A421,'[1]census pivot'!$A$4:$S$462,2,FALSE)</f>
        <v>701119.5920000003</v>
      </c>
      <c r="P421" s="5">
        <f>VLOOKUP(A421,'[1]census pivot'!$A$4:$S$462,3,FALSE)</f>
        <v>731195.22299999988</v>
      </c>
      <c r="Q421" s="5">
        <f>VLOOKUP(A421,'[1]census pivot'!$A$4:$S$462,4,FALSE)</f>
        <v>750048.58400000003</v>
      </c>
      <c r="R421" s="5">
        <f>VLOOKUP(A421,'[1]census pivot'!$A$4:$S$462,5,FALSE)</f>
        <v>840616.527</v>
      </c>
      <c r="S421" s="5">
        <f>VLOOKUP(A421,'[1]census pivot'!$A$4:$S$462,6,FALSE)</f>
        <v>861139.96799999999</v>
      </c>
      <c r="T421" s="5">
        <f>VLOOKUP(A421,'[1]census pivot'!$A$4:$S$462,7,FALSE)</f>
        <v>810974.31200000015</v>
      </c>
      <c r="U421" s="5">
        <f>VLOOKUP(A421,'[1]census pivot'!$A$4:$S$462,8,FALSE)</f>
        <v>758241.94900000014</v>
      </c>
      <c r="V421" s="5">
        <f>VLOOKUP(A421,'[1]census pivot'!$A$4:$S$462,9,FALSE)</f>
        <v>709967.25300000003</v>
      </c>
      <c r="W421" s="5">
        <f>VLOOKUP(A421,'[1]census pivot'!$A$4:$S$462,10,FALSE)</f>
        <v>780659.22599999991</v>
      </c>
      <c r="X421" s="5">
        <f>VLOOKUP(A421,'[1]census pivot'!$A$4:$S$462,11,FALSE)</f>
        <v>856440.73999999987</v>
      </c>
      <c r="Y421" s="5">
        <f>VLOOKUP(A421,'[1]census pivot'!$A$4:$S$462,12,FALSE)</f>
        <v>932056.71600000001</v>
      </c>
      <c r="Z421" s="5">
        <f>VLOOKUP(A421,'[1]census pivot'!$A$4:$S$462,13,FALSE)</f>
        <v>899596.35199999984</v>
      </c>
      <c r="AA421" s="5">
        <f>VLOOKUP(A421,'[1]census pivot'!$A$4:$S$462,14,FALSE)</f>
        <v>783541.04500000004</v>
      </c>
      <c r="AB421" s="5">
        <f>VLOOKUP(A421,'[1]census pivot'!$A$4:$S$462,15,FALSE)</f>
        <v>614155.43900000001</v>
      </c>
      <c r="AC421" s="5">
        <f>VLOOKUP(A421,'[1]census pivot'!$A$4:$S$462,16,FALSE)</f>
        <v>451860.527</v>
      </c>
      <c r="AD421" s="5">
        <f>VLOOKUP(A421,'[1]census pivot'!$A$4:$S$462,17,FALSE)</f>
        <v>348447.54799999984</v>
      </c>
      <c r="AE421" s="5">
        <f>VLOOKUP(A421,'[1]census pivot'!$A$4:$S$462,18,FALSE)</f>
        <v>284930.35500000004</v>
      </c>
      <c r="AF421" s="5">
        <f>VLOOKUP(A421,'[1]census pivot'!$A$4:$S$462,19,FALSE)</f>
        <v>308740.50000000006</v>
      </c>
      <c r="AG421" s="6">
        <f t="shared" si="60"/>
        <v>1.697285332742491E-4</v>
      </c>
      <c r="AH421" s="6">
        <f t="shared" si="61"/>
        <v>3.0379873851516462E-5</v>
      </c>
      <c r="AI421" s="6">
        <f t="shared" si="62"/>
        <v>2.6443266197141794E-5</v>
      </c>
      <c r="AJ421" s="6">
        <f t="shared" si="63"/>
        <v>2.8039474923590526E-5</v>
      </c>
      <c r="AK421" s="6">
        <f t="shared" si="64"/>
        <v>3.220122591153837E-5</v>
      </c>
      <c r="AL421" s="6">
        <f t="shared" si="65"/>
        <v>4.4730284480762501E-5</v>
      </c>
      <c r="AM421" s="6">
        <f t="shared" si="66"/>
        <v>1.194198408034065E-4</v>
      </c>
      <c r="AN421" s="6">
        <f t="shared" si="67"/>
        <v>3.3301565016147233E-4</v>
      </c>
      <c r="AO421" s="6">
        <f t="shared" si="68"/>
        <v>1.1004488737271279E-3</v>
      </c>
      <c r="AP421" s="6">
        <f t="shared" si="69"/>
        <v>4.8843608143408455E-3</v>
      </c>
    </row>
    <row r="422" spans="1:42" x14ac:dyDescent="0.35">
      <c r="A422" s="3" t="s">
        <v>394</v>
      </c>
      <c r="B422" s="4">
        <v>67</v>
      </c>
      <c r="C422" s="4">
        <v>49</v>
      </c>
      <c r="D422" s="4">
        <v>55</v>
      </c>
      <c r="E422" s="4">
        <v>58</v>
      </c>
      <c r="F422" s="4">
        <v>49</v>
      </c>
      <c r="G422" s="4">
        <v>53</v>
      </c>
      <c r="H422" s="4">
        <v>71</v>
      </c>
      <c r="I422" s="4">
        <v>142</v>
      </c>
      <c r="J422" s="4">
        <v>356</v>
      </c>
      <c r="K422" s="4">
        <v>624</v>
      </c>
      <c r="L422" s="4">
        <v>1191</v>
      </c>
      <c r="M422" s="4">
        <v>72</v>
      </c>
      <c r="N422" s="4">
        <v>2787</v>
      </c>
      <c r="O422" s="5">
        <f>VLOOKUP(A422,'[1]census pivot'!$A$4:$S$462,2,FALSE)</f>
        <v>710555.89799999993</v>
      </c>
      <c r="P422" s="5">
        <f>VLOOKUP(A422,'[1]census pivot'!$A$4:$S$462,3,FALSE)</f>
        <v>740599.91900000011</v>
      </c>
      <c r="Q422" s="5">
        <f>VLOOKUP(A422,'[1]census pivot'!$A$4:$S$462,4,FALSE)</f>
        <v>759931.81299999973</v>
      </c>
      <c r="R422" s="5">
        <f>VLOOKUP(A422,'[1]census pivot'!$A$4:$S$462,5,FALSE)</f>
        <v>840177.60199999996</v>
      </c>
      <c r="S422" s="5">
        <f>VLOOKUP(A422,'[1]census pivot'!$A$4:$S$462,6,FALSE)</f>
        <v>865166.4850000001</v>
      </c>
      <c r="T422" s="5">
        <f>VLOOKUP(A422,'[1]census pivot'!$A$4:$S$462,7,FALSE)</f>
        <v>841832.9389999999</v>
      </c>
      <c r="U422" s="5">
        <f>VLOOKUP(A422,'[1]census pivot'!$A$4:$S$462,8,FALSE)</f>
        <v>784908.41600000032</v>
      </c>
      <c r="V422" s="5">
        <f>VLOOKUP(A422,'[1]census pivot'!$A$4:$S$462,9,FALSE)</f>
        <v>727250.71700000006</v>
      </c>
      <c r="W422" s="5">
        <f>VLOOKUP(A422,'[1]census pivot'!$A$4:$S$462,10,FALSE)</f>
        <v>779063.81700000016</v>
      </c>
      <c r="X422" s="5">
        <f>VLOOKUP(A422,'[1]census pivot'!$A$4:$S$462,11,FALSE)</f>
        <v>855152.64900000009</v>
      </c>
      <c r="Y422" s="5">
        <f>VLOOKUP(A422,'[1]census pivot'!$A$4:$S$462,12,FALSE)</f>
        <v>934697.75300000014</v>
      </c>
      <c r="Z422" s="5">
        <f>VLOOKUP(A422,'[1]census pivot'!$A$4:$S$462,13,FALSE)</f>
        <v>929504.75399999996</v>
      </c>
      <c r="AA422" s="5">
        <f>VLOOKUP(A422,'[1]census pivot'!$A$4:$S$462,14,FALSE)</f>
        <v>816300.95499999996</v>
      </c>
      <c r="AB422" s="5">
        <f>VLOOKUP(A422,'[1]census pivot'!$A$4:$S$462,15,FALSE)</f>
        <v>659913.34500000044</v>
      </c>
      <c r="AC422" s="5">
        <f>VLOOKUP(A422,'[1]census pivot'!$A$4:$S$462,16,FALSE)</f>
        <v>480656.88500000007</v>
      </c>
      <c r="AD422" s="5">
        <f>VLOOKUP(A422,'[1]census pivot'!$A$4:$S$462,17,FALSE)</f>
        <v>362319.24299999984</v>
      </c>
      <c r="AE422" s="5">
        <f>VLOOKUP(A422,'[1]census pivot'!$A$4:$S$462,18,FALSE)</f>
        <v>289676.35799999995</v>
      </c>
      <c r="AF422" s="5">
        <f>VLOOKUP(A422,'[1]census pivot'!$A$4:$S$462,19,FALSE)</f>
        <v>321261.679</v>
      </c>
      <c r="AG422" s="6">
        <f t="shared" si="60"/>
        <v>1.6325246236996264E-4</v>
      </c>
      <c r="AH422" s="6">
        <f t="shared" si="61"/>
        <v>3.6653673379297787E-5</v>
      </c>
      <c r="AI422" s="6">
        <f t="shared" si="62"/>
        <v>3.2251555811680602E-5</v>
      </c>
      <c r="AJ422" s="6">
        <f t="shared" si="63"/>
        <v>3.0121567789121579E-5</v>
      </c>
      <c r="AK422" s="6">
        <f t="shared" si="64"/>
        <v>3.518521451111484E-5</v>
      </c>
      <c r="AL422" s="6">
        <f t="shared" si="65"/>
        <v>3.9668119704676856E-5</v>
      </c>
      <c r="AM422" s="6">
        <f t="shared" si="66"/>
        <v>8.1337802521758178E-5</v>
      </c>
      <c r="AN422" s="6">
        <f t="shared" si="67"/>
        <v>3.1212457649363673E-4</v>
      </c>
      <c r="AO422" s="6">
        <f t="shared" si="68"/>
        <v>9.5706167195444038E-4</v>
      </c>
      <c r="AP422" s="6">
        <f t="shared" si="69"/>
        <v>3.7072582192412685E-3</v>
      </c>
    </row>
    <row r="423" spans="1:42" x14ac:dyDescent="0.35">
      <c r="A423" s="3" t="s">
        <v>365</v>
      </c>
      <c r="B423" s="4">
        <v>45</v>
      </c>
      <c r="C423" s="4">
        <v>56</v>
      </c>
      <c r="D423" s="4">
        <v>55</v>
      </c>
      <c r="E423" s="4">
        <v>49</v>
      </c>
      <c r="F423" s="4">
        <v>53</v>
      </c>
      <c r="G423" s="4">
        <v>48</v>
      </c>
      <c r="H423" s="4">
        <v>117</v>
      </c>
      <c r="I423" s="4">
        <v>227</v>
      </c>
      <c r="J423" s="4">
        <v>360</v>
      </c>
      <c r="K423" s="4">
        <v>590</v>
      </c>
      <c r="L423" s="4">
        <v>1075</v>
      </c>
      <c r="M423" s="4">
        <v>58</v>
      </c>
      <c r="N423" s="4">
        <v>2733</v>
      </c>
      <c r="O423" s="5">
        <f>VLOOKUP(A423,'[1]census pivot'!$A$4:$S$462,2,FALSE)</f>
        <v>692002.89000000025</v>
      </c>
      <c r="P423" s="5">
        <f>VLOOKUP(A423,'[1]census pivot'!$A$4:$S$462,3,FALSE)</f>
        <v>731928.5</v>
      </c>
      <c r="Q423" s="5">
        <f>VLOOKUP(A423,'[1]census pivot'!$A$4:$S$462,4,FALSE)</f>
        <v>751692.52399999963</v>
      </c>
      <c r="R423" s="5">
        <f>VLOOKUP(A423,'[1]census pivot'!$A$4:$S$462,5,FALSE)</f>
        <v>784810.62900000019</v>
      </c>
      <c r="S423" s="5">
        <f>VLOOKUP(A423,'[1]census pivot'!$A$4:$S$462,6,FALSE)</f>
        <v>775088.47500000033</v>
      </c>
      <c r="T423" s="5">
        <f>VLOOKUP(A423,'[1]census pivot'!$A$4:$S$462,7,FALSE)</f>
        <v>721243.50999999989</v>
      </c>
      <c r="U423" s="5">
        <f>VLOOKUP(A423,'[1]census pivot'!$A$4:$S$462,8,FALSE)</f>
        <v>704505.54700000014</v>
      </c>
      <c r="V423" s="5">
        <f>VLOOKUP(A423,'[1]census pivot'!$A$4:$S$462,9,FALSE)</f>
        <v>674644.83799999999</v>
      </c>
      <c r="W423" s="5">
        <f>VLOOKUP(A423,'[1]census pivot'!$A$4:$S$462,10,FALSE)</f>
        <v>746922.79700000002</v>
      </c>
      <c r="X423" s="5">
        <f>VLOOKUP(A423,'[1]census pivot'!$A$4:$S$462,11,FALSE)</f>
        <v>792128.99399999995</v>
      </c>
      <c r="Y423" s="5">
        <f>VLOOKUP(A423,'[1]census pivot'!$A$4:$S$462,12,FALSE)</f>
        <v>859205.84700000007</v>
      </c>
      <c r="Z423" s="5">
        <f>VLOOKUP(A423,'[1]census pivot'!$A$4:$S$462,13,FALSE)</f>
        <v>807623.86300000001</v>
      </c>
      <c r="AA423" s="5">
        <f>VLOOKUP(A423,'[1]census pivot'!$A$4:$S$462,14,FALSE)</f>
        <v>699806.97100000014</v>
      </c>
      <c r="AB423" s="5">
        <f>VLOOKUP(A423,'[1]census pivot'!$A$4:$S$462,15,FALSE)</f>
        <v>516979.73</v>
      </c>
      <c r="AC423" s="5">
        <f>VLOOKUP(A423,'[1]census pivot'!$A$4:$S$462,16,FALSE)</f>
        <v>391902.44599999982</v>
      </c>
      <c r="AD423" s="5">
        <f>VLOOKUP(A423,'[1]census pivot'!$A$4:$S$462,17,FALSE)</f>
        <v>296662.1930000002</v>
      </c>
      <c r="AE423" s="5">
        <f>VLOOKUP(A423,'[1]census pivot'!$A$4:$S$462,18,FALSE)</f>
        <v>233028.07399999996</v>
      </c>
      <c r="AF423" s="5">
        <f>VLOOKUP(A423,'[1]census pivot'!$A$4:$S$462,19,FALSE)</f>
        <v>238200.67199999996</v>
      </c>
      <c r="AG423" s="6">
        <f t="shared" si="60"/>
        <v>1.4595314768121845E-4</v>
      </c>
      <c r="AH423" s="6">
        <f t="shared" si="61"/>
        <v>3.7071461721211094E-5</v>
      </c>
      <c r="AI423" s="6">
        <f t="shared" si="62"/>
        <v>3.5258690680035151E-5</v>
      </c>
      <c r="AJ423" s="6">
        <f t="shared" si="63"/>
        <v>3.7173442086309581E-5</v>
      </c>
      <c r="AK423" s="6">
        <f t="shared" si="64"/>
        <v>3.3765540814384113E-5</v>
      </c>
      <c r="AL423" s="6">
        <f t="shared" si="65"/>
        <v>7.0851772211835752E-5</v>
      </c>
      <c r="AM423" s="6">
        <f t="shared" si="66"/>
        <v>1.5058734031441468E-4</v>
      </c>
      <c r="AN423" s="6">
        <f t="shared" si="67"/>
        <v>3.9609094501595783E-4</v>
      </c>
      <c r="AO423" s="6">
        <f t="shared" si="68"/>
        <v>1.1138584881719184E-3</v>
      </c>
      <c r="AP423" s="6">
        <f t="shared" si="69"/>
        <v>4.5130015418260458E-3</v>
      </c>
    </row>
    <row r="424" spans="1:42" x14ac:dyDescent="0.35">
      <c r="A424" s="3" t="s">
        <v>395</v>
      </c>
      <c r="B424" s="4">
        <v>47</v>
      </c>
      <c r="C424" s="4">
        <v>58</v>
      </c>
      <c r="D424" s="4">
        <v>43</v>
      </c>
      <c r="E424" s="4">
        <v>43</v>
      </c>
      <c r="F424" s="4">
        <v>58</v>
      </c>
      <c r="G424" s="4">
        <v>73</v>
      </c>
      <c r="H424" s="4">
        <v>94</v>
      </c>
      <c r="I424" s="4">
        <v>195</v>
      </c>
      <c r="J424" s="4">
        <v>360</v>
      </c>
      <c r="K424" s="4">
        <v>611</v>
      </c>
      <c r="L424" s="4">
        <v>1422</v>
      </c>
      <c r="M424" s="4">
        <v>57</v>
      </c>
      <c r="N424" s="4">
        <v>3061</v>
      </c>
      <c r="O424" s="5">
        <f>VLOOKUP(A424,'[1]census pivot'!$A$4:$S$462,2,FALSE)</f>
        <v>709882</v>
      </c>
      <c r="P424" s="5">
        <f>VLOOKUP(A424,'[1]census pivot'!$A$4:$S$462,3,FALSE)</f>
        <v>734490</v>
      </c>
      <c r="Q424" s="5">
        <f>VLOOKUP(A424,'[1]census pivot'!$A$4:$S$462,4,FALSE)</f>
        <v>761867</v>
      </c>
      <c r="R424" s="5">
        <f>VLOOKUP(A424,'[1]census pivot'!$A$4:$S$462,5,FALSE)</f>
        <v>834161</v>
      </c>
      <c r="S424" s="5">
        <f>VLOOKUP(A424,'[1]census pivot'!$A$4:$S$462,6,FALSE)</f>
        <v>855883</v>
      </c>
      <c r="T424" s="5">
        <f>VLOOKUP(A424,'[1]census pivot'!$A$4:$S$462,7,FALSE)</f>
        <v>848293</v>
      </c>
      <c r="U424" s="5">
        <f>VLOOKUP(A424,'[1]census pivot'!$A$4:$S$462,8,FALSE)</f>
        <v>794936</v>
      </c>
      <c r="V424" s="5">
        <f>VLOOKUP(A424,'[1]census pivot'!$A$4:$S$462,9,FALSE)</f>
        <v>735844</v>
      </c>
      <c r="W424" s="5">
        <f>VLOOKUP(A424,'[1]census pivot'!$A$4:$S$462,10,FALSE)</f>
        <v>759848</v>
      </c>
      <c r="X424" s="5">
        <f>VLOOKUP(A424,'[1]census pivot'!$A$4:$S$462,11,FALSE)</f>
        <v>841848</v>
      </c>
      <c r="Y424" s="5">
        <f>VLOOKUP(A424,'[1]census pivot'!$A$4:$S$462,12,FALSE)</f>
        <v>921208</v>
      </c>
      <c r="Z424" s="5">
        <f>VLOOKUP(A424,'[1]census pivot'!$A$4:$S$462,13,FALSE)</f>
        <v>933665</v>
      </c>
      <c r="AA424" s="5">
        <f>VLOOKUP(A424,'[1]census pivot'!$A$4:$S$462,14,FALSE)</f>
        <v>843137</v>
      </c>
      <c r="AB424" s="5">
        <f>VLOOKUP(A424,'[1]census pivot'!$A$4:$S$462,15,FALSE)</f>
        <v>691833</v>
      </c>
      <c r="AC424" s="5">
        <f>VLOOKUP(A424,'[1]census pivot'!$A$4:$S$462,16,FALSE)</f>
        <v>499292</v>
      </c>
      <c r="AD424" s="5">
        <f>VLOOKUP(A424,'[1]census pivot'!$A$4:$S$462,17,FALSE)</f>
        <v>373054</v>
      </c>
      <c r="AE424" s="5">
        <f>VLOOKUP(A424,'[1]census pivot'!$A$4:$S$462,18,FALSE)</f>
        <v>283788</v>
      </c>
      <c r="AF424" s="5">
        <f>VLOOKUP(A424,'[1]census pivot'!$A$4:$S$462,19,FALSE)</f>
        <v>323585</v>
      </c>
      <c r="AG424" s="6">
        <f t="shared" si="60"/>
        <v>1.4791190648586668E-4</v>
      </c>
      <c r="AH424" s="6">
        <f t="shared" si="61"/>
        <v>2.87364579441938E-5</v>
      </c>
      <c r="AI424" s="6">
        <f t="shared" si="62"/>
        <v>2.5443124557703822E-5</v>
      </c>
      <c r="AJ424" s="6">
        <f t="shared" si="63"/>
        <v>3.5296358572055385E-5</v>
      </c>
      <c r="AK424" s="6">
        <f t="shared" si="64"/>
        <v>4.8806839910890743E-5</v>
      </c>
      <c r="AL424" s="6">
        <f t="shared" si="65"/>
        <v>5.3316514052871832E-5</v>
      </c>
      <c r="AM424" s="6">
        <f t="shared" si="66"/>
        <v>1.0974773778957926E-4</v>
      </c>
      <c r="AN424" s="6">
        <f t="shared" si="67"/>
        <v>3.0223528177143456E-4</v>
      </c>
      <c r="AO424" s="6">
        <f t="shared" si="68"/>
        <v>9.3020848240520549E-4</v>
      </c>
      <c r="AP424" s="6">
        <f t="shared" si="69"/>
        <v>4.3945176692368314E-3</v>
      </c>
    </row>
    <row r="425" spans="1:42" x14ac:dyDescent="0.35">
      <c r="A425" s="3" t="s">
        <v>366</v>
      </c>
      <c r="B425" s="4">
        <v>61</v>
      </c>
      <c r="C425" s="4">
        <v>45</v>
      </c>
      <c r="D425" s="4">
        <v>57</v>
      </c>
      <c r="E425" s="4">
        <v>57</v>
      </c>
      <c r="F425" s="4">
        <v>73</v>
      </c>
      <c r="G425" s="4">
        <v>53</v>
      </c>
      <c r="H425" s="4">
        <v>80</v>
      </c>
      <c r="I425" s="4">
        <v>204</v>
      </c>
      <c r="J425" s="4">
        <v>361</v>
      </c>
      <c r="K425" s="4">
        <v>596</v>
      </c>
      <c r="L425" s="4">
        <v>1136</v>
      </c>
      <c r="M425" s="4">
        <v>45</v>
      </c>
      <c r="N425" s="4">
        <v>2768</v>
      </c>
      <c r="O425" s="5">
        <f>VLOOKUP(A425,'[1]census pivot'!$A$4:$S$462,2,FALSE)</f>
        <v>660374.39700000058</v>
      </c>
      <c r="P425" s="5">
        <f>VLOOKUP(A425,'[1]census pivot'!$A$4:$S$462,3,FALSE)</f>
        <v>693601.17900000012</v>
      </c>
      <c r="Q425" s="5">
        <f>VLOOKUP(A425,'[1]census pivot'!$A$4:$S$462,4,FALSE)</f>
        <v>714768.48300000001</v>
      </c>
      <c r="R425" s="5">
        <f>VLOOKUP(A425,'[1]census pivot'!$A$4:$S$462,5,FALSE)</f>
        <v>740666.64500000025</v>
      </c>
      <c r="S425" s="5">
        <f>VLOOKUP(A425,'[1]census pivot'!$A$4:$S$462,6,FALSE)</f>
        <v>739831.30500000005</v>
      </c>
      <c r="T425" s="5">
        <f>VLOOKUP(A425,'[1]census pivot'!$A$4:$S$462,7,FALSE)</f>
        <v>700399.38599999982</v>
      </c>
      <c r="U425" s="5">
        <f>VLOOKUP(A425,'[1]census pivot'!$A$4:$S$462,8,FALSE)</f>
        <v>679364.03500000015</v>
      </c>
      <c r="V425" s="5">
        <f>VLOOKUP(A425,'[1]census pivot'!$A$4:$S$462,9,FALSE)</f>
        <v>643612.53200000001</v>
      </c>
      <c r="W425" s="5">
        <f>VLOOKUP(A425,'[1]census pivot'!$A$4:$S$462,10,FALSE)</f>
        <v>706069.21899999969</v>
      </c>
      <c r="X425" s="5">
        <f>VLOOKUP(A425,'[1]census pivot'!$A$4:$S$462,11,FALSE)</f>
        <v>738583.55900000001</v>
      </c>
      <c r="Y425" s="5">
        <f>VLOOKUP(A425,'[1]census pivot'!$A$4:$S$462,12,FALSE)</f>
        <v>811993.36600000027</v>
      </c>
      <c r="Z425" s="5">
        <f>VLOOKUP(A425,'[1]census pivot'!$A$4:$S$462,13,FALSE)</f>
        <v>781543.73900000018</v>
      </c>
      <c r="AA425" s="5">
        <f>VLOOKUP(A425,'[1]census pivot'!$A$4:$S$462,14,FALSE)</f>
        <v>687067.93800000008</v>
      </c>
      <c r="AB425" s="5">
        <f>VLOOKUP(A425,'[1]census pivot'!$A$4:$S$462,15,FALSE)</f>
        <v>524577.60999999987</v>
      </c>
      <c r="AC425" s="5">
        <f>VLOOKUP(A425,'[1]census pivot'!$A$4:$S$462,16,FALSE)</f>
        <v>383333.27799999993</v>
      </c>
      <c r="AD425" s="5">
        <f>VLOOKUP(A425,'[1]census pivot'!$A$4:$S$462,17,FALSE)</f>
        <v>287967.65399999998</v>
      </c>
      <c r="AE425" s="5">
        <f>VLOOKUP(A425,'[1]census pivot'!$A$4:$S$462,18,FALSE)</f>
        <v>220470.54099999997</v>
      </c>
      <c r="AF425" s="5">
        <f>VLOOKUP(A425,'[1]census pivot'!$A$4:$S$462,19,FALSE)</f>
        <v>235188.27099999998</v>
      </c>
      <c r="AG425" s="6">
        <f t="shared" si="60"/>
        <v>1.6051500555070718E-4</v>
      </c>
      <c r="AH425" s="6">
        <f t="shared" si="61"/>
        <v>4.0472328776988383E-5</v>
      </c>
      <c r="AI425" s="6">
        <f t="shared" si="62"/>
        <v>3.8500559896080908E-5</v>
      </c>
      <c r="AJ425" s="6">
        <f t="shared" si="63"/>
        <v>5.290762089278492E-5</v>
      </c>
      <c r="AK425" s="6">
        <f t="shared" si="64"/>
        <v>3.9268516419319956E-5</v>
      </c>
      <c r="AL425" s="6">
        <f t="shared" si="65"/>
        <v>5.1593699551539491E-5</v>
      </c>
      <c r="AM425" s="6">
        <f t="shared" si="66"/>
        <v>1.3890669888770059E-4</v>
      </c>
      <c r="AN425" s="6">
        <f t="shared" si="67"/>
        <v>3.9761611494188852E-4</v>
      </c>
      <c r="AO425" s="6">
        <f t="shared" si="68"/>
        <v>1.1722172052790016E-3</v>
      </c>
      <c r="AP425" s="6">
        <f t="shared" si="69"/>
        <v>4.8301728448014317E-3</v>
      </c>
    </row>
    <row r="426" spans="1:42" x14ac:dyDescent="0.35">
      <c r="A426" s="3" t="s">
        <v>350</v>
      </c>
      <c r="B426" s="4">
        <v>41</v>
      </c>
      <c r="C426" s="4">
        <v>58</v>
      </c>
      <c r="D426" s="4">
        <v>66</v>
      </c>
      <c r="E426" s="4">
        <v>41</v>
      </c>
      <c r="F426" s="4">
        <v>52</v>
      </c>
      <c r="G426" s="4">
        <v>48</v>
      </c>
      <c r="H426" s="4">
        <v>82</v>
      </c>
      <c r="I426" s="4">
        <v>218</v>
      </c>
      <c r="J426" s="4">
        <v>363</v>
      </c>
      <c r="K426" s="4">
        <v>514</v>
      </c>
      <c r="L426" s="4">
        <v>813</v>
      </c>
      <c r="M426" s="4">
        <v>49</v>
      </c>
      <c r="N426" s="4">
        <v>2345</v>
      </c>
      <c r="O426" s="5">
        <f>VLOOKUP(A426,'[1]census pivot'!$A$4:$S$462,2,FALSE)</f>
        <v>596188</v>
      </c>
      <c r="P426" s="5">
        <f>VLOOKUP(A426,'[1]census pivot'!$A$4:$S$462,3,FALSE)</f>
        <v>630060</v>
      </c>
      <c r="Q426" s="5">
        <f>VLOOKUP(A426,'[1]census pivot'!$A$4:$S$462,4,FALSE)</f>
        <v>643238</v>
      </c>
      <c r="R426" s="5">
        <f>VLOOKUP(A426,'[1]census pivot'!$A$4:$S$462,5,FALSE)</f>
        <v>655044</v>
      </c>
      <c r="S426" s="5">
        <f>VLOOKUP(A426,'[1]census pivot'!$A$4:$S$462,6,FALSE)</f>
        <v>694934</v>
      </c>
      <c r="T426" s="5">
        <f>VLOOKUP(A426,'[1]census pivot'!$A$4:$S$462,7,FALSE)</f>
        <v>665391</v>
      </c>
      <c r="U426" s="5">
        <f>VLOOKUP(A426,'[1]census pivot'!$A$4:$S$462,8,FALSE)</f>
        <v>634559</v>
      </c>
      <c r="V426" s="5">
        <f>VLOOKUP(A426,'[1]census pivot'!$A$4:$S$462,9,FALSE)</f>
        <v>622050</v>
      </c>
      <c r="W426" s="5">
        <f>VLOOKUP(A426,'[1]census pivot'!$A$4:$S$462,10,FALSE)</f>
        <v>655267</v>
      </c>
      <c r="X426" s="5">
        <f>VLOOKUP(A426,'[1]census pivot'!$A$4:$S$462,11,FALSE)</f>
        <v>669731</v>
      </c>
      <c r="Y426" s="5">
        <f>VLOOKUP(A426,'[1]census pivot'!$A$4:$S$462,12,FALSE)</f>
        <v>681229</v>
      </c>
      <c r="Z426" s="5">
        <f>VLOOKUP(A426,'[1]census pivot'!$A$4:$S$462,13,FALSE)</f>
        <v>657160</v>
      </c>
      <c r="AA426" s="5">
        <f>VLOOKUP(A426,'[1]census pivot'!$A$4:$S$462,14,FALSE)</f>
        <v>586701</v>
      </c>
      <c r="AB426" s="5">
        <f>VLOOKUP(A426,'[1]census pivot'!$A$4:$S$462,15,FALSE)</f>
        <v>510776</v>
      </c>
      <c r="AC426" s="5">
        <f>VLOOKUP(A426,'[1]census pivot'!$A$4:$S$462,16,FALSE)</f>
        <v>363557</v>
      </c>
      <c r="AD426" s="5">
        <f>VLOOKUP(A426,'[1]census pivot'!$A$4:$S$462,17,FALSE)</f>
        <v>253474</v>
      </c>
      <c r="AE426" s="5">
        <f>VLOOKUP(A426,'[1]census pivot'!$A$4:$S$462,18,FALSE)</f>
        <v>175738</v>
      </c>
      <c r="AF426" s="5">
        <f>VLOOKUP(A426,'[1]census pivot'!$A$4:$S$462,19,FALSE)</f>
        <v>162068</v>
      </c>
      <c r="AG426" s="6">
        <f t="shared" si="60"/>
        <v>1.6605500278435662E-4</v>
      </c>
      <c r="AH426" s="6">
        <f t="shared" si="61"/>
        <v>5.1833899055837675E-5</v>
      </c>
      <c r="AI426" s="6">
        <f t="shared" si="62"/>
        <v>4.8889685609691415E-5</v>
      </c>
      <c r="AJ426" s="6">
        <f t="shared" si="63"/>
        <v>4.0001538520712336E-5</v>
      </c>
      <c r="AK426" s="6">
        <f t="shared" si="64"/>
        <v>3.7578768622041358E-5</v>
      </c>
      <c r="AL426" s="6">
        <f t="shared" si="65"/>
        <v>6.0697578018594182E-5</v>
      </c>
      <c r="AM426" s="6">
        <f t="shared" si="66"/>
        <v>1.7526074054898417E-4</v>
      </c>
      <c r="AN426" s="6">
        <f t="shared" si="67"/>
        <v>4.1517362377949818E-4</v>
      </c>
      <c r="AO426" s="6">
        <f t="shared" si="68"/>
        <v>1.1975434051238083E-3</v>
      </c>
      <c r="AP426" s="6">
        <f t="shared" si="69"/>
        <v>5.0164128637362098E-3</v>
      </c>
    </row>
    <row r="427" spans="1:42" x14ac:dyDescent="0.35">
      <c r="A427" s="3" t="s">
        <v>348</v>
      </c>
      <c r="B427" s="4">
        <v>42</v>
      </c>
      <c r="C427" s="4">
        <v>64</v>
      </c>
      <c r="D427" s="4">
        <v>74</v>
      </c>
      <c r="E427" s="4">
        <v>62</v>
      </c>
      <c r="F427" s="4">
        <v>56</v>
      </c>
      <c r="G427" s="4">
        <v>46</v>
      </c>
      <c r="H427" s="4">
        <v>90</v>
      </c>
      <c r="I427" s="4">
        <v>198</v>
      </c>
      <c r="J427" s="4">
        <v>365</v>
      </c>
      <c r="K427" s="4">
        <v>510</v>
      </c>
      <c r="L427" s="4">
        <v>903</v>
      </c>
      <c r="M427" s="4">
        <v>51</v>
      </c>
      <c r="N427" s="4">
        <v>2461</v>
      </c>
      <c r="O427" s="5">
        <f>VLOOKUP(A427,'[1]census pivot'!$A$4:$S$462,2,FALSE)</f>
        <v>571738.84400000004</v>
      </c>
      <c r="P427" s="5">
        <f>VLOOKUP(A427,'[1]census pivot'!$A$4:$S$462,3,FALSE)</f>
        <v>598502.48</v>
      </c>
      <c r="Q427" s="5">
        <f>VLOOKUP(A427,'[1]census pivot'!$A$4:$S$462,4,FALSE)</f>
        <v>605251.78400000022</v>
      </c>
      <c r="R427" s="5">
        <f>VLOOKUP(A427,'[1]census pivot'!$A$4:$S$462,5,FALSE)</f>
        <v>612730.52800000005</v>
      </c>
      <c r="S427" s="5">
        <f>VLOOKUP(A427,'[1]census pivot'!$A$4:$S$462,6,FALSE)</f>
        <v>660891.88600000006</v>
      </c>
      <c r="T427" s="5">
        <f>VLOOKUP(A427,'[1]census pivot'!$A$4:$S$462,7,FALSE)</f>
        <v>601380.70899999992</v>
      </c>
      <c r="U427" s="5">
        <f>VLOOKUP(A427,'[1]census pivot'!$A$4:$S$462,8,FALSE)</f>
        <v>590826.32900000003</v>
      </c>
      <c r="V427" s="5">
        <f>VLOOKUP(A427,'[1]census pivot'!$A$4:$S$462,9,FALSE)</f>
        <v>579527.13199999998</v>
      </c>
      <c r="W427" s="5">
        <f>VLOOKUP(A427,'[1]census pivot'!$A$4:$S$462,10,FALSE)</f>
        <v>636484.50600000028</v>
      </c>
      <c r="X427" s="5">
        <f>VLOOKUP(A427,'[1]census pivot'!$A$4:$S$462,11,FALSE)</f>
        <v>627089.3670000002</v>
      </c>
      <c r="Y427" s="5">
        <f>VLOOKUP(A427,'[1]census pivot'!$A$4:$S$462,12,FALSE)</f>
        <v>638457.91599999974</v>
      </c>
      <c r="Z427" s="5">
        <f>VLOOKUP(A427,'[1]census pivot'!$A$4:$S$462,13,FALSE)</f>
        <v>597324.5120000001</v>
      </c>
      <c r="AA427" s="5">
        <f>VLOOKUP(A427,'[1]census pivot'!$A$4:$S$462,14,FALSE)</f>
        <v>523931.22499999992</v>
      </c>
      <c r="AB427" s="5">
        <f>VLOOKUP(A427,'[1]census pivot'!$A$4:$S$462,15,FALSE)</f>
        <v>433025.36600000004</v>
      </c>
      <c r="AC427" s="5">
        <f>VLOOKUP(A427,'[1]census pivot'!$A$4:$S$462,16,FALSE)</f>
        <v>309191.45899999997</v>
      </c>
      <c r="AD427" s="5">
        <f>VLOOKUP(A427,'[1]census pivot'!$A$4:$S$462,17,FALSE)</f>
        <v>222478.11700000009</v>
      </c>
      <c r="AE427" s="5">
        <f>VLOOKUP(A427,'[1]census pivot'!$A$4:$S$462,18,FALSE)</f>
        <v>155723.09200000009</v>
      </c>
      <c r="AF427" s="5">
        <f>VLOOKUP(A427,'[1]census pivot'!$A$4:$S$462,19,FALSE)</f>
        <v>144175.75600000002</v>
      </c>
      <c r="AG427" s="6">
        <f t="shared" si="60"/>
        <v>1.8539933242667694E-4</v>
      </c>
      <c r="AH427" s="6">
        <f t="shared" si="61"/>
        <v>6.1474340912490418E-5</v>
      </c>
      <c r="AI427" s="6">
        <f t="shared" si="62"/>
        <v>5.8101992542351718E-5</v>
      </c>
      <c r="AJ427" s="6">
        <f t="shared" si="63"/>
        <v>4.6971707274890288E-5</v>
      </c>
      <c r="AK427" s="6">
        <f t="shared" si="64"/>
        <v>3.7828585321483567E-5</v>
      </c>
      <c r="AL427" s="6">
        <f t="shared" si="65"/>
        <v>7.111547802991097E-5</v>
      </c>
      <c r="AM427" s="6">
        <f t="shared" si="66"/>
        <v>1.7658772523185761E-4</v>
      </c>
      <c r="AN427" s="6">
        <f t="shared" si="67"/>
        <v>4.9177004307332972E-4</v>
      </c>
      <c r="AO427" s="6">
        <f t="shared" si="68"/>
        <v>1.348488550178061E-3</v>
      </c>
      <c r="AP427" s="6">
        <f t="shared" si="69"/>
        <v>6.2631889372579382E-3</v>
      </c>
    </row>
    <row r="428" spans="1:42" x14ac:dyDescent="0.35">
      <c r="A428" s="3" t="s">
        <v>170</v>
      </c>
      <c r="B428" s="4">
        <v>58</v>
      </c>
      <c r="C428" s="4">
        <v>63</v>
      </c>
      <c r="D428" s="4">
        <v>54</v>
      </c>
      <c r="E428" s="4">
        <v>71</v>
      </c>
      <c r="F428" s="4">
        <v>35</v>
      </c>
      <c r="G428" s="4">
        <v>43</v>
      </c>
      <c r="H428" s="4">
        <v>64</v>
      </c>
      <c r="I428" s="4">
        <v>203</v>
      </c>
      <c r="J428" s="4">
        <v>370</v>
      </c>
      <c r="K428" s="4">
        <v>587</v>
      </c>
      <c r="L428" s="4">
        <v>1069</v>
      </c>
      <c r="M428" s="4">
        <v>44</v>
      </c>
      <c r="N428" s="4">
        <v>2661</v>
      </c>
      <c r="O428" s="5">
        <f>VLOOKUP(A428,'[1]census pivot'!$A$4:$S$462,2,FALSE)</f>
        <v>766302</v>
      </c>
      <c r="P428" s="5">
        <f>VLOOKUP(A428,'[1]census pivot'!$A$4:$S$462,3,FALSE)</f>
        <v>793958</v>
      </c>
      <c r="Q428" s="5">
        <f>VLOOKUP(A428,'[1]census pivot'!$A$4:$S$462,4,FALSE)</f>
        <v>820380</v>
      </c>
      <c r="R428" s="5">
        <f>VLOOKUP(A428,'[1]census pivot'!$A$4:$S$462,5,FALSE)</f>
        <v>834237</v>
      </c>
      <c r="S428" s="5">
        <f>VLOOKUP(A428,'[1]census pivot'!$A$4:$S$462,6,FALSE)</f>
        <v>869696</v>
      </c>
      <c r="T428" s="5">
        <f>VLOOKUP(A428,'[1]census pivot'!$A$4:$S$462,7,FALSE)</f>
        <v>876473</v>
      </c>
      <c r="U428" s="5">
        <f>VLOOKUP(A428,'[1]census pivot'!$A$4:$S$462,8,FALSE)</f>
        <v>866271</v>
      </c>
      <c r="V428" s="5">
        <f>VLOOKUP(A428,'[1]census pivot'!$A$4:$S$462,9,FALSE)</f>
        <v>817897</v>
      </c>
      <c r="W428" s="5">
        <f>VLOOKUP(A428,'[1]census pivot'!$A$4:$S$462,10,FALSE)</f>
        <v>801842</v>
      </c>
      <c r="X428" s="5">
        <f>VLOOKUP(A428,'[1]census pivot'!$A$4:$S$462,11,FALSE)</f>
        <v>822808</v>
      </c>
      <c r="Y428" s="5">
        <f>VLOOKUP(A428,'[1]census pivot'!$A$4:$S$462,12,FALSE)</f>
        <v>865594</v>
      </c>
      <c r="Z428" s="5">
        <f>VLOOKUP(A428,'[1]census pivot'!$A$4:$S$462,13,FALSE)</f>
        <v>841481</v>
      </c>
      <c r="AA428" s="5">
        <f>VLOOKUP(A428,'[1]census pivot'!$A$4:$S$462,14,FALSE)</f>
        <v>740459</v>
      </c>
      <c r="AB428" s="5">
        <f>VLOOKUP(A428,'[1]census pivot'!$A$4:$S$462,15,FALSE)</f>
        <v>578903</v>
      </c>
      <c r="AC428" s="5">
        <f>VLOOKUP(A428,'[1]census pivot'!$A$4:$S$462,16,FALSE)</f>
        <v>427266</v>
      </c>
      <c r="AD428" s="5">
        <f>VLOOKUP(A428,'[1]census pivot'!$A$4:$S$462,17,FALSE)</f>
        <v>302192</v>
      </c>
      <c r="AE428" s="5">
        <f>VLOOKUP(A428,'[1]census pivot'!$A$4:$S$462,18,FALSE)</f>
        <v>224575</v>
      </c>
      <c r="AF428" s="5">
        <f>VLOOKUP(A428,'[1]census pivot'!$A$4:$S$462,19,FALSE)</f>
        <v>240827</v>
      </c>
      <c r="AG428" s="6">
        <f t="shared" si="60"/>
        <v>1.5790119300223673E-4</v>
      </c>
      <c r="AH428" s="6">
        <f t="shared" si="61"/>
        <v>3.3450244000946516E-5</v>
      </c>
      <c r="AI428" s="6">
        <f t="shared" si="62"/>
        <v>3.1691386926598643E-5</v>
      </c>
      <c r="AJ428" s="6">
        <f t="shared" si="63"/>
        <v>2.0083270979558674E-5</v>
      </c>
      <c r="AK428" s="6">
        <f t="shared" si="64"/>
        <v>2.6547486971666423E-5</v>
      </c>
      <c r="AL428" s="6">
        <f t="shared" si="65"/>
        <v>3.7905664646215774E-5</v>
      </c>
      <c r="AM428" s="6">
        <f t="shared" si="66"/>
        <v>1.2832345095262779E-4</v>
      </c>
      <c r="AN428" s="6">
        <f t="shared" si="67"/>
        <v>3.6773146459491397E-4</v>
      </c>
      <c r="AO428" s="6">
        <f t="shared" si="68"/>
        <v>1.1143446723124266E-3</v>
      </c>
      <c r="AP428" s="6">
        <f t="shared" si="69"/>
        <v>4.4388710568167193E-3</v>
      </c>
    </row>
    <row r="429" spans="1:42" x14ac:dyDescent="0.35">
      <c r="A429" s="3" t="s">
        <v>130</v>
      </c>
      <c r="B429" s="4">
        <v>45</v>
      </c>
      <c r="C429" s="4">
        <v>59</v>
      </c>
      <c r="D429" s="4">
        <v>44</v>
      </c>
      <c r="E429" s="4">
        <v>53</v>
      </c>
      <c r="F429" s="4">
        <v>63</v>
      </c>
      <c r="G429" s="4">
        <v>57</v>
      </c>
      <c r="H429" s="4">
        <v>141</v>
      </c>
      <c r="I429" s="4">
        <v>278</v>
      </c>
      <c r="J429" s="4">
        <v>374</v>
      </c>
      <c r="K429" s="4">
        <v>609</v>
      </c>
      <c r="L429" s="4">
        <v>1153</v>
      </c>
      <c r="M429" s="4">
        <v>64</v>
      </c>
      <c r="N429" s="4">
        <v>2940</v>
      </c>
      <c r="O429" s="5">
        <f>VLOOKUP(A429,'[1]census pivot'!$A$4:$S$462,2,FALSE)</f>
        <v>1057005.1019999993</v>
      </c>
      <c r="P429" s="5">
        <f>VLOOKUP(A429,'[1]census pivot'!$A$4:$S$462,3,FALSE)</f>
        <v>1064052.6060000004</v>
      </c>
      <c r="Q429" s="5">
        <f>VLOOKUP(A429,'[1]census pivot'!$A$4:$S$462,4,FALSE)</f>
        <v>1115069.6889999998</v>
      </c>
      <c r="R429" s="5">
        <f>VLOOKUP(A429,'[1]census pivot'!$A$4:$S$462,5,FALSE)</f>
        <v>1184167.1270000003</v>
      </c>
      <c r="S429" s="5">
        <f>VLOOKUP(A429,'[1]census pivot'!$A$4:$S$462,6,FALSE)</f>
        <v>1252261.8940000001</v>
      </c>
      <c r="T429" s="5">
        <f>VLOOKUP(A429,'[1]census pivot'!$A$4:$S$462,7,FALSE)</f>
        <v>1187796.814</v>
      </c>
      <c r="U429" s="5">
        <f>VLOOKUP(A429,'[1]census pivot'!$A$4:$S$462,8,FALSE)</f>
        <v>1120953.2689999999</v>
      </c>
      <c r="V429" s="5">
        <f>VLOOKUP(A429,'[1]census pivot'!$A$4:$S$462,9,FALSE)</f>
        <v>1133314.0119999999</v>
      </c>
      <c r="W429" s="5">
        <f>VLOOKUP(A429,'[1]census pivot'!$A$4:$S$462,10,FALSE)</f>
        <v>1243553.6020000002</v>
      </c>
      <c r="X429" s="5">
        <f>VLOOKUP(A429,'[1]census pivot'!$A$4:$S$462,11,FALSE)</f>
        <v>1347111.192</v>
      </c>
      <c r="Y429" s="5">
        <f>VLOOKUP(A429,'[1]census pivot'!$A$4:$S$462,12,FALSE)</f>
        <v>1340802.6890000002</v>
      </c>
      <c r="Z429" s="5">
        <f>VLOOKUP(A429,'[1]census pivot'!$A$4:$S$462,13,FALSE)</f>
        <v>1221790.8979999998</v>
      </c>
      <c r="AA429" s="5">
        <f>VLOOKUP(A429,'[1]census pivot'!$A$4:$S$462,14,FALSE)</f>
        <v>1133743.3659999999</v>
      </c>
      <c r="AB429" s="5">
        <f>VLOOKUP(A429,'[1]census pivot'!$A$4:$S$462,15,FALSE)</f>
        <v>988563.01500000036</v>
      </c>
      <c r="AC429" s="5">
        <f>VLOOKUP(A429,'[1]census pivot'!$A$4:$S$462,16,FALSE)</f>
        <v>781068.26399999997</v>
      </c>
      <c r="AD429" s="5">
        <f>VLOOKUP(A429,'[1]census pivot'!$A$4:$S$462,17,FALSE)</f>
        <v>612388.76899999997</v>
      </c>
      <c r="AE429" s="5">
        <f>VLOOKUP(A429,'[1]census pivot'!$A$4:$S$462,18,FALSE)</f>
        <v>475503.41200000019</v>
      </c>
      <c r="AF429" s="5">
        <f>VLOOKUP(A429,'[1]census pivot'!$A$4:$S$462,19,FALSE)</f>
        <v>456121.97899999993</v>
      </c>
      <c r="AG429" s="6">
        <f t="shared" si="60"/>
        <v>9.839119962923327E-5</v>
      </c>
      <c r="AH429" s="6">
        <f t="shared" si="61"/>
        <v>2.0191615725725021E-5</v>
      </c>
      <c r="AI429" s="6">
        <f t="shared" si="62"/>
        <v>1.8059216837739344E-5</v>
      </c>
      <c r="AJ429" s="6">
        <f t="shared" si="63"/>
        <v>2.728749225127803E-5</v>
      </c>
      <c r="AK429" s="6">
        <f t="shared" si="64"/>
        <v>2.3981142098223734E-5</v>
      </c>
      <c r="AL429" s="6">
        <f t="shared" si="65"/>
        <v>5.2457037778138544E-5</v>
      </c>
      <c r="AM429" s="6">
        <f t="shared" si="66"/>
        <v>1.1801993469113047E-4</v>
      </c>
      <c r="AN429" s="6">
        <f t="shared" si="67"/>
        <v>2.1134346145336186E-4</v>
      </c>
      <c r="AO429" s="6">
        <f t="shared" si="68"/>
        <v>5.5979812212658957E-4</v>
      </c>
      <c r="AP429" s="6">
        <f t="shared" si="69"/>
        <v>2.5278325822575636E-3</v>
      </c>
    </row>
    <row r="430" spans="1:42" x14ac:dyDescent="0.35">
      <c r="A430" s="3" t="s">
        <v>368</v>
      </c>
      <c r="B430" s="4">
        <v>56</v>
      </c>
      <c r="C430" s="4">
        <v>47</v>
      </c>
      <c r="D430" s="4">
        <v>54</v>
      </c>
      <c r="E430" s="4">
        <v>57</v>
      </c>
      <c r="F430" s="4">
        <v>55</v>
      </c>
      <c r="G430" s="4">
        <v>40</v>
      </c>
      <c r="H430" s="4">
        <v>76</v>
      </c>
      <c r="I430" s="4">
        <v>209</v>
      </c>
      <c r="J430" s="4">
        <v>381</v>
      </c>
      <c r="K430" s="4">
        <v>544</v>
      </c>
      <c r="L430" s="4">
        <v>963</v>
      </c>
      <c r="M430" s="4">
        <v>53</v>
      </c>
      <c r="N430" s="4">
        <v>2535</v>
      </c>
      <c r="O430" s="5">
        <f>VLOOKUP(A430,'[1]census pivot'!$A$4:$S$462,2,FALSE)</f>
        <v>669127</v>
      </c>
      <c r="P430" s="5">
        <f>VLOOKUP(A430,'[1]census pivot'!$A$4:$S$462,3,FALSE)</f>
        <v>691271</v>
      </c>
      <c r="Q430" s="5">
        <f>VLOOKUP(A430,'[1]census pivot'!$A$4:$S$462,4,FALSE)</f>
        <v>716372</v>
      </c>
      <c r="R430" s="5">
        <f>VLOOKUP(A430,'[1]census pivot'!$A$4:$S$462,5,FALSE)</f>
        <v>744849</v>
      </c>
      <c r="S430" s="5">
        <f>VLOOKUP(A430,'[1]census pivot'!$A$4:$S$462,6,FALSE)</f>
        <v>756443</v>
      </c>
      <c r="T430" s="5">
        <f>VLOOKUP(A430,'[1]census pivot'!$A$4:$S$462,7,FALSE)</f>
        <v>735860</v>
      </c>
      <c r="U430" s="5">
        <f>VLOOKUP(A430,'[1]census pivot'!$A$4:$S$462,8,FALSE)</f>
        <v>694890</v>
      </c>
      <c r="V430" s="5">
        <f>VLOOKUP(A430,'[1]census pivot'!$A$4:$S$462,9,FALSE)</f>
        <v>663993</v>
      </c>
      <c r="W430" s="5">
        <f>VLOOKUP(A430,'[1]census pivot'!$A$4:$S$462,10,FALSE)</f>
        <v>676033</v>
      </c>
      <c r="X430" s="5">
        <f>VLOOKUP(A430,'[1]census pivot'!$A$4:$S$462,11,FALSE)</f>
        <v>722240</v>
      </c>
      <c r="Y430" s="5">
        <f>VLOOKUP(A430,'[1]census pivot'!$A$4:$S$462,12,FALSE)</f>
        <v>786924</v>
      </c>
      <c r="Z430" s="5">
        <f>VLOOKUP(A430,'[1]census pivot'!$A$4:$S$462,13,FALSE)</f>
        <v>804591</v>
      </c>
      <c r="AA430" s="5">
        <f>VLOOKUP(A430,'[1]census pivot'!$A$4:$S$462,14,FALSE)</f>
        <v>718515</v>
      </c>
      <c r="AB430" s="5">
        <f>VLOOKUP(A430,'[1]census pivot'!$A$4:$S$462,15,FALSE)</f>
        <v>586281</v>
      </c>
      <c r="AC430" s="5">
        <f>VLOOKUP(A430,'[1]census pivot'!$A$4:$S$462,16,FALSE)</f>
        <v>413876</v>
      </c>
      <c r="AD430" s="5">
        <f>VLOOKUP(A430,'[1]census pivot'!$A$4:$S$462,17,FALSE)</f>
        <v>304157</v>
      </c>
      <c r="AE430" s="5">
        <f>VLOOKUP(A430,'[1]census pivot'!$A$4:$S$462,18,FALSE)</f>
        <v>220691</v>
      </c>
      <c r="AF430" s="5">
        <f>VLOOKUP(A430,'[1]census pivot'!$A$4:$S$462,19,FALSE)</f>
        <v>243639</v>
      </c>
      <c r="AG430" s="6">
        <f t="shared" si="60"/>
        <v>1.5393191427038515E-4</v>
      </c>
      <c r="AH430" s="6">
        <f t="shared" si="61"/>
        <v>3.8361999455827935E-5</v>
      </c>
      <c r="AI430" s="6">
        <f t="shared" si="62"/>
        <v>3.5969018685239114E-5</v>
      </c>
      <c r="AJ430" s="6">
        <f t="shared" si="63"/>
        <v>3.8441376900227154E-5</v>
      </c>
      <c r="AK430" s="6">
        <f t="shared" si="64"/>
        <v>2.9850167086310266E-5</v>
      </c>
      <c r="AL430" s="6">
        <f t="shared" si="65"/>
        <v>5.0359006708349788E-5</v>
      </c>
      <c r="AM430" s="6">
        <f t="shared" si="66"/>
        <v>1.3721960257526397E-4</v>
      </c>
      <c r="AN430" s="6">
        <f t="shared" si="67"/>
        <v>3.8094019238979482E-4</v>
      </c>
      <c r="AO430" s="6">
        <f t="shared" si="68"/>
        <v>1.036490564887358E-3</v>
      </c>
      <c r="AP430" s="6">
        <f t="shared" si="69"/>
        <v>3.952569169960474E-3</v>
      </c>
    </row>
    <row r="431" spans="1:42" x14ac:dyDescent="0.35">
      <c r="A431" s="3" t="s">
        <v>131</v>
      </c>
      <c r="B431" s="4">
        <v>39</v>
      </c>
      <c r="C431" s="4">
        <v>57</v>
      </c>
      <c r="D431" s="4">
        <v>52</v>
      </c>
      <c r="E431" s="4">
        <v>51</v>
      </c>
      <c r="F431" s="4">
        <v>66</v>
      </c>
      <c r="G431" s="4">
        <v>68</v>
      </c>
      <c r="H431" s="4">
        <v>147</v>
      </c>
      <c r="I431" s="4">
        <v>277</v>
      </c>
      <c r="J431" s="4">
        <v>388</v>
      </c>
      <c r="K431" s="4">
        <v>671</v>
      </c>
      <c r="L431" s="4">
        <v>1084</v>
      </c>
      <c r="M431" s="4">
        <v>61</v>
      </c>
      <c r="N431" s="4">
        <v>2961</v>
      </c>
      <c r="O431" s="5">
        <f>VLOOKUP(A431,'[1]census pivot'!$A$4:$S$462,2,FALSE)</f>
        <v>1065821.46</v>
      </c>
      <c r="P431" s="5">
        <f>VLOOKUP(A431,'[1]census pivot'!$A$4:$S$462,3,FALSE)</f>
        <v>1087727.8829999999</v>
      </c>
      <c r="Q431" s="5">
        <f>VLOOKUP(A431,'[1]census pivot'!$A$4:$S$462,4,FALSE)</f>
        <v>1123540.2729999998</v>
      </c>
      <c r="R431" s="5">
        <f>VLOOKUP(A431,'[1]census pivot'!$A$4:$S$462,5,FALSE)</f>
        <v>1181858.1339999998</v>
      </c>
      <c r="S431" s="5">
        <f>VLOOKUP(A431,'[1]census pivot'!$A$4:$S$462,6,FALSE)</f>
        <v>1280823.4920000003</v>
      </c>
      <c r="T431" s="5">
        <f>VLOOKUP(A431,'[1]census pivot'!$A$4:$S$462,7,FALSE)</f>
        <v>1220592.7369999997</v>
      </c>
      <c r="U431" s="5">
        <f>VLOOKUP(A431,'[1]census pivot'!$A$4:$S$462,8,FALSE)</f>
        <v>1163639.6070000001</v>
      </c>
      <c r="V431" s="5">
        <f>VLOOKUP(A431,'[1]census pivot'!$A$4:$S$462,9,FALSE)</f>
        <v>1142814.1569999997</v>
      </c>
      <c r="W431" s="5">
        <f>VLOOKUP(A431,'[1]census pivot'!$A$4:$S$462,10,FALSE)</f>
        <v>1249775.5280000002</v>
      </c>
      <c r="X431" s="5">
        <f>VLOOKUP(A431,'[1]census pivot'!$A$4:$S$462,11,FALSE)</f>
        <v>1343706.611</v>
      </c>
      <c r="Y431" s="5">
        <f>VLOOKUP(A431,'[1]census pivot'!$A$4:$S$462,12,FALSE)</f>
        <v>1374987.6880000001</v>
      </c>
      <c r="Z431" s="5">
        <f>VLOOKUP(A431,'[1]census pivot'!$A$4:$S$462,13,FALSE)</f>
        <v>1269169.9559999998</v>
      </c>
      <c r="AA431" s="5">
        <f>VLOOKUP(A431,'[1]census pivot'!$A$4:$S$462,14,FALSE)</f>
        <v>1170359.07</v>
      </c>
      <c r="AB431" s="5">
        <f>VLOOKUP(A431,'[1]census pivot'!$A$4:$S$462,15,FALSE)</f>
        <v>1041733.6780000003</v>
      </c>
      <c r="AC431" s="5">
        <f>VLOOKUP(A431,'[1]census pivot'!$A$4:$S$462,16,FALSE)</f>
        <v>824993.86199999985</v>
      </c>
      <c r="AD431" s="5">
        <f>VLOOKUP(A431,'[1]census pivot'!$A$4:$S$462,17,FALSE)</f>
        <v>634636.97199999995</v>
      </c>
      <c r="AE431" s="5">
        <f>VLOOKUP(A431,'[1]census pivot'!$A$4:$S$462,18,FALSE)</f>
        <v>487219.04099999979</v>
      </c>
      <c r="AF431" s="5">
        <f>VLOOKUP(A431,'[1]census pivot'!$A$4:$S$462,19,FALSE)</f>
        <v>476025.81299999985</v>
      </c>
      <c r="AG431" s="6">
        <f t="shared" si="60"/>
        <v>9.0071370865435569E-5</v>
      </c>
      <c r="AH431" s="6">
        <f t="shared" si="61"/>
        <v>2.3515917713961784E-5</v>
      </c>
      <c r="AI431" s="6">
        <f t="shared" si="62"/>
        <v>2.1115193880932458E-5</v>
      </c>
      <c r="AJ431" s="6">
        <f t="shared" si="63"/>
        <v>2.7681865891170886E-5</v>
      </c>
      <c r="AK431" s="6">
        <f t="shared" si="64"/>
        <v>2.8421087170239144E-5</v>
      </c>
      <c r="AL431" s="6">
        <f t="shared" si="65"/>
        <v>5.4070073289987058E-5</v>
      </c>
      <c r="AM431" s="6">
        <f t="shared" si="66"/>
        <v>1.1354650715272943E-4</v>
      </c>
      <c r="AN431" s="6">
        <f t="shared" si="67"/>
        <v>2.0785036470828518E-4</v>
      </c>
      <c r="AO431" s="6">
        <f t="shared" si="68"/>
        <v>5.9811597230347967E-4</v>
      </c>
      <c r="AP431" s="6">
        <f t="shared" si="69"/>
        <v>2.2771874347914832E-3</v>
      </c>
    </row>
    <row r="432" spans="1:42" x14ac:dyDescent="0.35">
      <c r="A432" s="3" t="s">
        <v>433</v>
      </c>
      <c r="B432" s="4">
        <v>52</v>
      </c>
      <c r="C432" s="4">
        <v>37</v>
      </c>
      <c r="D432" s="4">
        <v>48</v>
      </c>
      <c r="E432" s="4">
        <v>48</v>
      </c>
      <c r="F432" s="4">
        <v>49</v>
      </c>
      <c r="G432" s="4">
        <v>66</v>
      </c>
      <c r="H432" s="4">
        <v>153</v>
      </c>
      <c r="I432" s="4">
        <v>266</v>
      </c>
      <c r="J432" s="4">
        <v>390</v>
      </c>
      <c r="K432" s="4">
        <v>826</v>
      </c>
      <c r="L432" s="4">
        <v>1219</v>
      </c>
      <c r="M432" s="4">
        <v>34</v>
      </c>
      <c r="N432" s="4">
        <v>3188</v>
      </c>
      <c r="O432" s="5">
        <f>VLOOKUP(A432,'[1]census pivot'!$A$4:$S$462,2,FALSE)</f>
        <v>1885795.4240000001</v>
      </c>
      <c r="P432" s="5">
        <f>VLOOKUP(A432,'[1]census pivot'!$A$4:$S$462,3,FALSE)</f>
        <v>1827652.8940000003</v>
      </c>
      <c r="Q432" s="5">
        <f>VLOOKUP(A432,'[1]census pivot'!$A$4:$S$462,4,FALSE)</f>
        <v>1792703.8709999993</v>
      </c>
      <c r="R432" s="5">
        <f>VLOOKUP(A432,'[1]census pivot'!$A$4:$S$462,5,FALSE)</f>
        <v>1826072.2569999993</v>
      </c>
      <c r="S432" s="5">
        <f>VLOOKUP(A432,'[1]census pivot'!$A$4:$S$462,6,FALSE)</f>
        <v>1763473.7879999997</v>
      </c>
      <c r="T432" s="5">
        <f>VLOOKUP(A432,'[1]census pivot'!$A$4:$S$462,7,FALSE)</f>
        <v>1767134.2670000023</v>
      </c>
      <c r="U432" s="5">
        <f>VLOOKUP(A432,'[1]census pivot'!$A$4:$S$462,8,FALSE)</f>
        <v>1680775.8169999986</v>
      </c>
      <c r="V432" s="5">
        <f>VLOOKUP(A432,'[1]census pivot'!$A$4:$S$462,9,FALSE)</f>
        <v>1725143.6570000001</v>
      </c>
      <c r="W432" s="5">
        <f>VLOOKUP(A432,'[1]census pivot'!$A$4:$S$462,10,FALSE)</f>
        <v>1668558.635999999</v>
      </c>
      <c r="X432" s="5">
        <f>VLOOKUP(A432,'[1]census pivot'!$A$4:$S$462,11,FALSE)</f>
        <v>1715666.7450000015</v>
      </c>
      <c r="Y432" s="5">
        <f>VLOOKUP(A432,'[1]census pivot'!$A$4:$S$462,12,FALSE)</f>
        <v>1567520.7500000007</v>
      </c>
      <c r="Z432" s="5">
        <f>VLOOKUP(A432,'[1]census pivot'!$A$4:$S$462,13,FALSE)</f>
        <v>1312425.8959999999</v>
      </c>
      <c r="AA432" s="5">
        <f>VLOOKUP(A432,'[1]census pivot'!$A$4:$S$462,14,FALSE)</f>
        <v>1057330.7920000006</v>
      </c>
      <c r="AB432" s="5">
        <f>VLOOKUP(A432,'[1]census pivot'!$A$4:$S$462,15,FALSE)</f>
        <v>766018.83299999987</v>
      </c>
      <c r="AC432" s="5">
        <f>VLOOKUP(A432,'[1]census pivot'!$A$4:$S$462,16,FALSE)</f>
        <v>586702.8330000001</v>
      </c>
      <c r="AD432" s="5">
        <f>VLOOKUP(A432,'[1]census pivot'!$A$4:$S$462,17,FALSE)</f>
        <v>454044.74499999976</v>
      </c>
      <c r="AE432" s="5">
        <f>VLOOKUP(A432,'[1]census pivot'!$A$4:$S$462,18,FALSE)</f>
        <v>333710.36699999997</v>
      </c>
      <c r="AF432" s="5">
        <f>VLOOKUP(A432,'[1]census pivot'!$A$4:$S$462,19,FALSE)</f>
        <v>286288.76400000002</v>
      </c>
      <c r="AG432" s="6">
        <f t="shared" si="60"/>
        <v>4.7194938998855053E-5</v>
      </c>
      <c r="AH432" s="6">
        <f t="shared" si="61"/>
        <v>1.3258361845451992E-5</v>
      </c>
      <c r="AI432" s="6">
        <f t="shared" si="62"/>
        <v>1.3372164445936232E-5</v>
      </c>
      <c r="AJ432" s="6">
        <f t="shared" si="63"/>
        <v>1.4211507494752868E-5</v>
      </c>
      <c r="AK432" s="6">
        <f t="shared" si="64"/>
        <v>1.9447787195752121E-5</v>
      </c>
      <c r="AL432" s="6">
        <f t="shared" si="65"/>
        <v>4.6601054686339167E-5</v>
      </c>
      <c r="AM432" s="6">
        <f t="shared" si="66"/>
        <v>1.1224781064949565E-4</v>
      </c>
      <c r="AN432" s="6">
        <f t="shared" si="67"/>
        <v>2.8830764657834644E-4</v>
      </c>
      <c r="AO432" s="6">
        <f t="shared" si="68"/>
        <v>1.0485492095416581E-3</v>
      </c>
      <c r="AP432" s="6">
        <f t="shared" si="69"/>
        <v>4.2579386734157678E-3</v>
      </c>
    </row>
    <row r="433" spans="1:42" x14ac:dyDescent="0.35">
      <c r="A433" s="3" t="s">
        <v>434</v>
      </c>
      <c r="B433" s="4">
        <v>37</v>
      </c>
      <c r="C433" s="4">
        <v>66</v>
      </c>
      <c r="D433" s="4">
        <v>58</v>
      </c>
      <c r="E433" s="4">
        <v>57</v>
      </c>
      <c r="F433" s="4">
        <v>63</v>
      </c>
      <c r="G433" s="4">
        <v>66</v>
      </c>
      <c r="H433" s="4">
        <v>131</v>
      </c>
      <c r="I433" s="4">
        <v>280</v>
      </c>
      <c r="J433" s="4">
        <v>405</v>
      </c>
      <c r="K433" s="4">
        <v>803</v>
      </c>
      <c r="L433" s="4">
        <v>1265</v>
      </c>
      <c r="M433" s="4">
        <v>85</v>
      </c>
      <c r="N433" s="4">
        <v>3316</v>
      </c>
      <c r="O433" s="5">
        <f>VLOOKUP(A433,'[1]census pivot'!$A$4:$S$462,2,FALSE)</f>
        <v>1907826.3269999989</v>
      </c>
      <c r="P433" s="5">
        <f>VLOOKUP(A433,'[1]census pivot'!$A$4:$S$462,3,FALSE)</f>
        <v>1870766.9790000005</v>
      </c>
      <c r="Q433" s="5">
        <f>VLOOKUP(A433,'[1]census pivot'!$A$4:$S$462,4,FALSE)</f>
        <v>1826809.4989999996</v>
      </c>
      <c r="R433" s="5">
        <f>VLOOKUP(A433,'[1]census pivot'!$A$4:$S$462,5,FALSE)</f>
        <v>1850831.3830000008</v>
      </c>
      <c r="S433" s="5">
        <f>VLOOKUP(A433,'[1]census pivot'!$A$4:$S$462,6,FALSE)</f>
        <v>1793436.9129999995</v>
      </c>
      <c r="T433" s="5">
        <f>VLOOKUP(A433,'[1]census pivot'!$A$4:$S$462,7,FALSE)</f>
        <v>1809026.2149999987</v>
      </c>
      <c r="U433" s="5">
        <f>VLOOKUP(A433,'[1]census pivot'!$A$4:$S$462,8,FALSE)</f>
        <v>1716509.2100000009</v>
      </c>
      <c r="V433" s="5">
        <f>VLOOKUP(A433,'[1]census pivot'!$A$4:$S$462,9,FALSE)</f>
        <v>1743075.6000000003</v>
      </c>
      <c r="W433" s="5">
        <f>VLOOKUP(A433,'[1]census pivot'!$A$4:$S$462,10,FALSE)</f>
        <v>1683261.0889999999</v>
      </c>
      <c r="X433" s="5">
        <f>VLOOKUP(A433,'[1]census pivot'!$A$4:$S$462,11,FALSE)</f>
        <v>1730490.5620000002</v>
      </c>
      <c r="Y433" s="5">
        <f>VLOOKUP(A433,'[1]census pivot'!$A$4:$S$462,12,FALSE)</f>
        <v>1620490.558</v>
      </c>
      <c r="Z433" s="5">
        <f>VLOOKUP(A433,'[1]census pivot'!$A$4:$S$462,13,FALSE)</f>
        <v>1355773.1440000003</v>
      </c>
      <c r="AA433" s="5">
        <f>VLOOKUP(A433,'[1]census pivot'!$A$4:$S$462,14,FALSE)</f>
        <v>1130531.3209999998</v>
      </c>
      <c r="AB433" s="5">
        <f>VLOOKUP(A433,'[1]census pivot'!$A$4:$S$462,15,FALSE)</f>
        <v>811860.69700000109</v>
      </c>
      <c r="AC433" s="5">
        <f>VLOOKUP(A433,'[1]census pivot'!$A$4:$S$462,16,FALSE)</f>
        <v>601774.58299999975</v>
      </c>
      <c r="AD433" s="5">
        <f>VLOOKUP(A433,'[1]census pivot'!$A$4:$S$462,17,FALSE)</f>
        <v>463464.19499999989</v>
      </c>
      <c r="AE433" s="5">
        <f>VLOOKUP(A433,'[1]census pivot'!$A$4:$S$462,18,FALSE)</f>
        <v>338813.69799999997</v>
      </c>
      <c r="AF433" s="5">
        <f>VLOOKUP(A433,'[1]census pivot'!$A$4:$S$462,19,FALSE)</f>
        <v>297694.26100000012</v>
      </c>
      <c r="AG433" s="6">
        <f t="shared" si="60"/>
        <v>5.398814270582191E-5</v>
      </c>
      <c r="AH433" s="6">
        <f t="shared" si="61"/>
        <v>1.568595006623687E-5</v>
      </c>
      <c r="AI433" s="6">
        <f t="shared" si="62"/>
        <v>1.5915403392132685E-5</v>
      </c>
      <c r="AJ433" s="6">
        <f t="shared" si="63"/>
        <v>1.786962614338218E-5</v>
      </c>
      <c r="AK433" s="6">
        <f t="shared" si="64"/>
        <v>1.9262555315094428E-5</v>
      </c>
      <c r="AL433" s="6">
        <f t="shared" si="65"/>
        <v>3.9093028372538246E-5</v>
      </c>
      <c r="AM433" s="6">
        <f t="shared" si="66"/>
        <v>1.1261693969567802E-4</v>
      </c>
      <c r="AN433" s="6">
        <f t="shared" si="67"/>
        <v>2.8649539646463819E-4</v>
      </c>
      <c r="AO433" s="6">
        <f t="shared" si="68"/>
        <v>1.0009000709184444E-3</v>
      </c>
      <c r="AP433" s="6">
        <f t="shared" si="69"/>
        <v>4.2493261232200898E-3</v>
      </c>
    </row>
    <row r="434" spans="1:42" x14ac:dyDescent="0.35">
      <c r="A434" s="3" t="s">
        <v>432</v>
      </c>
      <c r="B434" s="4">
        <v>66</v>
      </c>
      <c r="C434" s="4">
        <v>61</v>
      </c>
      <c r="D434" s="4">
        <v>58</v>
      </c>
      <c r="E434" s="4">
        <v>78</v>
      </c>
      <c r="F434" s="4">
        <v>74</v>
      </c>
      <c r="G434" s="4">
        <v>119</v>
      </c>
      <c r="H434" s="4">
        <v>225</v>
      </c>
      <c r="I434" s="4">
        <v>317</v>
      </c>
      <c r="J434" s="4">
        <v>415</v>
      </c>
      <c r="K434" s="4">
        <v>852</v>
      </c>
      <c r="L434" s="4">
        <v>1245</v>
      </c>
      <c r="M434" s="4">
        <v>56</v>
      </c>
      <c r="N434" s="4">
        <v>3566</v>
      </c>
      <c r="O434" s="5">
        <f>VLOOKUP(A434,'[1]census pivot'!$A$4:$S$462,2,FALSE)</f>
        <v>1985624.6640000003</v>
      </c>
      <c r="P434" s="5">
        <f>VLOOKUP(A434,'[1]census pivot'!$A$4:$S$462,3,FALSE)</f>
        <v>1795027.419999999</v>
      </c>
      <c r="Q434" s="5">
        <f>VLOOKUP(A434,'[1]census pivot'!$A$4:$S$462,4,FALSE)</f>
        <v>1771746.4899999998</v>
      </c>
      <c r="R434" s="5">
        <f>VLOOKUP(A434,'[1]census pivot'!$A$4:$S$462,5,FALSE)</f>
        <v>1748540.4110000001</v>
      </c>
      <c r="S434" s="5">
        <f>VLOOKUP(A434,'[1]census pivot'!$A$4:$S$462,6,FALSE)</f>
        <v>1759847.1359999999</v>
      </c>
      <c r="T434" s="5">
        <f>VLOOKUP(A434,'[1]census pivot'!$A$4:$S$462,7,FALSE)</f>
        <v>1795434.1329999992</v>
      </c>
      <c r="U434" s="5">
        <f>VLOOKUP(A434,'[1]census pivot'!$A$4:$S$462,8,FALSE)</f>
        <v>1687493.0219999999</v>
      </c>
      <c r="V434" s="5">
        <f>VLOOKUP(A434,'[1]census pivot'!$A$4:$S$462,9,FALSE)</f>
        <v>1691737.8410000002</v>
      </c>
      <c r="W434" s="5">
        <f>VLOOKUP(A434,'[1]census pivot'!$A$4:$S$462,10,FALSE)</f>
        <v>1688099.4080000005</v>
      </c>
      <c r="X434" s="5">
        <f>VLOOKUP(A434,'[1]census pivot'!$A$4:$S$462,11,FALSE)</f>
        <v>1688234.2919999997</v>
      </c>
      <c r="Y434" s="5">
        <f>VLOOKUP(A434,'[1]census pivot'!$A$4:$S$462,12,FALSE)</f>
        <v>1501483.1150000005</v>
      </c>
      <c r="Z434" s="5">
        <f>VLOOKUP(A434,'[1]census pivot'!$A$4:$S$462,13,FALSE)</f>
        <v>1248872.7680000009</v>
      </c>
      <c r="AA434" s="5">
        <f>VLOOKUP(A434,'[1]census pivot'!$A$4:$S$462,14,FALSE)</f>
        <v>983618.13500000047</v>
      </c>
      <c r="AB434" s="5">
        <f>VLOOKUP(A434,'[1]census pivot'!$A$4:$S$462,15,FALSE)</f>
        <v>719312.27500000049</v>
      </c>
      <c r="AC434" s="5">
        <f>VLOOKUP(A434,'[1]census pivot'!$A$4:$S$462,16,FALSE)</f>
        <v>565781.26600000006</v>
      </c>
      <c r="AD434" s="5">
        <f>VLOOKUP(A434,'[1]census pivot'!$A$4:$S$462,17,FALSE)</f>
        <v>467409.71099999995</v>
      </c>
      <c r="AE434" s="5">
        <f>VLOOKUP(A434,'[1]census pivot'!$A$4:$S$462,18,FALSE)</f>
        <v>341804.22100000014</v>
      </c>
      <c r="AF434" s="5">
        <f>VLOOKUP(A434,'[1]census pivot'!$A$4:$S$462,19,FALSE)</f>
        <v>293159.5259999999</v>
      </c>
      <c r="AG434" s="6">
        <f t="shared" si="60"/>
        <v>6.3959721241657573E-5</v>
      </c>
      <c r="AH434" s="6">
        <f t="shared" si="61"/>
        <v>1.6261193297783212E-5</v>
      </c>
      <c r="AI434" s="6">
        <f t="shared" si="62"/>
        <v>1.653181104510402E-5</v>
      </c>
      <c r="AJ434" s="6">
        <f t="shared" si="63"/>
        <v>2.1246496612416235E-5</v>
      </c>
      <c r="AK434" s="6">
        <f t="shared" si="64"/>
        <v>3.5208795936907548E-5</v>
      </c>
      <c r="AL434" s="6">
        <f t="shared" si="65"/>
        <v>7.0539164223835577E-5</v>
      </c>
      <c r="AM434" s="6">
        <f t="shared" si="66"/>
        <v>1.4199385967217972E-4</v>
      </c>
      <c r="AN434" s="6">
        <f t="shared" si="67"/>
        <v>3.229336906300736E-4</v>
      </c>
      <c r="AO434" s="6">
        <f t="shared" si="68"/>
        <v>1.0528736176035091E-3</v>
      </c>
      <c r="AP434" s="6">
        <f t="shared" si="69"/>
        <v>4.2468345374524876E-3</v>
      </c>
    </row>
    <row r="435" spans="1:42" x14ac:dyDescent="0.35">
      <c r="A435" s="3" t="s">
        <v>435</v>
      </c>
      <c r="B435" s="4">
        <v>52</v>
      </c>
      <c r="C435" s="4">
        <v>48</v>
      </c>
      <c r="D435" s="4">
        <v>52</v>
      </c>
      <c r="E435" s="4">
        <v>54</v>
      </c>
      <c r="F435" s="4">
        <v>68</v>
      </c>
      <c r="G435" s="4">
        <v>75</v>
      </c>
      <c r="H435" s="4">
        <v>140</v>
      </c>
      <c r="I435" s="4">
        <v>257</v>
      </c>
      <c r="J435" s="4">
        <v>440</v>
      </c>
      <c r="K435" s="4">
        <v>784</v>
      </c>
      <c r="L435" s="4">
        <v>1211</v>
      </c>
      <c r="M435" s="4">
        <v>40</v>
      </c>
      <c r="N435" s="4">
        <v>3221</v>
      </c>
      <c r="O435" s="5">
        <f>VLOOKUP(A435,'[1]census pivot'!$A$4:$S$462,2,FALSE)</f>
        <v>1896402.9770000009</v>
      </c>
      <c r="P435" s="5">
        <f>VLOOKUP(A435,'[1]census pivot'!$A$4:$S$462,3,FALSE)</f>
        <v>1885626.1489999981</v>
      </c>
      <c r="Q435" s="5">
        <f>VLOOKUP(A435,'[1]census pivot'!$A$4:$S$462,4,FALSE)</f>
        <v>1839770.8130000001</v>
      </c>
      <c r="R435" s="5">
        <f>VLOOKUP(A435,'[1]census pivot'!$A$4:$S$462,5,FALSE)</f>
        <v>1845763.2870000005</v>
      </c>
      <c r="S435" s="5">
        <f>VLOOKUP(A435,'[1]census pivot'!$A$4:$S$462,6,FALSE)</f>
        <v>1810444.1190000002</v>
      </c>
      <c r="T435" s="5">
        <f>VLOOKUP(A435,'[1]census pivot'!$A$4:$S$462,7,FALSE)</f>
        <v>1821044.2320000012</v>
      </c>
      <c r="U435" s="5">
        <f>VLOOKUP(A435,'[1]census pivot'!$A$4:$S$462,8,FALSE)</f>
        <v>1743354.8149999999</v>
      </c>
      <c r="V435" s="5">
        <f>VLOOKUP(A435,'[1]census pivot'!$A$4:$S$462,9,FALSE)</f>
        <v>1734498.483</v>
      </c>
      <c r="W435" s="5">
        <f>VLOOKUP(A435,'[1]census pivot'!$A$4:$S$462,10,FALSE)</f>
        <v>1683691.1099999987</v>
      </c>
      <c r="X435" s="5">
        <f>VLOOKUP(A435,'[1]census pivot'!$A$4:$S$462,11,FALSE)</f>
        <v>1711901.7130000002</v>
      </c>
      <c r="Y435" s="5">
        <f>VLOOKUP(A435,'[1]census pivot'!$A$4:$S$462,12,FALSE)</f>
        <v>1638545.4859999996</v>
      </c>
      <c r="Z435" s="5">
        <f>VLOOKUP(A435,'[1]census pivot'!$A$4:$S$462,13,FALSE)</f>
        <v>1391807.4349999998</v>
      </c>
      <c r="AA435" s="5">
        <f>VLOOKUP(A435,'[1]census pivot'!$A$4:$S$462,14,FALSE)</f>
        <v>1168708.9530000004</v>
      </c>
      <c r="AB435" s="5">
        <f>VLOOKUP(A435,'[1]census pivot'!$A$4:$S$462,15,FALSE)</f>
        <v>849255.57200000063</v>
      </c>
      <c r="AC435" s="5">
        <f>VLOOKUP(A435,'[1]census pivot'!$A$4:$S$462,16,FALSE)</f>
        <v>610687.18499999971</v>
      </c>
      <c r="AD435" s="5">
        <f>VLOOKUP(A435,'[1]census pivot'!$A$4:$S$462,17,FALSE)</f>
        <v>467712.09399999998</v>
      </c>
      <c r="AE435" s="5">
        <f>VLOOKUP(A435,'[1]census pivot'!$A$4:$S$462,18,FALSE)</f>
        <v>339170.97499999974</v>
      </c>
      <c r="AF435" s="5">
        <f>VLOOKUP(A435,'[1]census pivot'!$A$4:$S$462,19,FALSE)</f>
        <v>305638.36599999986</v>
      </c>
      <c r="AG435" s="6">
        <f t="shared" si="60"/>
        <v>5.2731408467937643E-5</v>
      </c>
      <c r="AH435" s="6">
        <f t="shared" si="61"/>
        <v>1.3958244055710921E-5</v>
      </c>
      <c r="AI435" s="6">
        <f t="shared" si="62"/>
        <v>1.4222387907935876E-5</v>
      </c>
      <c r="AJ435" s="6">
        <f t="shared" si="63"/>
        <v>1.9077549708479647E-5</v>
      </c>
      <c r="AK435" s="6">
        <f t="shared" si="64"/>
        <v>2.194143945484771E-5</v>
      </c>
      <c r="AL435" s="6">
        <f t="shared" si="65"/>
        <v>4.1785466740614644E-5</v>
      </c>
      <c r="AM435" s="6">
        <f t="shared" si="66"/>
        <v>1.0037037888312082E-4</v>
      </c>
      <c r="AN435" s="6">
        <f t="shared" si="67"/>
        <v>3.0138167944621677E-4</v>
      </c>
      <c r="AO435" s="6">
        <f t="shared" si="68"/>
        <v>9.7164016710827813E-4</v>
      </c>
      <c r="AP435" s="6">
        <f t="shared" si="69"/>
        <v>3.9621989079734856E-3</v>
      </c>
    </row>
    <row r="436" spans="1:42" x14ac:dyDescent="0.35">
      <c r="A436" s="3" t="s">
        <v>132</v>
      </c>
      <c r="B436" s="4">
        <v>69</v>
      </c>
      <c r="C436" s="4">
        <v>40</v>
      </c>
      <c r="D436" s="4">
        <v>55</v>
      </c>
      <c r="E436" s="4">
        <v>41</v>
      </c>
      <c r="F436" s="4">
        <v>58</v>
      </c>
      <c r="G436" s="4">
        <v>56</v>
      </c>
      <c r="H436" s="4">
        <v>85</v>
      </c>
      <c r="I436" s="4">
        <v>224</v>
      </c>
      <c r="J436" s="4">
        <v>441</v>
      </c>
      <c r="K436" s="4">
        <v>733</v>
      </c>
      <c r="L436" s="4">
        <v>1097</v>
      </c>
      <c r="M436" s="4">
        <v>73</v>
      </c>
      <c r="N436" s="4">
        <v>2972</v>
      </c>
      <c r="O436" s="5">
        <f>VLOOKUP(A436,'[1]census pivot'!$A$4:$S$462,2,FALSE)</f>
        <v>1059585.5889999999</v>
      </c>
      <c r="P436" s="5">
        <f>VLOOKUP(A436,'[1]census pivot'!$A$4:$S$462,3,FALSE)</f>
        <v>1087867.0669999998</v>
      </c>
      <c r="Q436" s="5">
        <f>VLOOKUP(A436,'[1]census pivot'!$A$4:$S$462,4,FALSE)</f>
        <v>1110854.5840000005</v>
      </c>
      <c r="R436" s="5">
        <f>VLOOKUP(A436,'[1]census pivot'!$A$4:$S$462,5,FALSE)</f>
        <v>1161558.1950000001</v>
      </c>
      <c r="S436" s="5">
        <f>VLOOKUP(A436,'[1]census pivot'!$A$4:$S$462,6,FALSE)</f>
        <v>1275532.4739999997</v>
      </c>
      <c r="T436" s="5">
        <f>VLOOKUP(A436,'[1]census pivot'!$A$4:$S$462,7,FALSE)</f>
        <v>1238758.9689999993</v>
      </c>
      <c r="U436" s="5">
        <f>VLOOKUP(A436,'[1]census pivot'!$A$4:$S$462,8,FALSE)</f>
        <v>1177075.4200000004</v>
      </c>
      <c r="V436" s="5">
        <f>VLOOKUP(A436,'[1]census pivot'!$A$4:$S$462,9,FALSE)</f>
        <v>1141928.5850000002</v>
      </c>
      <c r="W436" s="5">
        <f>VLOOKUP(A436,'[1]census pivot'!$A$4:$S$462,10,FALSE)</f>
        <v>1235828.676</v>
      </c>
      <c r="X436" s="5">
        <f>VLOOKUP(A436,'[1]census pivot'!$A$4:$S$462,11,FALSE)</f>
        <v>1311302.6009999996</v>
      </c>
      <c r="Y436" s="5">
        <f>VLOOKUP(A436,'[1]census pivot'!$A$4:$S$462,12,FALSE)</f>
        <v>1385587.4159999995</v>
      </c>
      <c r="Z436" s="5">
        <f>VLOOKUP(A436,'[1]census pivot'!$A$4:$S$462,13,FALSE)</f>
        <v>1288688.6920000003</v>
      </c>
      <c r="AA436" s="5">
        <f>VLOOKUP(A436,'[1]census pivot'!$A$4:$S$462,14,FALSE)</f>
        <v>1196593.7439999997</v>
      </c>
      <c r="AB436" s="5">
        <f>VLOOKUP(A436,'[1]census pivot'!$A$4:$S$462,15,FALSE)</f>
        <v>1086820.8469999998</v>
      </c>
      <c r="AC436" s="5">
        <f>VLOOKUP(A436,'[1]census pivot'!$A$4:$S$462,16,FALSE)</f>
        <v>865740.16899999976</v>
      </c>
      <c r="AD436" s="5">
        <f>VLOOKUP(A436,'[1]census pivot'!$A$4:$S$462,17,FALSE)</f>
        <v>656640.68499999994</v>
      </c>
      <c r="AE436" s="5">
        <f>VLOOKUP(A436,'[1]census pivot'!$A$4:$S$462,18,FALSE)</f>
        <v>495699.55400000006</v>
      </c>
      <c r="AF436" s="5">
        <f>VLOOKUP(A436,'[1]census pivot'!$A$4:$S$462,19,FALSE)</f>
        <v>492651.68300000002</v>
      </c>
      <c r="AG436" s="6">
        <f t="shared" si="60"/>
        <v>1.0287040625276003E-4</v>
      </c>
      <c r="AH436" s="6">
        <f t="shared" si="61"/>
        <v>2.5014535139082042E-5</v>
      </c>
      <c r="AI436" s="6">
        <f t="shared" si="62"/>
        <v>2.2567892405319454E-5</v>
      </c>
      <c r="AJ436" s="6">
        <f t="shared" si="63"/>
        <v>2.4008268225707424E-5</v>
      </c>
      <c r="AK436" s="6">
        <f t="shared" si="64"/>
        <v>2.3551605085393956E-5</v>
      </c>
      <c r="AL436" s="6">
        <f t="shared" si="65"/>
        <v>3.1517785102172384E-5</v>
      </c>
      <c r="AM436" s="6">
        <f t="shared" si="66"/>
        <v>9.0130601156350834E-5</v>
      </c>
      <c r="AN436" s="6">
        <f t="shared" si="67"/>
        <v>2.2585721848704577E-4</v>
      </c>
      <c r="AO436" s="6">
        <f t="shared" si="68"/>
        <v>6.3609685333569264E-4</v>
      </c>
      <c r="AP436" s="6">
        <f t="shared" si="69"/>
        <v>2.2267253677483124E-3</v>
      </c>
    </row>
    <row r="437" spans="1:42" x14ac:dyDescent="0.35">
      <c r="A437" s="3" t="s">
        <v>133</v>
      </c>
      <c r="B437" s="4">
        <v>59</v>
      </c>
      <c r="C437" s="4">
        <v>52</v>
      </c>
      <c r="D437" s="4">
        <v>61</v>
      </c>
      <c r="E437" s="4">
        <v>47</v>
      </c>
      <c r="F437" s="4">
        <v>73</v>
      </c>
      <c r="G437" s="4">
        <v>77</v>
      </c>
      <c r="H437" s="4">
        <v>133</v>
      </c>
      <c r="I437" s="4">
        <v>274</v>
      </c>
      <c r="J437" s="4">
        <v>471</v>
      </c>
      <c r="K437" s="4">
        <v>701</v>
      </c>
      <c r="L437" s="4">
        <v>1088</v>
      </c>
      <c r="M437" s="4">
        <v>64</v>
      </c>
      <c r="N437" s="4">
        <v>3100</v>
      </c>
      <c r="O437" s="5">
        <f>VLOOKUP(A437,'[1]census pivot'!$A$4:$S$462,2,FALSE)</f>
        <v>1089713.2459999998</v>
      </c>
      <c r="P437" s="5">
        <f>VLOOKUP(A437,'[1]census pivot'!$A$4:$S$462,3,FALSE)</f>
        <v>1112340.4409999999</v>
      </c>
      <c r="Q437" s="5">
        <f>VLOOKUP(A437,'[1]census pivot'!$A$4:$S$462,4,FALSE)</f>
        <v>1142237.6580000005</v>
      </c>
      <c r="R437" s="5">
        <f>VLOOKUP(A437,'[1]census pivot'!$A$4:$S$462,5,FALSE)</f>
        <v>1181430.4169999999</v>
      </c>
      <c r="S437" s="5">
        <f>VLOOKUP(A437,'[1]census pivot'!$A$4:$S$462,6,FALSE)</f>
        <v>1293963.335</v>
      </c>
      <c r="T437" s="5">
        <f>VLOOKUP(A437,'[1]census pivot'!$A$4:$S$462,7,FALSE)</f>
        <v>1293527.2279999992</v>
      </c>
      <c r="U437" s="5">
        <f>VLOOKUP(A437,'[1]census pivot'!$A$4:$S$462,8,FALSE)</f>
        <v>1227231.1980000003</v>
      </c>
      <c r="V437" s="5">
        <f>VLOOKUP(A437,'[1]census pivot'!$A$4:$S$462,9,FALSE)</f>
        <v>1176189.9549999998</v>
      </c>
      <c r="W437" s="5">
        <f>VLOOKUP(A437,'[1]census pivot'!$A$4:$S$462,10,FALSE)</f>
        <v>1247988.0599999998</v>
      </c>
      <c r="X437" s="5">
        <f>VLOOKUP(A437,'[1]census pivot'!$A$4:$S$462,11,FALSE)</f>
        <v>1320367.7579999997</v>
      </c>
      <c r="Y437" s="5">
        <f>VLOOKUP(A437,'[1]census pivot'!$A$4:$S$462,12,FALSE)</f>
        <v>1416690.4690000003</v>
      </c>
      <c r="Z437" s="5">
        <f>VLOOKUP(A437,'[1]census pivot'!$A$4:$S$462,13,FALSE)</f>
        <v>1336757.9989999998</v>
      </c>
      <c r="AA437" s="5">
        <f>VLOOKUP(A437,'[1]census pivot'!$A$4:$S$462,14,FALSE)</f>
        <v>1236568.1610000003</v>
      </c>
      <c r="AB437" s="5">
        <f>VLOOKUP(A437,'[1]census pivot'!$A$4:$S$462,15,FALSE)</f>
        <v>1157780.7720000001</v>
      </c>
      <c r="AC437" s="5">
        <f>VLOOKUP(A437,'[1]census pivot'!$A$4:$S$462,16,FALSE)</f>
        <v>919160.94099999999</v>
      </c>
      <c r="AD437" s="5">
        <f>VLOOKUP(A437,'[1]census pivot'!$A$4:$S$462,17,FALSE)</f>
        <v>690072.10500000021</v>
      </c>
      <c r="AE437" s="5">
        <f>VLOOKUP(A437,'[1]census pivot'!$A$4:$S$462,18,FALSE)</f>
        <v>503868.22800000012</v>
      </c>
      <c r="AF437" s="5">
        <f>VLOOKUP(A437,'[1]census pivot'!$A$4:$S$462,19,FALSE)</f>
        <v>514060.26300000004</v>
      </c>
      <c r="AG437" s="6">
        <f t="shared" si="60"/>
        <v>1.0186165985175152E-4</v>
      </c>
      <c r="AH437" s="6">
        <f t="shared" si="61"/>
        <v>2.7056059857521036E-5</v>
      </c>
      <c r="AI437" s="6">
        <f t="shared" si="62"/>
        <v>2.4642544221788923E-5</v>
      </c>
      <c r="AJ437" s="6">
        <f t="shared" si="63"/>
        <v>2.8959538227484244E-5</v>
      </c>
      <c r="AK437" s="6">
        <f t="shared" si="64"/>
        <v>3.176334391432884E-5</v>
      </c>
      <c r="AL437" s="6">
        <f t="shared" si="65"/>
        <v>4.8592316629586995E-5</v>
      </c>
      <c r="AM437" s="6">
        <f t="shared" si="66"/>
        <v>1.0647698074930385E-4</v>
      </c>
      <c r="AN437" s="6">
        <f t="shared" si="67"/>
        <v>2.2677574293583462E-4</v>
      </c>
      <c r="AO437" s="6">
        <f t="shared" si="68"/>
        <v>5.8713151790308084E-4</v>
      </c>
      <c r="AP437" s="6">
        <f t="shared" si="69"/>
        <v>2.1164833742459491E-3</v>
      </c>
    </row>
    <row r="438" spans="1:42" x14ac:dyDescent="0.35">
      <c r="A438" s="3" t="s">
        <v>436</v>
      </c>
      <c r="B438" s="4">
        <v>53</v>
      </c>
      <c r="C438" s="4">
        <v>61</v>
      </c>
      <c r="D438" s="4">
        <v>46</v>
      </c>
      <c r="E438" s="4">
        <v>40</v>
      </c>
      <c r="F438" s="4">
        <v>64</v>
      </c>
      <c r="G438" s="4">
        <v>88</v>
      </c>
      <c r="H438" s="4">
        <v>191</v>
      </c>
      <c r="I438" s="4">
        <v>365</v>
      </c>
      <c r="J438" s="4">
        <v>490</v>
      </c>
      <c r="K438" s="4">
        <v>841</v>
      </c>
      <c r="L438" s="4">
        <v>1277</v>
      </c>
      <c r="M438" s="4">
        <v>47</v>
      </c>
      <c r="N438" s="4">
        <v>3563</v>
      </c>
      <c r="O438" s="5">
        <f>VLOOKUP(A438,'[1]census pivot'!$A$4:$S$462,2,FALSE)</f>
        <v>1907482.9279999994</v>
      </c>
      <c r="P438" s="5">
        <f>VLOOKUP(A438,'[1]census pivot'!$A$4:$S$462,3,FALSE)</f>
        <v>1925922.2869999995</v>
      </c>
      <c r="Q438" s="5">
        <f>VLOOKUP(A438,'[1]census pivot'!$A$4:$S$462,4,FALSE)</f>
        <v>1876920.4549999996</v>
      </c>
      <c r="R438" s="5">
        <f>VLOOKUP(A438,'[1]census pivot'!$A$4:$S$462,5,FALSE)</f>
        <v>1854992.8579999998</v>
      </c>
      <c r="S438" s="5">
        <f>VLOOKUP(A438,'[1]census pivot'!$A$4:$S$462,6,FALSE)</f>
        <v>1854931.9779999999</v>
      </c>
      <c r="T438" s="5">
        <f>VLOOKUP(A438,'[1]census pivot'!$A$4:$S$462,7,FALSE)</f>
        <v>1845847.7109999997</v>
      </c>
      <c r="U438" s="5">
        <f>VLOOKUP(A438,'[1]census pivot'!$A$4:$S$462,8,FALSE)</f>
        <v>1792440.5460000003</v>
      </c>
      <c r="V438" s="5">
        <f>VLOOKUP(A438,'[1]census pivot'!$A$4:$S$462,9,FALSE)</f>
        <v>1744368.486999999</v>
      </c>
      <c r="W438" s="5">
        <f>VLOOKUP(A438,'[1]census pivot'!$A$4:$S$462,10,FALSE)</f>
        <v>1717100.8809999994</v>
      </c>
      <c r="X438" s="5">
        <f>VLOOKUP(A438,'[1]census pivot'!$A$4:$S$462,11,FALSE)</f>
        <v>1710288.0270000009</v>
      </c>
      <c r="Y438" s="5">
        <f>VLOOKUP(A438,'[1]census pivot'!$A$4:$S$462,12,FALSE)</f>
        <v>1669344.2789999999</v>
      </c>
      <c r="Z438" s="5">
        <f>VLOOKUP(A438,'[1]census pivot'!$A$4:$S$462,13,FALSE)</f>
        <v>1443314.8410000007</v>
      </c>
      <c r="AA438" s="5">
        <f>VLOOKUP(A438,'[1]census pivot'!$A$4:$S$462,14,FALSE)</f>
        <v>1211329.2889999994</v>
      </c>
      <c r="AB438" s="5">
        <f>VLOOKUP(A438,'[1]census pivot'!$A$4:$S$462,15,FALSE)</f>
        <v>892410.02700000058</v>
      </c>
      <c r="AC438" s="5">
        <f>VLOOKUP(A438,'[1]census pivot'!$A$4:$S$462,16,FALSE)</f>
        <v>636415.1530000004</v>
      </c>
      <c r="AD438" s="5">
        <f>VLOOKUP(A438,'[1]census pivot'!$A$4:$S$462,17,FALSE)</f>
        <v>476556.6489999998</v>
      </c>
      <c r="AE438" s="5">
        <f>VLOOKUP(A438,'[1]census pivot'!$A$4:$S$462,18,FALSE)</f>
        <v>349145.58999999991</v>
      </c>
      <c r="AF438" s="5">
        <f>VLOOKUP(A438,'[1]census pivot'!$A$4:$S$462,19,FALSE)</f>
        <v>314805.11800000007</v>
      </c>
      <c r="AG438" s="6">
        <f t="shared" si="60"/>
        <v>5.9764624011355784E-5</v>
      </c>
      <c r="AH438" s="6">
        <f t="shared" si="61"/>
        <v>1.2096214101087857E-5</v>
      </c>
      <c r="AI438" s="6">
        <f t="shared" si="62"/>
        <v>1.2399173038124593E-5</v>
      </c>
      <c r="AJ438" s="6">
        <f t="shared" si="63"/>
        <v>1.759068976375502E-5</v>
      </c>
      <c r="AK438" s="6">
        <f t="shared" si="64"/>
        <v>2.5422729668945618E-5</v>
      </c>
      <c r="AL438" s="6">
        <f t="shared" si="65"/>
        <v>5.6515023738206615E-5</v>
      </c>
      <c r="AM438" s="6">
        <f t="shared" si="66"/>
        <v>1.374948890041996E-4</v>
      </c>
      <c r="AN438" s="6">
        <f t="shared" si="67"/>
        <v>3.2050754161440462E-4</v>
      </c>
      <c r="AO438" s="6">
        <f t="shared" si="68"/>
        <v>1.0185269704712527E-3</v>
      </c>
      <c r="AP438" s="6">
        <f t="shared" si="69"/>
        <v>4.0564778873766584E-3</v>
      </c>
    </row>
    <row r="439" spans="1:42" x14ac:dyDescent="0.35">
      <c r="A439" s="3" t="s">
        <v>438</v>
      </c>
      <c r="B439" s="4">
        <v>48</v>
      </c>
      <c r="C439" s="4">
        <v>39</v>
      </c>
      <c r="D439" s="4">
        <v>50</v>
      </c>
      <c r="E439" s="4">
        <v>62</v>
      </c>
      <c r="F439" s="4">
        <v>48</v>
      </c>
      <c r="G439" s="4">
        <v>75</v>
      </c>
      <c r="H439" s="4">
        <v>163</v>
      </c>
      <c r="I439" s="4">
        <v>318</v>
      </c>
      <c r="J439" s="4">
        <v>496</v>
      </c>
      <c r="K439" s="4">
        <v>826</v>
      </c>
      <c r="L439" s="4">
        <v>1253</v>
      </c>
      <c r="M439" s="4">
        <v>58</v>
      </c>
      <c r="N439" s="4">
        <v>3436</v>
      </c>
      <c r="O439" s="5">
        <f>VLOOKUP(A439,'[1]census pivot'!$A$4:$S$462,2,FALSE)</f>
        <v>1871664.6900000002</v>
      </c>
      <c r="P439" s="5">
        <f>VLOOKUP(A439,'[1]census pivot'!$A$4:$S$462,3,FALSE)</f>
        <v>1918691.2110000011</v>
      </c>
      <c r="Q439" s="5">
        <f>VLOOKUP(A439,'[1]census pivot'!$A$4:$S$462,4,FALSE)</f>
        <v>1874047.7870000002</v>
      </c>
      <c r="R439" s="5">
        <f>VLOOKUP(A439,'[1]census pivot'!$A$4:$S$462,5,FALSE)</f>
        <v>1832349.6489999997</v>
      </c>
      <c r="S439" s="5">
        <f>VLOOKUP(A439,'[1]census pivot'!$A$4:$S$462,6,FALSE)</f>
        <v>1886429.753999999</v>
      </c>
      <c r="T439" s="5">
        <f>VLOOKUP(A439,'[1]census pivot'!$A$4:$S$462,7,FALSE)</f>
        <v>1857443.4889999991</v>
      </c>
      <c r="U439" s="5">
        <f>VLOOKUP(A439,'[1]census pivot'!$A$4:$S$462,8,FALSE)</f>
        <v>1833167.5150000004</v>
      </c>
      <c r="V439" s="5">
        <f>VLOOKUP(A439,'[1]census pivot'!$A$4:$S$462,9,FALSE)</f>
        <v>1723124.2789999996</v>
      </c>
      <c r="W439" s="5">
        <f>VLOOKUP(A439,'[1]census pivot'!$A$4:$S$462,10,FALSE)</f>
        <v>1737598.9160000002</v>
      </c>
      <c r="X439" s="5">
        <f>VLOOKUP(A439,'[1]census pivot'!$A$4:$S$462,11,FALSE)</f>
        <v>1650586.6579999991</v>
      </c>
      <c r="Y439" s="5">
        <f>VLOOKUP(A439,'[1]census pivot'!$A$4:$S$462,12,FALSE)</f>
        <v>1662536.1189999997</v>
      </c>
      <c r="Z439" s="5">
        <f>VLOOKUP(A439,'[1]census pivot'!$A$4:$S$462,13,FALSE)</f>
        <v>1489871.4609999999</v>
      </c>
      <c r="AA439" s="5">
        <f>VLOOKUP(A439,'[1]census pivot'!$A$4:$S$462,14,FALSE)</f>
        <v>1264377.2579999992</v>
      </c>
      <c r="AB439" s="5">
        <f>VLOOKUP(A439,'[1]census pivot'!$A$4:$S$462,15,FALSE)</f>
        <v>959121.20700000005</v>
      </c>
      <c r="AC439" s="5">
        <f>VLOOKUP(A439,'[1]census pivot'!$A$4:$S$462,16,FALSE)</f>
        <v>679866.15100000042</v>
      </c>
      <c r="AD439" s="5">
        <f>VLOOKUP(A439,'[1]census pivot'!$A$4:$S$462,17,FALSE)</f>
        <v>487185.60099999991</v>
      </c>
      <c r="AE439" s="5">
        <f>VLOOKUP(A439,'[1]census pivot'!$A$4:$S$462,18,FALSE)</f>
        <v>353030.97700000025</v>
      </c>
      <c r="AF439" s="5">
        <f>VLOOKUP(A439,'[1]census pivot'!$A$4:$S$462,19,FALSE)</f>
        <v>321165.09500000009</v>
      </c>
      <c r="AG439" s="6">
        <f t="shared" si="60"/>
        <v>4.6482684887323483E-5</v>
      </c>
      <c r="AH439" s="6">
        <f t="shared" si="61"/>
        <v>1.318308484353027E-5</v>
      </c>
      <c r="AI439" s="6">
        <f t="shared" si="62"/>
        <v>1.3445271843676502E-5</v>
      </c>
      <c r="AJ439" s="6">
        <f t="shared" si="63"/>
        <v>1.3005976503071199E-5</v>
      </c>
      <c r="AK439" s="6">
        <f t="shared" si="64"/>
        <v>2.1671770833437028E-5</v>
      </c>
      <c r="AL439" s="6">
        <f t="shared" si="65"/>
        <v>4.9198297488870891E-5</v>
      </c>
      <c r="AM439" s="6">
        <f t="shared" si="66"/>
        <v>1.1545798235515132E-4</v>
      </c>
      <c r="AN439" s="6">
        <f t="shared" si="67"/>
        <v>3.0262588517171457E-4</v>
      </c>
      <c r="AO439" s="6">
        <f t="shared" si="68"/>
        <v>9.8307986491549533E-4</v>
      </c>
      <c r="AP439" s="6">
        <f t="shared" si="69"/>
        <v>3.9014202337274528E-3</v>
      </c>
    </row>
    <row r="440" spans="1:42" x14ac:dyDescent="0.35">
      <c r="A440" s="3" t="s">
        <v>336</v>
      </c>
      <c r="B440" s="4">
        <v>66</v>
      </c>
      <c r="C440" s="4">
        <v>39</v>
      </c>
      <c r="D440" s="4">
        <v>50</v>
      </c>
      <c r="E440" s="4">
        <v>71</v>
      </c>
      <c r="F440" s="4">
        <v>46</v>
      </c>
      <c r="G440" s="4">
        <v>49</v>
      </c>
      <c r="H440" s="4">
        <v>135</v>
      </c>
      <c r="I440" s="4">
        <v>307</v>
      </c>
      <c r="J440" s="4">
        <v>509</v>
      </c>
      <c r="K440" s="4">
        <v>1152</v>
      </c>
      <c r="L440" s="4">
        <v>2208</v>
      </c>
      <c r="M440" s="4">
        <v>48</v>
      </c>
      <c r="N440" s="4">
        <v>4680</v>
      </c>
      <c r="O440" s="5">
        <f>VLOOKUP(A440,'[1]census pivot'!$A$4:$S$462,2,FALSE)</f>
        <v>1146866.3539999998</v>
      </c>
      <c r="P440" s="5">
        <f>VLOOKUP(A440,'[1]census pivot'!$A$4:$S$462,3,FALSE)</f>
        <v>1142868.2889999999</v>
      </c>
      <c r="Q440" s="5">
        <f>VLOOKUP(A440,'[1]census pivot'!$A$4:$S$462,4,FALSE)</f>
        <v>1197009.0639999998</v>
      </c>
      <c r="R440" s="5">
        <f>VLOOKUP(A440,'[1]census pivot'!$A$4:$S$462,5,FALSE)</f>
        <v>1339957.3729999997</v>
      </c>
      <c r="S440" s="5">
        <f>VLOOKUP(A440,'[1]census pivot'!$A$4:$S$462,6,FALSE)</f>
        <v>1397052.1949999998</v>
      </c>
      <c r="T440" s="5">
        <f>VLOOKUP(A440,'[1]census pivot'!$A$4:$S$462,7,FALSE)</f>
        <v>1375840.4680000006</v>
      </c>
      <c r="U440" s="5">
        <f>VLOOKUP(A440,'[1]census pivot'!$A$4:$S$462,8,FALSE)</f>
        <v>1271674.2239999999</v>
      </c>
      <c r="V440" s="5">
        <f>VLOOKUP(A440,'[1]census pivot'!$A$4:$S$462,9,FALSE)</f>
        <v>1239067.7939999998</v>
      </c>
      <c r="W440" s="5">
        <f>VLOOKUP(A440,'[1]census pivot'!$A$4:$S$462,10,FALSE)</f>
        <v>1350374.9779999999</v>
      </c>
      <c r="X440" s="5">
        <f>VLOOKUP(A440,'[1]census pivot'!$A$4:$S$462,11,FALSE)</f>
        <v>1423261.3669999996</v>
      </c>
      <c r="Y440" s="5">
        <f>VLOOKUP(A440,'[1]census pivot'!$A$4:$S$462,12,FALSE)</f>
        <v>1391149.2709999997</v>
      </c>
      <c r="Z440" s="5">
        <f>VLOOKUP(A440,'[1]census pivot'!$A$4:$S$462,13,FALSE)</f>
        <v>1222205.399</v>
      </c>
      <c r="AA440" s="5">
        <f>VLOOKUP(A440,'[1]census pivot'!$A$4:$S$462,14,FALSE)</f>
        <v>1052973.2440000002</v>
      </c>
      <c r="AB440" s="5">
        <f>VLOOKUP(A440,'[1]census pivot'!$A$4:$S$462,15,FALSE)</f>
        <v>770524.41099999996</v>
      </c>
      <c r="AC440" s="5">
        <f>VLOOKUP(A440,'[1]census pivot'!$A$4:$S$462,16,FALSE)</f>
        <v>586825.41200000013</v>
      </c>
      <c r="AD440" s="5">
        <f>VLOOKUP(A440,'[1]census pivot'!$A$4:$S$462,17,FALSE)</f>
        <v>469955.8940000002</v>
      </c>
      <c r="AE440" s="5">
        <f>VLOOKUP(A440,'[1]census pivot'!$A$4:$S$462,18,FALSE)</f>
        <v>386453.37800000014</v>
      </c>
      <c r="AF440" s="5">
        <f>VLOOKUP(A440,'[1]census pivot'!$A$4:$S$462,19,FALSE)</f>
        <v>384980.28500000021</v>
      </c>
      <c r="AG440" s="6">
        <f t="shared" si="60"/>
        <v>9.1553823716063101E-5</v>
      </c>
      <c r="AH440" s="6">
        <f t="shared" si="61"/>
        <v>2.136864136741786E-5</v>
      </c>
      <c r="AI440" s="6">
        <f t="shared" si="62"/>
        <v>1.8268112974313141E-5</v>
      </c>
      <c r="AJ440" s="6">
        <f t="shared" si="63"/>
        <v>1.7374785544721726E-5</v>
      </c>
      <c r="AK440" s="6">
        <f t="shared" si="64"/>
        <v>1.8922990123529172E-5</v>
      </c>
      <c r="AL440" s="6">
        <f t="shared" si="65"/>
        <v>4.7967413915097642E-5</v>
      </c>
      <c r="AM440" s="6">
        <f t="shared" si="66"/>
        <v>1.3493445929819233E-4</v>
      </c>
      <c r="AN440" s="6">
        <f t="shared" si="67"/>
        <v>3.7499544433948034E-4</v>
      </c>
      <c r="AO440" s="6">
        <f t="shared" si="68"/>
        <v>1.3451512467978039E-3</v>
      </c>
      <c r="AP440" s="6">
        <f t="shared" si="69"/>
        <v>5.7353586301179E-3</v>
      </c>
    </row>
    <row r="441" spans="1:42" x14ac:dyDescent="0.35">
      <c r="A441" s="3" t="s">
        <v>134</v>
      </c>
      <c r="B441" s="4">
        <v>60</v>
      </c>
      <c r="C441" s="4">
        <v>68</v>
      </c>
      <c r="D441" s="4">
        <v>41</v>
      </c>
      <c r="E441" s="4">
        <v>51</v>
      </c>
      <c r="F441" s="4">
        <v>56</v>
      </c>
      <c r="G441" s="4">
        <v>55</v>
      </c>
      <c r="H441" s="4">
        <v>74</v>
      </c>
      <c r="I441" s="4">
        <v>300</v>
      </c>
      <c r="J441" s="4">
        <v>516</v>
      </c>
      <c r="K441" s="4">
        <v>744</v>
      </c>
      <c r="L441" s="4">
        <v>1294</v>
      </c>
      <c r="M441" s="4">
        <v>68</v>
      </c>
      <c r="N441" s="4">
        <v>3327</v>
      </c>
      <c r="O441" s="5">
        <f>VLOOKUP(A441,'[1]census pivot'!$A$4:$S$462,2,FALSE)</f>
        <v>1099797</v>
      </c>
      <c r="P441" s="5">
        <f>VLOOKUP(A441,'[1]census pivot'!$A$4:$S$462,3,FALSE)</f>
        <v>1120448</v>
      </c>
      <c r="Q441" s="5">
        <f>VLOOKUP(A441,'[1]census pivot'!$A$4:$S$462,4,FALSE)</f>
        <v>1154010</v>
      </c>
      <c r="R441" s="5">
        <f>VLOOKUP(A441,'[1]census pivot'!$A$4:$S$462,5,FALSE)</f>
        <v>1188967</v>
      </c>
      <c r="S441" s="5">
        <f>VLOOKUP(A441,'[1]census pivot'!$A$4:$S$462,6,FALSE)</f>
        <v>1288859</v>
      </c>
      <c r="T441" s="5">
        <f>VLOOKUP(A441,'[1]census pivot'!$A$4:$S$462,7,FALSE)</f>
        <v>1331427</v>
      </c>
      <c r="U441" s="5">
        <f>VLOOKUP(A441,'[1]census pivot'!$A$4:$S$462,8,FALSE)</f>
        <v>1257374</v>
      </c>
      <c r="V441" s="5">
        <f>VLOOKUP(A441,'[1]census pivot'!$A$4:$S$462,9,FALSE)</f>
        <v>1207224</v>
      </c>
      <c r="W441" s="5">
        <f>VLOOKUP(A441,'[1]census pivot'!$A$4:$S$462,10,FALSE)</f>
        <v>1245162</v>
      </c>
      <c r="X441" s="5">
        <f>VLOOKUP(A441,'[1]census pivot'!$A$4:$S$462,11,FALSE)</f>
        <v>1318503</v>
      </c>
      <c r="Y441" s="5">
        <f>VLOOKUP(A441,'[1]census pivot'!$A$4:$S$462,12,FALSE)</f>
        <v>1420759</v>
      </c>
      <c r="Z441" s="5">
        <f>VLOOKUP(A441,'[1]census pivot'!$A$4:$S$462,13,FALSE)</f>
        <v>1368931</v>
      </c>
      <c r="AA441" s="5">
        <f>VLOOKUP(A441,'[1]census pivot'!$A$4:$S$462,14,FALSE)</f>
        <v>1266074</v>
      </c>
      <c r="AB441" s="5">
        <f>VLOOKUP(A441,'[1]census pivot'!$A$4:$S$462,15,FALSE)</f>
        <v>1197726</v>
      </c>
      <c r="AC441" s="5">
        <f>VLOOKUP(A441,'[1]census pivot'!$A$4:$S$462,16,FALSE)</f>
        <v>961390</v>
      </c>
      <c r="AD441" s="5">
        <f>VLOOKUP(A441,'[1]census pivot'!$A$4:$S$462,17,FALSE)</f>
        <v>720637</v>
      </c>
      <c r="AE441" s="5">
        <f>VLOOKUP(A441,'[1]census pivot'!$A$4:$S$462,18,FALSE)</f>
        <v>508936</v>
      </c>
      <c r="AF441" s="5">
        <f>VLOOKUP(A441,'[1]census pivot'!$A$4:$S$462,19,FALSE)</f>
        <v>521049</v>
      </c>
      <c r="AG441" s="6">
        <f t="shared" si="60"/>
        <v>1.1638511470753239E-4</v>
      </c>
      <c r="AH441" s="6">
        <f t="shared" si="61"/>
        <v>1.8026272632864621E-5</v>
      </c>
      <c r="AI441" s="6">
        <f t="shared" si="62"/>
        <v>1.6546763170618115E-5</v>
      </c>
      <c r="AJ441" s="6">
        <f t="shared" si="63"/>
        <v>2.1631635649090062E-5</v>
      </c>
      <c r="AK441" s="6">
        <f t="shared" si="64"/>
        <v>2.2427138305307566E-5</v>
      </c>
      <c r="AL441" s="6">
        <f t="shared" si="65"/>
        <v>2.7014575458645429E-5</v>
      </c>
      <c r="AM441" s="6">
        <f t="shared" si="66"/>
        <v>1.1385177637234085E-4</v>
      </c>
      <c r="AN441" s="6">
        <f t="shared" si="67"/>
        <v>2.3898669640723332E-4</v>
      </c>
      <c r="AO441" s="6">
        <f t="shared" si="68"/>
        <v>6.0508810782279707E-4</v>
      </c>
      <c r="AP441" s="6">
        <f t="shared" si="69"/>
        <v>2.4834516523397992E-3</v>
      </c>
    </row>
    <row r="442" spans="1:42" x14ac:dyDescent="0.35">
      <c r="A442" s="3" t="s">
        <v>439</v>
      </c>
      <c r="B442" s="4">
        <v>51</v>
      </c>
      <c r="C442" s="4">
        <v>59</v>
      </c>
      <c r="D442" s="4">
        <v>45</v>
      </c>
      <c r="E442" s="4">
        <v>53</v>
      </c>
      <c r="F442" s="4">
        <v>58</v>
      </c>
      <c r="G442" s="4">
        <v>73</v>
      </c>
      <c r="H442" s="4">
        <v>117</v>
      </c>
      <c r="I442" s="4">
        <v>320</v>
      </c>
      <c r="J442" s="4">
        <v>518</v>
      </c>
      <c r="K442" s="4">
        <v>716</v>
      </c>
      <c r="L442" s="4">
        <v>1026</v>
      </c>
      <c r="M442" s="4">
        <v>40</v>
      </c>
      <c r="N442" s="4">
        <v>3076</v>
      </c>
      <c r="O442" s="5">
        <f>VLOOKUP(A442,'[1]census pivot'!$A$4:$S$462,2,FALSE)</f>
        <v>1903789.1780000012</v>
      </c>
      <c r="P442" s="5">
        <f>VLOOKUP(A442,'[1]census pivot'!$A$4:$S$462,3,FALSE)</f>
        <v>1949456.7760000008</v>
      </c>
      <c r="Q442" s="5">
        <f>VLOOKUP(A442,'[1]census pivot'!$A$4:$S$462,4,FALSE)</f>
        <v>1917974.0510000009</v>
      </c>
      <c r="R442" s="5">
        <f>VLOOKUP(A442,'[1]census pivot'!$A$4:$S$462,5,FALSE)</f>
        <v>1862077.932000001</v>
      </c>
      <c r="S442" s="5">
        <f>VLOOKUP(A442,'[1]census pivot'!$A$4:$S$462,6,FALSE)</f>
        <v>1911631.6700000004</v>
      </c>
      <c r="T442" s="5">
        <f>VLOOKUP(A442,'[1]census pivot'!$A$4:$S$462,7,FALSE)</f>
        <v>1905926.5469999996</v>
      </c>
      <c r="U442" s="5">
        <f>VLOOKUP(A442,'[1]census pivot'!$A$4:$S$462,8,FALSE)</f>
        <v>1886139.6620000002</v>
      </c>
      <c r="V442" s="5">
        <f>VLOOKUP(A442,'[1]census pivot'!$A$4:$S$462,9,FALSE)</f>
        <v>1766883.0000000002</v>
      </c>
      <c r="W442" s="5">
        <f>VLOOKUP(A442,'[1]census pivot'!$A$4:$S$462,10,FALSE)</f>
        <v>1764677.3769999999</v>
      </c>
      <c r="X442" s="5">
        <f>VLOOKUP(A442,'[1]census pivot'!$A$4:$S$462,11,FALSE)</f>
        <v>1667701.6520000002</v>
      </c>
      <c r="Y442" s="5">
        <f>VLOOKUP(A442,'[1]census pivot'!$A$4:$S$462,12,FALSE)</f>
        <v>1683801.8930000006</v>
      </c>
      <c r="Z442" s="5">
        <f>VLOOKUP(A442,'[1]census pivot'!$A$4:$S$462,13,FALSE)</f>
        <v>1543712.0890000006</v>
      </c>
      <c r="AA442" s="5">
        <f>VLOOKUP(A442,'[1]census pivot'!$A$4:$S$462,14,FALSE)</f>
        <v>1305513.6250000005</v>
      </c>
      <c r="AB442" s="5">
        <f>VLOOKUP(A442,'[1]census pivot'!$A$4:$S$462,15,FALSE)</f>
        <v>1028728.9359999996</v>
      </c>
      <c r="AC442" s="5">
        <f>VLOOKUP(A442,'[1]census pivot'!$A$4:$S$462,16,FALSE)</f>
        <v>719381.37300000037</v>
      </c>
      <c r="AD442" s="5">
        <f>VLOOKUP(A442,'[1]census pivot'!$A$4:$S$462,17,FALSE)</f>
        <v>510311.02300000004</v>
      </c>
      <c r="AE442" s="5">
        <f>VLOOKUP(A442,'[1]census pivot'!$A$4:$S$462,18,FALSE)</f>
        <v>364531.41400000034</v>
      </c>
      <c r="AF442" s="5">
        <f>VLOOKUP(A442,'[1]census pivot'!$A$4:$S$462,19,FALSE)</f>
        <v>337372.68300000014</v>
      </c>
      <c r="AG442" s="6">
        <f t="shared" si="60"/>
        <v>5.7779506928156268E-5</v>
      </c>
      <c r="AH442" s="6">
        <f t="shared" si="61"/>
        <v>1.1635631511710031E-5</v>
      </c>
      <c r="AI442" s="6">
        <f t="shared" si="62"/>
        <v>1.1924605957000712E-5</v>
      </c>
      <c r="AJ442" s="6">
        <f t="shared" si="63"/>
        <v>1.5295091594746997E-5</v>
      </c>
      <c r="AK442" s="6">
        <f t="shared" si="64"/>
        <v>2.0670749529139367E-5</v>
      </c>
      <c r="AL442" s="6">
        <f t="shared" si="65"/>
        <v>3.4909704981380219E-5</v>
      </c>
      <c r="AM442" s="6">
        <f t="shared" si="66"/>
        <v>1.123112143862955E-4</v>
      </c>
      <c r="AN442" s="6">
        <f t="shared" si="67"/>
        <v>2.9631997324946845E-4</v>
      </c>
      <c r="AO442" s="6">
        <f t="shared" si="68"/>
        <v>8.1843309116930694E-4</v>
      </c>
      <c r="AP442" s="6">
        <f t="shared" si="69"/>
        <v>3.0411472288644058E-3</v>
      </c>
    </row>
    <row r="443" spans="1:42" x14ac:dyDescent="0.35">
      <c r="A443" s="3" t="s">
        <v>440</v>
      </c>
      <c r="B443" s="4">
        <v>47</v>
      </c>
      <c r="C443" s="4">
        <v>50</v>
      </c>
      <c r="D443" s="4">
        <v>54</v>
      </c>
      <c r="E443" s="4">
        <v>53</v>
      </c>
      <c r="F443" s="4">
        <v>59</v>
      </c>
      <c r="G443" s="4">
        <v>64</v>
      </c>
      <c r="H443" s="4">
        <v>152</v>
      </c>
      <c r="I443" s="4">
        <v>326</v>
      </c>
      <c r="J443" s="4">
        <v>518</v>
      </c>
      <c r="K443" s="4">
        <v>741</v>
      </c>
      <c r="L443" s="4">
        <v>1031</v>
      </c>
      <c r="M443" s="4">
        <v>63</v>
      </c>
      <c r="N443" s="4">
        <v>3158</v>
      </c>
      <c r="O443" s="5">
        <f>VLOOKUP(A443,'[1]census pivot'!$A$4:$S$462,2,FALSE)</f>
        <v>1909516</v>
      </c>
      <c r="P443" s="5">
        <f>VLOOKUP(A443,'[1]census pivot'!$A$4:$S$462,3,FALSE)</f>
        <v>1954535</v>
      </c>
      <c r="Q443" s="5">
        <f>VLOOKUP(A443,'[1]census pivot'!$A$4:$S$462,4,FALSE)</f>
        <v>1940441</v>
      </c>
      <c r="R443" s="5">
        <f>VLOOKUP(A443,'[1]census pivot'!$A$4:$S$462,5,FALSE)</f>
        <v>1885009</v>
      </c>
      <c r="S443" s="5">
        <f>VLOOKUP(A443,'[1]census pivot'!$A$4:$S$462,6,FALSE)</f>
        <v>1914172</v>
      </c>
      <c r="T443" s="5">
        <f>VLOOKUP(A443,'[1]census pivot'!$A$4:$S$462,7,FALSE)</f>
        <v>1948511</v>
      </c>
      <c r="U443" s="5">
        <f>VLOOKUP(A443,'[1]census pivot'!$A$4:$S$462,8,FALSE)</f>
        <v>1923734</v>
      </c>
      <c r="V443" s="5">
        <f>VLOOKUP(A443,'[1]census pivot'!$A$4:$S$462,9,FALSE)</f>
        <v>1806589</v>
      </c>
      <c r="W443" s="5">
        <f>VLOOKUP(A443,'[1]census pivot'!$A$4:$S$462,10,FALSE)</f>
        <v>1779909</v>
      </c>
      <c r="X443" s="5">
        <f>VLOOKUP(A443,'[1]census pivot'!$A$4:$S$462,11,FALSE)</f>
        <v>1695611</v>
      </c>
      <c r="Y443" s="5">
        <f>VLOOKUP(A443,'[1]census pivot'!$A$4:$S$462,12,FALSE)</f>
        <v>1685959</v>
      </c>
      <c r="Z443" s="5">
        <f>VLOOKUP(A443,'[1]census pivot'!$A$4:$S$462,13,FALSE)</f>
        <v>1578488</v>
      </c>
      <c r="AA443" s="5">
        <f>VLOOKUP(A443,'[1]census pivot'!$A$4:$S$462,14,FALSE)</f>
        <v>1350700</v>
      </c>
      <c r="AB443" s="5">
        <f>VLOOKUP(A443,'[1]census pivot'!$A$4:$S$462,15,FALSE)</f>
        <v>1070875</v>
      </c>
      <c r="AC443" s="5">
        <f>VLOOKUP(A443,'[1]census pivot'!$A$4:$S$462,16,FALSE)</f>
        <v>767259</v>
      </c>
      <c r="AD443" s="5">
        <f>VLOOKUP(A443,'[1]census pivot'!$A$4:$S$462,17,FALSE)</f>
        <v>529767</v>
      </c>
      <c r="AE443" s="5">
        <f>VLOOKUP(A443,'[1]census pivot'!$A$4:$S$462,18,FALSE)</f>
        <v>372176</v>
      </c>
      <c r="AF443" s="5">
        <f>VLOOKUP(A443,'[1]census pivot'!$A$4:$S$462,19,FALSE)</f>
        <v>345326</v>
      </c>
      <c r="AG443" s="6">
        <f t="shared" si="60"/>
        <v>5.079821274082019E-5</v>
      </c>
      <c r="AH443" s="6">
        <f t="shared" si="61"/>
        <v>1.3864013539492926E-5</v>
      </c>
      <c r="AI443" s="6">
        <f t="shared" si="62"/>
        <v>1.4213589718415626E-5</v>
      </c>
      <c r="AJ443" s="6">
        <f t="shared" si="63"/>
        <v>1.523663921058714E-5</v>
      </c>
      <c r="AK443" s="6">
        <f t="shared" si="64"/>
        <v>1.7844705336514896E-5</v>
      </c>
      <c r="AL443" s="6">
        <f t="shared" si="65"/>
        <v>4.4949535275034969E-5</v>
      </c>
      <c r="AM443" s="6">
        <f t="shared" si="66"/>
        <v>1.1129364178741685E-4</v>
      </c>
      <c r="AN443" s="6">
        <f t="shared" si="67"/>
        <v>2.8180752872206268E-4</v>
      </c>
      <c r="AO443" s="6">
        <f t="shared" si="68"/>
        <v>8.2155967727450625E-4</v>
      </c>
      <c r="AP443" s="6">
        <f t="shared" si="69"/>
        <v>2.9855846359671729E-3</v>
      </c>
    </row>
    <row r="444" spans="1:42" x14ac:dyDescent="0.35">
      <c r="A444" s="3" t="s">
        <v>334</v>
      </c>
      <c r="B444" s="4">
        <v>42</v>
      </c>
      <c r="C444" s="4">
        <v>71</v>
      </c>
      <c r="D444" s="4">
        <v>62</v>
      </c>
      <c r="E444" s="4">
        <v>57</v>
      </c>
      <c r="F444" s="4">
        <v>47</v>
      </c>
      <c r="G444" s="4">
        <v>46</v>
      </c>
      <c r="H444" s="4">
        <v>139</v>
      </c>
      <c r="I444" s="4">
        <v>326</v>
      </c>
      <c r="J444" s="4">
        <v>523</v>
      </c>
      <c r="K444" s="4">
        <v>1269</v>
      </c>
      <c r="L444" s="4">
        <v>2273</v>
      </c>
      <c r="M444" s="4">
        <v>54</v>
      </c>
      <c r="N444" s="4">
        <v>4909</v>
      </c>
      <c r="O444" s="5">
        <f>VLOOKUP(A444,'[1]census pivot'!$A$4:$S$462,2,FALSE)</f>
        <v>1160340.3079999997</v>
      </c>
      <c r="P444" s="5">
        <f>VLOOKUP(A444,'[1]census pivot'!$A$4:$S$462,3,FALSE)</f>
        <v>1169287.1620000002</v>
      </c>
      <c r="Q444" s="5">
        <f>VLOOKUP(A444,'[1]census pivot'!$A$4:$S$462,4,FALSE)</f>
        <v>1239114.7580000001</v>
      </c>
      <c r="R444" s="5">
        <f>VLOOKUP(A444,'[1]census pivot'!$A$4:$S$462,5,FALSE)</f>
        <v>1383025.4740000002</v>
      </c>
      <c r="S444" s="5">
        <f>VLOOKUP(A444,'[1]census pivot'!$A$4:$S$462,6,FALSE)</f>
        <v>1369941.5269999998</v>
      </c>
      <c r="T444" s="5">
        <f>VLOOKUP(A444,'[1]census pivot'!$A$4:$S$462,7,FALSE)</f>
        <v>1356256.4860000003</v>
      </c>
      <c r="U444" s="5">
        <f>VLOOKUP(A444,'[1]census pivot'!$A$4:$S$462,8,FALSE)</f>
        <v>1250295.273</v>
      </c>
      <c r="V444" s="5">
        <f>VLOOKUP(A444,'[1]census pivot'!$A$4:$S$462,9,FALSE)</f>
        <v>1304844.9870000007</v>
      </c>
      <c r="W444" s="5">
        <f>VLOOKUP(A444,'[1]census pivot'!$A$4:$S$462,10,FALSE)</f>
        <v>1421678.8259999999</v>
      </c>
      <c r="X444" s="5">
        <f>VLOOKUP(A444,'[1]census pivot'!$A$4:$S$462,11,FALSE)</f>
        <v>1466033.6040000001</v>
      </c>
      <c r="Y444" s="5">
        <f>VLOOKUP(A444,'[1]census pivot'!$A$4:$S$462,12,FALSE)</f>
        <v>1371285.952</v>
      </c>
      <c r="Z444" s="5">
        <f>VLOOKUP(A444,'[1]census pivot'!$A$4:$S$462,13,FALSE)</f>
        <v>1202839.4790000001</v>
      </c>
      <c r="AA444" s="5">
        <f>VLOOKUP(A444,'[1]census pivot'!$A$4:$S$462,14,FALSE)</f>
        <v>989371.58100000001</v>
      </c>
      <c r="AB444" s="5">
        <f>VLOOKUP(A444,'[1]census pivot'!$A$4:$S$462,15,FALSE)</f>
        <v>728285.49</v>
      </c>
      <c r="AC444" s="5">
        <f>VLOOKUP(A444,'[1]census pivot'!$A$4:$S$462,16,FALSE)</f>
        <v>578256.83799999999</v>
      </c>
      <c r="AD444" s="5">
        <f>VLOOKUP(A444,'[1]census pivot'!$A$4:$S$462,17,FALSE)</f>
        <v>487131.25600000005</v>
      </c>
      <c r="AE444" s="5">
        <f>VLOOKUP(A444,'[1]census pivot'!$A$4:$S$462,18,FALSE)</f>
        <v>396158.06599999999</v>
      </c>
      <c r="AF444" s="5">
        <f>VLOOKUP(A444,'[1]census pivot'!$A$4:$S$462,19,FALSE)</f>
        <v>366708.0610000001</v>
      </c>
      <c r="AG444" s="6">
        <f t="shared" si="60"/>
        <v>9.7385223301231757E-5</v>
      </c>
      <c r="AH444" s="6">
        <f t="shared" si="61"/>
        <v>2.5743211498519311E-5</v>
      </c>
      <c r="AI444" s="6">
        <f t="shared" si="62"/>
        <v>2.2521156257041526E-5</v>
      </c>
      <c r="AJ444" s="6">
        <f t="shared" si="63"/>
        <v>1.8031485405082259E-5</v>
      </c>
      <c r="AK444" s="6">
        <f t="shared" si="64"/>
        <v>1.6871299557580643E-5</v>
      </c>
      <c r="AL444" s="6">
        <f t="shared" si="65"/>
        <v>4.8989899536011238E-5</v>
      </c>
      <c r="AM444" s="6">
        <f t="shared" si="66"/>
        <v>1.4870830913516145E-4</v>
      </c>
      <c r="AN444" s="6">
        <f t="shared" si="67"/>
        <v>4.002931927973481E-4</v>
      </c>
      <c r="AO444" s="6">
        <f t="shared" si="68"/>
        <v>1.4366753547146356E-3</v>
      </c>
      <c r="AP444" s="6">
        <f t="shared" si="69"/>
        <v>6.1983911501743601E-3</v>
      </c>
    </row>
    <row r="445" spans="1:42" x14ac:dyDescent="0.35">
      <c r="A445" s="3" t="s">
        <v>335</v>
      </c>
      <c r="B445" s="4">
        <v>55</v>
      </c>
      <c r="C445" s="4">
        <v>44</v>
      </c>
      <c r="D445" s="4">
        <v>46</v>
      </c>
      <c r="E445" s="4">
        <v>42</v>
      </c>
      <c r="F445" s="4">
        <v>50</v>
      </c>
      <c r="G445" s="4">
        <v>67</v>
      </c>
      <c r="H445" s="4">
        <v>158</v>
      </c>
      <c r="I445" s="4">
        <v>333</v>
      </c>
      <c r="J445" s="4">
        <v>530</v>
      </c>
      <c r="K445" s="4">
        <v>1268</v>
      </c>
      <c r="L445" s="4">
        <v>2498</v>
      </c>
      <c r="M445" s="4">
        <v>48</v>
      </c>
      <c r="N445" s="4">
        <v>5139</v>
      </c>
      <c r="O445" s="5">
        <f>VLOOKUP(A445,'[1]census pivot'!$A$4:$S$462,2,FALSE)</f>
        <v>1153971.1410000003</v>
      </c>
      <c r="P445" s="5">
        <f>VLOOKUP(A445,'[1]census pivot'!$A$4:$S$462,3,FALSE)</f>
        <v>1154698.781</v>
      </c>
      <c r="Q445" s="5">
        <f>VLOOKUP(A445,'[1]census pivot'!$A$4:$S$462,4,FALSE)</f>
        <v>1220273.3290000001</v>
      </c>
      <c r="R445" s="5">
        <f>VLOOKUP(A445,'[1]census pivot'!$A$4:$S$462,5,FALSE)</f>
        <v>1362769.5020000006</v>
      </c>
      <c r="S445" s="5">
        <f>VLOOKUP(A445,'[1]census pivot'!$A$4:$S$462,6,FALSE)</f>
        <v>1375740.5480000002</v>
      </c>
      <c r="T445" s="5">
        <f>VLOOKUP(A445,'[1]census pivot'!$A$4:$S$462,7,FALSE)</f>
        <v>1363609.747</v>
      </c>
      <c r="U445" s="5">
        <f>VLOOKUP(A445,'[1]census pivot'!$A$4:$S$462,8,FALSE)</f>
        <v>1259811.9919999996</v>
      </c>
      <c r="V445" s="5">
        <f>VLOOKUP(A445,'[1]census pivot'!$A$4:$S$462,9,FALSE)</f>
        <v>1273911.4680000001</v>
      </c>
      <c r="W445" s="5">
        <f>VLOOKUP(A445,'[1]census pivot'!$A$4:$S$462,10,FALSE)</f>
        <v>1386969.7150000003</v>
      </c>
      <c r="X445" s="5">
        <f>VLOOKUP(A445,'[1]census pivot'!$A$4:$S$462,11,FALSE)</f>
        <v>1449415.0960000001</v>
      </c>
      <c r="Y445" s="5">
        <f>VLOOKUP(A445,'[1]census pivot'!$A$4:$S$462,12,FALSE)</f>
        <v>1385371.9320000003</v>
      </c>
      <c r="Z445" s="5">
        <f>VLOOKUP(A445,'[1]census pivot'!$A$4:$S$462,13,FALSE)</f>
        <v>1217496.1670000006</v>
      </c>
      <c r="AA445" s="5">
        <f>VLOOKUP(A445,'[1]census pivot'!$A$4:$S$462,14,FALSE)</f>
        <v>1026963.1389999999</v>
      </c>
      <c r="AB445" s="5">
        <f>VLOOKUP(A445,'[1]census pivot'!$A$4:$S$462,15,FALSE)</f>
        <v>749832.09</v>
      </c>
      <c r="AC445" s="5">
        <f>VLOOKUP(A445,'[1]census pivot'!$A$4:$S$462,16,FALSE)</f>
        <v>581003.40800000017</v>
      </c>
      <c r="AD445" s="5">
        <f>VLOOKUP(A445,'[1]census pivot'!$A$4:$S$462,17,FALSE)</f>
        <v>480049.18300000008</v>
      </c>
      <c r="AE445" s="5">
        <f>VLOOKUP(A445,'[1]census pivot'!$A$4:$S$462,18,FALSE)</f>
        <v>393160.50600000011</v>
      </c>
      <c r="AF445" s="5">
        <f>VLOOKUP(A445,'[1]census pivot'!$A$4:$S$462,19,FALSE)</f>
        <v>376048.65199999994</v>
      </c>
      <c r="AG445" s="6">
        <f t="shared" si="60"/>
        <v>8.5790706961882309E-5</v>
      </c>
      <c r="AH445" s="6">
        <f t="shared" si="61"/>
        <v>1.9368648501729139E-5</v>
      </c>
      <c r="AI445" s="6">
        <f t="shared" si="62"/>
        <v>1.6797455243956466E-5</v>
      </c>
      <c r="AJ445" s="6">
        <f t="shared" si="63"/>
        <v>1.9059078171342397E-5</v>
      </c>
      <c r="AK445" s="6">
        <f t="shared" si="64"/>
        <v>2.5179628623800899E-5</v>
      </c>
      <c r="AL445" s="6">
        <f t="shared" si="65"/>
        <v>5.573610942881737E-5</v>
      </c>
      <c r="AM445" s="6">
        <f t="shared" si="66"/>
        <v>1.4836535423467373E-4</v>
      </c>
      <c r="AN445" s="6">
        <f t="shared" si="67"/>
        <v>3.9824606481904943E-4</v>
      </c>
      <c r="AO445" s="6">
        <f t="shared" si="68"/>
        <v>1.4521139835863635E-3</v>
      </c>
      <c r="AP445" s="6">
        <f t="shared" si="69"/>
        <v>6.6427574908578596E-3</v>
      </c>
    </row>
    <row r="446" spans="1:42" x14ac:dyDescent="0.35">
      <c r="A446" s="3" t="s">
        <v>437</v>
      </c>
      <c r="B446" s="4">
        <v>63</v>
      </c>
      <c r="C446" s="4">
        <v>46</v>
      </c>
      <c r="D446" s="4">
        <v>37</v>
      </c>
      <c r="E446" s="4">
        <v>49</v>
      </c>
      <c r="F446" s="4">
        <v>83</v>
      </c>
      <c r="G446" s="4">
        <v>125</v>
      </c>
      <c r="H446" s="4">
        <v>207</v>
      </c>
      <c r="I446" s="4">
        <v>458</v>
      </c>
      <c r="J446" s="4">
        <v>533</v>
      </c>
      <c r="K446" s="4">
        <v>829</v>
      </c>
      <c r="L446" s="4">
        <v>1190</v>
      </c>
      <c r="M446" s="4">
        <v>65</v>
      </c>
      <c r="N446" s="4">
        <v>3685</v>
      </c>
      <c r="O446" s="5">
        <f>VLOOKUP(A446,'[1]census pivot'!$A$4:$S$462,2,FALSE)</f>
        <v>1905859.2329999998</v>
      </c>
      <c r="P446" s="5">
        <f>VLOOKUP(A446,'[1]census pivot'!$A$4:$S$462,3,FALSE)</f>
        <v>1941930.6149999995</v>
      </c>
      <c r="Q446" s="5">
        <f>VLOOKUP(A446,'[1]census pivot'!$A$4:$S$462,4,FALSE)</f>
        <v>1902091.0410000004</v>
      </c>
      <c r="R446" s="5">
        <f>VLOOKUP(A446,'[1]census pivot'!$A$4:$S$462,5,FALSE)</f>
        <v>1853300.1849999994</v>
      </c>
      <c r="S446" s="5">
        <f>VLOOKUP(A446,'[1]census pivot'!$A$4:$S$462,6,FALSE)</f>
        <v>1889925.1070000001</v>
      </c>
      <c r="T446" s="5">
        <f>VLOOKUP(A446,'[1]census pivot'!$A$4:$S$462,7,FALSE)</f>
        <v>1874679.1700000006</v>
      </c>
      <c r="U446" s="5">
        <f>VLOOKUP(A446,'[1]census pivot'!$A$4:$S$462,8,FALSE)</f>
        <v>1836379.6509999998</v>
      </c>
      <c r="V446" s="5">
        <f>VLOOKUP(A446,'[1]census pivot'!$A$4:$S$462,9,FALSE)</f>
        <v>1753627.7400000002</v>
      </c>
      <c r="W446" s="5">
        <f>VLOOKUP(A446,'[1]census pivot'!$A$4:$S$462,10,FALSE)</f>
        <v>1745064.2259999996</v>
      </c>
      <c r="X446" s="5">
        <f>VLOOKUP(A446,'[1]census pivot'!$A$4:$S$462,11,FALSE)</f>
        <v>1700482.7580000004</v>
      </c>
      <c r="Y446" s="5">
        <f>VLOOKUP(A446,'[1]census pivot'!$A$4:$S$462,12,FALSE)</f>
        <v>1694096.2430000007</v>
      </c>
      <c r="Z446" s="5">
        <f>VLOOKUP(A446,'[1]census pivot'!$A$4:$S$462,13,FALSE)</f>
        <v>1492506.4240000001</v>
      </c>
      <c r="AA446" s="5">
        <f>VLOOKUP(A446,'[1]census pivot'!$A$4:$S$462,14,FALSE)</f>
        <v>1251555.8129999998</v>
      </c>
      <c r="AB446" s="5">
        <f>VLOOKUP(A446,'[1]census pivot'!$A$4:$S$462,15,FALSE)</f>
        <v>937291.90699999966</v>
      </c>
      <c r="AC446" s="5">
        <f>VLOOKUP(A446,'[1]census pivot'!$A$4:$S$462,16,FALSE)</f>
        <v>665338.022</v>
      </c>
      <c r="AD446" s="5">
        <f>VLOOKUP(A446,'[1]census pivot'!$A$4:$S$462,17,FALSE)</f>
        <v>487400.12699999986</v>
      </c>
      <c r="AE446" s="5">
        <f>VLOOKUP(A446,'[1]census pivot'!$A$4:$S$462,18,FALSE)</f>
        <v>358328.70599999977</v>
      </c>
      <c r="AF446" s="5">
        <f>VLOOKUP(A446,'[1]census pivot'!$A$4:$S$462,19,FALSE)</f>
        <v>324317.95400000003</v>
      </c>
      <c r="AG446" s="6">
        <f t="shared" si="60"/>
        <v>5.7192051811939888E-5</v>
      </c>
      <c r="AH446" s="6">
        <f t="shared" si="61"/>
        <v>9.6253359921237652E-6</v>
      </c>
      <c r="AI446" s="6">
        <f t="shared" si="62"/>
        <v>9.8845239369044114E-6</v>
      </c>
      <c r="AJ446" s="6">
        <f t="shared" si="63"/>
        <v>2.2365584595512935E-5</v>
      </c>
      <c r="AK446" s="6">
        <f t="shared" si="64"/>
        <v>3.5727637990065913E-5</v>
      </c>
      <c r="AL446" s="6">
        <f t="shared" si="65"/>
        <v>6.0979579482174478E-5</v>
      </c>
      <c r="AM446" s="6">
        <f t="shared" si="66"/>
        <v>1.6690583537956396E-4</v>
      </c>
      <c r="AN446" s="6">
        <f t="shared" si="67"/>
        <v>3.3257833911324648E-4</v>
      </c>
      <c r="AO446" s="6">
        <f t="shared" si="68"/>
        <v>9.8021962554988408E-4</v>
      </c>
      <c r="AP446" s="6">
        <f t="shared" si="69"/>
        <v>3.6692387372424034E-3</v>
      </c>
    </row>
    <row r="447" spans="1:42" x14ac:dyDescent="0.35">
      <c r="A447" s="3" t="s">
        <v>333</v>
      </c>
      <c r="B447" s="4">
        <v>41</v>
      </c>
      <c r="C447" s="4">
        <v>71</v>
      </c>
      <c r="D447" s="4">
        <v>62</v>
      </c>
      <c r="E447" s="4">
        <v>59</v>
      </c>
      <c r="F447" s="4">
        <v>67</v>
      </c>
      <c r="G447" s="4">
        <v>72</v>
      </c>
      <c r="H447" s="4">
        <v>191</v>
      </c>
      <c r="I447" s="4">
        <v>286</v>
      </c>
      <c r="J447" s="4">
        <v>534</v>
      </c>
      <c r="K447" s="4">
        <v>1254</v>
      </c>
      <c r="L447" s="4">
        <v>2090</v>
      </c>
      <c r="M447" s="4">
        <v>48</v>
      </c>
      <c r="N447" s="4">
        <v>4775</v>
      </c>
      <c r="O447" s="5">
        <f>VLOOKUP(A447,'[1]census pivot'!$A$4:$S$462,2,FALSE)</f>
        <v>1218885.2499999998</v>
      </c>
      <c r="P447" s="5">
        <f>VLOOKUP(A447,'[1]census pivot'!$A$4:$S$462,3,FALSE)</f>
        <v>1185342.0219999999</v>
      </c>
      <c r="Q447" s="5">
        <f>VLOOKUP(A447,'[1]census pivot'!$A$4:$S$462,4,FALSE)</f>
        <v>1273541.0789999999</v>
      </c>
      <c r="R447" s="5">
        <f>VLOOKUP(A447,'[1]census pivot'!$A$4:$S$462,5,FALSE)</f>
        <v>1380336.6699999997</v>
      </c>
      <c r="S447" s="5">
        <f>VLOOKUP(A447,'[1]census pivot'!$A$4:$S$462,6,FALSE)</f>
        <v>1316751.8179999997</v>
      </c>
      <c r="T447" s="5">
        <f>VLOOKUP(A447,'[1]census pivot'!$A$4:$S$462,7,FALSE)</f>
        <v>1340515.2199999997</v>
      </c>
      <c r="U447" s="5">
        <f>VLOOKUP(A447,'[1]census pivot'!$A$4:$S$462,8,FALSE)</f>
        <v>1266617.0349999999</v>
      </c>
      <c r="V447" s="5">
        <f>VLOOKUP(A447,'[1]census pivot'!$A$4:$S$462,9,FALSE)</f>
        <v>1366832.8480000002</v>
      </c>
      <c r="W447" s="5">
        <f>VLOOKUP(A447,'[1]census pivot'!$A$4:$S$462,10,FALSE)</f>
        <v>1469083.3889999997</v>
      </c>
      <c r="X447" s="5">
        <f>VLOOKUP(A447,'[1]census pivot'!$A$4:$S$462,11,FALSE)</f>
        <v>1509506.9250000007</v>
      </c>
      <c r="Y447" s="5">
        <f>VLOOKUP(A447,'[1]census pivot'!$A$4:$S$462,12,FALSE)</f>
        <v>1372707.0680000002</v>
      </c>
      <c r="Z447" s="5">
        <f>VLOOKUP(A447,'[1]census pivot'!$A$4:$S$462,13,FALSE)</f>
        <v>1200766.9610000001</v>
      </c>
      <c r="AA447" s="5">
        <f>VLOOKUP(A447,'[1]census pivot'!$A$4:$S$462,14,FALSE)</f>
        <v>962167.68299999996</v>
      </c>
      <c r="AB447" s="5">
        <f>VLOOKUP(A447,'[1]census pivot'!$A$4:$S$462,15,FALSE)</f>
        <v>720792.08699999994</v>
      </c>
      <c r="AC447" s="5">
        <f>VLOOKUP(A447,'[1]census pivot'!$A$4:$S$462,16,FALSE)</f>
        <v>584201.23699999996</v>
      </c>
      <c r="AD447" s="5">
        <f>VLOOKUP(A447,'[1]census pivot'!$A$4:$S$462,17,FALSE)</f>
        <v>499361.43100000004</v>
      </c>
      <c r="AE447" s="5">
        <f>VLOOKUP(A447,'[1]census pivot'!$A$4:$S$462,18,FALSE)</f>
        <v>392126.11199999996</v>
      </c>
      <c r="AF447" s="5">
        <f>VLOOKUP(A447,'[1]census pivot'!$A$4:$S$462,19,FALSE)</f>
        <v>365830.23300000001</v>
      </c>
      <c r="AG447" s="6">
        <f t="shared" si="60"/>
        <v>9.1887238770015488E-5</v>
      </c>
      <c r="AH447" s="6">
        <f t="shared" si="61"/>
        <v>2.521470011111358E-5</v>
      </c>
      <c r="AI447" s="6">
        <f t="shared" si="62"/>
        <v>2.2987751523857311E-5</v>
      </c>
      <c r="AJ447" s="6">
        <f t="shared" si="63"/>
        <v>2.5698734642826932E-5</v>
      </c>
      <c r="AK447" s="6">
        <f t="shared" si="64"/>
        <v>2.538862010824617E-5</v>
      </c>
      <c r="AL447" s="6">
        <f t="shared" si="65"/>
        <v>6.6268500695603952E-5</v>
      </c>
      <c r="AM447" s="6">
        <f t="shared" si="66"/>
        <v>1.3222775861183162E-4</v>
      </c>
      <c r="AN447" s="6">
        <f t="shared" si="67"/>
        <v>4.0919749563408491E-4</v>
      </c>
      <c r="AO447" s="6">
        <f t="shared" si="68"/>
        <v>1.4066377145103865E-3</v>
      </c>
      <c r="AP447" s="6">
        <f t="shared" si="69"/>
        <v>5.7130324709931775E-3</v>
      </c>
    </row>
    <row r="448" spans="1:42" x14ac:dyDescent="0.35">
      <c r="A448" s="3" t="s">
        <v>338</v>
      </c>
      <c r="B448" s="4">
        <v>46</v>
      </c>
      <c r="C448" s="4">
        <v>57</v>
      </c>
      <c r="D448" s="4">
        <v>50</v>
      </c>
      <c r="E448" s="4">
        <v>54</v>
      </c>
      <c r="F448" s="4">
        <v>49</v>
      </c>
      <c r="G448" s="4">
        <v>67</v>
      </c>
      <c r="H448" s="4">
        <v>164</v>
      </c>
      <c r="I448" s="4">
        <v>394</v>
      </c>
      <c r="J448" s="4">
        <v>615</v>
      </c>
      <c r="K448" s="4">
        <v>1171</v>
      </c>
      <c r="L448" s="4">
        <v>2244</v>
      </c>
      <c r="M448" s="4">
        <v>52</v>
      </c>
      <c r="N448" s="4">
        <v>4963</v>
      </c>
      <c r="O448" s="5">
        <f>VLOOKUP(A448,'[1]census pivot'!$A$4:$S$462,2,FALSE)</f>
        <v>1166343.5849999997</v>
      </c>
      <c r="P448" s="5">
        <f>VLOOKUP(A448,'[1]census pivot'!$A$4:$S$462,3,FALSE)</f>
        <v>1153880.598</v>
      </c>
      <c r="Q448" s="5">
        <f>VLOOKUP(A448,'[1]census pivot'!$A$4:$S$462,4,FALSE)</f>
        <v>1182834.1729999997</v>
      </c>
      <c r="R448" s="5">
        <f>VLOOKUP(A448,'[1]census pivot'!$A$4:$S$462,5,FALSE)</f>
        <v>1304623.5000000002</v>
      </c>
      <c r="S448" s="5">
        <f>VLOOKUP(A448,'[1]census pivot'!$A$4:$S$462,6,FALSE)</f>
        <v>1425104.885</v>
      </c>
      <c r="T448" s="5">
        <f>VLOOKUP(A448,'[1]census pivot'!$A$4:$S$462,7,FALSE)</f>
        <v>1423901.1610000003</v>
      </c>
      <c r="U448" s="5">
        <f>VLOOKUP(A448,'[1]census pivot'!$A$4:$S$462,8,FALSE)</f>
        <v>1328211.6870000002</v>
      </c>
      <c r="V448" s="5">
        <f>VLOOKUP(A448,'[1]census pivot'!$A$4:$S$462,9,FALSE)</f>
        <v>1228820.037</v>
      </c>
      <c r="W448" s="5">
        <f>VLOOKUP(A448,'[1]census pivot'!$A$4:$S$462,10,FALSE)</f>
        <v>1314963.4600000002</v>
      </c>
      <c r="X448" s="5">
        <f>VLOOKUP(A448,'[1]census pivot'!$A$4:$S$462,11,FALSE)</f>
        <v>1399163.7569999995</v>
      </c>
      <c r="Y448" s="5">
        <f>VLOOKUP(A448,'[1]census pivot'!$A$4:$S$462,12,FALSE)</f>
        <v>1427289.7529999998</v>
      </c>
      <c r="Z448" s="5">
        <f>VLOOKUP(A448,'[1]census pivot'!$A$4:$S$462,13,FALSE)</f>
        <v>1286829.3699999999</v>
      </c>
      <c r="AA448" s="5">
        <f>VLOOKUP(A448,'[1]census pivot'!$A$4:$S$462,14,FALSE)</f>
        <v>1115308.9080000003</v>
      </c>
      <c r="AB448" s="5">
        <f>VLOOKUP(A448,'[1]census pivot'!$A$4:$S$462,15,FALSE)</f>
        <v>844894.46999999962</v>
      </c>
      <c r="AC448" s="5">
        <f>VLOOKUP(A448,'[1]census pivot'!$A$4:$S$462,16,FALSE)</f>
        <v>626016.78300000017</v>
      </c>
      <c r="AD448" s="5">
        <f>VLOOKUP(A448,'[1]census pivot'!$A$4:$S$462,17,FALSE)</f>
        <v>469155.33700000017</v>
      </c>
      <c r="AE448" s="5">
        <f>VLOOKUP(A448,'[1]census pivot'!$A$4:$S$462,18,FALSE)</f>
        <v>388197.79799999995</v>
      </c>
      <c r="AF448" s="5">
        <f>VLOOKUP(A448,'[1]census pivot'!$A$4:$S$462,19,FALSE)</f>
        <v>409762.80599999987</v>
      </c>
      <c r="AG448" s="6">
        <f t="shared" si="60"/>
        <v>8.8310169768713586E-5</v>
      </c>
      <c r="AH448" s="6">
        <f t="shared" si="61"/>
        <v>2.1397562347159062E-5</v>
      </c>
      <c r="AI448" s="6">
        <f t="shared" si="62"/>
        <v>1.8316840706479298E-5</v>
      </c>
      <c r="AJ448" s="6">
        <f t="shared" si="63"/>
        <v>1.7804502470023713E-5</v>
      </c>
      <c r="AK448" s="6">
        <f t="shared" si="64"/>
        <v>2.633871950148908E-5</v>
      </c>
      <c r="AL448" s="6">
        <f t="shared" si="65"/>
        <v>5.8023243410785848E-5</v>
      </c>
      <c r="AM448" s="6">
        <f t="shared" si="66"/>
        <v>1.6402053270973271E-4</v>
      </c>
      <c r="AN448" s="6">
        <f t="shared" si="67"/>
        <v>4.1810816168934436E-4</v>
      </c>
      <c r="AO448" s="6">
        <f t="shared" si="68"/>
        <v>1.3658315951687746E-3</v>
      </c>
      <c r="AP448" s="6">
        <f t="shared" si="69"/>
        <v>5.4763389139813748E-3</v>
      </c>
    </row>
    <row r="449" spans="1:42" x14ac:dyDescent="0.35">
      <c r="A449" s="3" t="s">
        <v>339</v>
      </c>
      <c r="B449" s="4">
        <v>62</v>
      </c>
      <c r="C449" s="4">
        <v>66</v>
      </c>
      <c r="D449" s="4">
        <v>41</v>
      </c>
      <c r="E449" s="4">
        <v>72</v>
      </c>
      <c r="F449" s="4">
        <v>63</v>
      </c>
      <c r="G449" s="4">
        <v>68</v>
      </c>
      <c r="H449" s="4">
        <v>133</v>
      </c>
      <c r="I449" s="4">
        <v>329</v>
      </c>
      <c r="J449" s="4">
        <v>620</v>
      </c>
      <c r="K449" s="4">
        <v>1214</v>
      </c>
      <c r="L449" s="4">
        <v>2464</v>
      </c>
      <c r="M449" s="4">
        <v>43</v>
      </c>
      <c r="N449" s="4">
        <v>5175</v>
      </c>
      <c r="O449" s="5">
        <f>VLOOKUP(A449,'[1]census pivot'!$A$4:$S$462,2,FALSE)</f>
        <v>1171359.1710000001</v>
      </c>
      <c r="P449" s="5">
        <f>VLOOKUP(A449,'[1]census pivot'!$A$4:$S$462,3,FALSE)</f>
        <v>1143091.8869999996</v>
      </c>
      <c r="Q449" s="5">
        <f>VLOOKUP(A449,'[1]census pivot'!$A$4:$S$462,4,FALSE)</f>
        <v>1172692.4470000004</v>
      </c>
      <c r="R449" s="5">
        <f>VLOOKUP(A449,'[1]census pivot'!$A$4:$S$462,5,FALSE)</f>
        <v>1280170.8500000003</v>
      </c>
      <c r="S449" s="5">
        <f>VLOOKUP(A449,'[1]census pivot'!$A$4:$S$462,6,FALSE)</f>
        <v>1427030.3860000002</v>
      </c>
      <c r="T449" s="5">
        <f>VLOOKUP(A449,'[1]census pivot'!$A$4:$S$462,7,FALSE)</f>
        <v>1443759.6530000002</v>
      </c>
      <c r="U449" s="5">
        <f>VLOOKUP(A449,'[1]census pivot'!$A$4:$S$462,8,FALSE)</f>
        <v>1346085.969</v>
      </c>
      <c r="V449" s="5">
        <f>VLOOKUP(A449,'[1]census pivot'!$A$4:$S$462,9,FALSE)</f>
        <v>1233506.1980000001</v>
      </c>
      <c r="W449" s="5">
        <f>VLOOKUP(A449,'[1]census pivot'!$A$4:$S$462,10,FALSE)</f>
        <v>1285891.747</v>
      </c>
      <c r="X449" s="5">
        <f>VLOOKUP(A449,'[1]census pivot'!$A$4:$S$462,11,FALSE)</f>
        <v>1375943.2420000001</v>
      </c>
      <c r="Y449" s="5">
        <f>VLOOKUP(A449,'[1]census pivot'!$A$4:$S$462,12,FALSE)</f>
        <v>1424277.3739999996</v>
      </c>
      <c r="Z449" s="5">
        <f>VLOOKUP(A449,'[1]census pivot'!$A$4:$S$462,13,FALSE)</f>
        <v>1307925.4909999997</v>
      </c>
      <c r="AA449" s="5">
        <f>VLOOKUP(A449,'[1]census pivot'!$A$4:$S$462,14,FALSE)</f>
        <v>1136670.6329999999</v>
      </c>
      <c r="AB449" s="5">
        <f>VLOOKUP(A449,'[1]census pivot'!$A$4:$S$462,15,FALSE)</f>
        <v>885750.39300000039</v>
      </c>
      <c r="AC449" s="5">
        <f>VLOOKUP(A449,'[1]census pivot'!$A$4:$S$462,16,FALSE)</f>
        <v>638950.5199999999</v>
      </c>
      <c r="AD449" s="5">
        <f>VLOOKUP(A449,'[1]census pivot'!$A$4:$S$462,17,FALSE)</f>
        <v>476794.44100000005</v>
      </c>
      <c r="AE449" s="5">
        <f>VLOOKUP(A449,'[1]census pivot'!$A$4:$S$462,18,FALSE)</f>
        <v>377558.76599999989</v>
      </c>
      <c r="AF449" s="5">
        <f>VLOOKUP(A449,'[1]census pivot'!$A$4:$S$462,19,FALSE)</f>
        <v>414236.19699999981</v>
      </c>
      <c r="AG449" s="6">
        <f t="shared" si="60"/>
        <v>1.0927476658651609E-4</v>
      </c>
      <c r="AH449" s="6">
        <f t="shared" si="61"/>
        <v>1.7704584748261797E-5</v>
      </c>
      <c r="AI449" s="6">
        <f t="shared" si="62"/>
        <v>1.5144792139862923E-5</v>
      </c>
      <c r="AJ449" s="6">
        <f t="shared" si="63"/>
        <v>2.2581894676608019E-5</v>
      </c>
      <c r="AK449" s="6">
        <f t="shared" si="64"/>
        <v>2.6990575321756084E-5</v>
      </c>
      <c r="AL449" s="6">
        <f t="shared" si="65"/>
        <v>4.7496257702003875E-5</v>
      </c>
      <c r="AM449" s="6">
        <f t="shared" si="66"/>
        <v>1.3458255814529797E-4</v>
      </c>
      <c r="AN449" s="6">
        <f t="shared" si="67"/>
        <v>4.0663712778927152E-4</v>
      </c>
      <c r="AO449" s="6">
        <f t="shared" si="68"/>
        <v>1.4209579715430273E-3</v>
      </c>
      <c r="AP449" s="6">
        <f t="shared" si="69"/>
        <v>5.9482971740395761E-3</v>
      </c>
    </row>
    <row r="450" spans="1:42" x14ac:dyDescent="0.35">
      <c r="A450" s="3" t="s">
        <v>337</v>
      </c>
      <c r="B450" s="4">
        <v>80</v>
      </c>
      <c r="C450" s="4">
        <v>45</v>
      </c>
      <c r="D450" s="4">
        <v>56</v>
      </c>
      <c r="E450" s="4">
        <v>39</v>
      </c>
      <c r="F450" s="4">
        <v>45</v>
      </c>
      <c r="G450" s="4">
        <v>62</v>
      </c>
      <c r="H450" s="4">
        <v>153</v>
      </c>
      <c r="I450" s="4">
        <v>350</v>
      </c>
      <c r="J450" s="4">
        <v>636</v>
      </c>
      <c r="K450" s="4">
        <v>1216</v>
      </c>
      <c r="L450" s="4">
        <v>2430</v>
      </c>
      <c r="M450" s="4">
        <v>46</v>
      </c>
      <c r="N450" s="4">
        <v>5158</v>
      </c>
      <c r="O450" s="5">
        <f>VLOOKUP(A450,'[1]census pivot'!$A$4:$S$462,2,FALSE)</f>
        <v>1165089.23</v>
      </c>
      <c r="P450" s="5">
        <f>VLOOKUP(A450,'[1]census pivot'!$A$4:$S$462,3,FALSE)</f>
        <v>1151273.1409999998</v>
      </c>
      <c r="Q450" s="5">
        <f>VLOOKUP(A450,'[1]census pivot'!$A$4:$S$462,4,FALSE)</f>
        <v>1199653.4139999999</v>
      </c>
      <c r="R450" s="5">
        <f>VLOOKUP(A450,'[1]census pivot'!$A$4:$S$462,5,FALSE)</f>
        <v>1331175.6959999998</v>
      </c>
      <c r="S450" s="5">
        <f>VLOOKUP(A450,'[1]census pivot'!$A$4:$S$462,6,FALSE)</f>
        <v>1416419.1989999998</v>
      </c>
      <c r="T450" s="5">
        <f>VLOOKUP(A450,'[1]census pivot'!$A$4:$S$462,7,FALSE)</f>
        <v>1403525.1890000005</v>
      </c>
      <c r="U450" s="5">
        <f>VLOOKUP(A450,'[1]census pivot'!$A$4:$S$462,8,FALSE)</f>
        <v>1307799.6969999997</v>
      </c>
      <c r="V450" s="5">
        <f>VLOOKUP(A450,'[1]census pivot'!$A$4:$S$462,9,FALSE)</f>
        <v>1227964.1730000004</v>
      </c>
      <c r="W450" s="5">
        <f>VLOOKUP(A450,'[1]census pivot'!$A$4:$S$462,10,FALSE)</f>
        <v>1339486.8220000004</v>
      </c>
      <c r="X450" s="5">
        <f>VLOOKUP(A450,'[1]census pivot'!$A$4:$S$462,11,FALSE)</f>
        <v>1421763.6170000001</v>
      </c>
      <c r="Y450" s="5">
        <f>VLOOKUP(A450,'[1]census pivot'!$A$4:$S$462,12,FALSE)</f>
        <v>1420665.5939999998</v>
      </c>
      <c r="Z450" s="5">
        <f>VLOOKUP(A450,'[1]census pivot'!$A$4:$S$462,13,FALSE)</f>
        <v>1263668.1389999997</v>
      </c>
      <c r="AA450" s="5">
        <f>VLOOKUP(A450,'[1]census pivot'!$A$4:$S$462,14,FALSE)</f>
        <v>1095052.9929999996</v>
      </c>
      <c r="AB450" s="5">
        <f>VLOOKUP(A450,'[1]census pivot'!$A$4:$S$462,15,FALSE)</f>
        <v>812361.61100000003</v>
      </c>
      <c r="AC450" s="5">
        <f>VLOOKUP(A450,'[1]census pivot'!$A$4:$S$462,16,FALSE)</f>
        <v>609419.80900000001</v>
      </c>
      <c r="AD450" s="5">
        <f>VLOOKUP(A450,'[1]census pivot'!$A$4:$S$462,17,FALSE)</f>
        <v>474105.11299999995</v>
      </c>
      <c r="AE450" s="5">
        <f>VLOOKUP(A450,'[1]census pivot'!$A$4:$S$462,18,FALSE)</f>
        <v>392397.84600000008</v>
      </c>
      <c r="AF450" s="5">
        <f>VLOOKUP(A450,'[1]census pivot'!$A$4:$S$462,19,FALSE)</f>
        <v>399894.11800000007</v>
      </c>
      <c r="AG450" s="6">
        <f t="shared" si="60"/>
        <v>1.0728791991322416E-4</v>
      </c>
      <c r="AH450" s="6">
        <f t="shared" si="61"/>
        <v>2.3820395358969439E-5</v>
      </c>
      <c r="AI450" s="6">
        <f t="shared" si="62"/>
        <v>2.0381461656486304E-5</v>
      </c>
      <c r="AJ450" s="6">
        <f t="shared" si="63"/>
        <v>1.659705195506401E-5</v>
      </c>
      <c r="AK450" s="6">
        <f t="shared" si="64"/>
        <v>2.4148464808380881E-5</v>
      </c>
      <c r="AL450" s="6">
        <f t="shared" si="65"/>
        <v>5.3827198020587745E-5</v>
      </c>
      <c r="AM450" s="6">
        <f t="shared" si="66"/>
        <v>1.4838549383887069E-4</v>
      </c>
      <c r="AN450" s="6">
        <f t="shared" si="67"/>
        <v>4.4732614384565528E-4</v>
      </c>
      <c r="AO450" s="6">
        <f t="shared" si="68"/>
        <v>1.4033420052060087E-3</v>
      </c>
      <c r="AP450" s="6">
        <f t="shared" si="69"/>
        <v>6.0766085086552827E-3</v>
      </c>
    </row>
    <row r="451" spans="1:42" x14ac:dyDescent="0.35">
      <c r="A451" s="3" t="s">
        <v>341</v>
      </c>
      <c r="B451" s="4">
        <v>65</v>
      </c>
      <c r="C451" s="4">
        <v>56</v>
      </c>
      <c r="D451" s="4">
        <v>35</v>
      </c>
      <c r="E451" s="4">
        <v>59</v>
      </c>
      <c r="F451" s="4">
        <v>53</v>
      </c>
      <c r="G451" s="4">
        <v>44</v>
      </c>
      <c r="H451" s="4">
        <v>120</v>
      </c>
      <c r="I451" s="4">
        <v>333</v>
      </c>
      <c r="J451" s="4">
        <v>655</v>
      </c>
      <c r="K451" s="4">
        <v>1134</v>
      </c>
      <c r="L451" s="4">
        <v>2166</v>
      </c>
      <c r="M451" s="4">
        <v>56</v>
      </c>
      <c r="N451" s="4">
        <v>4776</v>
      </c>
      <c r="O451" s="5">
        <f>VLOOKUP(A451,'[1]census pivot'!$A$4:$S$462,2,FALSE)</f>
        <v>1173210</v>
      </c>
      <c r="P451" s="5">
        <f>VLOOKUP(A451,'[1]census pivot'!$A$4:$S$462,3,FALSE)</f>
        <v>1136749</v>
      </c>
      <c r="Q451" s="5">
        <f>VLOOKUP(A451,'[1]census pivot'!$A$4:$S$462,4,FALSE)</f>
        <v>1155096</v>
      </c>
      <c r="R451" s="5">
        <f>VLOOKUP(A451,'[1]census pivot'!$A$4:$S$462,5,FALSE)</f>
        <v>1249262</v>
      </c>
      <c r="S451" s="5">
        <f>VLOOKUP(A451,'[1]census pivot'!$A$4:$S$462,6,FALSE)</f>
        <v>1404258</v>
      </c>
      <c r="T451" s="5">
        <f>VLOOKUP(A451,'[1]census pivot'!$A$4:$S$462,7,FALSE)</f>
        <v>1490311</v>
      </c>
      <c r="U451" s="5">
        <f>VLOOKUP(A451,'[1]census pivot'!$A$4:$S$462,8,FALSE)</f>
        <v>1380783</v>
      </c>
      <c r="V451" s="5">
        <f>VLOOKUP(A451,'[1]census pivot'!$A$4:$S$462,9,FALSE)</f>
        <v>1250573</v>
      </c>
      <c r="W451" s="5">
        <f>VLOOKUP(A451,'[1]census pivot'!$A$4:$S$462,10,FALSE)</f>
        <v>1223667</v>
      </c>
      <c r="X451" s="5">
        <f>VLOOKUP(A451,'[1]census pivot'!$A$4:$S$462,11,FALSE)</f>
        <v>1323938</v>
      </c>
      <c r="Y451" s="5">
        <f>VLOOKUP(A451,'[1]census pivot'!$A$4:$S$462,12,FALSE)</f>
        <v>1401104</v>
      </c>
      <c r="Z451" s="5">
        <f>VLOOKUP(A451,'[1]census pivot'!$A$4:$S$462,13,FALSE)</f>
        <v>1334645</v>
      </c>
      <c r="AA451" s="5">
        <f>VLOOKUP(A451,'[1]census pivot'!$A$4:$S$462,14,FALSE)</f>
        <v>1181709</v>
      </c>
      <c r="AB451" s="5">
        <f>VLOOKUP(A451,'[1]census pivot'!$A$4:$S$462,15,FALSE)</f>
        <v>960505</v>
      </c>
      <c r="AC451" s="5">
        <f>VLOOKUP(A451,'[1]census pivot'!$A$4:$S$462,16,FALSE)</f>
        <v>697377</v>
      </c>
      <c r="AD451" s="5">
        <f>VLOOKUP(A451,'[1]census pivot'!$A$4:$S$462,17,FALSE)</f>
        <v>507823</v>
      </c>
      <c r="AE451" s="5">
        <f>VLOOKUP(A451,'[1]census pivot'!$A$4:$S$462,18,FALSE)</f>
        <v>378376</v>
      </c>
      <c r="AF451" s="5">
        <f>VLOOKUP(A451,'[1]census pivot'!$A$4:$S$462,19,FALSE)</f>
        <v>433729</v>
      </c>
      <c r="AG451" s="6">
        <f t="shared" ref="AG451:AG461" si="70">(B451+C451)/O451</f>
        <v>1.0313584098328518E-4</v>
      </c>
      <c r="AH451" s="6">
        <f t="shared" ref="AH451:AH461" si="71">D451/(P451+Q451)</f>
        <v>1.5271538869338894E-5</v>
      </c>
      <c r="AI451" s="6">
        <f t="shared" ref="AI451:AI461" si="72">D451/(R451+S451)</f>
        <v>1.3190026832283156E-5</v>
      </c>
      <c r="AJ451" s="6">
        <f t="shared" ref="AJ451:AJ461" si="73">F451/(T451+U451)</f>
        <v>1.8459862338188857E-5</v>
      </c>
      <c r="AK451" s="6">
        <f t="shared" ref="AK451:AK461" si="74">G451/(V451+W451)</f>
        <v>1.7783238489394722E-5</v>
      </c>
      <c r="AL451" s="6">
        <f t="shared" ref="AL451:AL461" si="75">H451/(X451+Y451)</f>
        <v>4.4036018527420859E-5</v>
      </c>
      <c r="AM451" s="6">
        <f t="shared" ref="AM451:AM461" si="76">I451/(Z451+AA451)</f>
        <v>1.3233432180050978E-4</v>
      </c>
      <c r="AN451" s="6">
        <f t="shared" ref="AN451:AN461" si="77">J451/(AB451+AC451)</f>
        <v>3.9508240031558336E-4</v>
      </c>
      <c r="AO451" s="6">
        <f t="shared" ref="AO451:AO461" si="78">K451/(AD451+AE451)</f>
        <v>1.2796222970235804E-3</v>
      </c>
      <c r="AP451" s="6">
        <f t="shared" ref="AP451:AP461" si="79">L451/AF451</f>
        <v>4.9939017220430272E-3</v>
      </c>
    </row>
    <row r="452" spans="1:42" x14ac:dyDescent="0.35">
      <c r="A452" s="3" t="s">
        <v>83</v>
      </c>
      <c r="B452" s="4">
        <v>42</v>
      </c>
      <c r="C452" s="4">
        <v>48</v>
      </c>
      <c r="D452" s="4">
        <v>63</v>
      </c>
      <c r="E452" s="4">
        <v>69</v>
      </c>
      <c r="F452" s="4">
        <v>76</v>
      </c>
      <c r="G452" s="4">
        <v>83</v>
      </c>
      <c r="H452" s="4">
        <v>220</v>
      </c>
      <c r="I452" s="4">
        <v>444</v>
      </c>
      <c r="J452" s="4">
        <v>671</v>
      </c>
      <c r="K452" s="4">
        <v>1617</v>
      </c>
      <c r="L452" s="4">
        <v>3050</v>
      </c>
      <c r="M452" s="4">
        <v>50</v>
      </c>
      <c r="N452" s="4">
        <v>6433</v>
      </c>
      <c r="O452" s="5">
        <f>VLOOKUP(A452,'[1]census pivot'!$A$4:$S$462,2,FALSE)</f>
        <v>2549625.0319999997</v>
      </c>
      <c r="P452" s="5">
        <f>VLOOKUP(A452,'[1]census pivot'!$A$4:$S$462,3,FALSE)</f>
        <v>2487608.0610000007</v>
      </c>
      <c r="Q452" s="5">
        <f>VLOOKUP(A452,'[1]census pivot'!$A$4:$S$462,4,FALSE)</f>
        <v>2592041.2540000007</v>
      </c>
      <c r="R452" s="5">
        <f>VLOOKUP(A452,'[1]census pivot'!$A$4:$S$462,5,FALSE)</f>
        <v>2812559.9079999994</v>
      </c>
      <c r="S452" s="5">
        <f>VLOOKUP(A452,'[1]census pivot'!$A$4:$S$462,6,FALSE)</f>
        <v>2743882.9530000007</v>
      </c>
      <c r="T452" s="5">
        <f>VLOOKUP(A452,'[1]census pivot'!$A$4:$S$462,7,FALSE)</f>
        <v>2739103.5400000005</v>
      </c>
      <c r="U452" s="5">
        <f>VLOOKUP(A452,'[1]census pivot'!$A$4:$S$462,8,FALSE)</f>
        <v>2546701.2200000002</v>
      </c>
      <c r="V452" s="5">
        <f>VLOOKUP(A452,'[1]census pivot'!$A$4:$S$462,9,FALSE)</f>
        <v>2600826.9649999989</v>
      </c>
      <c r="W452" s="5">
        <f>VLOOKUP(A452,'[1]census pivot'!$A$4:$S$462,10,FALSE)</f>
        <v>2638484.8860000004</v>
      </c>
      <c r="X452" s="5">
        <f>VLOOKUP(A452,'[1]census pivot'!$A$4:$S$462,11,FALSE)</f>
        <v>2677606.7070000004</v>
      </c>
      <c r="Y452" s="5">
        <f>VLOOKUP(A452,'[1]census pivot'!$A$4:$S$462,12,FALSE)</f>
        <v>2522927.6899999995</v>
      </c>
      <c r="Z452" s="5">
        <f>VLOOKUP(A452,'[1]census pivot'!$A$4:$S$462,13,FALSE)</f>
        <v>2146323.0859999997</v>
      </c>
      <c r="AA452" s="5">
        <f>VLOOKUP(A452,'[1]census pivot'!$A$4:$S$462,14,FALSE)</f>
        <v>1764874.5979999998</v>
      </c>
      <c r="AB452" s="5">
        <f>VLOOKUP(A452,'[1]census pivot'!$A$4:$S$462,15,FALSE)</f>
        <v>1261146.0279999997</v>
      </c>
      <c r="AC452" s="5">
        <f>VLOOKUP(A452,'[1]census pivot'!$A$4:$S$462,16,FALSE)</f>
        <v>958814.11100000027</v>
      </c>
      <c r="AD452" s="5">
        <f>VLOOKUP(A452,'[1]census pivot'!$A$4:$S$462,17,FALSE)</f>
        <v>769651.19399999978</v>
      </c>
      <c r="AE452" s="5">
        <f>VLOOKUP(A452,'[1]census pivot'!$A$4:$S$462,18,FALSE)</f>
        <v>611032.3620000002</v>
      </c>
      <c r="AF452" s="5">
        <f>VLOOKUP(A452,'[1]census pivot'!$A$4:$S$462,19,FALSE)</f>
        <v>582011.06799999997</v>
      </c>
      <c r="AG452" s="6">
        <f t="shared" si="70"/>
        <v>3.5299308278834001E-5</v>
      </c>
      <c r="AH452" s="6">
        <f t="shared" si="71"/>
        <v>1.2402430973721655E-5</v>
      </c>
      <c r="AI452" s="6">
        <f t="shared" si="72"/>
        <v>1.1338189121351248E-5</v>
      </c>
      <c r="AJ452" s="6">
        <f t="shared" si="73"/>
        <v>1.4378132271385671E-5</v>
      </c>
      <c r="AK452" s="6">
        <f t="shared" si="74"/>
        <v>1.5841775095742434E-5</v>
      </c>
      <c r="AL452" s="6">
        <f t="shared" si="75"/>
        <v>4.2303344849888897E-5</v>
      </c>
      <c r="AM452" s="6">
        <f t="shared" si="76"/>
        <v>1.1352021448987954E-4</v>
      </c>
      <c r="AN452" s="6">
        <f t="shared" si="77"/>
        <v>3.0225767941142301E-4</v>
      </c>
      <c r="AO452" s="6">
        <f t="shared" si="78"/>
        <v>1.1711590197283411E-3</v>
      </c>
      <c r="AP452" s="6">
        <f t="shared" si="79"/>
        <v>5.2404501695833732E-3</v>
      </c>
    </row>
    <row r="453" spans="1:42" x14ac:dyDescent="0.35">
      <c r="A453" s="3" t="s">
        <v>340</v>
      </c>
      <c r="B453" s="4">
        <v>67</v>
      </c>
      <c r="C453" s="4">
        <v>54</v>
      </c>
      <c r="D453" s="4">
        <v>67</v>
      </c>
      <c r="E453" s="4">
        <v>70</v>
      </c>
      <c r="F453" s="4">
        <v>38</v>
      </c>
      <c r="G453" s="4">
        <v>69</v>
      </c>
      <c r="H453" s="4">
        <v>99</v>
      </c>
      <c r="I453" s="4">
        <v>376</v>
      </c>
      <c r="J453" s="4">
        <v>695</v>
      </c>
      <c r="K453" s="4">
        <v>1127</v>
      </c>
      <c r="L453" s="4">
        <v>2081</v>
      </c>
      <c r="M453" s="4">
        <v>51</v>
      </c>
      <c r="N453" s="4">
        <v>4794</v>
      </c>
      <c r="O453" s="5">
        <f>VLOOKUP(A453,'[1]census pivot'!$A$4:$S$462,2,FALSE)</f>
        <v>1169454.7979999997</v>
      </c>
      <c r="P453" s="5">
        <f>VLOOKUP(A453,'[1]census pivot'!$A$4:$S$462,3,FALSE)</f>
        <v>1146057.9669999995</v>
      </c>
      <c r="Q453" s="5">
        <f>VLOOKUP(A453,'[1]census pivot'!$A$4:$S$462,4,FALSE)</f>
        <v>1168833.3740000003</v>
      </c>
      <c r="R453" s="5">
        <f>VLOOKUP(A453,'[1]census pivot'!$A$4:$S$462,5,FALSE)</f>
        <v>1269175.487</v>
      </c>
      <c r="S453" s="5">
        <f>VLOOKUP(A453,'[1]census pivot'!$A$4:$S$462,6,FALSE)</f>
        <v>1422657.659</v>
      </c>
      <c r="T453" s="5">
        <f>VLOOKUP(A453,'[1]census pivot'!$A$4:$S$462,7,FALSE)</f>
        <v>1465804.906</v>
      </c>
      <c r="U453" s="5">
        <f>VLOOKUP(A453,'[1]census pivot'!$A$4:$S$462,8,FALSE)</f>
        <v>1362189.9549999998</v>
      </c>
      <c r="V453" s="5">
        <f>VLOOKUP(A453,'[1]census pivot'!$A$4:$S$462,9,FALSE)</f>
        <v>1239653.5730000001</v>
      </c>
      <c r="W453" s="5">
        <f>VLOOKUP(A453,'[1]census pivot'!$A$4:$S$462,10,FALSE)</f>
        <v>1260487.6949999996</v>
      </c>
      <c r="X453" s="5">
        <f>VLOOKUP(A453,'[1]census pivot'!$A$4:$S$462,11,FALSE)</f>
        <v>1352647.3169999998</v>
      </c>
      <c r="Y453" s="5">
        <f>VLOOKUP(A453,'[1]census pivot'!$A$4:$S$462,12,FALSE)</f>
        <v>1419198.166</v>
      </c>
      <c r="Z453" s="5">
        <f>VLOOKUP(A453,'[1]census pivot'!$A$4:$S$462,13,FALSE)</f>
        <v>1329528.0780000004</v>
      </c>
      <c r="AA453" s="5">
        <f>VLOOKUP(A453,'[1]census pivot'!$A$4:$S$462,14,FALSE)</f>
        <v>1160433.7249999999</v>
      </c>
      <c r="AB453" s="5">
        <f>VLOOKUP(A453,'[1]census pivot'!$A$4:$S$462,15,FALSE)</f>
        <v>925095.08900000039</v>
      </c>
      <c r="AC453" s="5">
        <f>VLOOKUP(A453,'[1]census pivot'!$A$4:$S$462,16,FALSE)</f>
        <v>668946.51700000034</v>
      </c>
      <c r="AD453" s="5">
        <f>VLOOKUP(A453,'[1]census pivot'!$A$4:$S$462,17,FALSE)</f>
        <v>488680.6339999999</v>
      </c>
      <c r="AE453" s="5">
        <f>VLOOKUP(A453,'[1]census pivot'!$A$4:$S$462,18,FALSE)</f>
        <v>377177.22599999991</v>
      </c>
      <c r="AF453" s="5">
        <f>VLOOKUP(A453,'[1]census pivot'!$A$4:$S$462,19,FALSE)</f>
        <v>424766.72799999994</v>
      </c>
      <c r="AG453" s="6">
        <f t="shared" si="70"/>
        <v>1.034670174571382E-4</v>
      </c>
      <c r="AH453" s="6">
        <f t="shared" si="71"/>
        <v>2.8943043162905847E-5</v>
      </c>
      <c r="AI453" s="6">
        <f t="shared" si="72"/>
        <v>2.4890101416412236E-5</v>
      </c>
      <c r="AJ453" s="6">
        <f t="shared" si="73"/>
        <v>1.3437082409181933E-5</v>
      </c>
      <c r="AK453" s="6">
        <f t="shared" si="74"/>
        <v>2.7598440489403581E-5</v>
      </c>
      <c r="AL453" s="6">
        <f t="shared" si="75"/>
        <v>3.571627661324439E-5</v>
      </c>
      <c r="AM453" s="6">
        <f t="shared" si="76"/>
        <v>1.5100633252565599E-4</v>
      </c>
      <c r="AN453" s="6">
        <f t="shared" si="77"/>
        <v>4.3599865736503225E-4</v>
      </c>
      <c r="AO453" s="6">
        <f t="shared" si="78"/>
        <v>1.3015993179296198E-3</v>
      </c>
      <c r="AP453" s="6">
        <f t="shared" si="79"/>
        <v>4.899159615910407E-3</v>
      </c>
    </row>
    <row r="454" spans="1:42" x14ac:dyDescent="0.35">
      <c r="A454" s="3" t="s">
        <v>82</v>
      </c>
      <c r="B454" s="4">
        <v>37</v>
      </c>
      <c r="C454" s="4">
        <v>63</v>
      </c>
      <c r="D454" s="4">
        <v>60</v>
      </c>
      <c r="E454" s="4">
        <v>38</v>
      </c>
      <c r="F454" s="4">
        <v>56</v>
      </c>
      <c r="G454" s="4">
        <v>83</v>
      </c>
      <c r="H454" s="4">
        <v>146</v>
      </c>
      <c r="I454" s="4">
        <v>351</v>
      </c>
      <c r="J454" s="4">
        <v>695</v>
      </c>
      <c r="K454" s="4">
        <v>1579</v>
      </c>
      <c r="L454" s="4">
        <v>2955</v>
      </c>
      <c r="M454" s="4">
        <v>41</v>
      </c>
      <c r="N454" s="4">
        <v>6104</v>
      </c>
      <c r="O454" s="5">
        <f>VLOOKUP(A454,'[1]census pivot'!$A$4:$S$462,2,FALSE)</f>
        <v>2535634.203999999</v>
      </c>
      <c r="P454" s="5">
        <f>VLOOKUP(A454,'[1]census pivot'!$A$4:$S$462,3,FALSE)</f>
        <v>2467813.483</v>
      </c>
      <c r="Q454" s="5">
        <f>VLOOKUP(A454,'[1]census pivot'!$A$4:$S$462,4,FALSE)</f>
        <v>2601567.7889999994</v>
      </c>
      <c r="R454" s="5">
        <f>VLOOKUP(A454,'[1]census pivot'!$A$4:$S$462,5,FALSE)</f>
        <v>2790339.8359999987</v>
      </c>
      <c r="S454" s="5">
        <f>VLOOKUP(A454,'[1]census pivot'!$A$4:$S$462,6,FALSE)</f>
        <v>2688388.929</v>
      </c>
      <c r="T454" s="5">
        <f>VLOOKUP(A454,'[1]census pivot'!$A$4:$S$462,7,FALSE)</f>
        <v>2704227.5229999996</v>
      </c>
      <c r="U454" s="5">
        <f>VLOOKUP(A454,'[1]census pivot'!$A$4:$S$462,8,FALSE)</f>
        <v>2509971.2109999997</v>
      </c>
      <c r="V454" s="5">
        <f>VLOOKUP(A454,'[1]census pivot'!$A$4:$S$462,9,FALSE)</f>
        <v>2625544.7599999993</v>
      </c>
      <c r="W454" s="5">
        <f>VLOOKUP(A454,'[1]census pivot'!$A$4:$S$462,10,FALSE)</f>
        <v>2621250.4089999995</v>
      </c>
      <c r="X454" s="5">
        <f>VLOOKUP(A454,'[1]census pivot'!$A$4:$S$462,11,FALSE)</f>
        <v>2656493.9089999991</v>
      </c>
      <c r="Y454" s="5">
        <f>VLOOKUP(A454,'[1]census pivot'!$A$4:$S$462,12,FALSE)</f>
        <v>2447826.9139999994</v>
      </c>
      <c r="Z454" s="5">
        <f>VLOOKUP(A454,'[1]census pivot'!$A$4:$S$462,13,FALSE)</f>
        <v>2075657.733</v>
      </c>
      <c r="AA454" s="5">
        <f>VLOOKUP(A454,'[1]census pivot'!$A$4:$S$462,14,FALSE)</f>
        <v>1654994.7119999998</v>
      </c>
      <c r="AB454" s="5">
        <f>VLOOKUP(A454,'[1]census pivot'!$A$4:$S$462,15,FALSE)</f>
        <v>1190627.8879999998</v>
      </c>
      <c r="AC454" s="5">
        <f>VLOOKUP(A454,'[1]census pivot'!$A$4:$S$462,16,FALSE)</f>
        <v>922620.27900000021</v>
      </c>
      <c r="AD454" s="5">
        <f>VLOOKUP(A454,'[1]census pivot'!$A$4:$S$462,17,FALSE)</f>
        <v>749520.0770000004</v>
      </c>
      <c r="AE454" s="5">
        <f>VLOOKUP(A454,'[1]census pivot'!$A$4:$S$462,18,FALSE)</f>
        <v>602419.27199999976</v>
      </c>
      <c r="AF454" s="5">
        <f>VLOOKUP(A454,'[1]census pivot'!$A$4:$S$462,19,FALSE)</f>
        <v>555556.43999999971</v>
      </c>
      <c r="AG454" s="6">
        <f t="shared" si="70"/>
        <v>3.9437865226083707E-5</v>
      </c>
      <c r="AH454" s="6">
        <f t="shared" si="71"/>
        <v>1.183576392870692E-5</v>
      </c>
      <c r="AI454" s="6">
        <f t="shared" si="72"/>
        <v>1.0951445595062236E-5</v>
      </c>
      <c r="AJ454" s="6">
        <f t="shared" si="73"/>
        <v>1.0739905181373934E-5</v>
      </c>
      <c r="AK454" s="6">
        <f t="shared" si="74"/>
        <v>1.5819180533365322E-5</v>
      </c>
      <c r="AL454" s="6">
        <f t="shared" si="75"/>
        <v>2.8603217756635911E-5</v>
      </c>
      <c r="AM454" s="6">
        <f t="shared" si="76"/>
        <v>9.4085419420516402E-5</v>
      </c>
      <c r="AN454" s="6">
        <f t="shared" si="77"/>
        <v>3.2887760692424159E-4</v>
      </c>
      <c r="AO454" s="6">
        <f t="shared" si="78"/>
        <v>1.1679518028437825E-3</v>
      </c>
      <c r="AP454" s="6">
        <f t="shared" si="79"/>
        <v>5.3189915321654839E-3</v>
      </c>
    </row>
    <row r="455" spans="1:42" x14ac:dyDescent="0.35">
      <c r="A455" s="3" t="s">
        <v>81</v>
      </c>
      <c r="B455" s="4">
        <v>38</v>
      </c>
      <c r="C455" s="4">
        <v>39</v>
      </c>
      <c r="D455" s="4">
        <v>62</v>
      </c>
      <c r="E455" s="4">
        <v>63</v>
      </c>
      <c r="F455" s="4">
        <v>118</v>
      </c>
      <c r="G455" s="4">
        <v>174</v>
      </c>
      <c r="H455" s="4">
        <v>346</v>
      </c>
      <c r="I455" s="4">
        <v>436</v>
      </c>
      <c r="J455" s="4">
        <v>708</v>
      </c>
      <c r="K455" s="4">
        <v>1633</v>
      </c>
      <c r="L455" s="4">
        <v>2856</v>
      </c>
      <c r="M455" s="4">
        <v>49</v>
      </c>
      <c r="N455" s="4">
        <v>6522</v>
      </c>
      <c r="O455" s="5">
        <f>VLOOKUP(A455,'[1]census pivot'!$A$4:$S$462,2,FALSE)</f>
        <v>2705685.9460000009</v>
      </c>
      <c r="P455" s="5">
        <f>VLOOKUP(A455,'[1]census pivot'!$A$4:$S$462,3,FALSE)</f>
        <v>2478859.1050000009</v>
      </c>
      <c r="Q455" s="5">
        <f>VLOOKUP(A455,'[1]census pivot'!$A$4:$S$462,4,FALSE)</f>
        <v>2641864.2619999987</v>
      </c>
      <c r="R455" s="5">
        <f>VLOOKUP(A455,'[1]census pivot'!$A$4:$S$462,5,FALSE)</f>
        <v>2663305.9660000005</v>
      </c>
      <c r="S455" s="5">
        <f>VLOOKUP(A455,'[1]census pivot'!$A$4:$S$462,6,FALSE)</f>
        <v>2615609.9160000002</v>
      </c>
      <c r="T455" s="5">
        <f>VLOOKUP(A455,'[1]census pivot'!$A$4:$S$462,7,FALSE)</f>
        <v>2727694.0890000002</v>
      </c>
      <c r="U455" s="5">
        <f>VLOOKUP(A455,'[1]census pivot'!$A$4:$S$462,8,FALSE)</f>
        <v>2561520.2760000015</v>
      </c>
      <c r="V455" s="5">
        <f>VLOOKUP(A455,'[1]census pivot'!$A$4:$S$462,9,FALSE)</f>
        <v>2666501.6330000008</v>
      </c>
      <c r="W455" s="5">
        <f>VLOOKUP(A455,'[1]census pivot'!$A$4:$S$462,10,FALSE)</f>
        <v>2684462.0770000014</v>
      </c>
      <c r="X455" s="5">
        <f>VLOOKUP(A455,'[1]census pivot'!$A$4:$S$462,11,FALSE)</f>
        <v>2675687.6080000005</v>
      </c>
      <c r="Y455" s="5">
        <f>VLOOKUP(A455,'[1]census pivot'!$A$4:$S$462,12,FALSE)</f>
        <v>2388775.3749999995</v>
      </c>
      <c r="Z455" s="5">
        <f>VLOOKUP(A455,'[1]census pivot'!$A$4:$S$462,13,FALSE)</f>
        <v>2007488.9830000002</v>
      </c>
      <c r="AA455" s="5">
        <f>VLOOKUP(A455,'[1]census pivot'!$A$4:$S$462,14,FALSE)</f>
        <v>1555345.6460000006</v>
      </c>
      <c r="AB455" s="5">
        <f>VLOOKUP(A455,'[1]census pivot'!$A$4:$S$462,15,FALSE)</f>
        <v>1140352.3819999998</v>
      </c>
      <c r="AC455" s="5">
        <f>VLOOKUP(A455,'[1]census pivot'!$A$4:$S$462,16,FALSE)</f>
        <v>912811.68300000019</v>
      </c>
      <c r="AD455" s="5">
        <f>VLOOKUP(A455,'[1]census pivot'!$A$4:$S$462,17,FALSE)</f>
        <v>767112.67099999962</v>
      </c>
      <c r="AE455" s="5">
        <f>VLOOKUP(A455,'[1]census pivot'!$A$4:$S$462,18,FALSE)</f>
        <v>608414.86999999976</v>
      </c>
      <c r="AF455" s="5">
        <f>VLOOKUP(A455,'[1]census pivot'!$A$4:$S$462,19,FALSE)</f>
        <v>543363.00399999996</v>
      </c>
      <c r="AG455" s="6">
        <f t="shared" si="70"/>
        <v>2.8458587410646946E-5</v>
      </c>
      <c r="AH455" s="6">
        <f t="shared" si="71"/>
        <v>1.2107664397485897E-5</v>
      </c>
      <c r="AI455" s="6">
        <f t="shared" si="72"/>
        <v>1.1744835755274494E-5</v>
      </c>
      <c r="AJ455" s="6">
        <f t="shared" si="73"/>
        <v>2.2309551448856799E-5</v>
      </c>
      <c r="AK455" s="6">
        <f t="shared" si="74"/>
        <v>3.2517507019310339E-5</v>
      </c>
      <c r="AL455" s="6">
        <f t="shared" si="75"/>
        <v>6.8319188265651503E-5</v>
      </c>
      <c r="AM455" s="6">
        <f t="shared" si="76"/>
        <v>1.2237447016236463E-4</v>
      </c>
      <c r="AN455" s="6">
        <f t="shared" si="77"/>
        <v>3.4483362146706966E-4</v>
      </c>
      <c r="AO455" s="6">
        <f t="shared" si="78"/>
        <v>1.1871808824800555E-3</v>
      </c>
      <c r="AP455" s="6">
        <f t="shared" si="79"/>
        <v>5.2561546866006364E-3</v>
      </c>
    </row>
    <row r="456" spans="1:42" x14ac:dyDescent="0.35">
      <c r="A456" s="3" t="s">
        <v>84</v>
      </c>
      <c r="B456" s="4">
        <v>49</v>
      </c>
      <c r="C456" s="4">
        <v>50</v>
      </c>
      <c r="D456" s="4">
        <v>56</v>
      </c>
      <c r="E456" s="4">
        <v>45</v>
      </c>
      <c r="F456" s="4">
        <v>60</v>
      </c>
      <c r="G456" s="4">
        <v>64</v>
      </c>
      <c r="H456" s="4">
        <v>170</v>
      </c>
      <c r="I456" s="4">
        <v>412</v>
      </c>
      <c r="J456" s="4">
        <v>738</v>
      </c>
      <c r="K456" s="4">
        <v>1443</v>
      </c>
      <c r="L456" s="4">
        <v>2938</v>
      </c>
      <c r="M456" s="4">
        <v>56</v>
      </c>
      <c r="N456" s="4">
        <v>6081</v>
      </c>
      <c r="O456" s="5">
        <f>VLOOKUP(A456,'[1]census pivot'!$A$4:$S$462,2,FALSE)</f>
        <v>2537045.1020000004</v>
      </c>
      <c r="P456" s="5">
        <f>VLOOKUP(A456,'[1]census pivot'!$A$4:$S$462,3,FALSE)</f>
        <v>2497741.4580000001</v>
      </c>
      <c r="Q456" s="5">
        <f>VLOOKUP(A456,'[1]census pivot'!$A$4:$S$462,4,FALSE)</f>
        <v>2580752.6989999991</v>
      </c>
      <c r="R456" s="5">
        <f>VLOOKUP(A456,'[1]census pivot'!$A$4:$S$462,5,FALSE)</f>
        <v>2792102.1639999999</v>
      </c>
      <c r="S456" s="5">
        <f>VLOOKUP(A456,'[1]census pivot'!$A$4:$S$462,6,FALSE)</f>
        <v>2793739.4520000005</v>
      </c>
      <c r="T456" s="5">
        <f>VLOOKUP(A456,'[1]census pivot'!$A$4:$S$462,7,FALSE)</f>
        <v>2750868.1410000012</v>
      </c>
      <c r="U456" s="5">
        <f>VLOOKUP(A456,'[1]census pivot'!$A$4:$S$462,8,FALSE)</f>
        <v>2586289.1429999997</v>
      </c>
      <c r="V456" s="5">
        <f>VLOOKUP(A456,'[1]census pivot'!$A$4:$S$462,9,FALSE)</f>
        <v>2570195.6259999997</v>
      </c>
      <c r="W456" s="5">
        <f>VLOOKUP(A456,'[1]census pivot'!$A$4:$S$462,10,FALSE)</f>
        <v>2624486.8559999997</v>
      </c>
      <c r="X456" s="5">
        <f>VLOOKUP(A456,'[1]census pivot'!$A$4:$S$462,11,FALSE)</f>
        <v>2660141.7310000001</v>
      </c>
      <c r="Y456" s="5">
        <f>VLOOKUP(A456,'[1]census pivot'!$A$4:$S$462,12,FALSE)</f>
        <v>2554478.923</v>
      </c>
      <c r="Z456" s="5">
        <f>VLOOKUP(A456,'[1]census pivot'!$A$4:$S$462,13,FALSE)</f>
        <v>2207394.2460000003</v>
      </c>
      <c r="AA456" s="5">
        <f>VLOOKUP(A456,'[1]census pivot'!$A$4:$S$462,14,FALSE)</f>
        <v>1835923.3839999994</v>
      </c>
      <c r="AB456" s="5">
        <f>VLOOKUP(A456,'[1]census pivot'!$A$4:$S$462,15,FALSE)</f>
        <v>1319976.064</v>
      </c>
      <c r="AC456" s="5">
        <f>VLOOKUP(A456,'[1]census pivot'!$A$4:$S$462,16,FALSE)</f>
        <v>981667.81899999978</v>
      </c>
      <c r="AD456" s="5">
        <f>VLOOKUP(A456,'[1]census pivot'!$A$4:$S$462,17,FALSE)</f>
        <v>774865.9160000002</v>
      </c>
      <c r="AE456" s="5">
        <f>VLOOKUP(A456,'[1]census pivot'!$A$4:$S$462,18,FALSE)</f>
        <v>615503.51</v>
      </c>
      <c r="AF456" s="5">
        <f>VLOOKUP(A456,'[1]census pivot'!$A$4:$S$462,19,FALSE)</f>
        <v>613606.24099999992</v>
      </c>
      <c r="AG456" s="6">
        <f t="shared" si="70"/>
        <v>3.902177376427263E-5</v>
      </c>
      <c r="AH456" s="6">
        <f t="shared" si="71"/>
        <v>1.1026890702003028E-5</v>
      </c>
      <c r="AI456" s="6">
        <f t="shared" si="72"/>
        <v>1.0025346912736381E-5</v>
      </c>
      <c r="AJ456" s="6">
        <f t="shared" si="73"/>
        <v>1.1241939633270885E-5</v>
      </c>
      <c r="AK456" s="6">
        <f t="shared" si="74"/>
        <v>1.2320291032563636E-5</v>
      </c>
      <c r="AL456" s="6">
        <f t="shared" si="75"/>
        <v>3.2600645623109214E-5</v>
      </c>
      <c r="AM456" s="6">
        <f t="shared" si="76"/>
        <v>1.0189652105070954E-4</v>
      </c>
      <c r="AN456" s="6">
        <f t="shared" si="77"/>
        <v>3.206403933514158E-4</v>
      </c>
      <c r="AO456" s="6">
        <f t="shared" si="78"/>
        <v>1.0378536617792397E-3</v>
      </c>
      <c r="AP456" s="6">
        <f t="shared" si="79"/>
        <v>4.7880868930079874E-3</v>
      </c>
    </row>
    <row r="457" spans="1:42" x14ac:dyDescent="0.35">
      <c r="A457" s="3" t="s">
        <v>86</v>
      </c>
      <c r="B457" s="4">
        <v>52</v>
      </c>
      <c r="C457" s="4">
        <v>55</v>
      </c>
      <c r="D457" s="4">
        <v>66</v>
      </c>
      <c r="E457" s="4">
        <v>30</v>
      </c>
      <c r="F457" s="4">
        <v>77</v>
      </c>
      <c r="G457" s="4">
        <v>129</v>
      </c>
      <c r="H457" s="4">
        <v>258</v>
      </c>
      <c r="I457" s="4">
        <v>589</v>
      </c>
      <c r="J457" s="4">
        <v>800</v>
      </c>
      <c r="K457" s="4">
        <v>1450</v>
      </c>
      <c r="L457" s="4">
        <v>2638</v>
      </c>
      <c r="M457" s="4">
        <v>74</v>
      </c>
      <c r="N457" s="4">
        <v>6218</v>
      </c>
      <c r="O457" s="5">
        <f>VLOOKUP(A457,'[1]census pivot'!$A$4:$S$462,2,FALSE)</f>
        <v>2525748.9230000009</v>
      </c>
      <c r="P457" s="5">
        <f>VLOOKUP(A457,'[1]census pivot'!$A$4:$S$462,3,FALSE)</f>
        <v>2526841.7310000001</v>
      </c>
      <c r="Q457" s="5">
        <f>VLOOKUP(A457,'[1]census pivot'!$A$4:$S$462,4,FALSE)</f>
        <v>2545481.4600000004</v>
      </c>
      <c r="R457" s="5">
        <f>VLOOKUP(A457,'[1]census pivot'!$A$4:$S$462,5,FALSE)</f>
        <v>2709429.7</v>
      </c>
      <c r="S457" s="5">
        <f>VLOOKUP(A457,'[1]census pivot'!$A$4:$S$462,6,FALSE)</f>
        <v>2884249.1460000011</v>
      </c>
      <c r="T457" s="5">
        <f>VLOOKUP(A457,'[1]census pivot'!$A$4:$S$462,7,FALSE)</f>
        <v>2817631.5959999999</v>
      </c>
      <c r="U457" s="5">
        <f>VLOOKUP(A457,'[1]census pivot'!$A$4:$S$462,8,FALSE)</f>
        <v>2693445.1649999991</v>
      </c>
      <c r="V457" s="5">
        <f>VLOOKUP(A457,'[1]census pivot'!$A$4:$S$462,9,FALSE)</f>
        <v>2552351.0670000007</v>
      </c>
      <c r="W457" s="5">
        <f>VLOOKUP(A457,'[1]census pivot'!$A$4:$S$462,10,FALSE)</f>
        <v>2613591.1529999999</v>
      </c>
      <c r="X457" s="5">
        <f>VLOOKUP(A457,'[1]census pivot'!$A$4:$S$462,11,FALSE)</f>
        <v>2621782.183999998</v>
      </c>
      <c r="Y457" s="5">
        <f>VLOOKUP(A457,'[1]census pivot'!$A$4:$S$462,12,FALSE)</f>
        <v>2615648.419999999</v>
      </c>
      <c r="Z457" s="5">
        <f>VLOOKUP(A457,'[1]census pivot'!$A$4:$S$462,13,FALSE)</f>
        <v>2326439.3219999997</v>
      </c>
      <c r="AA457" s="5">
        <f>VLOOKUP(A457,'[1]census pivot'!$A$4:$S$462,14,FALSE)</f>
        <v>1977981.7660000005</v>
      </c>
      <c r="AB457" s="5">
        <f>VLOOKUP(A457,'[1]census pivot'!$A$4:$S$462,15,FALSE)</f>
        <v>1473536.5879999998</v>
      </c>
      <c r="AC457" s="5">
        <f>VLOOKUP(A457,'[1]census pivot'!$A$4:$S$462,16,FALSE)</f>
        <v>1071450.0830000003</v>
      </c>
      <c r="AD457" s="5">
        <f>VLOOKUP(A457,'[1]census pivot'!$A$4:$S$462,17,FALSE)</f>
        <v>791377.65499999991</v>
      </c>
      <c r="AE457" s="5">
        <f>VLOOKUP(A457,'[1]census pivot'!$A$4:$S$462,18,FALSE)</f>
        <v>621717.93700000027</v>
      </c>
      <c r="AF457" s="5">
        <f>VLOOKUP(A457,'[1]census pivot'!$A$4:$S$462,19,FALSE)</f>
        <v>650995.01199999987</v>
      </c>
      <c r="AG457" s="6">
        <f t="shared" si="70"/>
        <v>4.2363672424299775E-5</v>
      </c>
      <c r="AH457" s="6">
        <f t="shared" si="71"/>
        <v>1.301178917721688E-5</v>
      </c>
      <c r="AI457" s="6">
        <f t="shared" si="72"/>
        <v>1.1799032768425045E-5</v>
      </c>
      <c r="AJ457" s="6">
        <f t="shared" si="73"/>
        <v>1.3971861278525932E-5</v>
      </c>
      <c r="AK457" s="6">
        <f t="shared" si="74"/>
        <v>2.4971243290444697E-5</v>
      </c>
      <c r="AL457" s="6">
        <f t="shared" si="75"/>
        <v>4.9260795895406613E-5</v>
      </c>
      <c r="AM457" s="6">
        <f t="shared" si="76"/>
        <v>1.3683605482791463E-4</v>
      </c>
      <c r="AN457" s="6">
        <f t="shared" si="77"/>
        <v>3.1434349307835725E-4</v>
      </c>
      <c r="AO457" s="6">
        <f t="shared" si="78"/>
        <v>1.0261160024905094E-3</v>
      </c>
      <c r="AP457" s="6">
        <f t="shared" si="79"/>
        <v>4.0522583911902542E-3</v>
      </c>
    </row>
    <row r="458" spans="1:42" x14ac:dyDescent="0.35">
      <c r="A458" s="3" t="s">
        <v>85</v>
      </c>
      <c r="B458" s="4">
        <v>52</v>
      </c>
      <c r="C458" s="4">
        <v>52</v>
      </c>
      <c r="D458" s="4">
        <v>48</v>
      </c>
      <c r="E458" s="4">
        <v>51</v>
      </c>
      <c r="F458" s="4">
        <v>58</v>
      </c>
      <c r="G458" s="4">
        <v>89</v>
      </c>
      <c r="H458" s="4">
        <v>183</v>
      </c>
      <c r="I458" s="4">
        <v>501</v>
      </c>
      <c r="J458" s="4">
        <v>828</v>
      </c>
      <c r="K458" s="4">
        <v>1602</v>
      </c>
      <c r="L458" s="4">
        <v>3264</v>
      </c>
      <c r="M458" s="4">
        <v>46</v>
      </c>
      <c r="N458" s="4">
        <v>6774</v>
      </c>
      <c r="O458" s="5">
        <f>VLOOKUP(A458,'[1]census pivot'!$A$4:$S$462,2,FALSE)</f>
        <v>2520077.2250000001</v>
      </c>
      <c r="P458" s="5">
        <f>VLOOKUP(A458,'[1]census pivot'!$A$4:$S$462,3,FALSE)</f>
        <v>2512837.2490000008</v>
      </c>
      <c r="Q458" s="5">
        <f>VLOOKUP(A458,'[1]census pivot'!$A$4:$S$462,4,FALSE)</f>
        <v>2560915.3889999995</v>
      </c>
      <c r="R458" s="5">
        <f>VLOOKUP(A458,'[1]census pivot'!$A$4:$S$462,5,FALSE)</f>
        <v>2748127.656</v>
      </c>
      <c r="S458" s="5">
        <f>VLOOKUP(A458,'[1]census pivot'!$A$4:$S$462,6,FALSE)</f>
        <v>2845265.9439999992</v>
      </c>
      <c r="T458" s="5">
        <f>VLOOKUP(A458,'[1]census pivot'!$A$4:$S$462,7,FALSE)</f>
        <v>2772775.7600000007</v>
      </c>
      <c r="U458" s="5">
        <f>VLOOKUP(A458,'[1]census pivot'!$A$4:$S$462,8,FALSE)</f>
        <v>2641099.665000001</v>
      </c>
      <c r="V458" s="5">
        <f>VLOOKUP(A458,'[1]census pivot'!$A$4:$S$462,9,FALSE)</f>
        <v>2550111.1279999996</v>
      </c>
      <c r="W458" s="5">
        <f>VLOOKUP(A458,'[1]census pivot'!$A$4:$S$462,10,FALSE)</f>
        <v>2613702.7330000014</v>
      </c>
      <c r="X458" s="5">
        <f>VLOOKUP(A458,'[1]census pivot'!$A$4:$S$462,11,FALSE)</f>
        <v>2640149.6330000013</v>
      </c>
      <c r="Y458" s="5">
        <f>VLOOKUP(A458,'[1]census pivot'!$A$4:$S$462,12,FALSE)</f>
        <v>2585966.5120000006</v>
      </c>
      <c r="Z458" s="5">
        <f>VLOOKUP(A458,'[1]census pivot'!$A$4:$S$462,13,FALSE)</f>
        <v>2258870.9250000003</v>
      </c>
      <c r="AA458" s="5">
        <f>VLOOKUP(A458,'[1]census pivot'!$A$4:$S$462,14,FALSE)</f>
        <v>1912929.3020000008</v>
      </c>
      <c r="AB458" s="5">
        <f>VLOOKUP(A458,'[1]census pivot'!$A$4:$S$462,15,FALSE)</f>
        <v>1400779.4100000004</v>
      </c>
      <c r="AC458" s="5">
        <f>VLOOKUP(A458,'[1]census pivot'!$A$4:$S$462,16,FALSE)</f>
        <v>1017817.1870000002</v>
      </c>
      <c r="AD458" s="5">
        <f>VLOOKUP(A458,'[1]census pivot'!$A$4:$S$462,17,FALSE)</f>
        <v>775799.2840000001</v>
      </c>
      <c r="AE458" s="5">
        <f>VLOOKUP(A458,'[1]census pivot'!$A$4:$S$462,18,FALSE)</f>
        <v>615061.17499999993</v>
      </c>
      <c r="AF458" s="5">
        <f>VLOOKUP(A458,'[1]census pivot'!$A$4:$S$462,19,FALSE)</f>
        <v>626661.42899999989</v>
      </c>
      <c r="AG458" s="6">
        <f t="shared" si="70"/>
        <v>4.1268576600861904E-5</v>
      </c>
      <c r="AH458" s="6">
        <f t="shared" si="71"/>
        <v>9.4604533221629236E-6</v>
      </c>
      <c r="AI458" s="6">
        <f t="shared" si="72"/>
        <v>8.5815523513310414E-6</v>
      </c>
      <c r="AJ458" s="6">
        <f t="shared" si="73"/>
        <v>1.0713212892223131E-5</v>
      </c>
      <c r="AK458" s="6">
        <f t="shared" si="74"/>
        <v>1.7235323037528053E-5</v>
      </c>
      <c r="AL458" s="6">
        <f t="shared" si="75"/>
        <v>3.5016443363028235E-5</v>
      </c>
      <c r="AM458" s="6">
        <f t="shared" si="76"/>
        <v>1.2009204006402675E-4</v>
      </c>
      <c r="AN458" s="6">
        <f t="shared" si="77"/>
        <v>3.4234729389226866E-4</v>
      </c>
      <c r="AO458" s="6">
        <f t="shared" si="78"/>
        <v>1.1518049777271006E-3</v>
      </c>
      <c r="AP458" s="6">
        <f t="shared" si="79"/>
        <v>5.2085541712828167E-3</v>
      </c>
    </row>
    <row r="459" spans="1:42" x14ac:dyDescent="0.35">
      <c r="A459" s="3" t="s">
        <v>87</v>
      </c>
      <c r="B459" s="4">
        <v>63</v>
      </c>
      <c r="C459" s="4">
        <v>52</v>
      </c>
      <c r="D459" s="4">
        <v>62</v>
      </c>
      <c r="E459" s="4">
        <v>65</v>
      </c>
      <c r="F459" s="4">
        <v>57</v>
      </c>
      <c r="G459" s="4">
        <v>59</v>
      </c>
      <c r="H459" s="4">
        <v>172</v>
      </c>
      <c r="I459" s="4">
        <v>441</v>
      </c>
      <c r="J459" s="4">
        <v>869</v>
      </c>
      <c r="K459" s="4">
        <v>1537</v>
      </c>
      <c r="L459" s="4">
        <v>3017</v>
      </c>
      <c r="M459" s="4">
        <v>31</v>
      </c>
      <c r="N459" s="4">
        <v>6425</v>
      </c>
      <c r="O459" s="5">
        <f>VLOOKUP(A459,'[1]census pivot'!$A$4:$S$462,2,FALSE)</f>
        <v>2509918.5599999996</v>
      </c>
      <c r="P459" s="5">
        <f>VLOOKUP(A459,'[1]census pivot'!$A$4:$S$462,3,FALSE)</f>
        <v>2528245.7340000002</v>
      </c>
      <c r="Q459" s="5">
        <f>VLOOKUP(A459,'[1]census pivot'!$A$4:$S$462,4,FALSE)</f>
        <v>2536363.4280000008</v>
      </c>
      <c r="R459" s="5">
        <f>VLOOKUP(A459,'[1]census pivot'!$A$4:$S$462,5,FALSE)</f>
        <v>2670593.9009999982</v>
      </c>
      <c r="S459" s="5">
        <f>VLOOKUP(A459,'[1]census pivot'!$A$4:$S$462,6,FALSE)</f>
        <v>2900183.8740000008</v>
      </c>
      <c r="T459" s="5">
        <f>VLOOKUP(A459,'[1]census pivot'!$A$4:$S$462,7,FALSE)</f>
        <v>2868452.3540000003</v>
      </c>
      <c r="U459" s="5">
        <f>VLOOKUP(A459,'[1]census pivot'!$A$4:$S$462,8,FALSE)</f>
        <v>2741513.0939999991</v>
      </c>
      <c r="V459" s="5">
        <f>VLOOKUP(A459,'[1]census pivot'!$A$4:$S$462,9,FALSE)</f>
        <v>2552284.8079999997</v>
      </c>
      <c r="W459" s="5">
        <f>VLOOKUP(A459,'[1]census pivot'!$A$4:$S$462,10,FALSE)</f>
        <v>2620214.473999999</v>
      </c>
      <c r="X459" s="5">
        <f>VLOOKUP(A459,'[1]census pivot'!$A$4:$S$462,11,FALSE)</f>
        <v>2609614.1789999991</v>
      </c>
      <c r="Y459" s="5">
        <f>VLOOKUP(A459,'[1]census pivot'!$A$4:$S$462,12,FALSE)</f>
        <v>2632065.7750000004</v>
      </c>
      <c r="Z459" s="5">
        <f>VLOOKUP(A459,'[1]census pivot'!$A$4:$S$462,13,FALSE)</f>
        <v>2384389.2009999994</v>
      </c>
      <c r="AA459" s="5">
        <f>VLOOKUP(A459,'[1]census pivot'!$A$4:$S$462,14,FALSE)</f>
        <v>2031001.1659999997</v>
      </c>
      <c r="AB459" s="5">
        <f>VLOOKUP(A459,'[1]census pivot'!$A$4:$S$462,15,FALSE)</f>
        <v>1566384.0100000002</v>
      </c>
      <c r="AC459" s="5">
        <f>VLOOKUP(A459,'[1]census pivot'!$A$4:$S$462,16,FALSE)</f>
        <v>1114559.9940000002</v>
      </c>
      <c r="AD459" s="5">
        <f>VLOOKUP(A459,'[1]census pivot'!$A$4:$S$462,17,FALSE)</f>
        <v>815622.24900000007</v>
      </c>
      <c r="AE459" s="5">
        <f>VLOOKUP(A459,'[1]census pivot'!$A$4:$S$462,18,FALSE)</f>
        <v>626375.65800000017</v>
      </c>
      <c r="AF459" s="5">
        <f>VLOOKUP(A459,'[1]census pivot'!$A$4:$S$462,19,FALSE)</f>
        <v>659838.446</v>
      </c>
      <c r="AG459" s="6">
        <f t="shared" si="70"/>
        <v>4.5818219695542636E-5</v>
      </c>
      <c r="AH459" s="6">
        <f t="shared" si="71"/>
        <v>1.2241813339751643E-5</v>
      </c>
      <c r="AI459" s="6">
        <f t="shared" si="72"/>
        <v>1.1129505161422458E-5</v>
      </c>
      <c r="AJ459" s="6">
        <f t="shared" si="73"/>
        <v>1.0160490385965031E-5</v>
      </c>
      <c r="AK459" s="6">
        <f t="shared" si="74"/>
        <v>1.1406478142068887E-5</v>
      </c>
      <c r="AL459" s="6">
        <f t="shared" si="75"/>
        <v>3.2813907279620226E-5</v>
      </c>
      <c r="AM459" s="6">
        <f t="shared" si="76"/>
        <v>9.9877918676448505E-5</v>
      </c>
      <c r="AN459" s="6">
        <f t="shared" si="77"/>
        <v>3.2413955632920404E-4</v>
      </c>
      <c r="AO459" s="6">
        <f t="shared" si="78"/>
        <v>1.0658822683020717E-3</v>
      </c>
      <c r="AP459" s="6">
        <f t="shared" si="79"/>
        <v>4.5723313309330871E-3</v>
      </c>
    </row>
    <row r="460" spans="1:42" x14ac:dyDescent="0.35">
      <c r="A460" s="3" t="s">
        <v>88</v>
      </c>
      <c r="B460" s="4">
        <v>50</v>
      </c>
      <c r="C460" s="4">
        <v>63</v>
      </c>
      <c r="D460" s="4">
        <v>51</v>
      </c>
      <c r="E460" s="4">
        <v>54</v>
      </c>
      <c r="F460" s="4">
        <v>57</v>
      </c>
      <c r="G460" s="4">
        <v>70</v>
      </c>
      <c r="H460" s="4">
        <v>194</v>
      </c>
      <c r="I460" s="4">
        <v>511</v>
      </c>
      <c r="J460" s="4">
        <v>921</v>
      </c>
      <c r="K460" s="4">
        <v>1439</v>
      </c>
      <c r="L460" s="4">
        <v>2725</v>
      </c>
      <c r="M460" s="4">
        <v>38</v>
      </c>
      <c r="N460" s="4">
        <v>6173</v>
      </c>
      <c r="O460" s="5">
        <f>VLOOKUP(A460,'[1]census pivot'!$A$4:$S$462,2,FALSE)</f>
        <v>2495086.9609999997</v>
      </c>
      <c r="P460" s="5">
        <f>VLOOKUP(A460,'[1]census pivot'!$A$4:$S$462,3,FALSE)</f>
        <v>2534957.6949999989</v>
      </c>
      <c r="Q460" s="5">
        <f>VLOOKUP(A460,'[1]census pivot'!$A$4:$S$462,4,FALSE)</f>
        <v>2532814.3200000003</v>
      </c>
      <c r="R460" s="5">
        <f>VLOOKUP(A460,'[1]census pivot'!$A$4:$S$462,5,FALSE)</f>
        <v>2626583.5939999991</v>
      </c>
      <c r="S460" s="5">
        <f>VLOOKUP(A460,'[1]census pivot'!$A$4:$S$462,6,FALSE)</f>
        <v>2887901.7899999996</v>
      </c>
      <c r="T460" s="5">
        <f>VLOOKUP(A460,'[1]census pivot'!$A$4:$S$462,7,FALSE)</f>
        <v>2916167.8429999999</v>
      </c>
      <c r="U460" s="5">
        <f>VLOOKUP(A460,'[1]census pivot'!$A$4:$S$462,8,FALSE)</f>
        <v>2778817.2449999996</v>
      </c>
      <c r="V460" s="5">
        <f>VLOOKUP(A460,'[1]census pivot'!$A$4:$S$462,9,FALSE)</f>
        <v>2565990.92</v>
      </c>
      <c r="W460" s="5">
        <f>VLOOKUP(A460,'[1]census pivot'!$A$4:$S$462,10,FALSE)</f>
        <v>2584366.1010000007</v>
      </c>
      <c r="X460" s="5">
        <f>VLOOKUP(A460,'[1]census pivot'!$A$4:$S$462,11,FALSE)</f>
        <v>2580773.9809999992</v>
      </c>
      <c r="Y460" s="5">
        <f>VLOOKUP(A460,'[1]census pivot'!$A$4:$S$462,12,FALSE)</f>
        <v>2616581.6740000001</v>
      </c>
      <c r="Z460" s="5">
        <f>VLOOKUP(A460,'[1]census pivot'!$A$4:$S$462,13,FALSE)</f>
        <v>2416418.0999999992</v>
      </c>
      <c r="AA460" s="5">
        <f>VLOOKUP(A460,'[1]census pivot'!$A$4:$S$462,14,FALSE)</f>
        <v>2080634.4310000001</v>
      </c>
      <c r="AB460" s="5">
        <f>VLOOKUP(A460,'[1]census pivot'!$A$4:$S$462,15,FALSE)</f>
        <v>1653311.7000000004</v>
      </c>
      <c r="AC460" s="5">
        <f>VLOOKUP(A460,'[1]census pivot'!$A$4:$S$462,16,FALSE)</f>
        <v>1159195.4559999998</v>
      </c>
      <c r="AD460" s="5">
        <f>VLOOKUP(A460,'[1]census pivot'!$A$4:$S$462,17,FALSE)</f>
        <v>845288.77099999983</v>
      </c>
      <c r="AE460" s="5">
        <f>VLOOKUP(A460,'[1]census pivot'!$A$4:$S$462,18,FALSE)</f>
        <v>627685.63499999966</v>
      </c>
      <c r="AF460" s="5">
        <f>VLOOKUP(A460,'[1]census pivot'!$A$4:$S$462,19,FALSE)</f>
        <v>673535.57299999986</v>
      </c>
      <c r="AG460" s="6">
        <f t="shared" si="70"/>
        <v>4.5289002654525118E-5</v>
      </c>
      <c r="AH460" s="6">
        <f t="shared" si="71"/>
        <v>1.0063593991412026E-5</v>
      </c>
      <c r="AI460" s="6">
        <f t="shared" si="72"/>
        <v>9.248369784055268E-6</v>
      </c>
      <c r="AJ460" s="6">
        <f t="shared" si="73"/>
        <v>1.000880583868528E-5</v>
      </c>
      <c r="AK460" s="6">
        <f t="shared" si="74"/>
        <v>1.3591290800731461E-5</v>
      </c>
      <c r="AL460" s="6">
        <f t="shared" si="75"/>
        <v>3.7326673962242061E-5</v>
      </c>
      <c r="AM460" s="6">
        <f t="shared" si="76"/>
        <v>1.1362998241125061E-4</v>
      </c>
      <c r="AN460" s="6">
        <f t="shared" si="77"/>
        <v>3.2746583347715398E-4</v>
      </c>
      <c r="AO460" s="6">
        <f t="shared" si="78"/>
        <v>9.7693482937544034E-4</v>
      </c>
      <c r="AP460" s="6">
        <f t="shared" si="79"/>
        <v>4.0458145185451114E-3</v>
      </c>
    </row>
    <row r="461" spans="1:42" x14ac:dyDescent="0.35">
      <c r="A461" s="3" t="s">
        <v>89</v>
      </c>
      <c r="B461" s="4">
        <v>45</v>
      </c>
      <c r="C461" s="4">
        <v>63</v>
      </c>
      <c r="D461" s="4">
        <v>56</v>
      </c>
      <c r="E461" s="4">
        <v>64</v>
      </c>
      <c r="F461" s="4">
        <v>61</v>
      </c>
      <c r="G461" s="4">
        <v>78</v>
      </c>
      <c r="H461" s="4">
        <v>168</v>
      </c>
      <c r="I461" s="4">
        <v>503</v>
      </c>
      <c r="J461" s="4">
        <v>930</v>
      </c>
      <c r="K461" s="4">
        <v>1595</v>
      </c>
      <c r="L461" s="4">
        <v>2985</v>
      </c>
      <c r="M461" s="4">
        <v>53</v>
      </c>
      <c r="N461" s="4">
        <v>6601</v>
      </c>
      <c r="O461" s="5">
        <f>VLOOKUP(A461,'[1]census pivot'!$A$4:$S$462,2,FALSE)</f>
        <v>2464389</v>
      </c>
      <c r="P461" s="5">
        <f>VLOOKUP(A461,'[1]census pivot'!$A$4:$S$462,3,FALSE)</f>
        <v>2498734</v>
      </c>
      <c r="Q461" s="5">
        <f>VLOOKUP(A461,'[1]census pivot'!$A$4:$S$462,4,FALSE)</f>
        <v>2515864</v>
      </c>
      <c r="R461" s="5">
        <f>VLOOKUP(A461,'[1]census pivot'!$A$4:$S$462,5,FALSE)</f>
        <v>2570580</v>
      </c>
      <c r="S461" s="5">
        <f>VLOOKUP(A461,'[1]census pivot'!$A$4:$S$462,6,FALSE)</f>
        <v>2809782</v>
      </c>
      <c r="T461" s="5">
        <f>VLOOKUP(A461,'[1]census pivot'!$A$4:$S$462,7,FALSE)</f>
        <v>2958902</v>
      </c>
      <c r="U461" s="5">
        <f>VLOOKUP(A461,'[1]census pivot'!$A$4:$S$462,8,FALSE)</f>
        <v>2803858</v>
      </c>
      <c r="V461" s="5">
        <f>VLOOKUP(A461,'[1]census pivot'!$A$4:$S$462,9,FALSE)</f>
        <v>2583493</v>
      </c>
      <c r="W461" s="5">
        <f>VLOOKUP(A461,'[1]census pivot'!$A$4:$S$462,10,FALSE)</f>
        <v>2545175</v>
      </c>
      <c r="X461" s="5">
        <f>VLOOKUP(A461,'[1]census pivot'!$A$4:$S$462,11,FALSE)</f>
        <v>2564896</v>
      </c>
      <c r="Y461" s="5">
        <f>VLOOKUP(A461,'[1]census pivot'!$A$4:$S$462,12,FALSE)</f>
        <v>2583933</v>
      </c>
      <c r="Z461" s="5">
        <f>VLOOKUP(A461,'[1]census pivot'!$A$4:$S$462,13,FALSE)</f>
        <v>2425310</v>
      </c>
      <c r="AA461" s="5">
        <f>VLOOKUP(A461,'[1]census pivot'!$A$4:$S$462,14,FALSE)</f>
        <v>2117800</v>
      </c>
      <c r="AB461" s="5">
        <f>VLOOKUP(A461,'[1]census pivot'!$A$4:$S$462,15,FALSE)</f>
        <v>1700303</v>
      </c>
      <c r="AC461" s="5">
        <f>VLOOKUP(A461,'[1]census pivot'!$A$4:$S$462,16,FALSE)</f>
        <v>1208848</v>
      </c>
      <c r="AD461" s="5">
        <f>VLOOKUP(A461,'[1]census pivot'!$A$4:$S$462,17,FALSE)</f>
        <v>860566</v>
      </c>
      <c r="AE461" s="5">
        <f>VLOOKUP(A461,'[1]census pivot'!$A$4:$S$462,18,FALSE)</f>
        <v>627654</v>
      </c>
      <c r="AF461" s="5">
        <f>VLOOKUP(A461,'[1]census pivot'!$A$4:$S$462,19,FALSE)</f>
        <v>681333</v>
      </c>
      <c r="AG461" s="6">
        <f t="shared" si="70"/>
        <v>4.382425014881985E-5</v>
      </c>
      <c r="AH461" s="6">
        <f t="shared" si="71"/>
        <v>1.1167395671597205E-5</v>
      </c>
      <c r="AI461" s="6">
        <f t="shared" si="72"/>
        <v>1.0408221602933036E-5</v>
      </c>
      <c r="AJ461" s="6">
        <f t="shared" si="73"/>
        <v>1.0585205700046505E-5</v>
      </c>
      <c r="AK461" s="6">
        <f t="shared" si="74"/>
        <v>1.5208627269302673E-5</v>
      </c>
      <c r="AL461" s="6">
        <f t="shared" si="75"/>
        <v>3.2628778310563432E-5</v>
      </c>
      <c r="AM461" s="6">
        <f t="shared" si="76"/>
        <v>1.1071710788424669E-4</v>
      </c>
      <c r="AN461" s="6">
        <f t="shared" si="77"/>
        <v>3.196808965914798E-4</v>
      </c>
      <c r="AO461" s="6">
        <f t="shared" si="78"/>
        <v>1.0717501444678877E-3</v>
      </c>
      <c r="AP461" s="6">
        <f t="shared" si="79"/>
        <v>4.3811176032864984E-3</v>
      </c>
    </row>
  </sheetData>
  <sortState ref="A3:AP461">
    <sortCondition ref="J2"/>
  </sortState>
  <mergeCells count="3">
    <mergeCell ref="A1:N1"/>
    <mergeCell ref="O1:AF1"/>
    <mergeCell ref="AG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2" workbookViewId="0">
      <selection activeCell="D17" sqref="D17"/>
    </sheetView>
  </sheetViews>
  <sheetFormatPr defaultRowHeight="14.5" x14ac:dyDescent="0.35"/>
  <cols>
    <col min="1" max="1" width="19.54296875" customWidth="1"/>
    <col min="2" max="2" width="16.08984375" customWidth="1"/>
    <col min="3" max="3" width="17.453125" customWidth="1"/>
    <col min="4" max="4" width="26" customWidth="1"/>
    <col min="5" max="5" width="27.36328125" customWidth="1"/>
    <col min="6" max="7" width="25.54296875" customWidth="1"/>
    <col min="8" max="8" width="25.90625" customWidth="1"/>
    <col min="9" max="9" width="16.453125" customWidth="1"/>
    <col min="10" max="11" width="17.36328125" customWidth="1"/>
    <col min="12" max="12" width="18.7265625" customWidth="1"/>
  </cols>
  <sheetData>
    <row r="1" spans="1:12" x14ac:dyDescent="0.35">
      <c r="B1" s="18" t="s">
        <v>504</v>
      </c>
      <c r="C1" s="16"/>
      <c r="D1" s="16"/>
      <c r="E1" s="16"/>
      <c r="F1" s="16"/>
      <c r="G1" s="16"/>
      <c r="H1" s="16"/>
    </row>
    <row r="2" spans="1:12" x14ac:dyDescent="0.35">
      <c r="B2" s="16"/>
      <c r="C2" s="16"/>
      <c r="D2" s="16"/>
      <c r="E2" s="16"/>
      <c r="F2" s="16"/>
      <c r="G2" s="16"/>
      <c r="H2" s="16"/>
    </row>
    <row r="3" spans="1:12" x14ac:dyDescent="0.35">
      <c r="B3" s="16" t="s">
        <v>505</v>
      </c>
      <c r="C3" s="16"/>
      <c r="D3" s="16"/>
      <c r="E3" s="16"/>
      <c r="F3" s="16"/>
      <c r="G3" s="16"/>
      <c r="H3" s="16"/>
    </row>
    <row r="4" spans="1:12" x14ac:dyDescent="0.35">
      <c r="A4" s="8"/>
      <c r="B4" s="8"/>
      <c r="C4" s="8"/>
      <c r="D4" s="8"/>
      <c r="E4" s="8"/>
      <c r="F4" s="8"/>
      <c r="G4" s="8"/>
    </row>
    <row r="5" spans="1:12" x14ac:dyDescent="0.35">
      <c r="A5" s="8"/>
      <c r="B5" s="8"/>
      <c r="C5" s="8"/>
      <c r="D5" s="8"/>
      <c r="E5" s="8"/>
      <c r="F5" s="8"/>
      <c r="G5" s="8"/>
    </row>
    <row r="6" spans="1:12" x14ac:dyDescent="0.35">
      <c r="A6" s="20" t="s">
        <v>506</v>
      </c>
      <c r="B6" s="20"/>
      <c r="C6" s="20"/>
      <c r="D6" s="20"/>
      <c r="E6" s="11"/>
      <c r="F6" s="8"/>
      <c r="G6" s="8"/>
    </row>
    <row r="7" spans="1:12" x14ac:dyDescent="0.35">
      <c r="A7" s="20"/>
      <c r="B7" s="20"/>
      <c r="C7" s="20"/>
      <c r="D7" s="20"/>
      <c r="E7" s="11"/>
      <c r="F7" s="8"/>
      <c r="G7" s="8"/>
    </row>
    <row r="8" spans="1:12" x14ac:dyDescent="0.35">
      <c r="C8" s="16"/>
      <c r="D8" s="16"/>
      <c r="E8" s="16"/>
      <c r="F8" s="16"/>
      <c r="G8" s="16"/>
      <c r="H8" s="16"/>
    </row>
    <row r="9" spans="1:12" x14ac:dyDescent="0.35">
      <c r="C9" s="16"/>
      <c r="D9" s="16"/>
      <c r="E9" s="16"/>
      <c r="F9" s="16"/>
      <c r="G9" s="16"/>
      <c r="H9" s="16"/>
    </row>
    <row r="10" spans="1:12" x14ac:dyDescent="0.35">
      <c r="D10" s="19" t="s">
        <v>507</v>
      </c>
      <c r="E10" s="19"/>
      <c r="F10" s="16"/>
      <c r="G10" s="16"/>
      <c r="H10" s="16"/>
      <c r="I10" s="16"/>
      <c r="J10" s="16"/>
      <c r="K10" s="7"/>
    </row>
    <row r="11" spans="1:12" x14ac:dyDescent="0.35">
      <c r="D11" s="16"/>
      <c r="E11" s="16"/>
      <c r="F11" s="16"/>
      <c r="G11" s="16"/>
      <c r="H11" s="16"/>
      <c r="I11" s="16"/>
      <c r="J11" s="16"/>
      <c r="K11" s="7"/>
    </row>
    <row r="13" spans="1:12" x14ac:dyDescent="0.35">
      <c r="B13" t="s">
        <v>509</v>
      </c>
      <c r="C13" t="s">
        <v>510</v>
      </c>
      <c r="D13" t="s">
        <v>511</v>
      </c>
      <c r="F13" t="s">
        <v>512</v>
      </c>
      <c r="H13" t="s">
        <v>513</v>
      </c>
      <c r="I13" t="s">
        <v>514</v>
      </c>
      <c r="J13" t="s">
        <v>515</v>
      </c>
      <c r="K13" t="s">
        <v>528</v>
      </c>
      <c r="L13" t="s">
        <v>529</v>
      </c>
    </row>
    <row r="14" spans="1:12" ht="29.5" customHeight="1" x14ac:dyDescent="0.35">
      <c r="B14" s="8" t="s">
        <v>526</v>
      </c>
      <c r="C14" s="8" t="s">
        <v>527</v>
      </c>
      <c r="D14" s="8" t="s">
        <v>521</v>
      </c>
      <c r="E14" s="8"/>
      <c r="F14" s="8" t="s">
        <v>522</v>
      </c>
      <c r="G14" s="8"/>
      <c r="H14" s="8" t="s">
        <v>523</v>
      </c>
      <c r="I14" s="8" t="s">
        <v>524</v>
      </c>
      <c r="J14" s="8" t="s">
        <v>532</v>
      </c>
      <c r="K14" s="8" t="s">
        <v>533</v>
      </c>
      <c r="L14" s="8" t="s">
        <v>525</v>
      </c>
    </row>
    <row r="15" spans="1:12" ht="40.5" customHeight="1" x14ac:dyDescent="0.35">
      <c r="A15" t="s">
        <v>508</v>
      </c>
      <c r="B15" s="8" t="s">
        <v>516</v>
      </c>
      <c r="C15" s="8" t="s">
        <v>516</v>
      </c>
      <c r="D15" s="8" t="s">
        <v>516</v>
      </c>
      <c r="E15" s="8"/>
      <c r="F15" s="8" t="s">
        <v>516</v>
      </c>
      <c r="G15" s="8"/>
      <c r="H15" s="8" t="s">
        <v>516</v>
      </c>
      <c r="I15" s="8" t="s">
        <v>516</v>
      </c>
      <c r="J15" s="8" t="s">
        <v>516</v>
      </c>
      <c r="K15" s="8" t="s">
        <v>516</v>
      </c>
      <c r="L15" s="8" t="s">
        <v>516</v>
      </c>
    </row>
    <row r="16" spans="1:12" x14ac:dyDescent="0.35">
      <c r="A16" t="s">
        <v>517</v>
      </c>
      <c r="B16" t="s">
        <v>518</v>
      </c>
      <c r="C16" t="s">
        <v>518</v>
      </c>
      <c r="D16" t="s">
        <v>518</v>
      </c>
      <c r="F16" t="s">
        <v>518</v>
      </c>
      <c r="H16" t="s">
        <v>518</v>
      </c>
      <c r="I16" t="s">
        <v>518</v>
      </c>
      <c r="J16" t="s">
        <v>518</v>
      </c>
      <c r="K16" t="s">
        <v>518</v>
      </c>
      <c r="L16" t="s">
        <v>518</v>
      </c>
    </row>
    <row r="17" spans="1:12" x14ac:dyDescent="0.35">
      <c r="A17" t="s">
        <v>519</v>
      </c>
      <c r="B17" t="s">
        <v>559</v>
      </c>
      <c r="C17" t="s">
        <v>559</v>
      </c>
      <c r="D17" t="s">
        <v>560</v>
      </c>
      <c r="F17" t="s">
        <v>531</v>
      </c>
      <c r="H17" t="s">
        <v>530</v>
      </c>
      <c r="I17" t="s">
        <v>530</v>
      </c>
      <c r="J17" t="s">
        <v>530</v>
      </c>
      <c r="K17" t="s">
        <v>530</v>
      </c>
      <c r="L17" t="s">
        <v>530</v>
      </c>
    </row>
    <row r="18" spans="1:12" x14ac:dyDescent="0.35">
      <c r="A18" t="s">
        <v>534</v>
      </c>
      <c r="B18" s="10">
        <f>_xlfn.VAR.S('CDC Influenza &amp;Us Census data'!J3:J461)</f>
        <v>22714.950690222719</v>
      </c>
      <c r="C18" s="10">
        <f>_xlfn.VAR.S('CDC Influenza &amp;Us Census data'!K3:K461)</f>
        <v>85372.919922748348</v>
      </c>
      <c r="D18" s="10">
        <f>_xlfn.VAR.S('CDC Influenza &amp;Us Census data'!L3:L461)</f>
        <v>294497.67689395015</v>
      </c>
      <c r="E18" s="10"/>
      <c r="F18" s="10">
        <f>_xlfn.VAR.S('CDC Influenza &amp;Us Census data'!N3:N461)</f>
        <v>1186019.1277887186</v>
      </c>
      <c r="G18" s="10"/>
      <c r="H18">
        <f>_xlfn.VAR.S('CDC Influenza &amp;Us Census data'!AB3:AB461)</f>
        <v>76742861659.464432</v>
      </c>
      <c r="I18">
        <f>_xlfn.VAR.S('CDC Influenza &amp;Us Census data'!AC3:AC461)</f>
        <v>42936188232.089005</v>
      </c>
      <c r="J18">
        <f>_xlfn.VAR.S('CDC Influenza &amp;Us Census data'!AD3:AD461)</f>
        <v>25609630093.211456</v>
      </c>
      <c r="K18">
        <f>_xlfn.VAR.S('CDC Influenza &amp;Us Census data'!AE3:AE461)</f>
        <v>15284960363.653522</v>
      </c>
      <c r="L18">
        <f>_xlfn.VAR.S('CDC Influenza &amp;Us Census data'!AF3:AF461)</f>
        <v>14976451304.006887</v>
      </c>
    </row>
    <row r="19" spans="1:12" x14ac:dyDescent="0.35">
      <c r="A19" t="s">
        <v>535</v>
      </c>
      <c r="B19" s="10">
        <f t="shared" ref="B19:L19" si="0">SQRT(B18)</f>
        <v>150.71479917454263</v>
      </c>
      <c r="C19" s="10">
        <f t="shared" si="0"/>
        <v>292.18644719211113</v>
      </c>
      <c r="D19" s="10">
        <f t="shared" si="0"/>
        <v>542.67640163724661</v>
      </c>
      <c r="E19" s="10"/>
      <c r="F19" s="10">
        <f t="shared" si="0"/>
        <v>1089.0450531491883</v>
      </c>
      <c r="G19" s="10"/>
      <c r="H19" s="10">
        <f t="shared" si="0"/>
        <v>277025.01991600764</v>
      </c>
      <c r="I19" s="10">
        <f t="shared" si="0"/>
        <v>207210.4925723816</v>
      </c>
      <c r="J19" s="10">
        <f t="shared" si="0"/>
        <v>160030.09121165762</v>
      </c>
      <c r="K19" s="10">
        <f t="shared" si="0"/>
        <v>123632.35969459421</v>
      </c>
      <c r="L19" s="10">
        <f t="shared" si="0"/>
        <v>122378.3122289521</v>
      </c>
    </row>
    <row r="20" spans="1:12" x14ac:dyDescent="0.35">
      <c r="A20" t="s">
        <v>536</v>
      </c>
      <c r="B20" s="10">
        <f>AVERAGE('CDC Influenza &amp;Us Census data'!J3:J461)</f>
        <v>148.16557734204792</v>
      </c>
      <c r="C20" s="10">
        <f>AVERAGE('CDC Influenza &amp;Us Census data'!K3:K461)</f>
        <v>266.67102396514161</v>
      </c>
      <c r="D20" s="10">
        <f>AVERAGE('CDC Influenza &amp;Us Census data'!L3:L461)</f>
        <v>475.08061002178647</v>
      </c>
      <c r="E20" s="10"/>
      <c r="F20" s="10">
        <f>AVERAGE('CDC Influenza &amp;Us Census data'!N3:N461)</f>
        <v>1434.9433551198258</v>
      </c>
      <c r="G20" s="10"/>
      <c r="H20" s="5">
        <f>AVERAGE('CDC Influenza &amp;Us Census data'!AB3:AB461)</f>
        <v>253862.08312200441</v>
      </c>
      <c r="I20" s="5">
        <f>AVERAGE('CDC Influenza &amp;Us Census data'!AC3:AC461)</f>
        <v>189356.94292592601</v>
      </c>
      <c r="J20" s="5">
        <f>AVERAGE('CDC Influenza &amp;Us Census data'!AD3:AD461)</f>
        <v>145110.93284531587</v>
      </c>
      <c r="K20" s="5">
        <f>AVERAGE('CDC Influenza &amp;Us Census data'!AE3:AE461)</f>
        <v>110694.39232244006</v>
      </c>
      <c r="L20" s="5">
        <f>AVERAGE('CDC Influenza &amp;Us Census data'!AF3:AF461)</f>
        <v>107964.52593246187</v>
      </c>
    </row>
    <row r="21" spans="1:12" x14ac:dyDescent="0.35">
      <c r="A21" t="s">
        <v>538</v>
      </c>
      <c r="B21" s="10">
        <f>B20-(2*B19)</f>
        <v>-153.26402100703734</v>
      </c>
      <c r="C21" s="10">
        <f t="shared" ref="C21:L21" si="1">C20-(2*C19)</f>
        <v>-317.70187041908065</v>
      </c>
      <c r="D21" s="10">
        <f t="shared" si="1"/>
        <v>-610.27219325270676</v>
      </c>
      <c r="E21" s="10"/>
      <c r="F21" s="10">
        <f t="shared" si="1"/>
        <v>-743.14675117855086</v>
      </c>
      <c r="G21" s="10"/>
      <c r="H21" s="10">
        <f t="shared" si="1"/>
        <v>-300187.95671001088</v>
      </c>
      <c r="I21" s="10">
        <f t="shared" si="1"/>
        <v>-225064.04221883719</v>
      </c>
      <c r="J21" s="10">
        <f t="shared" si="1"/>
        <v>-174949.24957799938</v>
      </c>
      <c r="K21" s="10">
        <f t="shared" si="1"/>
        <v>-136570.32706674834</v>
      </c>
      <c r="L21" s="10">
        <f t="shared" si="1"/>
        <v>-136792.09852544233</v>
      </c>
    </row>
    <row r="22" spans="1:12" x14ac:dyDescent="0.35">
      <c r="A22" t="s">
        <v>539</v>
      </c>
      <c r="B22" s="10">
        <f>B20+(2*B19)</f>
        <v>449.59517569113319</v>
      </c>
      <c r="C22" s="10">
        <f t="shared" ref="C22:L22" si="2">C20+(2*C19)</f>
        <v>851.04391834936382</v>
      </c>
      <c r="D22" s="10">
        <f t="shared" si="2"/>
        <v>1560.4334132962797</v>
      </c>
      <c r="E22" s="10"/>
      <c r="F22" s="10">
        <f t="shared" si="2"/>
        <v>3613.0334614182025</v>
      </c>
      <c r="G22" s="10"/>
      <c r="H22" s="10">
        <f t="shared" si="2"/>
        <v>807912.12295401969</v>
      </c>
      <c r="I22" s="10">
        <f t="shared" si="2"/>
        <v>603777.9280706892</v>
      </c>
      <c r="J22" s="10">
        <f t="shared" si="2"/>
        <v>465171.11526863114</v>
      </c>
      <c r="K22" s="10">
        <f t="shared" si="2"/>
        <v>357959.1117116285</v>
      </c>
      <c r="L22" s="10">
        <f t="shared" si="2"/>
        <v>352721.15039036609</v>
      </c>
    </row>
    <row r="23" spans="1:12" x14ac:dyDescent="0.35">
      <c r="A23" t="s">
        <v>540</v>
      </c>
      <c r="B23">
        <f>COUNTIF('CDC Influenza &amp;Us Census data'!J3:J461,"&lt;" &amp;B21)+COUNTIF('CDC Influenza &amp;Us Census data'!J3:J461,"&gt;" &amp;B22)</f>
        <v>25</v>
      </c>
      <c r="C23">
        <f>COUNTIF('CDC Influenza &amp;Us Census data'!K3:K461,"&lt;" &amp;C21)+COUNTIF('CDC Influenza &amp;Us Census data'!K3:K461,"&gt;" &amp;C22)</f>
        <v>19</v>
      </c>
      <c r="D23">
        <f>COUNTIF('CDC Influenza &amp;Us Census data'!L3:L461,"&lt;" &amp;D21)+COUNTIF('CDC Influenza &amp;Us Census data'!L3:L461,"&gt;" &amp;D22)</f>
        <v>18</v>
      </c>
      <c r="F23">
        <f>COUNTIF('CDC Influenza &amp;Us Census data'!N3:N461,"&lt;" &amp;F21)+COUNTIF('CDC Influenza &amp;Us Census data'!N3:N461,"&gt;" &amp;F22)</f>
        <v>19</v>
      </c>
      <c r="H23" s="5">
        <f>COUNTIF('CDC Influenza &amp;Us Census data'!AB3:AB461,"&lt;" &amp;H21)+COUNTIF('CDC Influenza &amp;Us Census data'!AB3:AB461,"&gt;" &amp;H22)</f>
        <v>29</v>
      </c>
      <c r="I23" s="5">
        <f>COUNTIF('CDC Influenza &amp;Us Census data'!AC3:AC461,"&lt;" &amp;I21)+COUNTIF('CDC Influenza &amp;Us Census data'!AC3:AC461,"&gt;" &amp;I22)</f>
        <v>29</v>
      </c>
      <c r="J23" s="5">
        <f>COUNTIF('CDC Influenza &amp;Us Census data'!AD3:AD461,"&lt;" &amp;J21)+COUNTIF('CDC Influenza &amp;Us Census data'!AD3:AD461,"&gt;" &amp;J22)</f>
        <v>34</v>
      </c>
      <c r="K23" s="5">
        <f>COUNTIF('CDC Influenza &amp;Us Census data'!AE3:AE461,"&lt;" &amp;K21)+COUNTIF('CDC Influenza &amp;Us Census data'!AE3:AE461,"&gt;" &amp;K22)</f>
        <v>30</v>
      </c>
      <c r="L23" s="5">
        <f>COUNTIF('CDC Influenza &amp;Us Census data'!AF3:AF461,"&lt;" &amp;L21)+COUNTIF('CDC Influenza &amp;Us Census data'!AF3:AF461,"&gt;" &amp;L22)</f>
        <v>27</v>
      </c>
    </row>
    <row r="24" spans="1:12" x14ac:dyDescent="0.35">
      <c r="A24" t="s">
        <v>537</v>
      </c>
      <c r="B24" s="12">
        <f>B23/459</f>
        <v>5.4466230936819175E-2</v>
      </c>
      <c r="C24" s="12">
        <f t="shared" ref="C24:L24" si="3">C23/459</f>
        <v>4.1394335511982572E-2</v>
      </c>
      <c r="D24" s="12">
        <f t="shared" si="3"/>
        <v>3.9215686274509803E-2</v>
      </c>
      <c r="E24" s="12"/>
      <c r="F24" s="12">
        <f t="shared" si="3"/>
        <v>4.1394335511982572E-2</v>
      </c>
      <c r="G24" s="12"/>
      <c r="H24" s="12">
        <f t="shared" si="3"/>
        <v>6.3180827886710242E-2</v>
      </c>
      <c r="I24" s="12">
        <f t="shared" si="3"/>
        <v>6.3180827886710242E-2</v>
      </c>
      <c r="J24" s="12">
        <f t="shared" si="3"/>
        <v>7.407407407407407E-2</v>
      </c>
      <c r="K24" s="12">
        <f t="shared" si="3"/>
        <v>6.535947712418301E-2</v>
      </c>
      <c r="L24" s="12">
        <f t="shared" si="3"/>
        <v>5.8823529411764705E-2</v>
      </c>
    </row>
    <row r="28" spans="1:12" x14ac:dyDescent="0.35">
      <c r="F28" s="18" t="s">
        <v>541</v>
      </c>
      <c r="G28" s="18"/>
      <c r="H28" s="16"/>
      <c r="I28" s="16"/>
      <c r="J28" s="16"/>
    </row>
    <row r="29" spans="1:12" x14ac:dyDescent="0.35">
      <c r="F29" s="16"/>
      <c r="G29" s="16"/>
      <c r="H29" s="16"/>
      <c r="I29" s="16"/>
      <c r="J29" s="16"/>
    </row>
    <row r="32" spans="1:12" ht="29" x14ac:dyDescent="0.35">
      <c r="D32" s="8" t="s">
        <v>548</v>
      </c>
      <c r="E32" s="8" t="s">
        <v>549</v>
      </c>
      <c r="F32" s="8" t="s">
        <v>550</v>
      </c>
      <c r="G32" s="8" t="s">
        <v>551</v>
      </c>
      <c r="H32" s="8" t="s">
        <v>542</v>
      </c>
      <c r="I32" s="8"/>
    </row>
    <row r="33" spans="3:8" ht="68.5" customHeight="1" x14ac:dyDescent="0.35">
      <c r="C33" s="13" t="s">
        <v>543</v>
      </c>
      <c r="D33" s="8" t="s">
        <v>554</v>
      </c>
      <c r="E33" s="8" t="s">
        <v>552</v>
      </c>
      <c r="F33" s="8" t="s">
        <v>553</v>
      </c>
      <c r="G33" s="8" t="s">
        <v>555</v>
      </c>
      <c r="H33" s="8" t="s">
        <v>547</v>
      </c>
    </row>
    <row r="34" spans="3:8" ht="38.5" customHeight="1" x14ac:dyDescent="0.35">
      <c r="C34" s="13" t="s">
        <v>544</v>
      </c>
      <c r="D34" s="14">
        <f>CORREL('CDC Influenza &amp;Us Census data'!J3:J461,'CDC Influenza &amp;Us Census data'!AB3:AB461)</f>
        <v>0.94534604699250524</v>
      </c>
      <c r="E34" s="14">
        <f>CORREL('CDC Influenza &amp;Us Census data'!J3:J461,'CDC Influenza &amp;Us Census data'!AC3:AC461)</f>
        <v>0.93755015673271769</v>
      </c>
      <c r="F34" s="14">
        <f>CORREL('CDC Influenza &amp;Us Census data'!K3:K461,'CDC Influenza &amp;Us Census data'!AD3:AD461)</f>
        <v>0.9373790476501116</v>
      </c>
      <c r="G34" s="14">
        <f>CORREL('CDC Influenza &amp;Us Census data'!K3:K461,'CDC Influenza &amp;Us Census data'!AE3:AE461)</f>
        <v>0.94135623007686997</v>
      </c>
      <c r="H34" s="14">
        <f>CORREL('CDC Influenza &amp;Us Census data'!L3:L461,'CDC Influenza &amp;Us Census data'!AF3:AF461)</f>
        <v>0.9407057055973449</v>
      </c>
    </row>
    <row r="35" spans="3:8" ht="33.5" customHeight="1" x14ac:dyDescent="0.35">
      <c r="C35" s="13" t="s">
        <v>545</v>
      </c>
      <c r="D35" t="s">
        <v>556</v>
      </c>
      <c r="E35" t="s">
        <v>556</v>
      </c>
      <c r="F35" t="s">
        <v>556</v>
      </c>
      <c r="G35" t="s">
        <v>556</v>
      </c>
      <c r="H35" t="s">
        <v>556</v>
      </c>
    </row>
    <row r="36" spans="3:8" ht="217.5" x14ac:dyDescent="0.35">
      <c r="C36" s="13" t="s">
        <v>546</v>
      </c>
      <c r="D36" s="8" t="s">
        <v>557</v>
      </c>
      <c r="E36" s="8" t="s">
        <v>557</v>
      </c>
      <c r="F36" s="8" t="s">
        <v>557</v>
      </c>
      <c r="G36" s="8" t="s">
        <v>557</v>
      </c>
      <c r="H36" s="8" t="s">
        <v>557</v>
      </c>
    </row>
  </sheetData>
  <mergeCells count="6">
    <mergeCell ref="F28:J29"/>
    <mergeCell ref="B1:H2"/>
    <mergeCell ref="B3:H3"/>
    <mergeCell ref="D10:J11"/>
    <mergeCell ref="C8:H9"/>
    <mergeCell ref="A6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8"/>
  <sheetViews>
    <sheetView workbookViewId="0">
      <selection activeCell="A3" sqref="A3"/>
    </sheetView>
  </sheetViews>
  <sheetFormatPr defaultRowHeight="14.5" x14ac:dyDescent="0.35"/>
  <cols>
    <col min="1" max="1" width="12.36328125" customWidth="1"/>
    <col min="2" max="3" width="16.7265625" customWidth="1"/>
  </cols>
  <sheetData>
    <row r="3" spans="1:2" x14ac:dyDescent="0.35">
      <c r="A3" s="9" t="s">
        <v>520</v>
      </c>
      <c r="B3" t="s">
        <v>558</v>
      </c>
    </row>
    <row r="4" spans="1:2" x14ac:dyDescent="0.35">
      <c r="A4" s="3">
        <v>23</v>
      </c>
      <c r="B4" s="4">
        <v>23</v>
      </c>
    </row>
    <row r="5" spans="1:2" x14ac:dyDescent="0.35">
      <c r="A5" s="3">
        <v>27</v>
      </c>
      <c r="B5" s="4">
        <v>27</v>
      </c>
    </row>
    <row r="6" spans="1:2" x14ac:dyDescent="0.35">
      <c r="A6" s="3">
        <v>37</v>
      </c>
      <c r="B6" s="4">
        <v>74</v>
      </c>
    </row>
    <row r="7" spans="1:2" x14ac:dyDescent="0.35">
      <c r="A7" s="3">
        <v>38</v>
      </c>
      <c r="B7" s="4">
        <v>38</v>
      </c>
    </row>
    <row r="8" spans="1:2" x14ac:dyDescent="0.35">
      <c r="A8" s="3">
        <v>39</v>
      </c>
      <c r="B8" s="4">
        <v>195</v>
      </c>
    </row>
    <row r="9" spans="1:2" x14ac:dyDescent="0.35">
      <c r="A9" s="3">
        <v>41</v>
      </c>
      <c r="B9" s="4">
        <v>123</v>
      </c>
    </row>
    <row r="10" spans="1:2" x14ac:dyDescent="0.35">
      <c r="A10" s="3">
        <v>42</v>
      </c>
      <c r="B10" s="4">
        <v>84</v>
      </c>
    </row>
    <row r="11" spans="1:2" x14ac:dyDescent="0.35">
      <c r="A11" s="3">
        <v>45</v>
      </c>
      <c r="B11" s="4">
        <v>45</v>
      </c>
    </row>
    <row r="12" spans="1:2" x14ac:dyDescent="0.35">
      <c r="A12" s="3">
        <v>46</v>
      </c>
      <c r="B12" s="4">
        <v>230</v>
      </c>
    </row>
    <row r="13" spans="1:2" x14ac:dyDescent="0.35">
      <c r="A13" s="3">
        <v>48</v>
      </c>
      <c r="B13" s="4">
        <v>144</v>
      </c>
    </row>
    <row r="14" spans="1:2" x14ac:dyDescent="0.35">
      <c r="A14" s="3">
        <v>49</v>
      </c>
      <c r="B14" s="4">
        <v>147</v>
      </c>
    </row>
    <row r="15" spans="1:2" x14ac:dyDescent="0.35">
      <c r="A15" s="3">
        <v>50</v>
      </c>
      <c r="B15" s="4">
        <v>300</v>
      </c>
    </row>
    <row r="16" spans="1:2" x14ac:dyDescent="0.35">
      <c r="A16" s="3">
        <v>51</v>
      </c>
      <c r="B16" s="4">
        <v>102</v>
      </c>
    </row>
    <row r="17" spans="1:2" x14ac:dyDescent="0.35">
      <c r="A17" s="3">
        <v>52</v>
      </c>
      <c r="B17" s="4">
        <v>260</v>
      </c>
    </row>
    <row r="18" spans="1:2" x14ac:dyDescent="0.35">
      <c r="A18" s="3">
        <v>53</v>
      </c>
      <c r="B18" s="4">
        <v>159</v>
      </c>
    </row>
    <row r="19" spans="1:2" x14ac:dyDescent="0.35">
      <c r="A19" s="3">
        <v>54</v>
      </c>
      <c r="B19" s="4">
        <v>216</v>
      </c>
    </row>
    <row r="20" spans="1:2" x14ac:dyDescent="0.35">
      <c r="A20" s="3">
        <v>55</v>
      </c>
      <c r="B20" s="4">
        <v>275</v>
      </c>
    </row>
    <row r="21" spans="1:2" x14ac:dyDescent="0.35">
      <c r="A21" s="3">
        <v>56</v>
      </c>
      <c r="B21" s="4">
        <v>392</v>
      </c>
    </row>
    <row r="22" spans="1:2" x14ac:dyDescent="0.35">
      <c r="A22" s="3">
        <v>57</v>
      </c>
      <c r="B22" s="4">
        <v>171</v>
      </c>
    </row>
    <row r="23" spans="1:2" x14ac:dyDescent="0.35">
      <c r="A23" s="3">
        <v>58</v>
      </c>
      <c r="B23" s="4">
        <v>116</v>
      </c>
    </row>
    <row r="24" spans="1:2" x14ac:dyDescent="0.35">
      <c r="A24" s="3">
        <v>59</v>
      </c>
      <c r="B24" s="4">
        <v>295</v>
      </c>
    </row>
    <row r="25" spans="1:2" x14ac:dyDescent="0.35">
      <c r="A25" s="3">
        <v>60</v>
      </c>
      <c r="B25" s="4">
        <v>540</v>
      </c>
    </row>
    <row r="26" spans="1:2" x14ac:dyDescent="0.35">
      <c r="A26" s="3">
        <v>61</v>
      </c>
      <c r="B26" s="4">
        <v>244</v>
      </c>
    </row>
    <row r="27" spans="1:2" x14ac:dyDescent="0.35">
      <c r="A27" s="3">
        <v>62</v>
      </c>
      <c r="B27" s="4">
        <v>62</v>
      </c>
    </row>
    <row r="28" spans="1:2" x14ac:dyDescent="0.35">
      <c r="A28" s="3">
        <v>63</v>
      </c>
      <c r="B28" s="4">
        <v>189</v>
      </c>
    </row>
    <row r="29" spans="1:2" x14ac:dyDescent="0.35">
      <c r="A29" s="3">
        <v>64</v>
      </c>
      <c r="B29" s="4">
        <v>384</v>
      </c>
    </row>
    <row r="30" spans="1:2" x14ac:dyDescent="0.35">
      <c r="A30" s="3">
        <v>65</v>
      </c>
      <c r="B30" s="4">
        <v>390</v>
      </c>
    </row>
    <row r="31" spans="1:2" x14ac:dyDescent="0.35">
      <c r="A31" s="3">
        <v>66</v>
      </c>
      <c r="B31" s="4">
        <v>330</v>
      </c>
    </row>
    <row r="32" spans="1:2" x14ac:dyDescent="0.35">
      <c r="A32" s="3">
        <v>67</v>
      </c>
      <c r="B32" s="4">
        <v>402</v>
      </c>
    </row>
    <row r="33" spans="1:2" x14ac:dyDescent="0.35">
      <c r="A33" s="3">
        <v>68</v>
      </c>
      <c r="B33" s="4">
        <v>68</v>
      </c>
    </row>
    <row r="34" spans="1:2" x14ac:dyDescent="0.35">
      <c r="A34" s="3">
        <v>69</v>
      </c>
      <c r="B34" s="4">
        <v>276</v>
      </c>
    </row>
    <row r="35" spans="1:2" x14ac:dyDescent="0.35">
      <c r="A35" s="3">
        <v>71</v>
      </c>
      <c r="B35" s="4">
        <v>213</v>
      </c>
    </row>
    <row r="36" spans="1:2" x14ac:dyDescent="0.35">
      <c r="A36" s="3">
        <v>72</v>
      </c>
      <c r="B36" s="4">
        <v>144</v>
      </c>
    </row>
    <row r="37" spans="1:2" x14ac:dyDescent="0.35">
      <c r="A37" s="3">
        <v>73</v>
      </c>
      <c r="B37" s="4">
        <v>146</v>
      </c>
    </row>
    <row r="38" spans="1:2" x14ac:dyDescent="0.35">
      <c r="A38" s="3">
        <v>75</v>
      </c>
      <c r="B38" s="4">
        <v>75</v>
      </c>
    </row>
    <row r="39" spans="1:2" x14ac:dyDescent="0.35">
      <c r="A39" s="3">
        <v>76</v>
      </c>
      <c r="B39" s="4">
        <v>76</v>
      </c>
    </row>
    <row r="40" spans="1:2" x14ac:dyDescent="0.35">
      <c r="A40" s="3">
        <v>77</v>
      </c>
      <c r="B40" s="4">
        <v>308</v>
      </c>
    </row>
    <row r="41" spans="1:2" x14ac:dyDescent="0.35">
      <c r="A41" s="3">
        <v>78</v>
      </c>
      <c r="B41" s="4">
        <v>156</v>
      </c>
    </row>
    <row r="42" spans="1:2" x14ac:dyDescent="0.35">
      <c r="A42" s="3">
        <v>80</v>
      </c>
      <c r="B42" s="4">
        <v>240</v>
      </c>
    </row>
    <row r="43" spans="1:2" x14ac:dyDescent="0.35">
      <c r="A43" s="3">
        <v>81</v>
      </c>
      <c r="B43" s="4">
        <v>162</v>
      </c>
    </row>
    <row r="44" spans="1:2" x14ac:dyDescent="0.35">
      <c r="A44" s="3">
        <v>82</v>
      </c>
      <c r="B44" s="4">
        <v>246</v>
      </c>
    </row>
    <row r="45" spans="1:2" x14ac:dyDescent="0.35">
      <c r="A45" s="3">
        <v>83</v>
      </c>
      <c r="B45" s="4">
        <v>166</v>
      </c>
    </row>
    <row r="46" spans="1:2" x14ac:dyDescent="0.35">
      <c r="A46" s="3">
        <v>84</v>
      </c>
      <c r="B46" s="4">
        <v>84</v>
      </c>
    </row>
    <row r="47" spans="1:2" x14ac:dyDescent="0.35">
      <c r="A47" s="3">
        <v>86</v>
      </c>
      <c r="B47" s="4">
        <v>86</v>
      </c>
    </row>
    <row r="48" spans="1:2" x14ac:dyDescent="0.35">
      <c r="A48" s="3">
        <v>87</v>
      </c>
      <c r="B48" s="4">
        <v>174</v>
      </c>
    </row>
    <row r="49" spans="1:2" x14ac:dyDescent="0.35">
      <c r="A49" s="3">
        <v>88</v>
      </c>
      <c r="B49" s="4">
        <v>176</v>
      </c>
    </row>
    <row r="50" spans="1:2" x14ac:dyDescent="0.35">
      <c r="A50" s="3">
        <v>89</v>
      </c>
      <c r="B50" s="4">
        <v>89</v>
      </c>
    </row>
    <row r="51" spans="1:2" x14ac:dyDescent="0.35">
      <c r="A51" s="3">
        <v>90</v>
      </c>
      <c r="B51" s="4">
        <v>90</v>
      </c>
    </row>
    <row r="52" spans="1:2" x14ac:dyDescent="0.35">
      <c r="A52" s="3">
        <v>92</v>
      </c>
      <c r="B52" s="4">
        <v>276</v>
      </c>
    </row>
    <row r="53" spans="1:2" x14ac:dyDescent="0.35">
      <c r="A53" s="3">
        <v>93</v>
      </c>
      <c r="B53" s="4">
        <v>93</v>
      </c>
    </row>
    <row r="54" spans="1:2" x14ac:dyDescent="0.35">
      <c r="A54" s="3">
        <v>94</v>
      </c>
      <c r="B54" s="4">
        <v>94</v>
      </c>
    </row>
    <row r="55" spans="1:2" x14ac:dyDescent="0.35">
      <c r="A55" s="3">
        <v>95</v>
      </c>
      <c r="B55" s="4">
        <v>95</v>
      </c>
    </row>
    <row r="56" spans="1:2" x14ac:dyDescent="0.35">
      <c r="A56" s="3">
        <v>96</v>
      </c>
      <c r="B56" s="4">
        <v>96</v>
      </c>
    </row>
    <row r="57" spans="1:2" x14ac:dyDescent="0.35">
      <c r="A57" s="3">
        <v>99</v>
      </c>
      <c r="B57" s="4">
        <v>99</v>
      </c>
    </row>
    <row r="58" spans="1:2" x14ac:dyDescent="0.35">
      <c r="A58" s="3">
        <v>101</v>
      </c>
      <c r="B58" s="4">
        <v>202</v>
      </c>
    </row>
    <row r="59" spans="1:2" x14ac:dyDescent="0.35">
      <c r="A59" s="3">
        <v>102</v>
      </c>
      <c r="B59" s="4">
        <v>102</v>
      </c>
    </row>
    <row r="60" spans="1:2" x14ac:dyDescent="0.35">
      <c r="A60" s="3">
        <v>105</v>
      </c>
      <c r="B60" s="4">
        <v>210</v>
      </c>
    </row>
    <row r="61" spans="1:2" x14ac:dyDescent="0.35">
      <c r="A61" s="3">
        <v>106</v>
      </c>
      <c r="B61" s="4">
        <v>318</v>
      </c>
    </row>
    <row r="62" spans="1:2" x14ac:dyDescent="0.35">
      <c r="A62" s="3">
        <v>109</v>
      </c>
      <c r="B62" s="4">
        <v>327</v>
      </c>
    </row>
    <row r="63" spans="1:2" x14ac:dyDescent="0.35">
      <c r="A63" s="3">
        <v>111</v>
      </c>
      <c r="B63" s="4">
        <v>111</v>
      </c>
    </row>
    <row r="64" spans="1:2" x14ac:dyDescent="0.35">
      <c r="A64" s="3">
        <v>112</v>
      </c>
      <c r="B64" s="4">
        <v>112</v>
      </c>
    </row>
    <row r="65" spans="1:2" x14ac:dyDescent="0.35">
      <c r="A65" s="3">
        <v>113</v>
      </c>
      <c r="B65" s="4">
        <v>226</v>
      </c>
    </row>
    <row r="66" spans="1:2" x14ac:dyDescent="0.35">
      <c r="A66" s="3">
        <v>115</v>
      </c>
      <c r="B66" s="4">
        <v>115</v>
      </c>
    </row>
    <row r="67" spans="1:2" x14ac:dyDescent="0.35">
      <c r="A67" s="3">
        <v>116</v>
      </c>
      <c r="B67" s="4">
        <v>464</v>
      </c>
    </row>
    <row r="68" spans="1:2" x14ac:dyDescent="0.35">
      <c r="A68" s="3">
        <v>117</v>
      </c>
      <c r="B68" s="4">
        <v>117</v>
      </c>
    </row>
    <row r="69" spans="1:2" x14ac:dyDescent="0.35">
      <c r="A69" s="3">
        <v>119</v>
      </c>
      <c r="B69" s="4">
        <v>357</v>
      </c>
    </row>
    <row r="70" spans="1:2" x14ac:dyDescent="0.35">
      <c r="A70" s="3">
        <v>120</v>
      </c>
      <c r="B70" s="4">
        <v>120</v>
      </c>
    </row>
    <row r="71" spans="1:2" x14ac:dyDescent="0.35">
      <c r="A71" s="3">
        <v>121</v>
      </c>
      <c r="B71" s="4">
        <v>121</v>
      </c>
    </row>
    <row r="72" spans="1:2" x14ac:dyDescent="0.35">
      <c r="A72" s="3">
        <v>122</v>
      </c>
      <c r="B72" s="4">
        <v>122</v>
      </c>
    </row>
    <row r="73" spans="1:2" x14ac:dyDescent="0.35">
      <c r="A73" s="3">
        <v>124</v>
      </c>
      <c r="B73" s="4">
        <v>124</v>
      </c>
    </row>
    <row r="74" spans="1:2" x14ac:dyDescent="0.35">
      <c r="A74" s="3">
        <v>125</v>
      </c>
      <c r="B74" s="4">
        <v>375</v>
      </c>
    </row>
    <row r="75" spans="1:2" x14ac:dyDescent="0.35">
      <c r="A75" s="3">
        <v>126</v>
      </c>
      <c r="B75" s="4">
        <v>126</v>
      </c>
    </row>
    <row r="76" spans="1:2" x14ac:dyDescent="0.35">
      <c r="A76" s="3">
        <v>127</v>
      </c>
      <c r="B76" s="4">
        <v>254</v>
      </c>
    </row>
    <row r="77" spans="1:2" x14ac:dyDescent="0.35">
      <c r="A77" s="3">
        <v>128</v>
      </c>
      <c r="B77" s="4">
        <v>256</v>
      </c>
    </row>
    <row r="78" spans="1:2" x14ac:dyDescent="0.35">
      <c r="A78" s="3">
        <v>129</v>
      </c>
      <c r="B78" s="4">
        <v>387</v>
      </c>
    </row>
    <row r="79" spans="1:2" x14ac:dyDescent="0.35">
      <c r="A79" s="3">
        <v>130</v>
      </c>
      <c r="B79" s="4">
        <v>130</v>
      </c>
    </row>
    <row r="80" spans="1:2" x14ac:dyDescent="0.35">
      <c r="A80" s="3">
        <v>131</v>
      </c>
      <c r="B80" s="4">
        <v>131</v>
      </c>
    </row>
    <row r="81" spans="1:2" x14ac:dyDescent="0.35">
      <c r="A81" s="3">
        <v>132</v>
      </c>
      <c r="B81" s="4">
        <v>396</v>
      </c>
    </row>
    <row r="82" spans="1:2" x14ac:dyDescent="0.35">
      <c r="A82" s="3">
        <v>133</v>
      </c>
      <c r="B82" s="4">
        <v>266</v>
      </c>
    </row>
    <row r="83" spans="1:2" x14ac:dyDescent="0.35">
      <c r="A83" s="3">
        <v>134</v>
      </c>
      <c r="B83" s="4">
        <v>268</v>
      </c>
    </row>
    <row r="84" spans="1:2" x14ac:dyDescent="0.35">
      <c r="A84" s="3">
        <v>135</v>
      </c>
      <c r="B84" s="4">
        <v>135</v>
      </c>
    </row>
    <row r="85" spans="1:2" x14ac:dyDescent="0.35">
      <c r="A85" s="3">
        <v>137</v>
      </c>
      <c r="B85" s="4">
        <v>137</v>
      </c>
    </row>
    <row r="86" spans="1:2" x14ac:dyDescent="0.35">
      <c r="A86" s="3">
        <v>139</v>
      </c>
      <c r="B86" s="4">
        <v>139</v>
      </c>
    </row>
    <row r="87" spans="1:2" x14ac:dyDescent="0.35">
      <c r="A87" s="3">
        <v>141</v>
      </c>
      <c r="B87" s="4">
        <v>423</v>
      </c>
    </row>
    <row r="88" spans="1:2" x14ac:dyDescent="0.35">
      <c r="A88" s="3">
        <v>142</v>
      </c>
      <c r="B88" s="4">
        <v>142</v>
      </c>
    </row>
    <row r="89" spans="1:2" x14ac:dyDescent="0.35">
      <c r="A89" s="3">
        <v>144</v>
      </c>
      <c r="B89" s="4">
        <v>144</v>
      </c>
    </row>
    <row r="90" spans="1:2" x14ac:dyDescent="0.35">
      <c r="A90" s="3">
        <v>149</v>
      </c>
      <c r="B90" s="4">
        <v>298</v>
      </c>
    </row>
    <row r="91" spans="1:2" x14ac:dyDescent="0.35">
      <c r="A91" s="3">
        <v>151</v>
      </c>
      <c r="B91" s="4">
        <v>302</v>
      </c>
    </row>
    <row r="92" spans="1:2" x14ac:dyDescent="0.35">
      <c r="A92" s="3">
        <v>152</v>
      </c>
      <c r="B92" s="4">
        <v>152</v>
      </c>
    </row>
    <row r="93" spans="1:2" x14ac:dyDescent="0.35">
      <c r="A93" s="3">
        <v>153</v>
      </c>
      <c r="B93" s="4">
        <v>306</v>
      </c>
    </row>
    <row r="94" spans="1:2" x14ac:dyDescent="0.35">
      <c r="A94" s="3">
        <v>156</v>
      </c>
      <c r="B94" s="4">
        <v>156</v>
      </c>
    </row>
    <row r="95" spans="1:2" x14ac:dyDescent="0.35">
      <c r="A95" s="3">
        <v>157</v>
      </c>
      <c r="B95" s="4">
        <v>157</v>
      </c>
    </row>
    <row r="96" spans="1:2" x14ac:dyDescent="0.35">
      <c r="A96" s="3">
        <v>158</v>
      </c>
      <c r="B96" s="4">
        <v>316</v>
      </c>
    </row>
    <row r="97" spans="1:2" x14ac:dyDescent="0.35">
      <c r="A97" s="3">
        <v>159</v>
      </c>
      <c r="B97" s="4">
        <v>159</v>
      </c>
    </row>
    <row r="98" spans="1:2" x14ac:dyDescent="0.35">
      <c r="A98" s="3">
        <v>160</v>
      </c>
      <c r="B98" s="4">
        <v>320</v>
      </c>
    </row>
    <row r="99" spans="1:2" x14ac:dyDescent="0.35">
      <c r="A99" s="3">
        <v>161</v>
      </c>
      <c r="B99" s="4">
        <v>161</v>
      </c>
    </row>
    <row r="100" spans="1:2" x14ac:dyDescent="0.35">
      <c r="A100" s="3">
        <v>162</v>
      </c>
      <c r="B100" s="4">
        <v>162</v>
      </c>
    </row>
    <row r="101" spans="1:2" x14ac:dyDescent="0.35">
      <c r="A101" s="3">
        <v>164</v>
      </c>
      <c r="B101" s="4">
        <v>164</v>
      </c>
    </row>
    <row r="102" spans="1:2" x14ac:dyDescent="0.35">
      <c r="A102" s="3">
        <v>165</v>
      </c>
      <c r="B102" s="4">
        <v>165</v>
      </c>
    </row>
    <row r="103" spans="1:2" x14ac:dyDescent="0.35">
      <c r="A103" s="3">
        <v>166</v>
      </c>
      <c r="B103" s="4">
        <v>498</v>
      </c>
    </row>
    <row r="104" spans="1:2" x14ac:dyDescent="0.35">
      <c r="A104" s="3">
        <v>169</v>
      </c>
      <c r="B104" s="4">
        <v>169</v>
      </c>
    </row>
    <row r="105" spans="1:2" x14ac:dyDescent="0.35">
      <c r="A105" s="3">
        <v>170</v>
      </c>
      <c r="B105" s="4">
        <v>170</v>
      </c>
    </row>
    <row r="106" spans="1:2" x14ac:dyDescent="0.35">
      <c r="A106" s="3">
        <v>172</v>
      </c>
      <c r="B106" s="4">
        <v>172</v>
      </c>
    </row>
    <row r="107" spans="1:2" x14ac:dyDescent="0.35">
      <c r="A107" s="3">
        <v>175</v>
      </c>
      <c r="B107" s="4">
        <v>350</v>
      </c>
    </row>
    <row r="108" spans="1:2" x14ac:dyDescent="0.35">
      <c r="A108" s="3">
        <v>176</v>
      </c>
      <c r="B108" s="4">
        <v>176</v>
      </c>
    </row>
    <row r="109" spans="1:2" x14ac:dyDescent="0.35">
      <c r="A109" s="3">
        <v>177</v>
      </c>
      <c r="B109" s="4">
        <v>354</v>
      </c>
    </row>
    <row r="110" spans="1:2" x14ac:dyDescent="0.35">
      <c r="A110" s="3">
        <v>178</v>
      </c>
      <c r="B110" s="4">
        <v>356</v>
      </c>
    </row>
    <row r="111" spans="1:2" x14ac:dyDescent="0.35">
      <c r="A111" s="3">
        <v>179</v>
      </c>
      <c r="B111" s="4">
        <v>179</v>
      </c>
    </row>
    <row r="112" spans="1:2" x14ac:dyDescent="0.35">
      <c r="A112" s="3">
        <v>182</v>
      </c>
      <c r="B112" s="4">
        <v>182</v>
      </c>
    </row>
    <row r="113" spans="1:2" x14ac:dyDescent="0.35">
      <c r="A113" s="3">
        <v>188</v>
      </c>
      <c r="B113" s="4">
        <v>376</v>
      </c>
    </row>
    <row r="114" spans="1:2" x14ac:dyDescent="0.35">
      <c r="A114" s="3">
        <v>191</v>
      </c>
      <c r="B114" s="4">
        <v>191</v>
      </c>
    </row>
    <row r="115" spans="1:2" x14ac:dyDescent="0.35">
      <c r="A115" s="3">
        <v>193</v>
      </c>
      <c r="B115" s="4">
        <v>386</v>
      </c>
    </row>
    <row r="116" spans="1:2" x14ac:dyDescent="0.35">
      <c r="A116" s="3">
        <v>195</v>
      </c>
      <c r="B116" s="4">
        <v>390</v>
      </c>
    </row>
    <row r="117" spans="1:2" x14ac:dyDescent="0.35">
      <c r="A117" s="3">
        <v>197</v>
      </c>
      <c r="B117" s="4">
        <v>591</v>
      </c>
    </row>
    <row r="118" spans="1:2" x14ac:dyDescent="0.35">
      <c r="A118" s="3">
        <v>198</v>
      </c>
      <c r="B118" s="4">
        <v>198</v>
      </c>
    </row>
    <row r="119" spans="1:2" x14ac:dyDescent="0.35">
      <c r="A119" s="3">
        <v>199</v>
      </c>
      <c r="B119" s="4">
        <v>199</v>
      </c>
    </row>
    <row r="120" spans="1:2" x14ac:dyDescent="0.35">
      <c r="A120" s="3">
        <v>201</v>
      </c>
      <c r="B120" s="4">
        <v>201</v>
      </c>
    </row>
    <row r="121" spans="1:2" x14ac:dyDescent="0.35">
      <c r="A121" s="3">
        <v>204</v>
      </c>
      <c r="B121" s="4">
        <v>204</v>
      </c>
    </row>
    <row r="122" spans="1:2" x14ac:dyDescent="0.35">
      <c r="A122" s="3">
        <v>206</v>
      </c>
      <c r="B122" s="4">
        <v>412</v>
      </c>
    </row>
    <row r="123" spans="1:2" x14ac:dyDescent="0.35">
      <c r="A123" s="3">
        <v>207</v>
      </c>
      <c r="B123" s="4">
        <v>828</v>
      </c>
    </row>
    <row r="124" spans="1:2" x14ac:dyDescent="0.35">
      <c r="A124" s="3">
        <v>208</v>
      </c>
      <c r="B124" s="4">
        <v>416</v>
      </c>
    </row>
    <row r="125" spans="1:2" x14ac:dyDescent="0.35">
      <c r="A125" s="3">
        <v>210</v>
      </c>
      <c r="B125" s="4">
        <v>210</v>
      </c>
    </row>
    <row r="126" spans="1:2" x14ac:dyDescent="0.35">
      <c r="A126" s="3">
        <v>211</v>
      </c>
      <c r="B126" s="4">
        <v>211</v>
      </c>
    </row>
    <row r="127" spans="1:2" x14ac:dyDescent="0.35">
      <c r="A127" s="3">
        <v>212</v>
      </c>
      <c r="B127" s="4">
        <v>424</v>
      </c>
    </row>
    <row r="128" spans="1:2" x14ac:dyDescent="0.35">
      <c r="A128" s="3">
        <v>213</v>
      </c>
      <c r="B128" s="4">
        <v>213</v>
      </c>
    </row>
    <row r="129" spans="1:2" x14ac:dyDescent="0.35">
      <c r="A129" s="3">
        <v>218</v>
      </c>
      <c r="B129" s="4">
        <v>218</v>
      </c>
    </row>
    <row r="130" spans="1:2" x14ac:dyDescent="0.35">
      <c r="A130" s="3">
        <v>219</v>
      </c>
      <c r="B130" s="4">
        <v>438</v>
      </c>
    </row>
    <row r="131" spans="1:2" x14ac:dyDescent="0.35">
      <c r="A131" s="3">
        <v>220</v>
      </c>
      <c r="B131" s="4">
        <v>220</v>
      </c>
    </row>
    <row r="132" spans="1:2" x14ac:dyDescent="0.35">
      <c r="A132" s="3">
        <v>221</v>
      </c>
      <c r="B132" s="4">
        <v>221</v>
      </c>
    </row>
    <row r="133" spans="1:2" x14ac:dyDescent="0.35">
      <c r="A133" s="3">
        <v>225</v>
      </c>
      <c r="B133" s="4">
        <v>450</v>
      </c>
    </row>
    <row r="134" spans="1:2" x14ac:dyDescent="0.35">
      <c r="A134" s="3">
        <v>228</v>
      </c>
      <c r="B134" s="4">
        <v>228</v>
      </c>
    </row>
    <row r="135" spans="1:2" x14ac:dyDescent="0.35">
      <c r="A135" s="3">
        <v>229</v>
      </c>
      <c r="B135" s="4">
        <v>229</v>
      </c>
    </row>
    <row r="136" spans="1:2" x14ac:dyDescent="0.35">
      <c r="A136" s="3">
        <v>234</v>
      </c>
      <c r="B136" s="4">
        <v>702</v>
      </c>
    </row>
    <row r="137" spans="1:2" x14ac:dyDescent="0.35">
      <c r="A137" s="3">
        <v>235</v>
      </c>
      <c r="B137" s="4">
        <v>235</v>
      </c>
    </row>
    <row r="138" spans="1:2" x14ac:dyDescent="0.35">
      <c r="A138" s="3">
        <v>238</v>
      </c>
      <c r="B138" s="4">
        <v>238</v>
      </c>
    </row>
    <row r="139" spans="1:2" x14ac:dyDescent="0.35">
      <c r="A139" s="3">
        <v>241</v>
      </c>
      <c r="B139" s="4">
        <v>241</v>
      </c>
    </row>
    <row r="140" spans="1:2" x14ac:dyDescent="0.35">
      <c r="A140" s="3">
        <v>242</v>
      </c>
      <c r="B140" s="4">
        <v>484</v>
      </c>
    </row>
    <row r="141" spans="1:2" x14ac:dyDescent="0.35">
      <c r="A141" s="3">
        <v>243</v>
      </c>
      <c r="B141" s="4">
        <v>486</v>
      </c>
    </row>
    <row r="142" spans="1:2" x14ac:dyDescent="0.35">
      <c r="A142" s="3">
        <v>244</v>
      </c>
      <c r="B142" s="4">
        <v>488</v>
      </c>
    </row>
    <row r="143" spans="1:2" x14ac:dyDescent="0.35">
      <c r="A143" s="3">
        <v>246</v>
      </c>
      <c r="B143" s="4">
        <v>246</v>
      </c>
    </row>
    <row r="144" spans="1:2" x14ac:dyDescent="0.35">
      <c r="A144" s="3">
        <v>247</v>
      </c>
      <c r="B144" s="4">
        <v>247</v>
      </c>
    </row>
    <row r="145" spans="1:2" x14ac:dyDescent="0.35">
      <c r="A145" s="3">
        <v>250</v>
      </c>
      <c r="B145" s="4">
        <v>750</v>
      </c>
    </row>
    <row r="146" spans="1:2" x14ac:dyDescent="0.35">
      <c r="A146" s="3">
        <v>252</v>
      </c>
      <c r="B146" s="4">
        <v>252</v>
      </c>
    </row>
    <row r="147" spans="1:2" x14ac:dyDescent="0.35">
      <c r="A147" s="3">
        <v>254</v>
      </c>
      <c r="B147" s="4">
        <v>254</v>
      </c>
    </row>
    <row r="148" spans="1:2" x14ac:dyDescent="0.35">
      <c r="A148" s="3">
        <v>256</v>
      </c>
      <c r="B148" s="4">
        <v>256</v>
      </c>
    </row>
    <row r="149" spans="1:2" x14ac:dyDescent="0.35">
      <c r="A149" s="3">
        <v>257</v>
      </c>
      <c r="B149" s="4">
        <v>514</v>
      </c>
    </row>
    <row r="150" spans="1:2" x14ac:dyDescent="0.35">
      <c r="A150" s="3">
        <v>261</v>
      </c>
      <c r="B150" s="4">
        <v>522</v>
      </c>
    </row>
    <row r="151" spans="1:2" x14ac:dyDescent="0.35">
      <c r="A151" s="3">
        <v>263</v>
      </c>
      <c r="B151" s="4">
        <v>263</v>
      </c>
    </row>
    <row r="152" spans="1:2" x14ac:dyDescent="0.35">
      <c r="A152" s="3">
        <v>265</v>
      </c>
      <c r="B152" s="4">
        <v>265</v>
      </c>
    </row>
    <row r="153" spans="1:2" x14ac:dyDescent="0.35">
      <c r="A153" s="3">
        <v>266</v>
      </c>
      <c r="B153" s="4">
        <v>266</v>
      </c>
    </row>
    <row r="154" spans="1:2" x14ac:dyDescent="0.35">
      <c r="A154" s="3">
        <v>268</v>
      </c>
      <c r="B154" s="4">
        <v>268</v>
      </c>
    </row>
    <row r="155" spans="1:2" x14ac:dyDescent="0.35">
      <c r="A155" s="3">
        <v>270</v>
      </c>
      <c r="B155" s="4">
        <v>540</v>
      </c>
    </row>
    <row r="156" spans="1:2" x14ac:dyDescent="0.35">
      <c r="A156" s="3">
        <v>273</v>
      </c>
      <c r="B156" s="4">
        <v>273</v>
      </c>
    </row>
    <row r="157" spans="1:2" x14ac:dyDescent="0.35">
      <c r="A157" s="3">
        <v>274</v>
      </c>
      <c r="B157" s="4">
        <v>274</v>
      </c>
    </row>
    <row r="158" spans="1:2" x14ac:dyDescent="0.35">
      <c r="A158" s="3">
        <v>275</v>
      </c>
      <c r="B158" s="4">
        <v>275</v>
      </c>
    </row>
    <row r="159" spans="1:2" x14ac:dyDescent="0.35">
      <c r="A159" s="3">
        <v>276</v>
      </c>
      <c r="B159" s="4">
        <v>276</v>
      </c>
    </row>
    <row r="160" spans="1:2" x14ac:dyDescent="0.35">
      <c r="A160" s="3">
        <v>277</v>
      </c>
      <c r="B160" s="4">
        <v>277</v>
      </c>
    </row>
    <row r="161" spans="1:2" x14ac:dyDescent="0.35">
      <c r="A161" s="3">
        <v>278</v>
      </c>
      <c r="B161" s="4">
        <v>278</v>
      </c>
    </row>
    <row r="162" spans="1:2" x14ac:dyDescent="0.35">
      <c r="A162" s="3">
        <v>279</v>
      </c>
      <c r="B162" s="4">
        <v>279</v>
      </c>
    </row>
    <row r="163" spans="1:2" x14ac:dyDescent="0.35">
      <c r="A163" s="3">
        <v>281</v>
      </c>
      <c r="B163" s="4">
        <v>281</v>
      </c>
    </row>
    <row r="164" spans="1:2" x14ac:dyDescent="0.35">
      <c r="A164" s="3">
        <v>283</v>
      </c>
      <c r="B164" s="4">
        <v>566</v>
      </c>
    </row>
    <row r="165" spans="1:2" x14ac:dyDescent="0.35">
      <c r="A165" s="3">
        <v>284</v>
      </c>
      <c r="B165" s="4">
        <v>284</v>
      </c>
    </row>
    <row r="166" spans="1:2" x14ac:dyDescent="0.35">
      <c r="A166" s="3">
        <v>286</v>
      </c>
      <c r="B166" s="4">
        <v>286</v>
      </c>
    </row>
    <row r="167" spans="1:2" x14ac:dyDescent="0.35">
      <c r="A167" s="3">
        <v>292</v>
      </c>
      <c r="B167" s="4">
        <v>1168</v>
      </c>
    </row>
    <row r="168" spans="1:2" x14ac:dyDescent="0.35">
      <c r="A168" s="3">
        <v>295</v>
      </c>
      <c r="B168" s="4">
        <v>295</v>
      </c>
    </row>
    <row r="169" spans="1:2" x14ac:dyDescent="0.35">
      <c r="A169" s="3">
        <v>296</v>
      </c>
      <c r="B169" s="4">
        <v>296</v>
      </c>
    </row>
    <row r="170" spans="1:2" x14ac:dyDescent="0.35">
      <c r="A170" s="3">
        <v>305</v>
      </c>
      <c r="B170" s="4">
        <v>305</v>
      </c>
    </row>
    <row r="171" spans="1:2" x14ac:dyDescent="0.35">
      <c r="A171" s="3">
        <v>308</v>
      </c>
      <c r="B171" s="4">
        <v>308</v>
      </c>
    </row>
    <row r="172" spans="1:2" x14ac:dyDescent="0.35">
      <c r="A172" s="3">
        <v>310</v>
      </c>
      <c r="B172" s="4">
        <v>620</v>
      </c>
    </row>
    <row r="173" spans="1:2" x14ac:dyDescent="0.35">
      <c r="A173" s="3">
        <v>311</v>
      </c>
      <c r="B173" s="4">
        <v>311</v>
      </c>
    </row>
    <row r="174" spans="1:2" x14ac:dyDescent="0.35">
      <c r="A174" s="3">
        <v>312</v>
      </c>
      <c r="B174" s="4">
        <v>312</v>
      </c>
    </row>
    <row r="175" spans="1:2" x14ac:dyDescent="0.35">
      <c r="A175" s="3">
        <v>315</v>
      </c>
      <c r="B175" s="4">
        <v>315</v>
      </c>
    </row>
    <row r="176" spans="1:2" x14ac:dyDescent="0.35">
      <c r="A176" s="3">
        <v>317</v>
      </c>
      <c r="B176" s="4">
        <v>317</v>
      </c>
    </row>
    <row r="177" spans="1:2" x14ac:dyDescent="0.35">
      <c r="A177" s="3">
        <v>318</v>
      </c>
      <c r="B177" s="4">
        <v>636</v>
      </c>
    </row>
    <row r="178" spans="1:2" x14ac:dyDescent="0.35">
      <c r="A178" s="3">
        <v>327</v>
      </c>
      <c r="B178" s="4">
        <v>327</v>
      </c>
    </row>
    <row r="179" spans="1:2" x14ac:dyDescent="0.35">
      <c r="A179" s="3">
        <v>329</v>
      </c>
      <c r="B179" s="4">
        <v>658</v>
      </c>
    </row>
    <row r="180" spans="1:2" x14ac:dyDescent="0.35">
      <c r="A180" s="3">
        <v>330</v>
      </c>
      <c r="B180" s="4">
        <v>330</v>
      </c>
    </row>
    <row r="181" spans="1:2" x14ac:dyDescent="0.35">
      <c r="A181" s="3">
        <v>331</v>
      </c>
      <c r="B181" s="4">
        <v>331</v>
      </c>
    </row>
    <row r="182" spans="1:2" x14ac:dyDescent="0.35">
      <c r="A182" s="3">
        <v>334</v>
      </c>
      <c r="B182" s="4">
        <v>334</v>
      </c>
    </row>
    <row r="183" spans="1:2" x14ac:dyDescent="0.35">
      <c r="A183" s="3">
        <v>337</v>
      </c>
      <c r="B183" s="4">
        <v>337</v>
      </c>
    </row>
    <row r="184" spans="1:2" x14ac:dyDescent="0.35">
      <c r="A184" s="3">
        <v>338</v>
      </c>
      <c r="B184" s="4">
        <v>338</v>
      </c>
    </row>
    <row r="185" spans="1:2" x14ac:dyDescent="0.35">
      <c r="A185" s="3">
        <v>340</v>
      </c>
      <c r="B185" s="4">
        <v>340</v>
      </c>
    </row>
    <row r="186" spans="1:2" x14ac:dyDescent="0.35">
      <c r="A186" s="3">
        <v>342</v>
      </c>
      <c r="B186" s="4">
        <v>342</v>
      </c>
    </row>
    <row r="187" spans="1:2" x14ac:dyDescent="0.35">
      <c r="A187" s="3">
        <v>343</v>
      </c>
      <c r="B187" s="4">
        <v>343</v>
      </c>
    </row>
    <row r="188" spans="1:2" x14ac:dyDescent="0.35">
      <c r="A188" s="3">
        <v>346</v>
      </c>
      <c r="B188" s="4">
        <v>692</v>
      </c>
    </row>
    <row r="189" spans="1:2" x14ac:dyDescent="0.35">
      <c r="A189" s="3">
        <v>348</v>
      </c>
      <c r="B189" s="4">
        <v>348</v>
      </c>
    </row>
    <row r="190" spans="1:2" x14ac:dyDescent="0.35">
      <c r="A190" s="3">
        <v>350</v>
      </c>
      <c r="B190" s="4">
        <v>350</v>
      </c>
    </row>
    <row r="191" spans="1:2" x14ac:dyDescent="0.35">
      <c r="A191" s="3">
        <v>351</v>
      </c>
      <c r="B191" s="4">
        <v>702</v>
      </c>
    </row>
    <row r="192" spans="1:2" x14ac:dyDescent="0.35">
      <c r="A192" s="3">
        <v>355</v>
      </c>
      <c r="B192" s="4">
        <v>710</v>
      </c>
    </row>
    <row r="193" spans="1:2" x14ac:dyDescent="0.35">
      <c r="A193" s="3">
        <v>362</v>
      </c>
      <c r="B193" s="4">
        <v>362</v>
      </c>
    </row>
    <row r="194" spans="1:2" x14ac:dyDescent="0.35">
      <c r="A194" s="3">
        <v>363</v>
      </c>
      <c r="B194" s="4">
        <v>726</v>
      </c>
    </row>
    <row r="195" spans="1:2" x14ac:dyDescent="0.35">
      <c r="A195" s="3">
        <v>365</v>
      </c>
      <c r="B195" s="4">
        <v>365</v>
      </c>
    </row>
    <row r="196" spans="1:2" x14ac:dyDescent="0.35">
      <c r="A196" s="3">
        <v>372</v>
      </c>
      <c r="B196" s="4">
        <v>372</v>
      </c>
    </row>
    <row r="197" spans="1:2" x14ac:dyDescent="0.35">
      <c r="A197" s="3">
        <v>373</v>
      </c>
      <c r="B197" s="4">
        <v>373</v>
      </c>
    </row>
    <row r="198" spans="1:2" x14ac:dyDescent="0.35">
      <c r="A198" s="3">
        <v>376</v>
      </c>
      <c r="B198" s="4">
        <v>376</v>
      </c>
    </row>
    <row r="199" spans="1:2" x14ac:dyDescent="0.35">
      <c r="A199" s="3">
        <v>378</v>
      </c>
      <c r="B199" s="4">
        <v>378</v>
      </c>
    </row>
    <row r="200" spans="1:2" x14ac:dyDescent="0.35">
      <c r="A200" s="3">
        <v>382</v>
      </c>
      <c r="B200" s="4">
        <v>382</v>
      </c>
    </row>
    <row r="201" spans="1:2" x14ac:dyDescent="0.35">
      <c r="A201" s="3">
        <v>391</v>
      </c>
      <c r="B201" s="4">
        <v>391</v>
      </c>
    </row>
    <row r="202" spans="1:2" x14ac:dyDescent="0.35">
      <c r="A202" s="3">
        <v>392</v>
      </c>
      <c r="B202" s="4">
        <v>392</v>
      </c>
    </row>
    <row r="203" spans="1:2" x14ac:dyDescent="0.35">
      <c r="A203" s="3">
        <v>398</v>
      </c>
      <c r="B203" s="4">
        <v>398</v>
      </c>
    </row>
    <row r="204" spans="1:2" x14ac:dyDescent="0.35">
      <c r="A204" s="3">
        <v>406</v>
      </c>
      <c r="B204" s="4">
        <v>406</v>
      </c>
    </row>
    <row r="205" spans="1:2" x14ac:dyDescent="0.35">
      <c r="A205" s="3">
        <v>409</v>
      </c>
      <c r="B205" s="4">
        <v>409</v>
      </c>
    </row>
    <row r="206" spans="1:2" x14ac:dyDescent="0.35">
      <c r="A206" s="3">
        <v>410</v>
      </c>
      <c r="B206" s="4">
        <v>410</v>
      </c>
    </row>
    <row r="207" spans="1:2" x14ac:dyDescent="0.35">
      <c r="A207" s="3">
        <v>411</v>
      </c>
      <c r="B207" s="4">
        <v>411</v>
      </c>
    </row>
    <row r="208" spans="1:2" x14ac:dyDescent="0.35">
      <c r="A208" s="3">
        <v>412</v>
      </c>
      <c r="B208" s="4">
        <v>824</v>
      </c>
    </row>
    <row r="209" spans="1:2" x14ac:dyDescent="0.35">
      <c r="A209" s="3">
        <v>417</v>
      </c>
      <c r="B209" s="4">
        <v>417</v>
      </c>
    </row>
    <row r="210" spans="1:2" x14ac:dyDescent="0.35">
      <c r="A210" s="3">
        <v>419</v>
      </c>
      <c r="B210" s="4">
        <v>838</v>
      </c>
    </row>
    <row r="211" spans="1:2" x14ac:dyDescent="0.35">
      <c r="A211" s="3">
        <v>433</v>
      </c>
      <c r="B211" s="4">
        <v>433</v>
      </c>
    </row>
    <row r="212" spans="1:2" x14ac:dyDescent="0.35">
      <c r="A212" s="3">
        <v>435</v>
      </c>
      <c r="B212" s="4">
        <v>435</v>
      </c>
    </row>
    <row r="213" spans="1:2" x14ac:dyDescent="0.35">
      <c r="A213" s="3">
        <v>438</v>
      </c>
      <c r="B213" s="4">
        <v>438</v>
      </c>
    </row>
    <row r="214" spans="1:2" x14ac:dyDescent="0.35">
      <c r="A214" s="3">
        <v>439</v>
      </c>
      <c r="B214" s="4">
        <v>878</v>
      </c>
    </row>
    <row r="215" spans="1:2" x14ac:dyDescent="0.35">
      <c r="A215" s="3">
        <v>440</v>
      </c>
      <c r="B215" s="4">
        <v>440</v>
      </c>
    </row>
    <row r="216" spans="1:2" x14ac:dyDescent="0.35">
      <c r="A216" s="3">
        <v>441</v>
      </c>
      <c r="B216" s="4">
        <v>441</v>
      </c>
    </row>
    <row r="217" spans="1:2" x14ac:dyDescent="0.35">
      <c r="A217" s="3">
        <v>442</v>
      </c>
      <c r="B217" s="4">
        <v>442</v>
      </c>
    </row>
    <row r="218" spans="1:2" x14ac:dyDescent="0.35">
      <c r="A218" s="3">
        <v>457</v>
      </c>
      <c r="B218" s="4">
        <v>457</v>
      </c>
    </row>
    <row r="219" spans="1:2" x14ac:dyDescent="0.35">
      <c r="A219" s="3">
        <v>472</v>
      </c>
      <c r="B219" s="4">
        <v>472</v>
      </c>
    </row>
    <row r="220" spans="1:2" x14ac:dyDescent="0.35">
      <c r="A220" s="3">
        <v>475</v>
      </c>
      <c r="B220" s="4">
        <v>475</v>
      </c>
    </row>
    <row r="221" spans="1:2" x14ac:dyDescent="0.35">
      <c r="A221" s="3">
        <v>479</v>
      </c>
      <c r="B221" s="4">
        <v>479</v>
      </c>
    </row>
    <row r="222" spans="1:2" x14ac:dyDescent="0.35">
      <c r="A222" s="3">
        <v>485</v>
      </c>
      <c r="B222" s="4">
        <v>485</v>
      </c>
    </row>
    <row r="223" spans="1:2" x14ac:dyDescent="0.35">
      <c r="A223" s="3">
        <v>487</v>
      </c>
      <c r="B223" s="4">
        <v>487</v>
      </c>
    </row>
    <row r="224" spans="1:2" x14ac:dyDescent="0.35">
      <c r="A224" s="3">
        <v>501</v>
      </c>
      <c r="B224" s="4">
        <v>501</v>
      </c>
    </row>
    <row r="225" spans="1:2" x14ac:dyDescent="0.35">
      <c r="A225" s="3">
        <v>510</v>
      </c>
      <c r="B225" s="4">
        <v>1020</v>
      </c>
    </row>
    <row r="226" spans="1:2" x14ac:dyDescent="0.35">
      <c r="A226" s="3">
        <v>514</v>
      </c>
      <c r="B226" s="4">
        <v>514</v>
      </c>
    </row>
    <row r="227" spans="1:2" x14ac:dyDescent="0.35">
      <c r="A227" s="3">
        <v>519</v>
      </c>
      <c r="B227" s="4">
        <v>519</v>
      </c>
    </row>
    <row r="228" spans="1:2" x14ac:dyDescent="0.35">
      <c r="A228" s="3">
        <v>532</v>
      </c>
      <c r="B228" s="4">
        <v>532</v>
      </c>
    </row>
    <row r="229" spans="1:2" x14ac:dyDescent="0.35">
      <c r="A229" s="3">
        <v>539</v>
      </c>
      <c r="B229" s="4">
        <v>539</v>
      </c>
    </row>
    <row r="230" spans="1:2" x14ac:dyDescent="0.35">
      <c r="A230" s="3">
        <v>541</v>
      </c>
      <c r="B230" s="4">
        <v>541</v>
      </c>
    </row>
    <row r="231" spans="1:2" x14ac:dyDescent="0.35">
      <c r="A231" s="3">
        <v>544</v>
      </c>
      <c r="B231" s="4">
        <v>544</v>
      </c>
    </row>
    <row r="232" spans="1:2" x14ac:dyDescent="0.35">
      <c r="A232" s="3">
        <v>559</v>
      </c>
      <c r="B232" s="4">
        <v>559</v>
      </c>
    </row>
    <row r="233" spans="1:2" x14ac:dyDescent="0.35">
      <c r="A233" s="3">
        <v>570</v>
      </c>
      <c r="B233" s="4">
        <v>570</v>
      </c>
    </row>
    <row r="234" spans="1:2" x14ac:dyDescent="0.35">
      <c r="A234" s="3">
        <v>574</v>
      </c>
      <c r="B234" s="4">
        <v>574</v>
      </c>
    </row>
    <row r="235" spans="1:2" x14ac:dyDescent="0.35">
      <c r="A235" s="3">
        <v>577</v>
      </c>
      <c r="B235" s="4">
        <v>577</v>
      </c>
    </row>
    <row r="236" spans="1:2" x14ac:dyDescent="0.35">
      <c r="A236" s="3">
        <v>587</v>
      </c>
      <c r="B236" s="4">
        <v>587</v>
      </c>
    </row>
    <row r="237" spans="1:2" x14ac:dyDescent="0.35">
      <c r="A237" s="3">
        <v>589</v>
      </c>
      <c r="B237" s="4">
        <v>589</v>
      </c>
    </row>
    <row r="238" spans="1:2" x14ac:dyDescent="0.35">
      <c r="A238" s="3">
        <v>590</v>
      </c>
      <c r="B238" s="4">
        <v>590</v>
      </c>
    </row>
    <row r="239" spans="1:2" x14ac:dyDescent="0.35">
      <c r="A239" s="3">
        <v>592</v>
      </c>
      <c r="B239" s="4">
        <v>592</v>
      </c>
    </row>
    <row r="240" spans="1:2" x14ac:dyDescent="0.35">
      <c r="A240" s="3">
        <v>596</v>
      </c>
      <c r="B240" s="4">
        <v>596</v>
      </c>
    </row>
    <row r="241" spans="1:2" x14ac:dyDescent="0.35">
      <c r="A241" s="3">
        <v>597</v>
      </c>
      <c r="B241" s="4">
        <v>597</v>
      </c>
    </row>
    <row r="242" spans="1:2" x14ac:dyDescent="0.35">
      <c r="A242" s="3">
        <v>600</v>
      </c>
      <c r="B242" s="4">
        <v>600</v>
      </c>
    </row>
    <row r="243" spans="1:2" x14ac:dyDescent="0.35">
      <c r="A243" s="3">
        <v>604</v>
      </c>
      <c r="B243" s="4">
        <v>604</v>
      </c>
    </row>
    <row r="244" spans="1:2" x14ac:dyDescent="0.35">
      <c r="A244" s="3">
        <v>606</v>
      </c>
      <c r="B244" s="4">
        <v>606</v>
      </c>
    </row>
    <row r="245" spans="1:2" x14ac:dyDescent="0.35">
      <c r="A245" s="3">
        <v>609</v>
      </c>
      <c r="B245" s="4">
        <v>609</v>
      </c>
    </row>
    <row r="246" spans="1:2" x14ac:dyDescent="0.35">
      <c r="A246" s="3">
        <v>611</v>
      </c>
      <c r="B246" s="4">
        <v>1222</v>
      </c>
    </row>
    <row r="247" spans="1:2" x14ac:dyDescent="0.35">
      <c r="A247" s="3">
        <v>615</v>
      </c>
      <c r="B247" s="4">
        <v>615</v>
      </c>
    </row>
    <row r="248" spans="1:2" x14ac:dyDescent="0.35">
      <c r="A248" s="3">
        <v>624</v>
      </c>
      <c r="B248" s="4">
        <v>624</v>
      </c>
    </row>
    <row r="249" spans="1:2" x14ac:dyDescent="0.35">
      <c r="A249" s="3">
        <v>625</v>
      </c>
      <c r="B249" s="4">
        <v>625</v>
      </c>
    </row>
    <row r="250" spans="1:2" x14ac:dyDescent="0.35">
      <c r="A250" s="3">
        <v>629</v>
      </c>
      <c r="B250" s="4">
        <v>629</v>
      </c>
    </row>
    <row r="251" spans="1:2" x14ac:dyDescent="0.35">
      <c r="A251" s="3">
        <v>641</v>
      </c>
      <c r="B251" s="4">
        <v>641</v>
      </c>
    </row>
    <row r="252" spans="1:2" x14ac:dyDescent="0.35">
      <c r="A252" s="3">
        <v>646</v>
      </c>
      <c r="B252" s="4">
        <v>646</v>
      </c>
    </row>
    <row r="253" spans="1:2" x14ac:dyDescent="0.35">
      <c r="A253" s="3">
        <v>648</v>
      </c>
      <c r="B253" s="4">
        <v>648</v>
      </c>
    </row>
    <row r="254" spans="1:2" x14ac:dyDescent="0.35">
      <c r="A254" s="3">
        <v>671</v>
      </c>
      <c r="B254" s="4">
        <v>671</v>
      </c>
    </row>
    <row r="255" spans="1:2" x14ac:dyDescent="0.35">
      <c r="A255" s="3">
        <v>686</v>
      </c>
      <c r="B255" s="4">
        <v>686</v>
      </c>
    </row>
    <row r="256" spans="1:2" x14ac:dyDescent="0.35">
      <c r="A256" s="3">
        <v>691</v>
      </c>
      <c r="B256" s="4">
        <v>691</v>
      </c>
    </row>
    <row r="257" spans="1:2" x14ac:dyDescent="0.35">
      <c r="A257" s="3">
        <v>697</v>
      </c>
      <c r="B257" s="4">
        <v>697</v>
      </c>
    </row>
    <row r="258" spans="1:2" x14ac:dyDescent="0.35">
      <c r="A258" s="3">
        <v>701</v>
      </c>
      <c r="B258" s="4">
        <v>701</v>
      </c>
    </row>
    <row r="259" spans="1:2" x14ac:dyDescent="0.35">
      <c r="A259" s="3">
        <v>708</v>
      </c>
      <c r="B259" s="4">
        <v>708</v>
      </c>
    </row>
    <row r="260" spans="1:2" x14ac:dyDescent="0.35">
      <c r="A260" s="3">
        <v>716</v>
      </c>
      <c r="B260" s="4">
        <v>716</v>
      </c>
    </row>
    <row r="261" spans="1:2" x14ac:dyDescent="0.35">
      <c r="A261" s="3">
        <v>733</v>
      </c>
      <c r="B261" s="4">
        <v>733</v>
      </c>
    </row>
    <row r="262" spans="1:2" x14ac:dyDescent="0.35">
      <c r="A262" s="3">
        <v>741</v>
      </c>
      <c r="B262" s="4">
        <v>741</v>
      </c>
    </row>
    <row r="263" spans="1:2" x14ac:dyDescent="0.35">
      <c r="A263" s="3">
        <v>744</v>
      </c>
      <c r="B263" s="4">
        <v>744</v>
      </c>
    </row>
    <row r="264" spans="1:2" x14ac:dyDescent="0.35">
      <c r="A264" s="3">
        <v>784</v>
      </c>
      <c r="B264" s="4">
        <v>784</v>
      </c>
    </row>
    <row r="265" spans="1:2" x14ac:dyDescent="0.35">
      <c r="A265" s="3">
        <v>803</v>
      </c>
      <c r="B265" s="4">
        <v>803</v>
      </c>
    </row>
    <row r="266" spans="1:2" x14ac:dyDescent="0.35">
      <c r="A266" s="3">
        <v>826</v>
      </c>
      <c r="B266" s="4">
        <v>1652</v>
      </c>
    </row>
    <row r="267" spans="1:2" x14ac:dyDescent="0.35">
      <c r="A267" s="3">
        <v>829</v>
      </c>
      <c r="B267" s="4">
        <v>829</v>
      </c>
    </row>
    <row r="268" spans="1:2" x14ac:dyDescent="0.35">
      <c r="A268" s="3">
        <v>841</v>
      </c>
      <c r="B268" s="4">
        <v>841</v>
      </c>
    </row>
    <row r="269" spans="1:2" x14ac:dyDescent="0.35">
      <c r="A269" s="3">
        <v>852</v>
      </c>
      <c r="B269" s="4">
        <v>852</v>
      </c>
    </row>
    <row r="270" spans="1:2" x14ac:dyDescent="0.35">
      <c r="A270" s="3">
        <v>1127</v>
      </c>
      <c r="B270" s="4">
        <v>1127</v>
      </c>
    </row>
    <row r="271" spans="1:2" x14ac:dyDescent="0.35">
      <c r="A271" s="3">
        <v>1134</v>
      </c>
      <c r="B271" s="4">
        <v>1134</v>
      </c>
    </row>
    <row r="272" spans="1:2" x14ac:dyDescent="0.35">
      <c r="A272" s="3">
        <v>1152</v>
      </c>
      <c r="B272" s="4">
        <v>1152</v>
      </c>
    </row>
    <row r="273" spans="1:2" x14ac:dyDescent="0.35">
      <c r="A273" s="3">
        <v>1171</v>
      </c>
      <c r="B273" s="4">
        <v>1171</v>
      </c>
    </row>
    <row r="274" spans="1:2" x14ac:dyDescent="0.35">
      <c r="A274" s="3">
        <v>1214</v>
      </c>
      <c r="B274" s="4">
        <v>1214</v>
      </c>
    </row>
    <row r="275" spans="1:2" x14ac:dyDescent="0.35">
      <c r="A275" s="3">
        <v>1216</v>
      </c>
      <c r="B275" s="4">
        <v>1216</v>
      </c>
    </row>
    <row r="276" spans="1:2" x14ac:dyDescent="0.35">
      <c r="A276" s="3">
        <v>1254</v>
      </c>
      <c r="B276" s="4">
        <v>1254</v>
      </c>
    </row>
    <row r="277" spans="1:2" x14ac:dyDescent="0.35">
      <c r="A277" s="3">
        <v>1268</v>
      </c>
      <c r="B277" s="4">
        <v>1268</v>
      </c>
    </row>
    <row r="278" spans="1:2" x14ac:dyDescent="0.35">
      <c r="A278" s="3">
        <v>1269</v>
      </c>
      <c r="B278" s="4">
        <v>1269</v>
      </c>
    </row>
    <row r="279" spans="1:2" x14ac:dyDescent="0.35">
      <c r="A279" s="3">
        <v>1439</v>
      </c>
      <c r="B279" s="4">
        <v>1439</v>
      </c>
    </row>
    <row r="280" spans="1:2" x14ac:dyDescent="0.35">
      <c r="A280" s="3">
        <v>1443</v>
      </c>
      <c r="B280" s="4">
        <v>1443</v>
      </c>
    </row>
    <row r="281" spans="1:2" x14ac:dyDescent="0.35">
      <c r="A281" s="3">
        <v>1450</v>
      </c>
      <c r="B281" s="4">
        <v>1450</v>
      </c>
    </row>
    <row r="282" spans="1:2" x14ac:dyDescent="0.35">
      <c r="A282" s="3">
        <v>1537</v>
      </c>
      <c r="B282" s="4">
        <v>1537</v>
      </c>
    </row>
    <row r="283" spans="1:2" x14ac:dyDescent="0.35">
      <c r="A283" s="3">
        <v>1579</v>
      </c>
      <c r="B283" s="4">
        <v>1579</v>
      </c>
    </row>
    <row r="284" spans="1:2" x14ac:dyDescent="0.35">
      <c r="A284" s="3">
        <v>1595</v>
      </c>
      <c r="B284" s="4">
        <v>1595</v>
      </c>
    </row>
    <row r="285" spans="1:2" x14ac:dyDescent="0.35">
      <c r="A285" s="3">
        <v>1602</v>
      </c>
      <c r="B285" s="4">
        <v>1602</v>
      </c>
    </row>
    <row r="286" spans="1:2" x14ac:dyDescent="0.35">
      <c r="A286" s="3">
        <v>1617</v>
      </c>
      <c r="B286" s="4">
        <v>1617</v>
      </c>
    </row>
    <row r="287" spans="1:2" x14ac:dyDescent="0.35">
      <c r="A287" s="3">
        <v>1633</v>
      </c>
      <c r="B287" s="4">
        <v>1633</v>
      </c>
    </row>
    <row r="288" spans="1:2" x14ac:dyDescent="0.35">
      <c r="A288" s="3" t="s">
        <v>16</v>
      </c>
      <c r="B288" s="4">
        <v>122402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 Influenza &amp;Us Census data</vt:lpstr>
      <vt:lpstr>The Statistical Analysis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2023-12-09T08:52:32Z</dcterms:created>
  <dcterms:modified xsi:type="dcterms:W3CDTF">2023-12-15T07:55:17Z</dcterms:modified>
</cp:coreProperties>
</file>