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a74324c6a28058/Documentos/Curso Excel DIO/"/>
    </mc:Choice>
  </mc:AlternateContent>
  <xr:revisionPtr revIDLastSave="367" documentId="8_{90E1B23C-0BF6-465D-8386-B2CC881E65E7}" xr6:coauthVersionLast="47" xr6:coauthVersionMax="47" xr10:uidLastSave="{F5C71C2E-2C4E-47F7-ACE5-95B4F80EC689}"/>
  <bookViews>
    <workbookView xWindow="2388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3" l="1"/>
  <c r="C40" i="3"/>
  <c r="D38" i="3" s="1"/>
  <c r="C45" i="3"/>
  <c r="C46" i="3"/>
  <c r="C44" i="3"/>
  <c r="D37" i="3"/>
  <c r="C39" i="3"/>
  <c r="C38" i="3"/>
  <c r="C37" i="3"/>
  <c r="E23" i="3"/>
  <c r="E33" i="3"/>
  <c r="D39" i="3" l="1"/>
</calcChain>
</file>

<file path=xl/sharedStrings.xml><?xml version="1.0" encoding="utf-8"?>
<sst xmlns="http://schemas.openxmlformats.org/spreadsheetml/2006/main" count="2037" uniqueCount="326">
  <si>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</si>
  <si>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</si>
  <si>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</si>
  <si>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</si>
  <si>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</si>
  <si>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</si>
  <si>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</si>
  <si>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</si>
  <si>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</si>
  <si>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</si>
  <si>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</si>
  <si>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</si>
  <si>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</si>
  <si>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</si>
  <si>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</si>
  <si>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</si>
  <si>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</si>
  <si>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</si>
  <si>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</si>
  <si>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</si>
  <si>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</si>
  <si>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</si>
  <si>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</si>
  <si>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</si>
  <si>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</si>
  <si>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</si>
  <si>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</si>
  <si>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</si>
  <si>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</si>
  <si>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</si>
  <si>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</si>
  <si>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</si>
  <si>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</si>
  <si>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</si>
  <si>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</si>
  <si>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</si>
  <si>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</si>
  <si>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</si>
  <si>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</si>
  <si>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</si>
  <si>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</si>
  <si>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</si>
  <si>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</si>
  <si>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</si>
  <si>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</si>
  <si>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</si>
  <si>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</si>
  <si>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</si>
  <si>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</si>
  <si>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</si>
  <si>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</si>
  <si>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</si>
  <si>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</si>
  <si>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</si>
  <si>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</si>
  <si>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</si>
  <si>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</si>
  <si>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</si>
  <si>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</si>
  <si>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</si>
  <si>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</si>
  <si>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</si>
  <si>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</si>
  <si>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</si>
  <si>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</si>
  <si>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</si>
  <si>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</si>
  <si>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</si>
  <si>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</si>
  <si>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</si>
  <si>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</si>
  <si>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</si>
  <si>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</si>
  <si>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</si>
  <si>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</si>
  <si>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</si>
  <si>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</si>
  <si>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</si>
  <si>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</si>
  <si>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</si>
  <si>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</si>
  <si>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</si>
  <si>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</si>
  <si>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</si>
  <si>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</si>
  <si>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</si>
  <si>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</si>
  <si>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</si>
  <si>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</si>
  <si>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</si>
  <si>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</si>
  <si>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</si>
  <si>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</si>
  <si>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</si>
  <si>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</si>
  <si>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</si>
  <si>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</si>
  <si>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</si>
  <si>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</si>
  <si>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</si>
  <si>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</si>
  <si>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</si>
  <si>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</si>
  <si>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</si>
  <si>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</si>
  <si>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</si>
  <si>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</si>
  <si>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</si>
  <si>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</si>
  <si>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</si>
  <si>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</si>
  <si>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</si>
  <si>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</si>
  <si>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</si>
  <si>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</si>
  <si>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</si>
  <si>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</si>
  <si>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</si>
  <si>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</si>
  <si>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</si>
  <si>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</si>
  <si>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</si>
  <si>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</si>
  <si>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</si>
  <si>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</si>
  <si>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</si>
  <si>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</si>
  <si>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</si>
  <si>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</si>
  <si>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</si>
  <si>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</si>
  <si>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</si>
  <si>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</si>
  <si>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</si>
  <si>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</si>
  <si>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</si>
  <si>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</si>
  <si>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</si>
  <si>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</si>
  <si>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</si>
  <si>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</si>
  <si>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</si>
  <si>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</si>
  <si>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</si>
  <si>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</si>
  <si>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</si>
  <si>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</si>
  <si>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</si>
  <si>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</si>
  <si>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</si>
  <si>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</si>
  <si>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</si>
  <si>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</si>
  <si>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</si>
  <si>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</si>
  <si>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</si>
  <si>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</si>
  <si>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</si>
  <si>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</si>
  <si>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</si>
  <si>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</si>
  <si>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</si>
  <si>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</si>
  <si>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</si>
  <si>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</si>
  <si>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</si>
  <si>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</si>
  <si>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</si>
  <si>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</si>
  <si>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</si>
  <si>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</si>
  <si>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</si>
  <si>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</si>
  <si>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</si>
  <si>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</si>
  <si>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</si>
  <si>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</si>
  <si>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</si>
  <si>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</si>
  <si>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</si>
  <si>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</si>
  <si>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</si>
  <si>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</si>
  <si>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</si>
  <si>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</si>
  <si>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</si>
  <si>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</si>
  <si>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</si>
  <si>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</si>
  <si>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</si>
  <si>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</si>
  <si>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</si>
  <si>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</si>
  <si>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</si>
  <si>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</si>
  <si>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</si>
  <si>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</si>
  <si>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</si>
  <si>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</si>
  <si>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</si>
  <si>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</si>
  <si>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</si>
  <si>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</si>
  <si>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</si>
  <si>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</si>
  <si>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</si>
  <si>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</si>
  <si>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</si>
  <si>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</si>
  <si>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</si>
  <si>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</si>
  <si>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</si>
  <si>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</si>
  <si>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</si>
  <si>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</si>
  <si>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</si>
  <si>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</si>
  <si>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</si>
  <si>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</si>
  <si>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</si>
  <si>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</si>
  <si>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</si>
  <si>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</si>
  <si>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</si>
  <si>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</si>
  <si>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</si>
  <si>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</si>
  <si>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</si>
  <si>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</si>
  <si>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</si>
  <si>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</si>
  <si>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</si>
  <si>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</si>
  <si>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</si>
  <si>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</si>
  <si>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</si>
  <si>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</si>
  <si>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</si>
  <si>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</si>
  <si>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</si>
  <si>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</si>
  <si>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</si>
  <si>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</si>
  <si>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</si>
  <si>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</si>
  <si>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</si>
  <si>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</si>
  <si>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</si>
  <si>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</si>
  <si>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</si>
  <si>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</si>
  <si>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</si>
  <si>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</si>
  <si>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</si>
  <si>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</si>
  <si>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</si>
  <si>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</si>
  <si>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</si>
  <si>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</si>
  <si>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</si>
  <si>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</si>
  <si>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</si>
  <si>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</si>
  <si>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</si>
  <si>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</si>
  <si>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</si>
  <si>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</si>
  <si>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</si>
  <si>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</si>
  <si>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</si>
  <si>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</si>
  <si>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</si>
  <si>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</si>
  <si>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</si>
  <si>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</si>
  <si>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</si>
  <si>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</si>
  <si>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</si>
  <si>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</si>
  <si>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</si>
  <si>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</si>
  <si>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</si>
  <si>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</si>
  <si>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</si>
  <si>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</si>
  <si>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</si>
  <si>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</si>
  <si>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</si>
  <si>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</si>
  <si>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</si>
  <si>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</si>
  <si>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</si>
  <si>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</si>
  <si>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</si>
  <si>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</si>
  <si>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</si>
  <si>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</si>
  <si>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</si>
  <si>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</si>
  <si>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</si>
  <si>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</si>
  <si>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</si>
  <si>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</si>
  <si>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</si>
  <si>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</si>
  <si>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</si>
  <si>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</si>
  <si>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</si>
  <si>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</si>
  <si>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</si>
  <si>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</si>
  <si>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</si>
  <si>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</si>
  <si>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</si>
  <si>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</si>
  <si>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</si>
  <si>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</si>
  <si>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Anuais, </t>
    </r>
    <r>
      <rPr>
        <sz val="11"/>
        <color theme="1"/>
        <rFont val="Aptos Narrow"/>
        <family val="2"/>
        <scheme val="minor"/>
      </rPr>
      <t>separado por autorenovação não e por autorenovação</t>
    </r>
  </si>
  <si>
    <t>XBOX GAME PASS SUBSCRIPTIONS SALES</t>
  </si>
  <si>
    <t>Pergunta de Negócio 3: Total de Vendas de Assinaturas do EA Play</t>
  </si>
  <si>
    <t>Soma de EA Play Season Pass</t>
  </si>
  <si>
    <t>Soma de Minecraft Season Pass Price</t>
  </si>
  <si>
    <t>Pergunta de Negócio 4: Total de Vendas de Assinaturas do Minecraft</t>
  </si>
  <si>
    <t>Pergunta de Negócio 5: Total de assianantes por tipo de contrato</t>
  </si>
  <si>
    <t>TOTAL DE ASSINANTES</t>
  </si>
  <si>
    <t>Pergunta de Negócio 6: Qual valor médio mensal o assinante paga pelo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</si>
</sst>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1" fillId="0" borderId="2" xfId="1" applyBorder="1"/>
    <xf numFmtId="164" fontId="0" fillId="0" borderId="0" xfId="2" applyNumberFormat="1" applyFont="1"/>
    <xf numFmtId="164" fontId="0" fillId="0" borderId="0" xfId="0" applyNumberFormat="1"/>
    <xf numFmtId="0" fontId="0" fillId="0" borderId="0" xfId="0" applyNumberFormat="1"/>
    <xf numFmtId="0" fontId="0" fillId="0" borderId="3" xfId="0" applyBorder="1"/>
    <xf numFmtId="9" fontId="0" fillId="0" borderId="3" xfId="3" applyFont="1" applyBorder="1"/>
    <xf numFmtId="164" fontId="0" fillId="0" borderId="3" xfId="0" applyNumberFormat="1" applyBorder="1"/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Abad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AF7E4EBA-BA93-4F54-A73E-5722354A853C}">
      <tableStyleElement type="wholeTable" dxfId="15"/>
      <tableStyleElement type="headerRow" dxfId="14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  <name val="Abadi"/>
            <family val="2"/>
            <scheme val="none"/>
          </font>
          <fill>
            <patternFill patternType="solid">
              <fgColor rgb="FF2AE6B1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Abadi"/>
            <family val="2"/>
            <scheme val="none"/>
          </font>
          <fill>
            <patternFill patternType="solid">
              <fgColor theme="9" tint="0.59999389629810485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dinâmica4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664479440069988E-2"/>
          <c:y val="6.0185185185185182E-2"/>
          <c:w val="0.892779965004374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9-49CB-A61C-74C0E853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6386864"/>
        <c:axId val="1676377264"/>
      </c:barChart>
      <c:catAx>
        <c:axId val="16763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377264"/>
        <c:crosses val="autoZero"/>
        <c:auto val="1"/>
        <c:lblAlgn val="ctr"/>
        <c:lblOffset val="100"/>
        <c:noMultiLvlLbl val="0"/>
      </c:catAx>
      <c:valAx>
        <c:axId val="16763772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763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C̳álculos!$B$37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C̳álculos!$C$37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853-8A75-DB192D49A0E1}"/>
            </c:ext>
          </c:extLst>
        </c:ser>
        <c:ser>
          <c:idx val="1"/>
          <c:order val="1"/>
          <c:tx>
            <c:strRef>
              <c:f>C̳álculos!$B$38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C̳álculos!$C$38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6-4853-8A75-DB192D49A0E1}"/>
            </c:ext>
          </c:extLst>
        </c:ser>
        <c:ser>
          <c:idx val="2"/>
          <c:order val="2"/>
          <c:tx>
            <c:strRef>
              <c:f>C̳álculos!$B$39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C̳álculos!$C$39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6-4853-8A75-DB192D49A0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5604175"/>
        <c:axId val="1285589295"/>
      </c:barChart>
      <c:catAx>
        <c:axId val="1285604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5589295"/>
        <c:crosses val="autoZero"/>
        <c:auto val="1"/>
        <c:lblAlgn val="ctr"/>
        <c:lblOffset val="100"/>
        <c:noMultiLvlLbl val="0"/>
      </c:catAx>
      <c:valAx>
        <c:axId val="12855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6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102398</xdr:colOff>
      <xdr:row>13</xdr:row>
      <xdr:rowOff>11905</xdr:rowOff>
    </xdr:from>
    <xdr:to>
      <xdr:col>18</xdr:col>
      <xdr:colOff>535781</xdr:colOff>
      <xdr:row>31</xdr:row>
      <xdr:rowOff>178593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148158A-F0DE-8940-013B-2C5752796E46}"/>
            </a:ext>
          </a:extLst>
        </xdr:cNvPr>
        <xdr:cNvGrpSpPr/>
      </xdr:nvGrpSpPr>
      <xdr:grpSpPr>
        <a:xfrm>
          <a:off x="3245648" y="2571749"/>
          <a:ext cx="9982196" cy="3595688"/>
          <a:chOff x="3143250" y="1690687"/>
          <a:chExt cx="4833937" cy="305990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334DBA8-3085-F279-ECD2-6B7CD60B25A4}"/>
              </a:ext>
            </a:extLst>
          </xdr:cNvPr>
          <xdr:cNvSpPr/>
        </xdr:nvSpPr>
        <xdr:spPr>
          <a:xfrm>
            <a:off x="3143250" y="1690687"/>
            <a:ext cx="4833937" cy="3059907"/>
          </a:xfrm>
          <a:prstGeom prst="roundRect">
            <a:avLst>
              <a:gd name="adj" fmla="val 531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67EEFA6-EE12-4E8E-AB06-A7225A9DF389}"/>
              </a:ext>
            </a:extLst>
          </xdr:cNvPr>
          <xdr:cNvGraphicFramePr>
            <a:graphicFrameLocks/>
          </xdr:cNvGraphicFramePr>
        </xdr:nvGraphicFramePr>
        <xdr:xfrm>
          <a:off x="3352800" y="2146634"/>
          <a:ext cx="4572000" cy="24706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17</xdr:col>
      <xdr:colOff>535781</xdr:colOff>
      <xdr:row>0</xdr:row>
      <xdr:rowOff>35720</xdr:rowOff>
    </xdr:from>
    <xdr:to>
      <xdr:col>18</xdr:col>
      <xdr:colOff>511969</xdr:colOff>
      <xdr:row>3</xdr:row>
      <xdr:rowOff>23814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C50D8C-5CBC-4169-93B7-2669D09B08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20965" r="72360" b="16139"/>
        <a:stretch>
          <a:fillRect/>
        </a:stretch>
      </xdr:blipFill>
      <xdr:spPr>
        <a:xfrm>
          <a:off x="12620625" y="35720"/>
          <a:ext cx="583407" cy="642938"/>
        </a:xfrm>
        <a:prstGeom prst="rect">
          <a:avLst/>
        </a:prstGeom>
      </xdr:spPr>
    </xdr:pic>
    <xdr:clientData/>
  </xdr:twoCellAnchor>
  <xdr:twoCellAnchor editAs="oneCell">
    <xdr:from>
      <xdr:col>0</xdr:col>
      <xdr:colOff>250032</xdr:colOff>
      <xdr:row>7</xdr:row>
      <xdr:rowOff>154783</xdr:rowOff>
    </xdr:from>
    <xdr:to>
      <xdr:col>0</xdr:col>
      <xdr:colOff>2714626</xdr:colOff>
      <xdr:row>21</xdr:row>
      <xdr:rowOff>154783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39B12B1-CB06-41C7-8434-54756957E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2" y="1571627"/>
              <a:ext cx="246459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102398</xdr:colOff>
      <xdr:row>4</xdr:row>
      <xdr:rowOff>127396</xdr:rowOff>
    </xdr:from>
    <xdr:to>
      <xdr:col>10</xdr:col>
      <xdr:colOff>92873</xdr:colOff>
      <xdr:row>11</xdr:row>
      <xdr:rowOff>117871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283D1B7-5A24-333B-267D-367CF74EFC12}"/>
            </a:ext>
          </a:extLst>
        </xdr:cNvPr>
        <xdr:cNvGrpSpPr/>
      </xdr:nvGrpSpPr>
      <xdr:grpSpPr>
        <a:xfrm>
          <a:off x="3245648" y="972740"/>
          <a:ext cx="4848225" cy="1323975"/>
          <a:chOff x="3390899" y="783430"/>
          <a:chExt cx="4848225" cy="132397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B9FA869C-FAB9-8DAD-4C27-57B202A20549}"/>
              </a:ext>
            </a:extLst>
          </xdr:cNvPr>
          <xdr:cNvSpPr/>
        </xdr:nvSpPr>
        <xdr:spPr>
          <a:xfrm>
            <a:off x="3390899" y="783430"/>
            <a:ext cx="4833937" cy="1323975"/>
          </a:xfrm>
          <a:prstGeom prst="roundRect">
            <a:avLst>
              <a:gd name="adj" fmla="val 235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BFF17ECF-91D1-7A42-B7D0-DE40AC7BAFC4}"/>
              </a:ext>
            </a:extLst>
          </xdr:cNvPr>
          <xdr:cNvSpPr/>
        </xdr:nvSpPr>
        <xdr:spPr>
          <a:xfrm>
            <a:off x="4798218" y="1240631"/>
            <a:ext cx="3286125" cy="80962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E82938B-8D48-4C98-A815-CB465FAE3264}" type="TxLink">
              <a:rPr lang="en-US" sz="44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16600">
              <a:solidFill>
                <a:srgbClr val="2AE6B1"/>
              </a:solidFill>
              <a:latin typeface="Aptos" panose="020B0004020202020204" pitchFamily="34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BEBB1381-9066-D933-C4CA-D78208750F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0702" b="25586"/>
          <a:stretch>
            <a:fillRect/>
          </a:stretch>
        </xdr:blipFill>
        <xdr:spPr>
          <a:xfrm>
            <a:off x="3476625" y="1288256"/>
            <a:ext cx="1219200" cy="654844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162C27C6-6106-21FB-2432-6F2CF9A22868}"/>
              </a:ext>
            </a:extLst>
          </xdr:cNvPr>
          <xdr:cNvSpPr/>
        </xdr:nvSpPr>
        <xdr:spPr>
          <a:xfrm>
            <a:off x="3393281" y="785813"/>
            <a:ext cx="4845843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PLAY SEASON</a:t>
            </a:r>
            <a:r>
              <a:rPr lang="pt-BR" sz="1400" b="1" baseline="0"/>
              <a:t> PASS</a:t>
            </a:r>
            <a:endParaRPr lang="pt-BR" sz="1400" b="1"/>
          </a:p>
        </xdr:txBody>
      </xdr:sp>
    </xdr:grpSp>
    <xdr:clientData/>
  </xdr:twoCellAnchor>
  <xdr:twoCellAnchor>
    <xdr:from>
      <xdr:col>10</xdr:col>
      <xdr:colOff>378623</xdr:colOff>
      <xdr:row>4</xdr:row>
      <xdr:rowOff>127396</xdr:rowOff>
    </xdr:from>
    <xdr:to>
      <xdr:col>18</xdr:col>
      <xdr:colOff>535785</xdr:colOff>
      <xdr:row>11</xdr:row>
      <xdr:rowOff>117871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ADA800B5-F96D-968B-F52C-FBBB8162D826}"/>
            </a:ext>
          </a:extLst>
        </xdr:cNvPr>
        <xdr:cNvGrpSpPr/>
      </xdr:nvGrpSpPr>
      <xdr:grpSpPr>
        <a:xfrm>
          <a:off x="8379623" y="972740"/>
          <a:ext cx="4848225" cy="1323975"/>
          <a:chOff x="8677274" y="962024"/>
          <a:chExt cx="4848225" cy="13239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E9CC30E-A6DA-DA4A-6D8B-381E27EC4940}"/>
              </a:ext>
            </a:extLst>
          </xdr:cNvPr>
          <xdr:cNvSpPr/>
        </xdr:nvSpPr>
        <xdr:spPr>
          <a:xfrm>
            <a:off x="8677274" y="962024"/>
            <a:ext cx="4833937" cy="1323975"/>
          </a:xfrm>
          <a:prstGeom prst="roundRect">
            <a:avLst>
              <a:gd name="adj" fmla="val 235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A59A6B6-56DD-AED3-C28B-9F8C71B1CD2D}"/>
              </a:ext>
            </a:extLst>
          </xdr:cNvPr>
          <xdr:cNvSpPr/>
        </xdr:nvSpPr>
        <xdr:spPr>
          <a:xfrm>
            <a:off x="10084593" y="1419225"/>
            <a:ext cx="3286125" cy="80962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8D7069E-5523-41CA-BB38-C8CF93AEBF3C}" type="TxLink">
              <a:rPr lang="en-US" sz="4400" b="0" i="0" u="none" strike="noStrike">
                <a:solidFill>
                  <a:srgbClr val="2AE6B1"/>
                </a:solidFill>
                <a:latin typeface="Aptos Narrow"/>
              </a:rPr>
              <a:pPr algn="ctr"/>
              <a:t>R$ 940,00</a:t>
            </a:fld>
            <a:endParaRPr lang="pt-BR" sz="4400">
              <a:solidFill>
                <a:srgbClr val="2AE6B1"/>
              </a:solidFill>
              <a:latin typeface="Aptos" panose="020B0004020202020204" pitchFamily="34" charset="0"/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BC7D3B03-749F-4E73-98A1-E12312D1A87D}"/>
              </a:ext>
            </a:extLst>
          </xdr:cNvPr>
          <xdr:cNvSpPr/>
        </xdr:nvSpPr>
        <xdr:spPr>
          <a:xfrm>
            <a:off x="8679656" y="964407"/>
            <a:ext cx="4845843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SEASON</a:t>
            </a:r>
            <a:r>
              <a:rPr lang="pt-BR" sz="1400" b="1" baseline="0"/>
              <a:t> PASS</a:t>
            </a:r>
            <a:endParaRPr lang="pt-BR" sz="1400" b="1"/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92BBB1A3-EEE0-4EFD-05B5-25AD06465145}"/>
              </a:ext>
            </a:extLst>
          </xdr:cNvPr>
          <xdr:cNvGrpSpPr/>
        </xdr:nvGrpSpPr>
        <xdr:grpSpPr>
          <a:xfrm>
            <a:off x="9153524" y="1554956"/>
            <a:ext cx="942976" cy="538163"/>
            <a:chOff x="9153524" y="1485899"/>
            <a:chExt cx="942976" cy="538163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807BEAF8-F55D-272F-1B58-4D3735E347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459598" y="1485899"/>
              <a:ext cx="338063" cy="43597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B0622DF8-FDB5-8FA0-CF30-B1B85FCEEF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53524" y="1840106"/>
              <a:ext cx="942976" cy="18395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102399</xdr:colOff>
      <xdr:row>12</xdr:row>
      <xdr:rowOff>175021</xdr:rowOff>
    </xdr:from>
    <xdr:to>
      <xdr:col>18</xdr:col>
      <xdr:colOff>535781</xdr:colOff>
      <xdr:row>15</xdr:row>
      <xdr:rowOff>32146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1EAD8083-A962-47E8-B8E0-ECAF9CF11E27}"/>
            </a:ext>
          </a:extLst>
        </xdr:cNvPr>
        <xdr:cNvSpPr/>
      </xdr:nvSpPr>
      <xdr:spPr>
        <a:xfrm>
          <a:off x="3245649" y="2544365"/>
          <a:ext cx="9982195" cy="428625"/>
        </a:xfrm>
        <a:prstGeom prst="round2SameRect">
          <a:avLst>
            <a:gd name="adj1" fmla="val 50000"/>
            <a:gd name="adj2" fmla="val 0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SUBSCRIPTIONS XBOX</a:t>
          </a:r>
          <a:r>
            <a:rPr lang="pt-BR" sz="1400" b="1" baseline="0"/>
            <a:t> GAME PASS</a:t>
          </a:r>
          <a:endParaRPr lang="pt-BR" sz="1400" b="1"/>
        </a:p>
      </xdr:txBody>
    </xdr:sp>
    <xdr:clientData/>
  </xdr:twoCellAnchor>
  <xdr:twoCellAnchor editAs="absolute">
    <xdr:from>
      <xdr:col>0</xdr:col>
      <xdr:colOff>381000</xdr:colOff>
      <xdr:row>1</xdr:row>
      <xdr:rowOff>35720</xdr:rowOff>
    </xdr:from>
    <xdr:to>
      <xdr:col>0</xdr:col>
      <xdr:colOff>1076325</xdr:colOff>
      <xdr:row>4</xdr:row>
      <xdr:rowOff>76201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8BF1A0B4-6771-4601-8627-F069D0E24E7B}"/>
            </a:ext>
          </a:extLst>
        </xdr:cNvPr>
        <xdr:cNvSpPr/>
      </xdr:nvSpPr>
      <xdr:spPr>
        <a:xfrm>
          <a:off x="381000" y="22622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250031</xdr:colOff>
      <xdr:row>4</xdr:row>
      <xdr:rowOff>154781</xdr:rowOff>
    </xdr:from>
    <xdr:to>
      <xdr:col>0</xdr:col>
      <xdr:colOff>2464594</xdr:colOff>
      <xdr:row>6</xdr:row>
      <xdr:rowOff>47625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B783553-A438-6D10-0F64-A6B41A687C81}"/>
            </a:ext>
          </a:extLst>
        </xdr:cNvPr>
        <xdr:cNvSpPr/>
      </xdr:nvSpPr>
      <xdr:spPr>
        <a:xfrm>
          <a:off x="250031" y="1000125"/>
          <a:ext cx="2214563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&gt; Bem</a:t>
          </a:r>
          <a:r>
            <a:rPr lang="pt-BR" sz="1400" baseline="0"/>
            <a:t> vindo Rosemiro</a:t>
          </a:r>
          <a:endParaRPr lang="pt-BR" sz="1400"/>
        </a:p>
      </xdr:txBody>
    </xdr:sp>
    <xdr:clientData/>
  </xdr:twoCellAnchor>
  <xdr:twoCellAnchor>
    <xdr:from>
      <xdr:col>2</xdr:col>
      <xdr:colOff>123830</xdr:colOff>
      <xdr:row>33</xdr:row>
      <xdr:rowOff>160733</xdr:rowOff>
    </xdr:from>
    <xdr:to>
      <xdr:col>10</xdr:col>
      <xdr:colOff>35719</xdr:colOff>
      <xdr:row>47</xdr:row>
      <xdr:rowOff>47624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3237677-F778-F49D-44A8-971B122368DA}"/>
            </a:ext>
          </a:extLst>
        </xdr:cNvPr>
        <xdr:cNvGrpSpPr/>
      </xdr:nvGrpSpPr>
      <xdr:grpSpPr>
        <a:xfrm>
          <a:off x="3267080" y="6530577"/>
          <a:ext cx="4769639" cy="2553891"/>
          <a:chOff x="3207549" y="6613921"/>
          <a:chExt cx="4769639" cy="255389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2125DDC7-33D8-86E5-E162-203A2E2A4AB0}"/>
              </a:ext>
            </a:extLst>
          </xdr:cNvPr>
          <xdr:cNvGrpSpPr/>
        </xdr:nvGrpSpPr>
        <xdr:grpSpPr>
          <a:xfrm>
            <a:off x="3207549" y="6619875"/>
            <a:ext cx="4762500" cy="2547937"/>
            <a:chOff x="3214688" y="6619875"/>
            <a:chExt cx="4762500" cy="2547937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B0114178-0EC3-0D97-EFBF-97AED7C18FF5}"/>
                </a:ext>
              </a:extLst>
            </xdr:cNvPr>
            <xdr:cNvSpPr/>
          </xdr:nvSpPr>
          <xdr:spPr>
            <a:xfrm>
              <a:off x="3214688" y="6619875"/>
              <a:ext cx="4762500" cy="2547937"/>
            </a:xfrm>
            <a:prstGeom prst="roundRect">
              <a:avLst>
                <a:gd name="adj" fmla="val 965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1E52D45-5E41-4BE7-91CA-991857BEBF34}"/>
                </a:ext>
              </a:extLst>
            </xdr:cNvPr>
            <xdr:cNvGraphicFramePr>
              <a:graphicFrameLocks/>
            </xdr:cNvGraphicFramePr>
          </xdr:nvGraphicFramePr>
          <xdr:xfrm>
            <a:off x="3309938" y="6703219"/>
            <a:ext cx="4572000" cy="21859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97F05E70-743E-4659-8590-3FAFF01E43BE}"/>
              </a:ext>
            </a:extLst>
          </xdr:cNvPr>
          <xdr:cNvSpPr/>
        </xdr:nvSpPr>
        <xdr:spPr>
          <a:xfrm>
            <a:off x="3207550" y="6613921"/>
            <a:ext cx="4769638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CONTRACTS</a:t>
            </a:r>
            <a:r>
              <a:rPr lang="pt-BR" sz="1400" b="1" baseline="0"/>
              <a:t> BY </a:t>
            </a:r>
            <a:r>
              <a:rPr lang="pt-BR" sz="1400" b="1"/>
              <a:t>SUBSCRIPTIONS TYPE</a:t>
            </a:r>
          </a:p>
        </xdr:txBody>
      </xdr:sp>
    </xdr:grpSp>
    <xdr:clientData/>
  </xdr:twoCellAnchor>
  <xdr:twoCellAnchor>
    <xdr:from>
      <xdr:col>16</xdr:col>
      <xdr:colOff>273844</xdr:colOff>
      <xdr:row>40</xdr:row>
      <xdr:rowOff>23812</xdr:rowOff>
    </xdr:from>
    <xdr:to>
      <xdr:col>18</xdr:col>
      <xdr:colOff>309562</xdr:colOff>
      <xdr:row>42</xdr:row>
      <xdr:rowOff>119062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C15CFBE7-9182-AFDF-8BB2-BABAB2EC101D}"/>
            </a:ext>
          </a:extLst>
        </xdr:cNvPr>
        <xdr:cNvSpPr/>
      </xdr:nvSpPr>
      <xdr:spPr>
        <a:xfrm>
          <a:off x="11751469" y="7727156"/>
          <a:ext cx="1250156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352428</xdr:colOff>
      <xdr:row>33</xdr:row>
      <xdr:rowOff>160733</xdr:rowOff>
    </xdr:from>
    <xdr:to>
      <xdr:col>18</xdr:col>
      <xdr:colOff>509590</xdr:colOff>
      <xdr:row>47</xdr:row>
      <xdr:rowOff>95250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C4378D1-A401-A930-EF2C-6CD223DB85D5}"/>
            </a:ext>
          </a:extLst>
        </xdr:cNvPr>
        <xdr:cNvGrpSpPr/>
      </xdr:nvGrpSpPr>
      <xdr:grpSpPr>
        <a:xfrm>
          <a:off x="8353428" y="6530577"/>
          <a:ext cx="4848225" cy="2601517"/>
          <a:chOff x="8353428" y="6578201"/>
          <a:chExt cx="4848225" cy="2601517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D131D8C0-ADE0-3362-6EF9-50460871382A}"/>
              </a:ext>
            </a:extLst>
          </xdr:cNvPr>
          <xdr:cNvGrpSpPr/>
        </xdr:nvGrpSpPr>
        <xdr:grpSpPr>
          <a:xfrm>
            <a:off x="8353428" y="6578201"/>
            <a:ext cx="4848225" cy="2601517"/>
            <a:chOff x="8677274" y="962023"/>
            <a:chExt cx="4848225" cy="2601517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B22A02C6-5E12-DC16-391D-3DC5102C573B}"/>
                </a:ext>
              </a:extLst>
            </xdr:cNvPr>
            <xdr:cNvSpPr/>
          </xdr:nvSpPr>
          <xdr:spPr>
            <a:xfrm>
              <a:off x="8677274" y="962023"/>
              <a:ext cx="4833937" cy="2601517"/>
            </a:xfrm>
            <a:prstGeom prst="roundRect">
              <a:avLst>
                <a:gd name="adj" fmla="val 1097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49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6FFD7B5D-1E52-480A-4DF1-22DA576D77C7}"/>
                </a:ext>
              </a:extLst>
            </xdr:cNvPr>
            <xdr:cNvSpPr/>
          </xdr:nvSpPr>
          <xdr:spPr>
            <a:xfrm>
              <a:off x="8691562" y="1978819"/>
              <a:ext cx="3286125" cy="8096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0556BF4-1FFA-416E-8E07-5CBD2DE52C07}" type="TxLink">
                <a:rPr lang="en-US" sz="4400" b="0" i="0" u="none" strike="noStrike">
                  <a:solidFill>
                    <a:srgbClr val="2AE6B1"/>
                  </a:solidFill>
                  <a:latin typeface="Aptos Narrow"/>
                </a:rPr>
                <a:t>R$ 24,70</a:t>
              </a:fld>
              <a:endParaRPr lang="pt-BR" sz="4400">
                <a:solidFill>
                  <a:srgbClr val="2AE6B1"/>
                </a:solidFill>
                <a:latin typeface="Aptos" panose="020B0004020202020204" pitchFamily="34" charset="0"/>
              </a:endParaRPr>
            </a:p>
          </xdr:txBody>
        </xdr:sp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701EEDEC-CE52-A122-AE12-DBBD039F4D16}"/>
                </a:ext>
              </a:extLst>
            </xdr:cNvPr>
            <xdr:cNvSpPr/>
          </xdr:nvSpPr>
          <xdr:spPr>
            <a:xfrm>
              <a:off x="8679656" y="964407"/>
              <a:ext cx="4845843" cy="4286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AVERAGE PRICE PER SUBSCRIPTIONS</a:t>
              </a:r>
            </a:p>
          </xdr:txBody>
        </xdr:sp>
      </xdr:grpSp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72B44029-C915-E4E4-BBA9-EA3787585280}"/>
              </a:ext>
            </a:extLst>
          </xdr:cNvPr>
          <xdr:cNvSpPr/>
        </xdr:nvSpPr>
        <xdr:spPr>
          <a:xfrm>
            <a:off x="11060906" y="7929563"/>
            <a:ext cx="1023937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600">
                <a:solidFill>
                  <a:srgbClr val="2AE6B1"/>
                </a:solidFill>
              </a:rPr>
              <a:t>/Monthly</a:t>
            </a:r>
            <a:endParaRPr lang="pt-BR" sz="1100">
              <a:solidFill>
                <a:srgbClr val="2AE6B1"/>
              </a:solidFill>
            </a:endParaRP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ângulo: Cantos Arredondados 1">
          <a:extLst xmlns:a="http://schemas.openxmlformats.org/drawingml/2006/main">
            <a:ext uri="{FF2B5EF4-FFF2-40B4-BE49-F238E27FC236}">
              <a16:creationId xmlns:a16="http://schemas.microsoft.com/office/drawing/2014/main" id="{ADD1DC7D-1979-F9D6-CD69-780B29905F40}"/>
            </a:ext>
          </a:extLst>
        </cdr:cNvPr>
        <cdr:cNvSpPr/>
      </cdr:nvSpPr>
      <cdr:spPr>
        <a:xfrm xmlns:a="http://schemas.openxmlformats.org/drawingml/2006/main">
          <a:off x="-54768" y="-64294"/>
          <a:ext cx="4798219" cy="2940844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EMIRO LOPES" refreshedDate="45834.920826388887" createdVersion="8" refreshedVersion="8" minRefreshableVersion="3" recordCount="295" xr:uid="{308B6B11-37B0-4D36-BEC3-1E340CB1A78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147345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x v="0"/>
  </r>
  <r>
    <n v="3232"/>
    <s v="Maria Oliveira"/>
    <x v="1"/>
    <d v="2024-01-15T00:00:00"/>
    <x v="1"/>
    <n v="5"/>
    <x v="1"/>
    <s v="No"/>
    <x v="1"/>
    <s v="No"/>
    <n v="0"/>
    <n v="0"/>
    <x v="1"/>
  </r>
  <r>
    <n v="3233"/>
    <s v="Lucas Fernandes"/>
    <x v="2"/>
    <d v="2024-02-10T00:00:00"/>
    <x v="0"/>
    <n v="10"/>
    <x v="2"/>
    <s v="No"/>
    <x v="1"/>
    <s v="Yes"/>
    <n v="20"/>
    <n v="10"/>
    <x v="2"/>
  </r>
  <r>
    <n v="3234"/>
    <s v="Ana Souza"/>
    <x v="0"/>
    <d v="2024-02-20T00:00:00"/>
    <x v="1"/>
    <n v="15"/>
    <x v="0"/>
    <s v="Yes"/>
    <x v="0"/>
    <s v="Yes"/>
    <n v="20"/>
    <n v="3"/>
    <x v="3"/>
  </r>
  <r>
    <n v="3235"/>
    <s v="Pedro Gonçalves"/>
    <x v="1"/>
    <d v="2024-03-05T00:00:00"/>
    <x v="0"/>
    <n v="5"/>
    <x v="0"/>
    <s v="No"/>
    <x v="1"/>
    <s v="No"/>
    <n v="0"/>
    <n v="1"/>
    <x v="4"/>
  </r>
  <r>
    <n v="3236"/>
    <s v="Felipe Costa"/>
    <x v="2"/>
    <d v="2024-03-02T00:00:00"/>
    <x v="1"/>
    <n v="10"/>
    <x v="0"/>
    <s v="No"/>
    <x v="1"/>
    <s v="Yes"/>
    <n v="20"/>
    <n v="2"/>
    <x v="5"/>
  </r>
  <r>
    <n v="3237"/>
    <s v="Camila Ribeiro"/>
    <x v="0"/>
    <d v="2024-03-03T00:00:00"/>
    <x v="0"/>
    <n v="15"/>
    <x v="2"/>
    <s v="Yes"/>
    <x v="0"/>
    <s v="Yes"/>
    <n v="20"/>
    <n v="10"/>
    <x v="6"/>
  </r>
  <r>
    <n v="3238"/>
    <s v="André Mendes"/>
    <x v="1"/>
    <d v="2024-03-04T00:00:00"/>
    <x v="0"/>
    <n v="5"/>
    <x v="1"/>
    <s v="No"/>
    <x v="1"/>
    <s v="No"/>
    <n v="0"/>
    <n v="0"/>
    <x v="1"/>
  </r>
  <r>
    <n v="3239"/>
    <s v="Sofia Almeida"/>
    <x v="0"/>
    <d v="2024-03-05T00:00:00"/>
    <x v="1"/>
    <n v="15"/>
    <x v="0"/>
    <s v="Yes"/>
    <x v="0"/>
    <s v="Yes"/>
    <n v="20"/>
    <n v="5"/>
    <x v="0"/>
  </r>
  <r>
    <n v="3240"/>
    <s v="Bruno Martins"/>
    <x v="2"/>
    <d v="2024-03-06T00:00:00"/>
    <x v="0"/>
    <n v="10"/>
    <x v="2"/>
    <s v="No"/>
    <x v="1"/>
    <s v="Yes"/>
    <n v="20"/>
    <n v="15"/>
    <x v="7"/>
  </r>
  <r>
    <n v="3241"/>
    <s v="Rita Castro"/>
    <x v="1"/>
    <d v="2024-03-07T00:00:00"/>
    <x v="1"/>
    <n v="5"/>
    <x v="0"/>
    <s v="No"/>
    <x v="1"/>
    <s v="No"/>
    <n v="0"/>
    <n v="1"/>
    <x v="4"/>
  </r>
  <r>
    <n v="3242"/>
    <s v="Marco Túlio"/>
    <x v="0"/>
    <d v="2024-03-08T00:00:00"/>
    <x v="0"/>
    <n v="15"/>
    <x v="1"/>
    <s v="Yes"/>
    <x v="0"/>
    <s v="Yes"/>
    <n v="20"/>
    <n v="20"/>
    <x v="8"/>
  </r>
  <r>
    <n v="3243"/>
    <s v="Lívia Silveira"/>
    <x v="2"/>
    <d v="2024-03-09T00:00:00"/>
    <x v="1"/>
    <n v="10"/>
    <x v="0"/>
    <s v="No"/>
    <x v="1"/>
    <s v="Yes"/>
    <n v="20"/>
    <n v="10"/>
    <x v="2"/>
  </r>
  <r>
    <n v="3244"/>
    <s v="Diogo Sousa"/>
    <x v="1"/>
    <d v="2024-03-10T00:00:00"/>
    <x v="0"/>
    <n v="5"/>
    <x v="2"/>
    <s v="No"/>
    <x v="1"/>
    <s v="No"/>
    <n v="0"/>
    <n v="0"/>
    <x v="1"/>
  </r>
  <r>
    <n v="3245"/>
    <s v="Fernanda Lima"/>
    <x v="0"/>
    <d v="2024-03-11T00:00:00"/>
    <x v="1"/>
    <n v="15"/>
    <x v="0"/>
    <s v="Yes"/>
    <x v="0"/>
    <s v="Yes"/>
    <n v="20"/>
    <n v="8"/>
    <x v="9"/>
  </r>
  <r>
    <n v="3246"/>
    <s v="Caio Pereira"/>
    <x v="2"/>
    <d v="2024-03-12T00:00:00"/>
    <x v="0"/>
    <n v="10"/>
    <x v="1"/>
    <s v="No"/>
    <x v="1"/>
    <s v="Yes"/>
    <n v="20"/>
    <n v="12"/>
    <x v="10"/>
  </r>
  <r>
    <n v="3247"/>
    <s v="Beatriz Gomes"/>
    <x v="1"/>
    <d v="2024-03-13T00:00:00"/>
    <x v="1"/>
    <n v="5"/>
    <x v="0"/>
    <s v="No"/>
    <x v="1"/>
    <s v="No"/>
    <n v="0"/>
    <n v="2"/>
    <x v="11"/>
  </r>
  <r>
    <n v="3248"/>
    <s v="Cesar Oliveira"/>
    <x v="0"/>
    <d v="2024-03-14T00:00:00"/>
    <x v="0"/>
    <n v="15"/>
    <x v="2"/>
    <s v="Yes"/>
    <x v="0"/>
    <s v="Yes"/>
    <n v="20"/>
    <n v="7"/>
    <x v="12"/>
  </r>
  <r>
    <n v="3249"/>
    <s v="Débora Machado"/>
    <x v="2"/>
    <d v="2024-03-15T00:00:00"/>
    <x v="1"/>
    <n v="10"/>
    <x v="0"/>
    <s v="No"/>
    <x v="1"/>
    <s v="Yes"/>
    <n v="20"/>
    <n v="5"/>
    <x v="13"/>
  </r>
  <r>
    <n v="3250"/>
    <s v="Eduardo Vargas"/>
    <x v="1"/>
    <d v="2024-03-16T00:00:00"/>
    <x v="0"/>
    <n v="5"/>
    <x v="1"/>
    <s v="No"/>
    <x v="1"/>
    <s v="No"/>
    <n v="0"/>
    <n v="0"/>
    <x v="1"/>
  </r>
  <r>
    <n v="3251"/>
    <s v="Gabriela Santos"/>
    <x v="0"/>
    <d v="2024-03-17T00:00:00"/>
    <x v="1"/>
    <n v="15"/>
    <x v="0"/>
    <s v="Yes"/>
    <x v="0"/>
    <s v="Yes"/>
    <n v="20"/>
    <n v="3"/>
    <x v="3"/>
  </r>
  <r>
    <n v="3252"/>
    <s v="Henrique Dias"/>
    <x v="2"/>
    <d v="2024-03-18T00:00:00"/>
    <x v="0"/>
    <n v="10"/>
    <x v="2"/>
    <s v="No"/>
    <x v="1"/>
    <s v="Yes"/>
    <n v="20"/>
    <n v="15"/>
    <x v="7"/>
  </r>
  <r>
    <n v="3253"/>
    <s v="Isabela Moreira"/>
    <x v="1"/>
    <d v="2024-03-19T00:00:00"/>
    <x v="1"/>
    <n v="5"/>
    <x v="0"/>
    <s v="No"/>
    <x v="1"/>
    <s v="No"/>
    <n v="0"/>
    <n v="1"/>
    <x v="4"/>
  </r>
  <r>
    <n v="3254"/>
    <s v="Joaquim Barbosa"/>
    <x v="0"/>
    <d v="2024-03-20T00:00:00"/>
    <x v="0"/>
    <n v="15"/>
    <x v="1"/>
    <s v="Yes"/>
    <x v="0"/>
    <s v="Yes"/>
    <n v="20"/>
    <n v="20"/>
    <x v="8"/>
  </r>
  <r>
    <n v="3255"/>
    <s v="Lara Rocha"/>
    <x v="2"/>
    <d v="2024-03-21T00:00:00"/>
    <x v="1"/>
    <n v="10"/>
    <x v="0"/>
    <s v="No"/>
    <x v="1"/>
    <s v="Yes"/>
    <n v="20"/>
    <n v="10"/>
    <x v="2"/>
  </r>
  <r>
    <n v="3256"/>
    <s v="Matheus Silva"/>
    <x v="1"/>
    <d v="2024-03-22T00:00:00"/>
    <x v="0"/>
    <n v="5"/>
    <x v="2"/>
    <s v="No"/>
    <x v="1"/>
    <s v="No"/>
    <n v="0"/>
    <n v="0"/>
    <x v="1"/>
  </r>
  <r>
    <n v="3257"/>
    <s v="Nicole Costa"/>
    <x v="0"/>
    <d v="2024-03-23T00:00:00"/>
    <x v="1"/>
    <n v="15"/>
    <x v="0"/>
    <s v="Yes"/>
    <x v="0"/>
    <s v="Yes"/>
    <n v="20"/>
    <n v="5"/>
    <x v="0"/>
  </r>
  <r>
    <n v="3258"/>
    <s v="Otávio Mendonça"/>
    <x v="2"/>
    <d v="2024-03-24T00:00:00"/>
    <x v="0"/>
    <n v="10"/>
    <x v="1"/>
    <s v="No"/>
    <x v="1"/>
    <s v="Yes"/>
    <n v="20"/>
    <n v="15"/>
    <x v="7"/>
  </r>
  <r>
    <n v="3259"/>
    <s v="Paula Ferreira"/>
    <x v="1"/>
    <d v="2024-03-25T00:00:00"/>
    <x v="1"/>
    <n v="5"/>
    <x v="0"/>
    <s v="No"/>
    <x v="1"/>
    <s v="No"/>
    <n v="0"/>
    <n v="1"/>
    <x v="4"/>
  </r>
  <r>
    <n v="3260"/>
    <s v="Raquel Alves"/>
    <x v="0"/>
    <d v="2024-03-26T00:00:00"/>
    <x v="0"/>
    <n v="15"/>
    <x v="2"/>
    <s v="Yes"/>
    <x v="0"/>
    <s v="Yes"/>
    <n v="20"/>
    <n v="7"/>
    <x v="12"/>
  </r>
  <r>
    <n v="3261"/>
    <s v="Samuel Pires"/>
    <x v="2"/>
    <d v="2024-03-27T00:00:00"/>
    <x v="1"/>
    <n v="10"/>
    <x v="0"/>
    <s v="No"/>
    <x v="1"/>
    <s v="Yes"/>
    <n v="20"/>
    <n v="10"/>
    <x v="2"/>
  </r>
  <r>
    <n v="3262"/>
    <s v="Tânia Barros"/>
    <x v="1"/>
    <d v="2024-03-28T00:00:00"/>
    <x v="0"/>
    <n v="5"/>
    <x v="1"/>
    <s v="No"/>
    <x v="1"/>
    <s v="No"/>
    <n v="0"/>
    <n v="0"/>
    <x v="1"/>
  </r>
  <r>
    <n v="3263"/>
    <s v="Vinicius Lima"/>
    <x v="0"/>
    <d v="2024-03-29T00:00:00"/>
    <x v="1"/>
    <n v="15"/>
    <x v="0"/>
    <s v="Yes"/>
    <x v="0"/>
    <s v="Yes"/>
    <n v="20"/>
    <n v="3"/>
    <x v="3"/>
  </r>
  <r>
    <n v="3264"/>
    <s v="Yasmin Teixeira"/>
    <x v="2"/>
    <d v="2024-03-30T00:00:00"/>
    <x v="0"/>
    <n v="10"/>
    <x v="2"/>
    <s v="No"/>
    <x v="1"/>
    <s v="Yes"/>
    <n v="20"/>
    <n v="15"/>
    <x v="7"/>
  </r>
  <r>
    <n v="3265"/>
    <s v="Zé Carlos"/>
    <x v="1"/>
    <d v="2024-03-31T00:00:00"/>
    <x v="1"/>
    <n v="5"/>
    <x v="0"/>
    <s v="No"/>
    <x v="1"/>
    <s v="No"/>
    <n v="0"/>
    <n v="1"/>
    <x v="4"/>
  </r>
  <r>
    <n v="3266"/>
    <s v="Amanda Nogueira"/>
    <x v="1"/>
    <d v="2024-04-01T00:00:00"/>
    <x v="0"/>
    <n v="5"/>
    <x v="0"/>
    <s v="No"/>
    <x v="1"/>
    <s v="No"/>
    <n v="0"/>
    <n v="0"/>
    <x v="1"/>
  </r>
  <r>
    <n v="3267"/>
    <s v="Bruno Cavalheiro"/>
    <x v="0"/>
    <d v="2024-04-02T00:00:00"/>
    <x v="1"/>
    <n v="15"/>
    <x v="2"/>
    <s v="Yes"/>
    <x v="0"/>
    <s v="Yes"/>
    <n v="20"/>
    <n v="7"/>
    <x v="12"/>
  </r>
  <r>
    <n v="3268"/>
    <s v="Carla Dias"/>
    <x v="2"/>
    <d v="2024-04-03T00:00:00"/>
    <x v="0"/>
    <n v="10"/>
    <x v="1"/>
    <s v="No"/>
    <x v="1"/>
    <s v="Yes"/>
    <n v="20"/>
    <n v="10"/>
    <x v="2"/>
  </r>
  <r>
    <n v="3269"/>
    <s v="Diego Fontes"/>
    <x v="1"/>
    <d v="2024-04-04T00:00:00"/>
    <x v="1"/>
    <n v="5"/>
    <x v="2"/>
    <s v="No"/>
    <x v="1"/>
    <s v="No"/>
    <n v="0"/>
    <n v="1"/>
    <x v="4"/>
  </r>
  <r>
    <n v="3270"/>
    <s v="Eunice Lima"/>
    <x v="0"/>
    <d v="2024-04-05T00:00:00"/>
    <x v="0"/>
    <n v="15"/>
    <x v="0"/>
    <s v="Yes"/>
    <x v="0"/>
    <s v="Yes"/>
    <n v="20"/>
    <n v="15"/>
    <x v="14"/>
  </r>
  <r>
    <n v="3271"/>
    <s v="Fábio Martins"/>
    <x v="2"/>
    <d v="2024-04-06T00:00:00"/>
    <x v="1"/>
    <n v="10"/>
    <x v="0"/>
    <s v="No"/>
    <x v="1"/>
    <s v="Yes"/>
    <n v="20"/>
    <n v="5"/>
    <x v="13"/>
  </r>
  <r>
    <n v="3272"/>
    <s v="Gisele Araújo"/>
    <x v="1"/>
    <d v="2024-04-07T00:00:00"/>
    <x v="0"/>
    <n v="5"/>
    <x v="1"/>
    <s v="No"/>
    <x v="1"/>
    <s v="No"/>
    <n v="0"/>
    <n v="0"/>
    <x v="1"/>
  </r>
  <r>
    <n v="3273"/>
    <s v="Hélio Castro"/>
    <x v="0"/>
    <d v="2024-04-08T00:00:00"/>
    <x v="1"/>
    <n v="15"/>
    <x v="2"/>
    <s v="Yes"/>
    <x v="0"/>
    <s v="Yes"/>
    <n v="20"/>
    <n v="20"/>
    <x v="8"/>
  </r>
  <r>
    <n v="3274"/>
    <s v="Ingrid Menezes"/>
    <x v="2"/>
    <d v="2024-04-09T00:00:00"/>
    <x v="0"/>
    <n v="10"/>
    <x v="2"/>
    <s v="No"/>
    <x v="1"/>
    <s v="Yes"/>
    <n v="20"/>
    <n v="12"/>
    <x v="10"/>
  </r>
  <r>
    <n v="3275"/>
    <s v="Jorge Baptista"/>
    <x v="1"/>
    <d v="2024-04-10T00:00:00"/>
    <x v="1"/>
    <n v="5"/>
    <x v="0"/>
    <s v="No"/>
    <x v="1"/>
    <s v="No"/>
    <n v="0"/>
    <n v="2"/>
    <x v="11"/>
  </r>
  <r>
    <n v="3276"/>
    <s v="Kléber Oliveira"/>
    <x v="0"/>
    <d v="2024-04-11T00:00:00"/>
    <x v="0"/>
    <n v="15"/>
    <x v="1"/>
    <s v="Yes"/>
    <x v="0"/>
    <s v="Yes"/>
    <n v="20"/>
    <n v="5"/>
    <x v="0"/>
  </r>
  <r>
    <n v="3277"/>
    <s v="Luciana Freitas"/>
    <x v="2"/>
    <d v="2024-04-12T00:00:00"/>
    <x v="1"/>
    <n v="10"/>
    <x v="0"/>
    <s v="No"/>
    <x v="1"/>
    <s v="Yes"/>
    <n v="20"/>
    <n v="10"/>
    <x v="2"/>
  </r>
  <r>
    <n v="3278"/>
    <s v="Márcia Eller"/>
    <x v="1"/>
    <d v="2024-04-13T00:00:00"/>
    <x v="0"/>
    <n v="5"/>
    <x v="2"/>
    <s v="No"/>
    <x v="1"/>
    <s v="No"/>
    <n v="0"/>
    <n v="0"/>
    <x v="1"/>
  </r>
  <r>
    <n v="3279"/>
    <s v="Nilo Peçanha"/>
    <x v="0"/>
    <d v="2024-04-14T00:00:00"/>
    <x v="1"/>
    <n v="15"/>
    <x v="0"/>
    <s v="Yes"/>
    <x v="0"/>
    <s v="Yes"/>
    <n v="20"/>
    <n v="3"/>
    <x v="3"/>
  </r>
  <r>
    <n v="3280"/>
    <s v="Oscar Neves"/>
    <x v="2"/>
    <d v="2024-04-15T00:00:00"/>
    <x v="0"/>
    <n v="10"/>
    <x v="1"/>
    <s v="No"/>
    <x v="1"/>
    <s v="Yes"/>
    <n v="20"/>
    <n v="15"/>
    <x v="7"/>
  </r>
  <r>
    <n v="3281"/>
    <s v="Patrícia Soares"/>
    <x v="1"/>
    <d v="2024-04-16T00:00:00"/>
    <x v="1"/>
    <n v="5"/>
    <x v="0"/>
    <s v="No"/>
    <x v="1"/>
    <s v="No"/>
    <n v="0"/>
    <n v="1"/>
    <x v="4"/>
  </r>
  <r>
    <n v="3282"/>
    <s v="Quirino Gonçalves"/>
    <x v="0"/>
    <d v="2024-04-17T00:00:00"/>
    <x v="0"/>
    <n v="15"/>
    <x v="2"/>
    <s v="Yes"/>
    <x v="0"/>
    <s v="Yes"/>
    <n v="20"/>
    <n v="7"/>
    <x v="12"/>
  </r>
  <r>
    <n v="3283"/>
    <s v="Raul Machado"/>
    <x v="2"/>
    <d v="2024-04-18T00:00:00"/>
    <x v="1"/>
    <n v="10"/>
    <x v="0"/>
    <s v="No"/>
    <x v="1"/>
    <s v="Yes"/>
    <n v="20"/>
    <n v="10"/>
    <x v="2"/>
  </r>
  <r>
    <n v="3284"/>
    <s v="Sônia Lobo"/>
    <x v="1"/>
    <d v="2024-04-19T00:00:00"/>
    <x v="0"/>
    <n v="5"/>
    <x v="1"/>
    <s v="No"/>
    <x v="1"/>
    <s v="No"/>
    <n v="0"/>
    <n v="0"/>
    <x v="1"/>
  </r>
  <r>
    <n v="3285"/>
    <s v="Tiago Ramos"/>
    <x v="0"/>
    <d v="2024-04-20T00:00:00"/>
    <x v="1"/>
    <n v="15"/>
    <x v="0"/>
    <s v="Yes"/>
    <x v="0"/>
    <s v="Yes"/>
    <n v="20"/>
    <n v="20"/>
    <x v="8"/>
  </r>
  <r>
    <n v="3286"/>
    <s v="Ugo Pires"/>
    <x v="2"/>
    <d v="2024-04-21T00:00:00"/>
    <x v="0"/>
    <n v="10"/>
    <x v="2"/>
    <s v="No"/>
    <x v="1"/>
    <s v="Yes"/>
    <n v="20"/>
    <n v="15"/>
    <x v="7"/>
  </r>
  <r>
    <n v="3287"/>
    <s v="Valéria Nobre"/>
    <x v="1"/>
    <d v="2024-04-22T00:00:00"/>
    <x v="1"/>
    <n v="5"/>
    <x v="0"/>
    <s v="No"/>
    <x v="1"/>
    <s v="No"/>
    <n v="0"/>
    <n v="1"/>
    <x v="4"/>
  </r>
  <r>
    <n v="3288"/>
    <s v="William Siqueira"/>
    <x v="0"/>
    <d v="2024-04-23T00:00:00"/>
    <x v="0"/>
    <n v="15"/>
    <x v="1"/>
    <s v="Yes"/>
    <x v="0"/>
    <s v="Yes"/>
    <n v="20"/>
    <n v="3"/>
    <x v="3"/>
  </r>
  <r>
    <n v="3289"/>
    <s v="Xuxa Meneghel"/>
    <x v="2"/>
    <d v="2024-04-24T00:00:00"/>
    <x v="1"/>
    <n v="10"/>
    <x v="0"/>
    <s v="No"/>
    <x v="1"/>
    <s v="Yes"/>
    <n v="20"/>
    <n v="10"/>
    <x v="2"/>
  </r>
  <r>
    <n v="3290"/>
    <s v="Yara Figueiredo"/>
    <x v="1"/>
    <d v="2024-04-25T00:00:00"/>
    <x v="0"/>
    <n v="5"/>
    <x v="2"/>
    <s v="No"/>
    <x v="1"/>
    <s v="No"/>
    <n v="0"/>
    <n v="0"/>
    <x v="1"/>
  </r>
  <r>
    <n v="3291"/>
    <s v="Zacarias Alves"/>
    <x v="0"/>
    <d v="2024-04-26T00:00:00"/>
    <x v="1"/>
    <n v="15"/>
    <x v="0"/>
    <s v="Yes"/>
    <x v="0"/>
    <s v="Yes"/>
    <n v="20"/>
    <n v="5"/>
    <x v="0"/>
  </r>
  <r>
    <n v="3292"/>
    <s v="Amanda Bynes"/>
    <x v="2"/>
    <d v="2024-04-27T00:00:00"/>
    <x v="0"/>
    <n v="10"/>
    <x v="1"/>
    <s v="No"/>
    <x v="1"/>
    <s v="Yes"/>
    <n v="20"/>
    <n v="15"/>
    <x v="7"/>
  </r>
  <r>
    <n v="3293"/>
    <s v="Bruno Mars"/>
    <x v="1"/>
    <d v="2024-04-28T00:00:00"/>
    <x v="1"/>
    <n v="5"/>
    <x v="0"/>
    <s v="No"/>
    <x v="1"/>
    <s v="No"/>
    <n v="0"/>
    <n v="1"/>
    <x v="4"/>
  </r>
  <r>
    <n v="3294"/>
    <s v="Carla Bruni"/>
    <x v="0"/>
    <d v="2024-04-29T00:00:00"/>
    <x v="0"/>
    <n v="15"/>
    <x v="2"/>
    <s v="Yes"/>
    <x v="0"/>
    <s v="Yes"/>
    <n v="20"/>
    <n v="20"/>
    <x v="8"/>
  </r>
  <r>
    <n v="3295"/>
    <s v="Diego Maradona"/>
    <x v="2"/>
    <d v="2024-04-30T00:00:00"/>
    <x v="1"/>
    <n v="10"/>
    <x v="0"/>
    <s v="No"/>
    <x v="1"/>
    <s v="Yes"/>
    <n v="20"/>
    <n v="5"/>
    <x v="13"/>
  </r>
  <r>
    <n v="3296"/>
    <s v="Estela Marques"/>
    <x v="1"/>
    <d v="2024-05-01T00:00:00"/>
    <x v="1"/>
    <n v="5"/>
    <x v="0"/>
    <s v="No"/>
    <x v="1"/>
    <s v="No"/>
    <n v="0"/>
    <n v="0"/>
    <x v="1"/>
  </r>
  <r>
    <n v="3297"/>
    <s v="Fábio Nobre"/>
    <x v="0"/>
    <d v="2024-05-02T00:00:00"/>
    <x v="0"/>
    <n v="15"/>
    <x v="2"/>
    <s v="Yes"/>
    <x v="0"/>
    <s v="Yes"/>
    <n v="20"/>
    <n v="7"/>
    <x v="12"/>
  </r>
  <r>
    <n v="3298"/>
    <s v="Gabriel Oliveira"/>
    <x v="2"/>
    <d v="2024-05-03T00:00:00"/>
    <x v="1"/>
    <n v="10"/>
    <x v="1"/>
    <s v="No"/>
    <x v="1"/>
    <s v="Yes"/>
    <n v="20"/>
    <n v="10"/>
    <x v="2"/>
  </r>
  <r>
    <n v="3299"/>
    <s v="Helena Santos"/>
    <x v="1"/>
    <d v="2024-05-04T00:00:00"/>
    <x v="0"/>
    <n v="5"/>
    <x v="2"/>
    <s v="No"/>
    <x v="1"/>
    <s v="No"/>
    <n v="0"/>
    <n v="1"/>
    <x v="4"/>
  </r>
  <r>
    <n v="3300"/>
    <s v="Ivan Carvalho"/>
    <x v="0"/>
    <d v="2024-05-05T00:00:00"/>
    <x v="1"/>
    <n v="15"/>
    <x v="0"/>
    <s v="Yes"/>
    <x v="0"/>
    <s v="Yes"/>
    <n v="20"/>
    <n v="15"/>
    <x v="14"/>
  </r>
  <r>
    <n v="3301"/>
    <s v="Júlia Ferreira"/>
    <x v="2"/>
    <d v="2024-05-06T00:00:00"/>
    <x v="0"/>
    <n v="10"/>
    <x v="0"/>
    <s v="No"/>
    <x v="1"/>
    <s v="Yes"/>
    <n v="20"/>
    <n v="5"/>
    <x v="13"/>
  </r>
  <r>
    <n v="3302"/>
    <s v="Karla Alves"/>
    <x v="1"/>
    <d v="2024-05-07T00:00:00"/>
    <x v="1"/>
    <n v="5"/>
    <x v="1"/>
    <s v="No"/>
    <x v="1"/>
    <s v="No"/>
    <n v="0"/>
    <n v="0"/>
    <x v="1"/>
  </r>
  <r>
    <n v="3303"/>
    <s v="Lucas Mendes"/>
    <x v="0"/>
    <d v="2024-05-08T00:00:00"/>
    <x v="0"/>
    <n v="15"/>
    <x v="2"/>
    <s v="Yes"/>
    <x v="0"/>
    <s v="Yes"/>
    <n v="20"/>
    <n v="20"/>
    <x v="8"/>
  </r>
  <r>
    <n v="3304"/>
    <s v="Mônica Gomes"/>
    <x v="2"/>
    <d v="2024-05-09T00:00:00"/>
    <x v="1"/>
    <n v="10"/>
    <x v="2"/>
    <s v="No"/>
    <x v="1"/>
    <s v="Yes"/>
    <n v="20"/>
    <n v="12"/>
    <x v="10"/>
  </r>
  <r>
    <n v="3305"/>
    <s v="Norberto Queiroz"/>
    <x v="1"/>
    <d v="2024-05-10T00:00:00"/>
    <x v="0"/>
    <n v="5"/>
    <x v="0"/>
    <s v="No"/>
    <x v="1"/>
    <s v="No"/>
    <n v="0"/>
    <n v="2"/>
    <x v="11"/>
  </r>
  <r>
    <n v="3306"/>
    <s v="Otávio Barros"/>
    <x v="0"/>
    <d v="2024-05-11T00:00:00"/>
    <x v="1"/>
    <n v="15"/>
    <x v="1"/>
    <s v="Yes"/>
    <x v="0"/>
    <s v="Yes"/>
    <n v="20"/>
    <n v="5"/>
    <x v="0"/>
  </r>
  <r>
    <n v="3307"/>
    <s v="Paula Vieira"/>
    <x v="2"/>
    <d v="2024-05-12T00:00:00"/>
    <x v="0"/>
    <n v="10"/>
    <x v="0"/>
    <s v="No"/>
    <x v="1"/>
    <s v="Yes"/>
    <n v="20"/>
    <n v="10"/>
    <x v="2"/>
  </r>
  <r>
    <n v="3308"/>
    <s v="Quentin Ramos"/>
    <x v="1"/>
    <d v="2024-05-13T00:00:00"/>
    <x v="1"/>
    <n v="5"/>
    <x v="2"/>
    <s v="No"/>
    <x v="1"/>
    <s v="No"/>
    <n v="0"/>
    <n v="0"/>
    <x v="1"/>
  </r>
  <r>
    <n v="3309"/>
    <s v="Raquel Novaes"/>
    <x v="0"/>
    <d v="2024-05-14T00:00:00"/>
    <x v="0"/>
    <n v="15"/>
    <x v="0"/>
    <s v="Yes"/>
    <x v="0"/>
    <s v="Yes"/>
    <n v="20"/>
    <n v="3"/>
    <x v="3"/>
  </r>
  <r>
    <n v="3310"/>
    <s v="Samantha Lopes"/>
    <x v="2"/>
    <d v="2024-05-15T00:00:00"/>
    <x v="1"/>
    <n v="10"/>
    <x v="1"/>
    <s v="No"/>
    <x v="1"/>
    <s v="Yes"/>
    <n v="20"/>
    <n v="15"/>
    <x v="7"/>
  </r>
  <r>
    <n v="3311"/>
    <s v="Tiago Martins"/>
    <x v="1"/>
    <d v="2024-05-16T00:00:00"/>
    <x v="0"/>
    <n v="5"/>
    <x v="0"/>
    <s v="No"/>
    <x v="1"/>
    <s v="No"/>
    <n v="0"/>
    <n v="1"/>
    <x v="4"/>
  </r>
  <r>
    <n v="3312"/>
    <s v="Ulysses Guimarães"/>
    <x v="0"/>
    <d v="2024-05-17T00:00:00"/>
    <x v="1"/>
    <n v="15"/>
    <x v="2"/>
    <s v="Yes"/>
    <x v="0"/>
    <s v="Yes"/>
    <n v="20"/>
    <n v="7"/>
    <x v="12"/>
  </r>
  <r>
    <n v="3313"/>
    <s v="Vanessa Silva"/>
    <x v="2"/>
    <d v="2024-05-18T00:00:00"/>
    <x v="0"/>
    <n v="10"/>
    <x v="0"/>
    <s v="No"/>
    <x v="1"/>
    <s v="Yes"/>
    <n v="20"/>
    <n v="10"/>
    <x v="2"/>
  </r>
  <r>
    <n v="3314"/>
    <s v="William Carneiro"/>
    <x v="1"/>
    <d v="2024-05-19T00:00:00"/>
    <x v="1"/>
    <n v="5"/>
    <x v="1"/>
    <s v="No"/>
    <x v="1"/>
    <s v="No"/>
    <n v="0"/>
    <n v="0"/>
    <x v="1"/>
  </r>
  <r>
    <n v="3315"/>
    <s v="Ximena Rocha"/>
    <x v="0"/>
    <d v="2024-05-20T00:00:00"/>
    <x v="0"/>
    <n v="15"/>
    <x v="0"/>
    <s v="Yes"/>
    <x v="0"/>
    <s v="Yes"/>
    <n v="20"/>
    <n v="20"/>
    <x v="8"/>
  </r>
  <r>
    <n v="3316"/>
    <s v="Yasmin Figueiredo"/>
    <x v="2"/>
    <d v="2024-05-21T00:00:00"/>
    <x v="1"/>
    <n v="10"/>
    <x v="2"/>
    <s v="No"/>
    <x v="1"/>
    <s v="Yes"/>
    <n v="20"/>
    <n v="15"/>
    <x v="7"/>
  </r>
  <r>
    <n v="3317"/>
    <s v="Zara Cunha"/>
    <x v="1"/>
    <d v="2024-05-22T00:00:00"/>
    <x v="0"/>
    <n v="5"/>
    <x v="0"/>
    <s v="No"/>
    <x v="1"/>
    <s v="No"/>
    <n v="0"/>
    <n v="1"/>
    <x v="4"/>
  </r>
  <r>
    <n v="3318"/>
    <s v="Alan Teixeira"/>
    <x v="0"/>
    <d v="2024-05-23T00:00:00"/>
    <x v="1"/>
    <n v="15"/>
    <x v="1"/>
    <s v="Yes"/>
    <x v="0"/>
    <s v="Yes"/>
    <n v="20"/>
    <n v="3"/>
    <x v="3"/>
  </r>
  <r>
    <n v="3319"/>
    <s v="Bárbara Oliveira"/>
    <x v="2"/>
    <d v="2024-05-24T00:00:00"/>
    <x v="0"/>
    <n v="10"/>
    <x v="0"/>
    <s v="No"/>
    <x v="1"/>
    <s v="Yes"/>
    <n v="20"/>
    <n v="10"/>
    <x v="2"/>
  </r>
  <r>
    <n v="3320"/>
    <s v="Carlos Junqueira"/>
    <x v="1"/>
    <d v="2024-05-25T00:00:00"/>
    <x v="1"/>
    <n v="5"/>
    <x v="2"/>
    <s v="No"/>
    <x v="1"/>
    <s v="No"/>
    <n v="0"/>
    <n v="0"/>
    <x v="1"/>
  </r>
  <r>
    <n v="3321"/>
    <s v="Daniela Moura"/>
    <x v="0"/>
    <d v="2024-05-26T00:00:00"/>
    <x v="0"/>
    <n v="15"/>
    <x v="0"/>
    <s v="Yes"/>
    <x v="0"/>
    <s v="Yes"/>
    <n v="20"/>
    <n v="5"/>
    <x v="0"/>
  </r>
  <r>
    <n v="3322"/>
    <s v="Eduardo Lima"/>
    <x v="2"/>
    <d v="2024-05-27T00:00:00"/>
    <x v="1"/>
    <n v="10"/>
    <x v="1"/>
    <s v="No"/>
    <x v="1"/>
    <s v="Yes"/>
    <n v="20"/>
    <n v="15"/>
    <x v="7"/>
  </r>
  <r>
    <n v="3323"/>
    <s v="Fabiana Araújo"/>
    <x v="1"/>
    <d v="2024-05-28T00:00:00"/>
    <x v="0"/>
    <n v="5"/>
    <x v="0"/>
    <s v="No"/>
    <x v="1"/>
    <s v="No"/>
    <n v="0"/>
    <n v="1"/>
    <x v="4"/>
  </r>
  <r>
    <n v="3324"/>
    <s v="Geraldo Ribeiro"/>
    <x v="0"/>
    <d v="2024-05-29T00:00:00"/>
    <x v="1"/>
    <n v="15"/>
    <x v="2"/>
    <s v="Yes"/>
    <x v="0"/>
    <s v="Yes"/>
    <n v="20"/>
    <n v="20"/>
    <x v="8"/>
  </r>
  <r>
    <n v="3325"/>
    <s v="Héctor Vargas"/>
    <x v="2"/>
    <d v="2024-05-30T00:00:00"/>
    <x v="0"/>
    <n v="10"/>
    <x v="2"/>
    <s v="No"/>
    <x v="1"/>
    <s v="Yes"/>
    <n v="20"/>
    <n v="15"/>
    <x v="7"/>
  </r>
  <r>
    <n v="3326"/>
    <s v="Isabela Fonseca"/>
    <x v="1"/>
    <d v="2024-05-31T00:00:00"/>
    <x v="1"/>
    <n v="5"/>
    <x v="1"/>
    <s v="No"/>
    <x v="1"/>
    <s v="No"/>
    <n v="0"/>
    <n v="0"/>
    <x v="1"/>
  </r>
  <r>
    <n v="3327"/>
    <s v="João Pedro Almeida"/>
    <x v="0"/>
    <d v="2024-06-01T00:00:00"/>
    <x v="0"/>
    <n v="15"/>
    <x v="0"/>
    <s v="Yes"/>
    <x v="0"/>
    <s v="Yes"/>
    <n v="20"/>
    <n v="7"/>
    <x v="12"/>
  </r>
  <r>
    <n v="3328"/>
    <s v="Klara Costa"/>
    <x v="2"/>
    <d v="2024-06-02T00:00:00"/>
    <x v="1"/>
    <n v="10"/>
    <x v="1"/>
    <s v="No"/>
    <x v="1"/>
    <s v="Yes"/>
    <n v="20"/>
    <n v="10"/>
    <x v="2"/>
  </r>
  <r>
    <n v="3329"/>
    <s v="Luciana Mendes"/>
    <x v="1"/>
    <d v="2024-06-03T00:00:00"/>
    <x v="0"/>
    <n v="5"/>
    <x v="2"/>
    <s v="No"/>
    <x v="1"/>
    <s v="No"/>
    <n v="0"/>
    <n v="1"/>
    <x v="4"/>
  </r>
  <r>
    <n v="3330"/>
    <s v="Marcelo Gouveia"/>
    <x v="0"/>
    <d v="2024-06-04T00:00:00"/>
    <x v="1"/>
    <n v="15"/>
    <x v="0"/>
    <s v="Yes"/>
    <x v="0"/>
    <s v="Yes"/>
    <n v="20"/>
    <n v="15"/>
    <x v="14"/>
  </r>
  <r>
    <n v="3331"/>
    <s v="Nívea Borges"/>
    <x v="2"/>
    <d v="2024-06-05T00:00:00"/>
    <x v="0"/>
    <n v="10"/>
    <x v="0"/>
    <s v="No"/>
    <x v="1"/>
    <s v="Yes"/>
    <n v="20"/>
    <n v="5"/>
    <x v="13"/>
  </r>
  <r>
    <n v="3332"/>
    <s v="Oscar Nogueira"/>
    <x v="1"/>
    <d v="2024-06-06T00:00:00"/>
    <x v="1"/>
    <n v="5"/>
    <x v="1"/>
    <s v="No"/>
    <x v="1"/>
    <s v="No"/>
    <n v="0"/>
    <n v="0"/>
    <x v="1"/>
  </r>
  <r>
    <n v="3333"/>
    <s v="Patrícia Alves"/>
    <x v="0"/>
    <d v="2024-06-07T00:00:00"/>
    <x v="0"/>
    <n v="15"/>
    <x v="2"/>
    <s v="Yes"/>
    <x v="0"/>
    <s v="Yes"/>
    <n v="20"/>
    <n v="20"/>
    <x v="8"/>
  </r>
  <r>
    <n v="3334"/>
    <s v="Rafaela Silva"/>
    <x v="2"/>
    <d v="2024-06-08T00:00:00"/>
    <x v="1"/>
    <n v="10"/>
    <x v="2"/>
    <s v="No"/>
    <x v="1"/>
    <s v="Yes"/>
    <n v="20"/>
    <n v="12"/>
    <x v="10"/>
  </r>
  <r>
    <n v="3335"/>
    <s v="Samantha Moraes"/>
    <x v="1"/>
    <d v="2024-06-09T00:00:00"/>
    <x v="0"/>
    <n v="5"/>
    <x v="0"/>
    <s v="No"/>
    <x v="1"/>
    <s v="No"/>
    <n v="0"/>
    <n v="2"/>
    <x v="11"/>
  </r>
  <r>
    <n v="3336"/>
    <s v="Tatiana Rocha"/>
    <x v="1"/>
    <d v="2024-06-10T00:00:00"/>
    <x v="0"/>
    <n v="5"/>
    <x v="0"/>
    <s v="No"/>
    <x v="1"/>
    <s v="No"/>
    <n v="0"/>
    <n v="0"/>
    <x v="1"/>
  </r>
  <r>
    <n v="3337"/>
    <s v="Ulisses Tavares"/>
    <x v="0"/>
    <d v="2024-06-11T00:00:00"/>
    <x v="1"/>
    <n v="15"/>
    <x v="2"/>
    <s v="Yes"/>
    <x v="0"/>
    <s v="Yes"/>
    <n v="20"/>
    <n v="7"/>
    <x v="12"/>
  </r>
  <r>
    <n v="3338"/>
    <s v="Víctor Lemos"/>
    <x v="2"/>
    <d v="2024-06-12T00:00:00"/>
    <x v="0"/>
    <n v="10"/>
    <x v="1"/>
    <s v="No"/>
    <x v="1"/>
    <s v="Yes"/>
    <n v="20"/>
    <n v="10"/>
    <x v="2"/>
  </r>
  <r>
    <n v="3339"/>
    <s v="Wilma Barros"/>
    <x v="1"/>
    <d v="2024-06-13T00:00:00"/>
    <x v="1"/>
    <n v="5"/>
    <x v="2"/>
    <s v="No"/>
    <x v="1"/>
    <s v="No"/>
    <n v="0"/>
    <n v="1"/>
    <x v="4"/>
  </r>
  <r>
    <n v="3340"/>
    <s v="Xavier Nascimento"/>
    <x v="0"/>
    <d v="2024-06-14T00:00:00"/>
    <x v="0"/>
    <n v="15"/>
    <x v="0"/>
    <s v="Yes"/>
    <x v="0"/>
    <s v="Yes"/>
    <n v="20"/>
    <n v="15"/>
    <x v="14"/>
  </r>
  <r>
    <n v="3341"/>
    <s v="Yago Pereira"/>
    <x v="2"/>
    <d v="2024-06-15T00:00:00"/>
    <x v="1"/>
    <n v="10"/>
    <x v="0"/>
    <s v="No"/>
    <x v="1"/>
    <s v="Yes"/>
    <n v="20"/>
    <n v="5"/>
    <x v="13"/>
  </r>
  <r>
    <n v="3342"/>
    <s v="Zilda Ferreira"/>
    <x v="1"/>
    <d v="2024-06-16T00:00:00"/>
    <x v="0"/>
    <n v="5"/>
    <x v="1"/>
    <s v="No"/>
    <x v="1"/>
    <s v="No"/>
    <n v="0"/>
    <n v="0"/>
    <x v="1"/>
  </r>
  <r>
    <n v="3343"/>
    <s v="Amanda Lopes"/>
    <x v="0"/>
    <d v="2024-06-17T00:00:00"/>
    <x v="1"/>
    <n v="15"/>
    <x v="2"/>
    <s v="Yes"/>
    <x v="0"/>
    <s v="Yes"/>
    <n v="20"/>
    <n v="20"/>
    <x v="8"/>
  </r>
  <r>
    <n v="3344"/>
    <s v="Bruno Miranda"/>
    <x v="2"/>
    <d v="2024-06-18T00:00:00"/>
    <x v="0"/>
    <n v="10"/>
    <x v="2"/>
    <s v="No"/>
    <x v="1"/>
    <s v="Yes"/>
    <n v="20"/>
    <n v="12"/>
    <x v="10"/>
  </r>
  <r>
    <n v="3345"/>
    <s v="Célia Torres"/>
    <x v="1"/>
    <d v="2024-06-19T00:00:00"/>
    <x v="1"/>
    <n v="5"/>
    <x v="0"/>
    <s v="No"/>
    <x v="1"/>
    <s v="No"/>
    <n v="0"/>
    <n v="2"/>
    <x v="11"/>
  </r>
  <r>
    <n v="3346"/>
    <s v="Diogo Souza"/>
    <x v="0"/>
    <d v="2024-06-20T00:00:00"/>
    <x v="0"/>
    <n v="15"/>
    <x v="1"/>
    <s v="Yes"/>
    <x v="0"/>
    <s v="Yes"/>
    <n v="20"/>
    <n v="5"/>
    <x v="0"/>
  </r>
  <r>
    <n v="3347"/>
    <s v="Elisa Castro"/>
    <x v="2"/>
    <d v="2024-06-21T00:00:00"/>
    <x v="1"/>
    <n v="10"/>
    <x v="0"/>
    <s v="No"/>
    <x v="1"/>
    <s v="Yes"/>
    <n v="20"/>
    <n v="10"/>
    <x v="2"/>
  </r>
  <r>
    <n v="3348"/>
    <s v="Fátima Lima"/>
    <x v="1"/>
    <d v="2024-06-22T00:00:00"/>
    <x v="0"/>
    <n v="5"/>
    <x v="2"/>
    <s v="No"/>
    <x v="1"/>
    <s v="No"/>
    <n v="0"/>
    <n v="0"/>
    <x v="1"/>
  </r>
  <r>
    <n v="3349"/>
    <s v="Geraldo Ribeiro"/>
    <x v="0"/>
    <d v="2024-06-23T00:00:00"/>
    <x v="1"/>
    <n v="15"/>
    <x v="0"/>
    <s v="Yes"/>
    <x v="0"/>
    <s v="Yes"/>
    <n v="20"/>
    <n v="3"/>
    <x v="3"/>
  </r>
  <r>
    <n v="3350"/>
    <s v="Hélio Martins"/>
    <x v="2"/>
    <d v="2024-06-24T00:00:00"/>
    <x v="0"/>
    <n v="10"/>
    <x v="1"/>
    <s v="No"/>
    <x v="1"/>
    <s v="Yes"/>
    <n v="20"/>
    <n v="15"/>
    <x v="7"/>
  </r>
  <r>
    <n v="3351"/>
    <s v="Íris Santos"/>
    <x v="1"/>
    <d v="2024-06-25T00:00:00"/>
    <x v="1"/>
    <n v="5"/>
    <x v="0"/>
    <s v="No"/>
    <x v="1"/>
    <s v="No"/>
    <n v="0"/>
    <n v="1"/>
    <x v="4"/>
  </r>
  <r>
    <n v="3352"/>
    <s v="João Marcelo"/>
    <x v="0"/>
    <d v="2024-06-26T00:00:00"/>
    <x v="0"/>
    <n v="15"/>
    <x v="2"/>
    <s v="Yes"/>
    <x v="0"/>
    <s v="Yes"/>
    <n v="20"/>
    <n v="7"/>
    <x v="12"/>
  </r>
  <r>
    <n v="3353"/>
    <s v="Larissa Gomes"/>
    <x v="2"/>
    <d v="2024-06-27T00:00:00"/>
    <x v="1"/>
    <n v="10"/>
    <x v="0"/>
    <s v="No"/>
    <x v="1"/>
    <s v="Yes"/>
    <n v="20"/>
    <n v="10"/>
    <x v="2"/>
  </r>
  <r>
    <n v="3354"/>
    <s v="Márcio Silva"/>
    <x v="1"/>
    <d v="2024-06-28T00:00:00"/>
    <x v="0"/>
    <n v="5"/>
    <x v="1"/>
    <s v="No"/>
    <x v="1"/>
    <s v="No"/>
    <n v="0"/>
    <n v="0"/>
    <x v="1"/>
  </r>
  <r>
    <n v="3355"/>
    <s v="Nadia Costa"/>
    <x v="0"/>
    <d v="2024-06-29T00:00:00"/>
    <x v="1"/>
    <n v="15"/>
    <x v="0"/>
    <s v="Yes"/>
    <x v="0"/>
    <s v="Yes"/>
    <n v="20"/>
    <n v="20"/>
    <x v="8"/>
  </r>
  <r>
    <n v="3356"/>
    <s v="Oscar Almeida"/>
    <x v="2"/>
    <d v="2024-06-30T00:00:00"/>
    <x v="0"/>
    <n v="10"/>
    <x v="2"/>
    <s v="No"/>
    <x v="1"/>
    <s v="Yes"/>
    <n v="20"/>
    <n v="15"/>
    <x v="7"/>
  </r>
  <r>
    <n v="3357"/>
    <s v="Patricia Soares"/>
    <x v="1"/>
    <d v="2024-07-01T00:00:00"/>
    <x v="1"/>
    <n v="5"/>
    <x v="0"/>
    <s v="No"/>
    <x v="1"/>
    <s v="No"/>
    <n v="0"/>
    <n v="1"/>
    <x v="4"/>
  </r>
  <r>
    <n v="3358"/>
    <s v="Quênia Barros"/>
    <x v="0"/>
    <d v="2024-07-02T00:00:00"/>
    <x v="0"/>
    <n v="15"/>
    <x v="1"/>
    <s v="Yes"/>
    <x v="0"/>
    <s v="Yes"/>
    <n v="20"/>
    <n v="3"/>
    <x v="3"/>
  </r>
  <r>
    <n v="3359"/>
    <s v="Rafael Torres"/>
    <x v="2"/>
    <d v="2024-07-03T00:00:00"/>
    <x v="1"/>
    <n v="10"/>
    <x v="0"/>
    <s v="No"/>
    <x v="1"/>
    <s v="Yes"/>
    <n v="20"/>
    <n v="10"/>
    <x v="2"/>
  </r>
  <r>
    <n v="3360"/>
    <s v="Silvia Nascimento"/>
    <x v="1"/>
    <d v="2024-07-04T00:00:00"/>
    <x v="0"/>
    <n v="5"/>
    <x v="2"/>
    <s v="No"/>
    <x v="1"/>
    <s v="No"/>
    <n v="0"/>
    <n v="0"/>
    <x v="1"/>
  </r>
  <r>
    <n v="3361"/>
    <s v="Tiago Mendes"/>
    <x v="0"/>
    <d v="2024-07-05T00:00:00"/>
    <x v="1"/>
    <n v="15"/>
    <x v="0"/>
    <s v="Yes"/>
    <x v="0"/>
    <s v="Yes"/>
    <n v="20"/>
    <n v="15"/>
    <x v="14"/>
  </r>
  <r>
    <n v="3362"/>
    <s v="Ursula Silva"/>
    <x v="2"/>
    <d v="2024-07-06T00:00:00"/>
    <x v="0"/>
    <n v="10"/>
    <x v="1"/>
    <s v="No"/>
    <x v="1"/>
    <s v="Yes"/>
    <n v="20"/>
    <n v="15"/>
    <x v="7"/>
  </r>
  <r>
    <n v="3363"/>
    <s v="Vanessa Moraes"/>
    <x v="1"/>
    <d v="2024-07-07T00:00:00"/>
    <x v="1"/>
    <n v="5"/>
    <x v="0"/>
    <s v="No"/>
    <x v="1"/>
    <s v="No"/>
    <n v="0"/>
    <n v="1"/>
    <x v="4"/>
  </r>
  <r>
    <n v="3364"/>
    <s v="Waldir Junior"/>
    <x v="0"/>
    <d v="2024-07-08T00:00:00"/>
    <x v="0"/>
    <n v="15"/>
    <x v="2"/>
    <s v="Yes"/>
    <x v="0"/>
    <s v="Yes"/>
    <n v="20"/>
    <n v="7"/>
    <x v="12"/>
  </r>
  <r>
    <n v="3365"/>
    <s v="Xavier Lopes"/>
    <x v="2"/>
    <d v="2024-07-09T00:00:00"/>
    <x v="1"/>
    <n v="10"/>
    <x v="0"/>
    <s v="No"/>
    <x v="1"/>
    <s v="Yes"/>
    <n v="20"/>
    <n v="10"/>
    <x v="2"/>
  </r>
  <r>
    <n v="3366"/>
    <s v="Yolanda Freitas"/>
    <x v="1"/>
    <d v="2024-07-10T00:00:00"/>
    <x v="0"/>
    <n v="5"/>
    <x v="0"/>
    <s v="No"/>
    <x v="1"/>
    <s v="No"/>
    <n v="0"/>
    <n v="0"/>
    <x v="1"/>
  </r>
  <r>
    <n v="3367"/>
    <s v="Zacarias Nunes"/>
    <x v="0"/>
    <d v="2024-07-11T00:00:00"/>
    <x v="1"/>
    <n v="15"/>
    <x v="2"/>
    <s v="Yes"/>
    <x v="0"/>
    <s v="Yes"/>
    <n v="20"/>
    <n v="7"/>
    <x v="12"/>
  </r>
  <r>
    <n v="3368"/>
    <s v="Ana Clara Barreto"/>
    <x v="2"/>
    <d v="2024-07-12T00:00:00"/>
    <x v="0"/>
    <n v="10"/>
    <x v="1"/>
    <s v="No"/>
    <x v="1"/>
    <s v="Yes"/>
    <n v="20"/>
    <n v="10"/>
    <x v="2"/>
  </r>
  <r>
    <n v="3369"/>
    <s v="Bruno Henrique"/>
    <x v="1"/>
    <d v="2024-07-13T00:00:00"/>
    <x v="1"/>
    <n v="5"/>
    <x v="2"/>
    <s v="No"/>
    <x v="1"/>
    <s v="No"/>
    <n v="0"/>
    <n v="1"/>
    <x v="4"/>
  </r>
  <r>
    <n v="3370"/>
    <s v="Carlos Eduardo"/>
    <x v="0"/>
    <d v="2024-07-14T00:00:00"/>
    <x v="0"/>
    <n v="15"/>
    <x v="0"/>
    <s v="Yes"/>
    <x v="0"/>
    <s v="Yes"/>
    <n v="20"/>
    <n v="15"/>
    <x v="14"/>
  </r>
  <r>
    <n v="3371"/>
    <s v="Débora Lima"/>
    <x v="2"/>
    <d v="2024-07-15T00:00:00"/>
    <x v="1"/>
    <n v="10"/>
    <x v="0"/>
    <s v="No"/>
    <x v="1"/>
    <s v="Yes"/>
    <n v="20"/>
    <n v="5"/>
    <x v="13"/>
  </r>
  <r>
    <n v="3372"/>
    <s v="Elisa Neves"/>
    <x v="1"/>
    <d v="2024-07-16T00:00:00"/>
    <x v="0"/>
    <n v="5"/>
    <x v="1"/>
    <s v="No"/>
    <x v="1"/>
    <s v="No"/>
    <n v="0"/>
    <n v="0"/>
    <x v="1"/>
  </r>
  <r>
    <n v="3373"/>
    <s v="Fabiano Gomes"/>
    <x v="0"/>
    <d v="2024-07-17T00:00:00"/>
    <x v="1"/>
    <n v="15"/>
    <x v="2"/>
    <s v="Yes"/>
    <x v="0"/>
    <s v="Yes"/>
    <n v="20"/>
    <n v="20"/>
    <x v="8"/>
  </r>
  <r>
    <n v="3374"/>
    <s v="Gisele Oliveira"/>
    <x v="2"/>
    <d v="2024-07-18T00:00:00"/>
    <x v="0"/>
    <n v="10"/>
    <x v="2"/>
    <s v="No"/>
    <x v="1"/>
    <s v="Yes"/>
    <n v="20"/>
    <n v="12"/>
    <x v="10"/>
  </r>
  <r>
    <n v="3375"/>
    <s v="Héctor Silva"/>
    <x v="1"/>
    <d v="2024-07-19T00:00:00"/>
    <x v="1"/>
    <n v="5"/>
    <x v="0"/>
    <s v="No"/>
    <x v="1"/>
    <s v="No"/>
    <n v="0"/>
    <n v="2"/>
    <x v="11"/>
  </r>
  <r>
    <n v="3376"/>
    <s v="Igor Martins"/>
    <x v="0"/>
    <d v="2024-07-20T00:00:00"/>
    <x v="0"/>
    <n v="15"/>
    <x v="1"/>
    <s v="Yes"/>
    <x v="0"/>
    <s v="Yes"/>
    <n v="20"/>
    <n v="5"/>
    <x v="0"/>
  </r>
  <r>
    <n v="3377"/>
    <s v="Joana Figueiredo"/>
    <x v="2"/>
    <d v="2024-07-21T00:00:00"/>
    <x v="1"/>
    <n v="10"/>
    <x v="0"/>
    <s v="No"/>
    <x v="1"/>
    <s v="Yes"/>
    <n v="20"/>
    <n v="10"/>
    <x v="2"/>
  </r>
  <r>
    <n v="3378"/>
    <s v="Kleber Machado"/>
    <x v="1"/>
    <d v="2024-07-22T00:00:00"/>
    <x v="0"/>
    <n v="5"/>
    <x v="2"/>
    <s v="No"/>
    <x v="1"/>
    <s v="No"/>
    <n v="0"/>
    <n v="0"/>
    <x v="1"/>
  </r>
  <r>
    <n v="3379"/>
    <s v="Luciana Santos"/>
    <x v="0"/>
    <d v="2024-07-23T00:00:00"/>
    <x v="1"/>
    <n v="15"/>
    <x v="0"/>
    <s v="Yes"/>
    <x v="0"/>
    <s v="Yes"/>
    <n v="20"/>
    <n v="3"/>
    <x v="3"/>
  </r>
  <r>
    <n v="3380"/>
    <s v="Marcos Teixeira"/>
    <x v="2"/>
    <d v="2024-07-24T00:00:00"/>
    <x v="0"/>
    <n v="10"/>
    <x v="1"/>
    <s v="No"/>
    <x v="1"/>
    <s v="Yes"/>
    <n v="20"/>
    <n v="15"/>
    <x v="7"/>
  </r>
  <r>
    <n v="3381"/>
    <s v="Natalia Costa"/>
    <x v="1"/>
    <d v="2024-07-25T00:00:00"/>
    <x v="1"/>
    <n v="5"/>
    <x v="0"/>
    <s v="No"/>
    <x v="1"/>
    <s v="No"/>
    <n v="0"/>
    <n v="1"/>
    <x v="4"/>
  </r>
  <r>
    <n v="3382"/>
    <s v="Oscar Ribeiro"/>
    <x v="0"/>
    <d v="2024-07-26T00:00:00"/>
    <x v="0"/>
    <n v="15"/>
    <x v="2"/>
    <s v="Yes"/>
    <x v="0"/>
    <s v="Yes"/>
    <n v="20"/>
    <n v="7"/>
    <x v="12"/>
  </r>
  <r>
    <n v="3383"/>
    <s v="Patricia Almeida"/>
    <x v="2"/>
    <d v="2024-07-27T00:00:00"/>
    <x v="1"/>
    <n v="10"/>
    <x v="0"/>
    <s v="No"/>
    <x v="1"/>
    <s v="Yes"/>
    <n v="20"/>
    <n v="10"/>
    <x v="2"/>
  </r>
  <r>
    <n v="3384"/>
    <s v="Quirino Junior"/>
    <x v="1"/>
    <d v="2024-07-28T00:00:00"/>
    <x v="0"/>
    <n v="5"/>
    <x v="1"/>
    <s v="No"/>
    <x v="1"/>
    <s v="No"/>
    <n v="0"/>
    <n v="0"/>
    <x v="1"/>
  </r>
  <r>
    <n v="3385"/>
    <s v="Renata Machado"/>
    <x v="0"/>
    <d v="2024-07-29T00:00:00"/>
    <x v="1"/>
    <n v="15"/>
    <x v="0"/>
    <s v="Yes"/>
    <x v="0"/>
    <s v="Yes"/>
    <n v="20"/>
    <n v="20"/>
    <x v="8"/>
  </r>
  <r>
    <n v="3386"/>
    <s v="Sônia Alves"/>
    <x v="2"/>
    <d v="2024-07-30T00:00:00"/>
    <x v="0"/>
    <n v="10"/>
    <x v="2"/>
    <s v="No"/>
    <x v="1"/>
    <s v="Yes"/>
    <n v="20"/>
    <n v="15"/>
    <x v="7"/>
  </r>
  <r>
    <n v="3387"/>
    <s v="Tiago Nunes"/>
    <x v="1"/>
    <d v="2024-07-31T00:00:00"/>
    <x v="1"/>
    <n v="5"/>
    <x v="0"/>
    <s v="No"/>
    <x v="1"/>
    <s v="No"/>
    <n v="0"/>
    <n v="1"/>
    <x v="4"/>
  </r>
  <r>
    <n v="3388"/>
    <s v="Ulysses Pereira"/>
    <x v="0"/>
    <d v="2024-08-01T00:00:00"/>
    <x v="0"/>
    <n v="15"/>
    <x v="1"/>
    <s v="Yes"/>
    <x v="0"/>
    <s v="Yes"/>
    <n v="20"/>
    <n v="3"/>
    <x v="3"/>
  </r>
  <r>
    <n v="3389"/>
    <s v="Vanessa Lima"/>
    <x v="2"/>
    <d v="2024-08-02T00:00:00"/>
    <x v="1"/>
    <n v="10"/>
    <x v="0"/>
    <s v="No"/>
    <x v="1"/>
    <s v="Yes"/>
    <n v="20"/>
    <n v="10"/>
    <x v="2"/>
  </r>
  <r>
    <n v="3390"/>
    <s v="Wagner Santos"/>
    <x v="1"/>
    <d v="2024-08-03T00:00:00"/>
    <x v="0"/>
    <n v="5"/>
    <x v="2"/>
    <s v="No"/>
    <x v="1"/>
    <s v="No"/>
    <n v="0"/>
    <n v="0"/>
    <x v="1"/>
  </r>
  <r>
    <n v="3391"/>
    <s v="Xuxa Meneghel"/>
    <x v="0"/>
    <d v="2024-08-04T00:00:00"/>
    <x v="1"/>
    <n v="15"/>
    <x v="0"/>
    <s v="Yes"/>
    <x v="0"/>
    <s v="Yes"/>
    <n v="20"/>
    <n v="15"/>
    <x v="14"/>
  </r>
  <r>
    <n v="3392"/>
    <s v="Yasmin Silva"/>
    <x v="2"/>
    <d v="2024-08-05T00:00:00"/>
    <x v="0"/>
    <n v="10"/>
    <x v="1"/>
    <s v="No"/>
    <x v="1"/>
    <s v="Yes"/>
    <n v="20"/>
    <n v="15"/>
    <x v="7"/>
  </r>
  <r>
    <n v="3393"/>
    <s v="Zacarias de Souza"/>
    <x v="1"/>
    <d v="2024-08-06T00:00:00"/>
    <x v="1"/>
    <n v="5"/>
    <x v="0"/>
    <s v="No"/>
    <x v="1"/>
    <s v="No"/>
    <n v="0"/>
    <n v="1"/>
    <x v="4"/>
  </r>
  <r>
    <n v="3394"/>
    <s v="André Lima"/>
    <x v="0"/>
    <d v="2024-08-07T00:00:00"/>
    <x v="0"/>
    <n v="15"/>
    <x v="2"/>
    <s v="Yes"/>
    <x v="0"/>
    <s v="Yes"/>
    <n v="20"/>
    <n v="7"/>
    <x v="12"/>
  </r>
  <r>
    <n v="3395"/>
    <s v="Bianca Freitas"/>
    <x v="2"/>
    <d v="2024-08-08T00:00:00"/>
    <x v="1"/>
    <n v="10"/>
    <x v="0"/>
    <s v="No"/>
    <x v="1"/>
    <s v="Yes"/>
    <n v="20"/>
    <n v="10"/>
    <x v="2"/>
  </r>
  <r>
    <n v="3396"/>
    <s v="Caio Mendes"/>
    <x v="1"/>
    <d v="2024-08-09T00:00:00"/>
    <x v="0"/>
    <n v="5"/>
    <x v="1"/>
    <s v="No"/>
    <x v="1"/>
    <s v="No"/>
    <n v="0"/>
    <n v="0"/>
    <x v="1"/>
  </r>
  <r>
    <n v="3397"/>
    <s v="Daniela Moura"/>
    <x v="0"/>
    <d v="2024-08-10T00:00:00"/>
    <x v="1"/>
    <n v="15"/>
    <x v="0"/>
    <s v="Yes"/>
    <x v="0"/>
    <s v="Yes"/>
    <n v="20"/>
    <n v="20"/>
    <x v="8"/>
  </r>
  <r>
    <n v="3398"/>
    <s v="Eduardo Costa"/>
    <x v="2"/>
    <d v="2024-08-11T00:00:00"/>
    <x v="0"/>
    <n v="10"/>
    <x v="2"/>
    <s v="No"/>
    <x v="1"/>
    <s v="Yes"/>
    <n v="20"/>
    <n v="15"/>
    <x v="7"/>
  </r>
  <r>
    <n v="3399"/>
    <s v="Fernanda Gomes"/>
    <x v="1"/>
    <d v="2024-08-12T00:00:00"/>
    <x v="1"/>
    <n v="5"/>
    <x v="0"/>
    <s v="No"/>
    <x v="1"/>
    <s v="No"/>
    <n v="0"/>
    <n v="1"/>
    <x v="4"/>
  </r>
  <r>
    <n v="3400"/>
    <s v="Guilherme Souza"/>
    <x v="0"/>
    <d v="2024-08-13T00:00:00"/>
    <x v="0"/>
    <n v="15"/>
    <x v="1"/>
    <s v="Yes"/>
    <x v="0"/>
    <s v="Yes"/>
    <n v="20"/>
    <n v="5"/>
    <x v="0"/>
  </r>
  <r>
    <n v="3401"/>
    <s v="Helena Ribeiro"/>
    <x v="2"/>
    <d v="2024-08-14T00:00:00"/>
    <x v="1"/>
    <n v="10"/>
    <x v="0"/>
    <s v="No"/>
    <x v="1"/>
    <s v="Yes"/>
    <n v="20"/>
    <n v="10"/>
    <x v="2"/>
  </r>
  <r>
    <n v="3402"/>
    <s v="Igor Santos"/>
    <x v="1"/>
    <d v="2024-08-15T00:00:00"/>
    <x v="0"/>
    <n v="5"/>
    <x v="2"/>
    <s v="No"/>
    <x v="1"/>
    <s v="No"/>
    <n v="0"/>
    <n v="0"/>
    <x v="1"/>
  </r>
  <r>
    <n v="3403"/>
    <s v="João Carvalho"/>
    <x v="0"/>
    <d v="2024-08-16T00:00:00"/>
    <x v="1"/>
    <n v="15"/>
    <x v="0"/>
    <s v="Yes"/>
    <x v="0"/>
    <s v="Yes"/>
    <n v="20"/>
    <n v="3"/>
    <x v="3"/>
  </r>
  <r>
    <n v="3404"/>
    <s v="Klara Fagundes"/>
    <x v="2"/>
    <d v="2024-08-17T00:00:00"/>
    <x v="0"/>
    <n v="10"/>
    <x v="1"/>
    <s v="No"/>
    <x v="1"/>
    <s v="Yes"/>
    <n v="20"/>
    <n v="15"/>
    <x v="7"/>
  </r>
  <r>
    <n v="3405"/>
    <s v="Lúcia Mendonça"/>
    <x v="1"/>
    <d v="2024-08-18T00:00:00"/>
    <x v="1"/>
    <n v="5"/>
    <x v="0"/>
    <s v="No"/>
    <x v="1"/>
    <s v="No"/>
    <n v="0"/>
    <n v="1"/>
    <x v="4"/>
  </r>
  <r>
    <n v="3406"/>
    <s v="Marcelo Novaes"/>
    <x v="1"/>
    <d v="2024-08-19T00:00:00"/>
    <x v="0"/>
    <n v="5"/>
    <x v="0"/>
    <s v="No"/>
    <x v="1"/>
    <s v="No"/>
    <n v="0"/>
    <n v="0"/>
    <x v="1"/>
  </r>
  <r>
    <n v="3407"/>
    <s v="Nina Pacheco"/>
    <x v="0"/>
    <d v="2024-08-20T00:00:00"/>
    <x v="1"/>
    <n v="15"/>
    <x v="2"/>
    <s v="Yes"/>
    <x v="0"/>
    <s v="Yes"/>
    <n v="20"/>
    <n v="7"/>
    <x v="12"/>
  </r>
  <r>
    <n v="3408"/>
    <s v="Olívia Rios"/>
    <x v="2"/>
    <d v="2024-08-21T00:00:00"/>
    <x v="0"/>
    <n v="10"/>
    <x v="1"/>
    <s v="No"/>
    <x v="1"/>
    <s v="Yes"/>
    <n v="20"/>
    <n v="10"/>
    <x v="2"/>
  </r>
  <r>
    <n v="3409"/>
    <s v="Paulo Quintana"/>
    <x v="1"/>
    <d v="2024-08-22T00:00:00"/>
    <x v="1"/>
    <n v="5"/>
    <x v="2"/>
    <s v="No"/>
    <x v="1"/>
    <s v="No"/>
    <n v="0"/>
    <n v="1"/>
    <x v="4"/>
  </r>
  <r>
    <n v="3410"/>
    <s v="Raquel Domingos"/>
    <x v="0"/>
    <d v="2024-08-23T00:00:00"/>
    <x v="0"/>
    <n v="15"/>
    <x v="0"/>
    <s v="Yes"/>
    <x v="0"/>
    <s v="Yes"/>
    <n v="20"/>
    <n v="15"/>
    <x v="14"/>
  </r>
  <r>
    <n v="3411"/>
    <s v="Samuel Viana"/>
    <x v="2"/>
    <d v="2024-08-24T00:00:00"/>
    <x v="1"/>
    <n v="10"/>
    <x v="0"/>
    <s v="No"/>
    <x v="1"/>
    <s v="Yes"/>
    <n v="20"/>
    <n v="5"/>
    <x v="13"/>
  </r>
  <r>
    <n v="3412"/>
    <s v="Tatiane Rocha"/>
    <x v="1"/>
    <d v="2024-08-25T00:00:00"/>
    <x v="0"/>
    <n v="5"/>
    <x v="1"/>
    <s v="No"/>
    <x v="1"/>
    <s v="No"/>
    <n v="0"/>
    <n v="0"/>
    <x v="1"/>
  </r>
  <r>
    <n v="3413"/>
    <s v="Ulysses Farias"/>
    <x v="0"/>
    <d v="2024-08-26T00:00:00"/>
    <x v="1"/>
    <n v="15"/>
    <x v="2"/>
    <s v="Yes"/>
    <x v="0"/>
    <s v="Yes"/>
    <n v="20"/>
    <n v="20"/>
    <x v="8"/>
  </r>
  <r>
    <n v="3414"/>
    <s v="Vanessa Moreira"/>
    <x v="2"/>
    <d v="2024-08-27T00:00:00"/>
    <x v="0"/>
    <n v="10"/>
    <x v="2"/>
    <s v="No"/>
    <x v="1"/>
    <s v="Yes"/>
    <n v="20"/>
    <n v="12"/>
    <x v="10"/>
  </r>
  <r>
    <n v="3415"/>
    <s v="William Carvalho"/>
    <x v="1"/>
    <d v="2024-08-28T00:00:00"/>
    <x v="1"/>
    <n v="5"/>
    <x v="0"/>
    <s v="No"/>
    <x v="1"/>
    <s v="No"/>
    <n v="0"/>
    <n v="2"/>
    <x v="11"/>
  </r>
  <r>
    <n v="3416"/>
    <s v="Ximena Barros"/>
    <x v="0"/>
    <d v="2024-08-29T00:00:00"/>
    <x v="0"/>
    <n v="15"/>
    <x v="1"/>
    <s v="Yes"/>
    <x v="0"/>
    <s v="Yes"/>
    <n v="20"/>
    <n v="5"/>
    <x v="0"/>
  </r>
  <r>
    <n v="3417"/>
    <s v="Yara Machado"/>
    <x v="2"/>
    <d v="2024-08-30T00:00:00"/>
    <x v="1"/>
    <n v="10"/>
    <x v="0"/>
    <s v="No"/>
    <x v="1"/>
    <s v="Yes"/>
    <n v="20"/>
    <n v="10"/>
    <x v="2"/>
  </r>
  <r>
    <n v="3418"/>
    <s v="Zacarias Costa"/>
    <x v="1"/>
    <d v="2024-08-31T00:00:00"/>
    <x v="0"/>
    <n v="5"/>
    <x v="2"/>
    <s v="No"/>
    <x v="1"/>
    <s v="No"/>
    <n v="0"/>
    <n v="0"/>
    <x v="1"/>
  </r>
  <r>
    <n v="3419"/>
    <s v="André Lopes"/>
    <x v="0"/>
    <d v="2024-09-01T00:00:00"/>
    <x v="1"/>
    <n v="15"/>
    <x v="0"/>
    <s v="Yes"/>
    <x v="0"/>
    <s v="Yes"/>
    <n v="20"/>
    <n v="3"/>
    <x v="3"/>
  </r>
  <r>
    <n v="3420"/>
    <s v="Beatriz Souza"/>
    <x v="2"/>
    <d v="2024-09-02T00:00:00"/>
    <x v="0"/>
    <n v="10"/>
    <x v="1"/>
    <s v="No"/>
    <x v="1"/>
    <s v="Yes"/>
    <n v="20"/>
    <n v="15"/>
    <x v="7"/>
  </r>
  <r>
    <n v="3421"/>
    <s v="Caio Pereira"/>
    <x v="1"/>
    <d v="2024-09-03T00:00:00"/>
    <x v="1"/>
    <n v="5"/>
    <x v="0"/>
    <s v="No"/>
    <x v="1"/>
    <s v="No"/>
    <n v="0"/>
    <n v="1"/>
    <x v="4"/>
  </r>
  <r>
    <n v="3422"/>
    <s v="Daniela Araújo"/>
    <x v="0"/>
    <d v="2024-09-04T00:00:00"/>
    <x v="0"/>
    <n v="15"/>
    <x v="2"/>
    <s v="Yes"/>
    <x v="0"/>
    <s v="Yes"/>
    <n v="20"/>
    <n v="7"/>
    <x v="12"/>
  </r>
  <r>
    <n v="3423"/>
    <s v="Eduardo Santos"/>
    <x v="2"/>
    <d v="2024-09-05T00:00:00"/>
    <x v="1"/>
    <n v="10"/>
    <x v="0"/>
    <s v="No"/>
    <x v="1"/>
    <s v="Yes"/>
    <n v="20"/>
    <n v="10"/>
    <x v="2"/>
  </r>
  <r>
    <n v="3424"/>
    <s v="Fernanda Lima"/>
    <x v="1"/>
    <d v="2024-09-06T00:00:00"/>
    <x v="0"/>
    <n v="5"/>
    <x v="1"/>
    <s v="No"/>
    <x v="1"/>
    <s v="No"/>
    <n v="0"/>
    <n v="0"/>
    <x v="1"/>
  </r>
  <r>
    <n v="3425"/>
    <s v="Gabriel Teixeira"/>
    <x v="0"/>
    <d v="2024-09-07T00:00:00"/>
    <x v="1"/>
    <n v="15"/>
    <x v="0"/>
    <s v="Yes"/>
    <x v="0"/>
    <s v="Yes"/>
    <n v="20"/>
    <n v="20"/>
    <x v="8"/>
  </r>
  <r>
    <n v="3426"/>
    <s v="Helena Ribeiro"/>
    <x v="2"/>
    <d v="2024-09-08T00:00:00"/>
    <x v="0"/>
    <n v="10"/>
    <x v="2"/>
    <s v="No"/>
    <x v="1"/>
    <s v="Yes"/>
    <n v="20"/>
    <n v="15"/>
    <x v="7"/>
  </r>
  <r>
    <n v="3427"/>
    <s v="Igor Mendes"/>
    <x v="1"/>
    <d v="2024-09-09T00:00:00"/>
    <x v="1"/>
    <n v="5"/>
    <x v="0"/>
    <s v="No"/>
    <x v="1"/>
    <s v="No"/>
    <n v="0"/>
    <n v="1"/>
    <x v="4"/>
  </r>
  <r>
    <n v="3428"/>
    <s v="Joana Silveira"/>
    <x v="0"/>
    <d v="2024-09-10T00:00:00"/>
    <x v="0"/>
    <n v="15"/>
    <x v="1"/>
    <s v="Yes"/>
    <x v="0"/>
    <s v="Yes"/>
    <n v="20"/>
    <n v="3"/>
    <x v="3"/>
  </r>
  <r>
    <n v="3429"/>
    <s v="Lucas Martins"/>
    <x v="2"/>
    <d v="2024-09-11T00:00:00"/>
    <x v="1"/>
    <n v="10"/>
    <x v="0"/>
    <s v="No"/>
    <x v="1"/>
    <s v="Yes"/>
    <n v="20"/>
    <n v="10"/>
    <x v="2"/>
  </r>
  <r>
    <n v="3430"/>
    <s v="Marcela Gouveia"/>
    <x v="1"/>
    <d v="2024-09-12T00:00:00"/>
    <x v="0"/>
    <n v="5"/>
    <x v="2"/>
    <s v="No"/>
    <x v="1"/>
    <s v="No"/>
    <n v="0"/>
    <n v="0"/>
    <x v="1"/>
  </r>
  <r>
    <n v="3431"/>
    <s v="Nicolas Borges"/>
    <x v="0"/>
    <d v="2024-09-13T00:00:00"/>
    <x v="1"/>
    <n v="15"/>
    <x v="0"/>
    <s v="Yes"/>
    <x v="0"/>
    <s v="Yes"/>
    <n v="20"/>
    <n v="15"/>
    <x v="14"/>
  </r>
  <r>
    <n v="3432"/>
    <s v="Olivia Freitas"/>
    <x v="2"/>
    <d v="2024-09-14T00:00:00"/>
    <x v="0"/>
    <n v="10"/>
    <x v="1"/>
    <s v="No"/>
    <x v="1"/>
    <s v="Yes"/>
    <n v="20"/>
    <n v="15"/>
    <x v="7"/>
  </r>
  <r>
    <n v="3433"/>
    <s v="Paulo Nogueira"/>
    <x v="1"/>
    <d v="2024-09-15T00:00:00"/>
    <x v="1"/>
    <n v="5"/>
    <x v="0"/>
    <s v="No"/>
    <x v="1"/>
    <s v="No"/>
    <n v="0"/>
    <n v="1"/>
    <x v="4"/>
  </r>
  <r>
    <n v="3434"/>
    <s v="Raquel Andrade"/>
    <x v="0"/>
    <d v="2024-09-16T00:00:00"/>
    <x v="0"/>
    <n v="15"/>
    <x v="2"/>
    <s v="Yes"/>
    <x v="0"/>
    <s v="Yes"/>
    <n v="20"/>
    <n v="7"/>
    <x v="12"/>
  </r>
  <r>
    <n v="3435"/>
    <s v="Sônia Carvalho"/>
    <x v="2"/>
    <d v="2024-09-17T00:00:00"/>
    <x v="1"/>
    <n v="10"/>
    <x v="0"/>
    <s v="No"/>
    <x v="1"/>
    <s v="Yes"/>
    <n v="20"/>
    <n v="10"/>
    <x v="2"/>
  </r>
  <r>
    <n v="3436"/>
    <s v="Tiago Rodrigues"/>
    <x v="1"/>
    <d v="2024-09-18T00:00:00"/>
    <x v="0"/>
    <n v="5"/>
    <x v="0"/>
    <s v="No"/>
    <x v="1"/>
    <s v="No"/>
    <n v="0"/>
    <n v="0"/>
    <x v="1"/>
  </r>
  <r>
    <n v="3437"/>
    <s v="Ursula Monteiro"/>
    <x v="0"/>
    <d v="2024-09-19T00:00:00"/>
    <x v="1"/>
    <n v="15"/>
    <x v="2"/>
    <s v="Yes"/>
    <x v="0"/>
    <s v="Yes"/>
    <n v="20"/>
    <n v="7"/>
    <x v="12"/>
  </r>
  <r>
    <n v="3438"/>
    <s v="Vanessa Pereira"/>
    <x v="2"/>
    <d v="2024-09-20T00:00:00"/>
    <x v="0"/>
    <n v="10"/>
    <x v="1"/>
    <s v="No"/>
    <x v="1"/>
    <s v="Yes"/>
    <n v="20"/>
    <n v="10"/>
    <x v="2"/>
  </r>
  <r>
    <n v="3439"/>
    <s v="Walter Silva"/>
    <x v="1"/>
    <d v="2024-09-21T00:00:00"/>
    <x v="1"/>
    <n v="5"/>
    <x v="2"/>
    <s v="No"/>
    <x v="1"/>
    <s v="No"/>
    <n v="0"/>
    <n v="1"/>
    <x v="4"/>
  </r>
  <r>
    <n v="3440"/>
    <s v="Xavier Almeida"/>
    <x v="0"/>
    <d v="2024-09-22T00:00:00"/>
    <x v="0"/>
    <n v="15"/>
    <x v="0"/>
    <s v="Yes"/>
    <x v="0"/>
    <s v="Yes"/>
    <n v="20"/>
    <n v="15"/>
    <x v="14"/>
  </r>
  <r>
    <n v="3441"/>
    <s v="Yasmine Correia"/>
    <x v="2"/>
    <d v="2024-09-23T00:00:00"/>
    <x v="1"/>
    <n v="10"/>
    <x v="0"/>
    <s v="No"/>
    <x v="1"/>
    <s v="Yes"/>
    <n v="20"/>
    <n v="5"/>
    <x v="13"/>
  </r>
  <r>
    <n v="3442"/>
    <s v="Zacarias Almeida"/>
    <x v="1"/>
    <d v="2024-09-24T00:00:00"/>
    <x v="0"/>
    <n v="5"/>
    <x v="1"/>
    <s v="No"/>
    <x v="1"/>
    <s v="No"/>
    <n v="0"/>
    <n v="0"/>
    <x v="1"/>
  </r>
  <r>
    <n v="3443"/>
    <s v="Amanda Costa"/>
    <x v="0"/>
    <d v="2024-09-25T00:00:00"/>
    <x v="1"/>
    <n v="15"/>
    <x v="2"/>
    <s v="Yes"/>
    <x v="0"/>
    <s v="Yes"/>
    <n v="20"/>
    <n v="20"/>
    <x v="8"/>
  </r>
  <r>
    <n v="3444"/>
    <s v="Bruno Ferreira"/>
    <x v="2"/>
    <d v="2024-09-26T00:00:00"/>
    <x v="0"/>
    <n v="10"/>
    <x v="2"/>
    <s v="No"/>
    <x v="1"/>
    <s v="Yes"/>
    <n v="20"/>
    <n v="12"/>
    <x v="10"/>
  </r>
  <r>
    <n v="3445"/>
    <s v="Carla Dias"/>
    <x v="1"/>
    <d v="2024-09-27T00:00:00"/>
    <x v="1"/>
    <n v="5"/>
    <x v="0"/>
    <s v="No"/>
    <x v="1"/>
    <s v="No"/>
    <n v="0"/>
    <n v="2"/>
    <x v="11"/>
  </r>
  <r>
    <n v="3446"/>
    <s v="Diogo Martins"/>
    <x v="0"/>
    <d v="2024-09-28T00:00:00"/>
    <x v="0"/>
    <n v="15"/>
    <x v="1"/>
    <s v="Yes"/>
    <x v="0"/>
    <s v="Yes"/>
    <n v="20"/>
    <n v="5"/>
    <x v="0"/>
  </r>
  <r>
    <n v="3447"/>
    <s v="Elisa Campos"/>
    <x v="2"/>
    <d v="2024-09-29T00:00:00"/>
    <x v="1"/>
    <n v="10"/>
    <x v="0"/>
    <s v="No"/>
    <x v="1"/>
    <s v="Yes"/>
    <n v="20"/>
    <n v="10"/>
    <x v="2"/>
  </r>
  <r>
    <n v="3448"/>
    <s v="Fabiana Lima"/>
    <x v="1"/>
    <d v="2024-09-30T00:00:00"/>
    <x v="0"/>
    <n v="5"/>
    <x v="2"/>
    <s v="No"/>
    <x v="1"/>
    <s v="No"/>
    <n v="0"/>
    <n v="0"/>
    <x v="1"/>
  </r>
  <r>
    <n v="3449"/>
    <s v="Gabriel Santos"/>
    <x v="0"/>
    <d v="2024-10-01T00:00:00"/>
    <x v="1"/>
    <n v="15"/>
    <x v="0"/>
    <s v="Yes"/>
    <x v="0"/>
    <s v="Yes"/>
    <n v="20"/>
    <n v="3"/>
    <x v="3"/>
  </r>
  <r>
    <n v="3450"/>
    <s v="Helena Ferreira"/>
    <x v="2"/>
    <d v="2024-10-02T00:00:00"/>
    <x v="0"/>
    <n v="10"/>
    <x v="1"/>
    <s v="No"/>
    <x v="1"/>
    <s v="Yes"/>
    <n v="20"/>
    <n v="15"/>
    <x v="7"/>
  </r>
  <r>
    <n v="3451"/>
    <s v="Ígor Nunes"/>
    <x v="1"/>
    <d v="2024-10-03T00:00:00"/>
    <x v="1"/>
    <n v="5"/>
    <x v="0"/>
    <s v="No"/>
    <x v="1"/>
    <s v="No"/>
    <n v="0"/>
    <n v="1"/>
    <x v="4"/>
  </r>
  <r>
    <n v="3452"/>
    <s v="Joana Silveira"/>
    <x v="0"/>
    <d v="2024-10-04T00:00:00"/>
    <x v="0"/>
    <n v="15"/>
    <x v="2"/>
    <s v="Yes"/>
    <x v="0"/>
    <s v="Yes"/>
    <n v="20"/>
    <n v="7"/>
    <x v="12"/>
  </r>
  <r>
    <n v="3453"/>
    <s v="Kléber Oliveira"/>
    <x v="2"/>
    <d v="2024-10-05T00:00:00"/>
    <x v="1"/>
    <n v="10"/>
    <x v="0"/>
    <s v="No"/>
    <x v="1"/>
    <s v="Yes"/>
    <n v="20"/>
    <n v="10"/>
    <x v="2"/>
  </r>
  <r>
    <n v="3454"/>
    <s v="Luciana Morais"/>
    <x v="1"/>
    <d v="2024-10-06T00:00:00"/>
    <x v="0"/>
    <n v="5"/>
    <x v="1"/>
    <s v="No"/>
    <x v="1"/>
    <s v="No"/>
    <n v="0"/>
    <n v="0"/>
    <x v="1"/>
  </r>
  <r>
    <n v="3455"/>
    <s v="Marcos Vinícius"/>
    <x v="0"/>
    <d v="2024-10-07T00:00:00"/>
    <x v="1"/>
    <n v="15"/>
    <x v="0"/>
    <s v="Yes"/>
    <x v="0"/>
    <s v="Yes"/>
    <n v="20"/>
    <n v="20"/>
    <x v="8"/>
  </r>
  <r>
    <n v="3456"/>
    <s v="Natália Barros"/>
    <x v="2"/>
    <d v="2024-10-08T00:00:00"/>
    <x v="0"/>
    <n v="10"/>
    <x v="2"/>
    <s v="No"/>
    <x v="1"/>
    <s v="Yes"/>
    <n v="20"/>
    <n v="15"/>
    <x v="7"/>
  </r>
  <r>
    <n v="3457"/>
    <s v="Oscar Sampaio"/>
    <x v="1"/>
    <d v="2024-10-09T00:00:00"/>
    <x v="1"/>
    <n v="5"/>
    <x v="0"/>
    <s v="No"/>
    <x v="1"/>
    <s v="No"/>
    <n v="0"/>
    <n v="1"/>
    <x v="4"/>
  </r>
  <r>
    <n v="3458"/>
    <s v="Patrícia Leite"/>
    <x v="0"/>
    <d v="2024-10-10T00:00:00"/>
    <x v="0"/>
    <n v="15"/>
    <x v="1"/>
    <s v="Yes"/>
    <x v="0"/>
    <s v="Yes"/>
    <n v="20"/>
    <n v="3"/>
    <x v="3"/>
  </r>
  <r>
    <n v="3459"/>
    <s v="Quênia Rocha"/>
    <x v="2"/>
    <d v="2024-10-11T00:00:00"/>
    <x v="1"/>
    <n v="10"/>
    <x v="0"/>
    <s v="No"/>
    <x v="1"/>
    <s v="Yes"/>
    <n v="20"/>
    <n v="10"/>
    <x v="2"/>
  </r>
  <r>
    <n v="3460"/>
    <s v="Rafael Torres"/>
    <x v="1"/>
    <d v="2024-10-12T00:00:00"/>
    <x v="0"/>
    <n v="5"/>
    <x v="2"/>
    <s v="No"/>
    <x v="1"/>
    <s v="No"/>
    <n v="0"/>
    <n v="0"/>
    <x v="1"/>
  </r>
  <r>
    <n v="3461"/>
    <s v="Sandra Gouveia"/>
    <x v="0"/>
    <d v="2024-10-13T00:00:00"/>
    <x v="1"/>
    <n v="15"/>
    <x v="0"/>
    <s v="Yes"/>
    <x v="0"/>
    <s v="Yes"/>
    <n v="20"/>
    <n v="15"/>
    <x v="14"/>
  </r>
  <r>
    <n v="3462"/>
    <s v="Tiago Lacerda"/>
    <x v="2"/>
    <d v="2024-10-14T00:00:00"/>
    <x v="0"/>
    <n v="10"/>
    <x v="1"/>
    <s v="No"/>
    <x v="1"/>
    <s v="Yes"/>
    <n v="20"/>
    <n v="15"/>
    <x v="7"/>
  </r>
  <r>
    <n v="3463"/>
    <s v="Ursula Fonseca"/>
    <x v="1"/>
    <d v="2024-10-15T00:00:00"/>
    <x v="1"/>
    <n v="5"/>
    <x v="0"/>
    <s v="No"/>
    <x v="1"/>
    <s v="No"/>
    <n v="0"/>
    <n v="1"/>
    <x v="4"/>
  </r>
  <r>
    <n v="3464"/>
    <s v="Vanessa Andrade"/>
    <x v="0"/>
    <d v="2024-10-16T00:00:00"/>
    <x v="0"/>
    <n v="15"/>
    <x v="2"/>
    <s v="Yes"/>
    <x v="0"/>
    <s v="Yes"/>
    <n v="20"/>
    <n v="7"/>
    <x v="12"/>
  </r>
  <r>
    <n v="3465"/>
    <s v="William Castro"/>
    <x v="2"/>
    <d v="2024-10-17T00:00:00"/>
    <x v="1"/>
    <n v="10"/>
    <x v="0"/>
    <s v="No"/>
    <x v="1"/>
    <s v="Yes"/>
    <n v="20"/>
    <n v="10"/>
    <x v="2"/>
  </r>
  <r>
    <n v="3466"/>
    <s v="Xavier Monteiro"/>
    <x v="1"/>
    <d v="2024-10-18T00:00:00"/>
    <x v="0"/>
    <n v="5"/>
    <x v="1"/>
    <s v="No"/>
    <x v="1"/>
    <s v="No"/>
    <n v="0"/>
    <n v="0"/>
    <x v="1"/>
  </r>
  <r>
    <n v="3467"/>
    <s v="Yasmin Figueira"/>
    <x v="0"/>
    <d v="2024-10-19T00:00:00"/>
    <x v="1"/>
    <n v="15"/>
    <x v="0"/>
    <s v="Yes"/>
    <x v="0"/>
    <s v="Yes"/>
    <n v="20"/>
    <n v="15"/>
    <x v="14"/>
  </r>
  <r>
    <n v="3468"/>
    <s v="Zacarias Mendonça"/>
    <x v="2"/>
    <d v="2024-10-20T00:00:00"/>
    <x v="0"/>
    <n v="10"/>
    <x v="2"/>
    <s v="No"/>
    <x v="1"/>
    <s v="Yes"/>
    <n v="20"/>
    <n v="12"/>
    <x v="10"/>
  </r>
  <r>
    <n v="3469"/>
    <s v="Amanda Menezes"/>
    <x v="1"/>
    <d v="2024-10-21T00:00:00"/>
    <x v="1"/>
    <n v="5"/>
    <x v="0"/>
    <s v="No"/>
    <x v="1"/>
    <s v="No"/>
    <n v="0"/>
    <n v="2"/>
    <x v="11"/>
  </r>
  <r>
    <n v="3470"/>
    <s v="Bruno Santos"/>
    <x v="0"/>
    <d v="2024-10-22T00:00:00"/>
    <x v="0"/>
    <n v="15"/>
    <x v="1"/>
    <s v="Yes"/>
    <x v="0"/>
    <s v="Yes"/>
    <n v="20"/>
    <n v="5"/>
    <x v="0"/>
  </r>
  <r>
    <n v="3471"/>
    <s v="Carla Ferreira"/>
    <x v="2"/>
    <d v="2024-10-23T00:00:00"/>
    <x v="1"/>
    <n v="10"/>
    <x v="0"/>
    <s v="No"/>
    <x v="1"/>
    <s v="Yes"/>
    <n v="20"/>
    <n v="10"/>
    <x v="2"/>
  </r>
  <r>
    <n v="3472"/>
    <s v="Diogo Alves"/>
    <x v="1"/>
    <d v="2024-10-24T00:00:00"/>
    <x v="0"/>
    <n v="5"/>
    <x v="2"/>
    <s v="No"/>
    <x v="1"/>
    <s v="No"/>
    <n v="0"/>
    <n v="0"/>
    <x v="1"/>
  </r>
  <r>
    <n v="3473"/>
    <s v="Elisa Neves"/>
    <x v="0"/>
    <d v="2024-10-25T00:00:00"/>
    <x v="1"/>
    <n v="15"/>
    <x v="0"/>
    <s v="Yes"/>
    <x v="0"/>
    <s v="Yes"/>
    <n v="20"/>
    <n v="3"/>
    <x v="3"/>
  </r>
  <r>
    <n v="3474"/>
    <s v="Fabiano Pires"/>
    <x v="2"/>
    <d v="2024-10-26T00:00:00"/>
    <x v="0"/>
    <n v="10"/>
    <x v="1"/>
    <s v="No"/>
    <x v="1"/>
    <s v="Yes"/>
    <n v="20"/>
    <n v="15"/>
    <x v="7"/>
  </r>
  <r>
    <n v="3475"/>
    <s v="Giovana Ribeiro"/>
    <x v="1"/>
    <d v="2024-10-27T00:00:00"/>
    <x v="1"/>
    <n v="5"/>
    <x v="0"/>
    <s v="No"/>
    <x v="1"/>
    <s v="No"/>
    <n v="0"/>
    <n v="1"/>
    <x v="4"/>
  </r>
  <r>
    <n v="3476"/>
    <s v="Hélio Costa"/>
    <x v="0"/>
    <d v="2024-10-28T00:00:00"/>
    <x v="0"/>
    <n v="15"/>
    <x v="2"/>
    <s v="Yes"/>
    <x v="0"/>
    <s v="Yes"/>
    <n v="20"/>
    <n v="7"/>
    <x v="12"/>
  </r>
  <r>
    <n v="3477"/>
    <s v="Íris Loureiro"/>
    <x v="2"/>
    <d v="2024-10-29T00:00:00"/>
    <x v="1"/>
    <n v="10"/>
    <x v="0"/>
    <s v="No"/>
    <x v="1"/>
    <s v="Yes"/>
    <n v="20"/>
    <n v="10"/>
    <x v="2"/>
  </r>
  <r>
    <n v="3478"/>
    <s v="João Pereira"/>
    <x v="1"/>
    <d v="2024-10-30T00:00:00"/>
    <x v="0"/>
    <n v="5"/>
    <x v="1"/>
    <s v="No"/>
    <x v="1"/>
    <s v="No"/>
    <n v="0"/>
    <n v="0"/>
    <x v="1"/>
  </r>
  <r>
    <n v="3479"/>
    <s v="Klara Silva"/>
    <x v="0"/>
    <d v="2024-10-31T00:00:00"/>
    <x v="1"/>
    <n v="15"/>
    <x v="0"/>
    <s v="Yes"/>
    <x v="0"/>
    <s v="Yes"/>
    <n v="20"/>
    <n v="20"/>
    <x v="8"/>
  </r>
  <r>
    <n v="3480"/>
    <s v="Luciana Barros"/>
    <x v="2"/>
    <d v="2024-11-01T00:00:00"/>
    <x v="0"/>
    <n v="10"/>
    <x v="2"/>
    <s v="No"/>
    <x v="1"/>
    <s v="Yes"/>
    <n v="20"/>
    <n v="15"/>
    <x v="7"/>
  </r>
  <r>
    <n v="3481"/>
    <s v="Marcos Gomes"/>
    <x v="1"/>
    <d v="2024-11-02T00:00:00"/>
    <x v="1"/>
    <n v="5"/>
    <x v="0"/>
    <s v="No"/>
    <x v="1"/>
    <s v="No"/>
    <n v="0"/>
    <n v="1"/>
    <x v="4"/>
  </r>
  <r>
    <n v="3482"/>
    <s v="Natália Soares"/>
    <x v="0"/>
    <d v="2024-11-03T00:00:00"/>
    <x v="0"/>
    <n v="15"/>
    <x v="1"/>
    <s v="Yes"/>
    <x v="0"/>
    <s v="Yes"/>
    <n v="20"/>
    <n v="3"/>
    <x v="3"/>
  </r>
  <r>
    <n v="3483"/>
    <s v="Oscar Machado"/>
    <x v="2"/>
    <d v="2024-11-04T00:00:00"/>
    <x v="1"/>
    <n v="10"/>
    <x v="0"/>
    <s v="No"/>
    <x v="1"/>
    <s v="Yes"/>
    <n v="20"/>
    <n v="10"/>
    <x v="2"/>
  </r>
  <r>
    <n v="3484"/>
    <s v="Patrícia Lima"/>
    <x v="1"/>
    <d v="2024-11-05T00:00:00"/>
    <x v="0"/>
    <n v="5"/>
    <x v="2"/>
    <s v="No"/>
    <x v="1"/>
    <s v="No"/>
    <n v="0"/>
    <n v="0"/>
    <x v="1"/>
  </r>
  <r>
    <n v="3485"/>
    <s v="Quirino Neto"/>
    <x v="0"/>
    <d v="2024-11-06T00:00:00"/>
    <x v="1"/>
    <n v="15"/>
    <x v="0"/>
    <s v="Yes"/>
    <x v="0"/>
    <s v="Yes"/>
    <n v="20"/>
    <n v="15"/>
    <x v="14"/>
  </r>
  <r>
    <n v="3486"/>
    <s v="Rafaela Souza"/>
    <x v="1"/>
    <d v="2024-11-07T00:00:00"/>
    <x v="0"/>
    <n v="5"/>
    <x v="0"/>
    <s v="No"/>
    <x v="1"/>
    <s v="No"/>
    <n v="0"/>
    <n v="0"/>
    <x v="1"/>
  </r>
  <r>
    <n v="3487"/>
    <s v="Sandro Almeida"/>
    <x v="0"/>
    <d v="2024-11-08T00:00:00"/>
    <x v="1"/>
    <n v="15"/>
    <x v="2"/>
    <s v="Yes"/>
    <x v="0"/>
    <s v="Yes"/>
    <n v="20"/>
    <n v="7"/>
    <x v="12"/>
  </r>
  <r>
    <n v="3488"/>
    <s v="Tânia Ribeiro"/>
    <x v="2"/>
    <d v="2024-11-09T00:00:00"/>
    <x v="0"/>
    <n v="10"/>
    <x v="1"/>
    <s v="No"/>
    <x v="1"/>
    <s v="Yes"/>
    <n v="20"/>
    <n v="10"/>
    <x v="2"/>
  </r>
  <r>
    <n v="3489"/>
    <s v="Ugo Dias"/>
    <x v="1"/>
    <d v="2024-11-10T00:00:00"/>
    <x v="1"/>
    <n v="5"/>
    <x v="2"/>
    <s v="No"/>
    <x v="1"/>
    <s v="No"/>
    <n v="0"/>
    <n v="1"/>
    <x v="4"/>
  </r>
  <r>
    <n v="3490"/>
    <s v="Valéria Lima"/>
    <x v="0"/>
    <d v="2024-11-11T00:00:00"/>
    <x v="0"/>
    <n v="15"/>
    <x v="0"/>
    <s v="Yes"/>
    <x v="0"/>
    <s v="Yes"/>
    <n v="20"/>
    <n v="15"/>
    <x v="14"/>
  </r>
  <r>
    <n v="3491"/>
    <s v="William Fernandes"/>
    <x v="2"/>
    <d v="2024-11-12T00:00:00"/>
    <x v="1"/>
    <n v="10"/>
    <x v="0"/>
    <s v="No"/>
    <x v="1"/>
    <s v="Yes"/>
    <n v="20"/>
    <n v="5"/>
    <x v="13"/>
  </r>
  <r>
    <n v="3492"/>
    <s v="Xuxa Mendes"/>
    <x v="1"/>
    <d v="2024-11-13T00:00:00"/>
    <x v="0"/>
    <n v="5"/>
    <x v="1"/>
    <s v="No"/>
    <x v="1"/>
    <s v="No"/>
    <n v="0"/>
    <n v="0"/>
    <x v="1"/>
  </r>
  <r>
    <n v="3493"/>
    <s v="Ygor Farias"/>
    <x v="0"/>
    <d v="2024-11-14T00:00:00"/>
    <x v="1"/>
    <n v="15"/>
    <x v="2"/>
    <s v="Yes"/>
    <x v="0"/>
    <s v="Yes"/>
    <n v="20"/>
    <n v="20"/>
    <x v="8"/>
  </r>
  <r>
    <n v="3494"/>
    <s v="Zilda Barros"/>
    <x v="2"/>
    <d v="2024-11-15T00:00:00"/>
    <x v="0"/>
    <n v="10"/>
    <x v="2"/>
    <s v="No"/>
    <x v="1"/>
    <s v="Yes"/>
    <n v="20"/>
    <n v="12"/>
    <x v="10"/>
  </r>
  <r>
    <n v="3495"/>
    <s v="Amanda Santos"/>
    <x v="1"/>
    <d v="2024-11-16T00:00:00"/>
    <x v="1"/>
    <n v="5"/>
    <x v="0"/>
    <s v="No"/>
    <x v="1"/>
    <s v="No"/>
    <n v="0"/>
    <n v="2"/>
    <x v="11"/>
  </r>
  <r>
    <n v="3496"/>
    <s v="Bruno Costa"/>
    <x v="0"/>
    <d v="2024-11-17T00:00:00"/>
    <x v="0"/>
    <n v="15"/>
    <x v="1"/>
    <s v="Yes"/>
    <x v="0"/>
    <s v="Yes"/>
    <n v="20"/>
    <n v="5"/>
    <x v="0"/>
  </r>
  <r>
    <n v="3497"/>
    <s v="Carla Rodrigues"/>
    <x v="2"/>
    <d v="2024-11-18T00:00:00"/>
    <x v="1"/>
    <n v="10"/>
    <x v="0"/>
    <s v="No"/>
    <x v="1"/>
    <s v="Yes"/>
    <n v="20"/>
    <n v="10"/>
    <x v="2"/>
  </r>
  <r>
    <n v="3498"/>
    <s v="Diogo Pereira"/>
    <x v="1"/>
    <d v="2024-11-19T00:00:00"/>
    <x v="0"/>
    <n v="5"/>
    <x v="2"/>
    <s v="No"/>
    <x v="1"/>
    <s v="No"/>
    <n v="0"/>
    <n v="0"/>
    <x v="1"/>
  </r>
  <r>
    <n v="3499"/>
    <s v="Elisa Correia"/>
    <x v="0"/>
    <d v="2024-11-20T00:00:00"/>
    <x v="1"/>
    <n v="15"/>
    <x v="0"/>
    <s v="Yes"/>
    <x v="0"/>
    <s v="Yes"/>
    <n v="20"/>
    <n v="3"/>
    <x v="3"/>
  </r>
  <r>
    <n v="3500"/>
    <s v="Fábio Lourenço"/>
    <x v="2"/>
    <d v="2024-11-21T00:00:00"/>
    <x v="0"/>
    <n v="10"/>
    <x v="1"/>
    <s v="No"/>
    <x v="1"/>
    <s v="Yes"/>
    <n v="20"/>
    <n v="15"/>
    <x v="7"/>
  </r>
  <r>
    <n v="3501"/>
    <s v="Gabriela Neves"/>
    <x v="1"/>
    <d v="2024-11-22T00:00:00"/>
    <x v="1"/>
    <n v="5"/>
    <x v="0"/>
    <s v="No"/>
    <x v="1"/>
    <s v="No"/>
    <n v="0"/>
    <n v="1"/>
    <x v="4"/>
  </r>
  <r>
    <n v="3502"/>
    <s v="Henrique Gonçalves"/>
    <x v="0"/>
    <d v="2024-11-23T00:00:00"/>
    <x v="0"/>
    <n v="15"/>
    <x v="2"/>
    <s v="Yes"/>
    <x v="0"/>
    <s v="Yes"/>
    <n v="20"/>
    <n v="7"/>
    <x v="12"/>
  </r>
  <r>
    <n v="3503"/>
    <s v="Íris Santos"/>
    <x v="2"/>
    <d v="2024-11-24T00:00:00"/>
    <x v="1"/>
    <n v="10"/>
    <x v="0"/>
    <s v="No"/>
    <x v="1"/>
    <s v="Yes"/>
    <n v="20"/>
    <n v="10"/>
    <x v="2"/>
  </r>
  <r>
    <n v="3504"/>
    <s v="João Marcelo Alves"/>
    <x v="1"/>
    <d v="2024-11-25T00:00:00"/>
    <x v="0"/>
    <n v="5"/>
    <x v="1"/>
    <s v="No"/>
    <x v="1"/>
    <s v="No"/>
    <n v="0"/>
    <n v="0"/>
    <x v="1"/>
  </r>
  <r>
    <n v="3505"/>
    <s v="Klara Fonseca"/>
    <x v="0"/>
    <d v="2024-11-26T00:00:00"/>
    <x v="1"/>
    <n v="15"/>
    <x v="0"/>
    <s v="Yes"/>
    <x v="0"/>
    <s v="Yes"/>
    <n v="20"/>
    <n v="20"/>
    <x v="8"/>
  </r>
  <r>
    <n v="3506"/>
    <s v="Lucas Mendonça"/>
    <x v="2"/>
    <d v="2024-11-27T00:00:00"/>
    <x v="0"/>
    <n v="10"/>
    <x v="2"/>
    <s v="No"/>
    <x v="1"/>
    <s v="Yes"/>
    <n v="20"/>
    <n v="15"/>
    <x v="7"/>
  </r>
  <r>
    <n v="3507"/>
    <s v="Marcela Torres"/>
    <x v="1"/>
    <d v="2024-11-28T00:00:00"/>
    <x v="1"/>
    <n v="5"/>
    <x v="0"/>
    <s v="No"/>
    <x v="1"/>
    <s v="No"/>
    <n v="0"/>
    <n v="1"/>
    <x v="4"/>
  </r>
  <r>
    <n v="3508"/>
    <s v="Natália Castro"/>
    <x v="0"/>
    <d v="2024-11-29T00:00:00"/>
    <x v="0"/>
    <n v="15"/>
    <x v="1"/>
    <s v="Yes"/>
    <x v="0"/>
    <s v="Yes"/>
    <n v="20"/>
    <n v="3"/>
    <x v="3"/>
  </r>
  <r>
    <n v="3509"/>
    <s v="Oscar Martins"/>
    <x v="2"/>
    <d v="2024-11-30T00:00:00"/>
    <x v="1"/>
    <n v="10"/>
    <x v="0"/>
    <s v="No"/>
    <x v="1"/>
    <s v="Yes"/>
    <n v="20"/>
    <n v="10"/>
    <x v="2"/>
  </r>
  <r>
    <n v="3510"/>
    <s v="Patrícia Oliveira"/>
    <x v="1"/>
    <d v="2024-12-01T00:00:00"/>
    <x v="0"/>
    <n v="5"/>
    <x v="2"/>
    <s v="No"/>
    <x v="1"/>
    <s v="No"/>
    <n v="0"/>
    <n v="0"/>
    <x v="1"/>
  </r>
  <r>
    <n v="3511"/>
    <s v="Quentin Nogueira"/>
    <x v="0"/>
    <d v="2024-12-02T00:00:00"/>
    <x v="1"/>
    <n v="15"/>
    <x v="0"/>
    <s v="Yes"/>
    <x v="0"/>
    <s v="Yes"/>
    <n v="20"/>
    <n v="15"/>
    <x v="14"/>
  </r>
  <r>
    <n v="3512"/>
    <s v="Raquel Silva"/>
    <x v="2"/>
    <d v="2024-12-03T00:00:00"/>
    <x v="0"/>
    <n v="10"/>
    <x v="1"/>
    <s v="No"/>
    <x v="1"/>
    <s v="Yes"/>
    <n v="20"/>
    <n v="15"/>
    <x v="7"/>
  </r>
  <r>
    <n v="3513"/>
    <s v="Sandro Gomes"/>
    <x v="1"/>
    <d v="2024-12-04T00:00:00"/>
    <x v="1"/>
    <n v="5"/>
    <x v="0"/>
    <s v="No"/>
    <x v="1"/>
    <s v="No"/>
    <n v="0"/>
    <n v="1"/>
    <x v="4"/>
  </r>
  <r>
    <n v="3514"/>
    <s v="Tânia Machado"/>
    <x v="0"/>
    <d v="2024-12-05T00:00:00"/>
    <x v="0"/>
    <n v="15"/>
    <x v="2"/>
    <s v="Yes"/>
    <x v="0"/>
    <s v="Yes"/>
    <n v="20"/>
    <n v="7"/>
    <x v="12"/>
  </r>
  <r>
    <n v="3515"/>
    <s v="Ursula Silva"/>
    <x v="2"/>
    <d v="2024-12-06T00:00:00"/>
    <x v="1"/>
    <n v="10"/>
    <x v="0"/>
    <s v="No"/>
    <x v="1"/>
    <s v="Yes"/>
    <n v="20"/>
    <n v="10"/>
    <x v="2"/>
  </r>
  <r>
    <n v="3516"/>
    <s v="Vanessa Moraes"/>
    <x v="1"/>
    <d v="2024-12-07T00:00:00"/>
    <x v="0"/>
    <n v="5"/>
    <x v="1"/>
    <s v="No"/>
    <x v="1"/>
    <s v="No"/>
    <n v="0"/>
    <n v="0"/>
    <x v="1"/>
  </r>
  <r>
    <n v="3517"/>
    <s v="William Carvalho"/>
    <x v="0"/>
    <d v="2024-12-08T00:00:00"/>
    <x v="1"/>
    <n v="15"/>
    <x v="0"/>
    <s v="Yes"/>
    <x v="0"/>
    <s v="Yes"/>
    <n v="20"/>
    <n v="20"/>
    <x v="8"/>
  </r>
  <r>
    <n v="3518"/>
    <s v="Xavier Reis"/>
    <x v="2"/>
    <d v="2024-12-09T00:00:00"/>
    <x v="0"/>
    <n v="10"/>
    <x v="2"/>
    <s v="No"/>
    <x v="1"/>
    <s v="Yes"/>
    <n v="20"/>
    <n v="12"/>
    <x v="10"/>
  </r>
  <r>
    <n v="3519"/>
    <s v="Yasmin Rocha"/>
    <x v="1"/>
    <d v="2024-12-10T00:00:00"/>
    <x v="1"/>
    <n v="5"/>
    <x v="0"/>
    <s v="No"/>
    <x v="1"/>
    <s v="No"/>
    <n v="0"/>
    <n v="2"/>
    <x v="11"/>
  </r>
  <r>
    <n v="3520"/>
    <s v="Zacarias Duarte"/>
    <x v="0"/>
    <d v="2024-12-11T00:00:00"/>
    <x v="0"/>
    <n v="15"/>
    <x v="1"/>
    <s v="Yes"/>
    <x v="0"/>
    <s v="Yes"/>
    <n v="20"/>
    <n v="5"/>
    <x v="0"/>
  </r>
  <r>
    <n v="3521"/>
    <s v="Amanda Freitas"/>
    <x v="2"/>
    <d v="2024-12-12T00:00:00"/>
    <x v="1"/>
    <n v="10"/>
    <x v="0"/>
    <s v="No"/>
    <x v="1"/>
    <s v="Yes"/>
    <n v="20"/>
    <n v="10"/>
    <x v="2"/>
  </r>
  <r>
    <n v="3522"/>
    <s v="Bruno Almeida"/>
    <x v="1"/>
    <d v="2024-12-13T00:00:00"/>
    <x v="0"/>
    <n v="5"/>
    <x v="2"/>
    <s v="No"/>
    <x v="1"/>
    <s v="No"/>
    <n v="0"/>
    <n v="0"/>
    <x v="1"/>
  </r>
  <r>
    <n v="3523"/>
    <s v="Carla Siqueira"/>
    <x v="0"/>
    <d v="2024-12-14T00:00:00"/>
    <x v="1"/>
    <n v="15"/>
    <x v="0"/>
    <s v="Yes"/>
    <x v="0"/>
    <s v="Yes"/>
    <n v="20"/>
    <n v="3"/>
    <x v="3"/>
  </r>
  <r>
    <n v="3524"/>
    <s v="Diogo Ramos"/>
    <x v="2"/>
    <d v="2024-12-15T00:00:00"/>
    <x v="0"/>
    <n v="10"/>
    <x v="1"/>
    <s v="No"/>
    <x v="1"/>
    <s v="Yes"/>
    <n v="20"/>
    <n v="15"/>
    <x v="7"/>
  </r>
  <r>
    <n v="3525"/>
    <s v="Elisa Magalhães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122AD-D06C-4432-A33C-305CADA8EC72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10:P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9659D-292D-4BE0-88C4-02A1352BE8D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B55A5-A04A-45DA-A515-4216A6C0F02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1EBC0-CE58-4EAB-8886-D9F5B838828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964FA02-24A4-4B18-8B9D-ECE6599ED027}" sourceName="Subscription Type">
  <pivotTables>
    <pivotTable tabId="3" name="Tabela dinâmica4"/>
    <pivotTable tabId="3" name="Tabela dinâmica1"/>
    <pivotTable tabId="3" name="Tabela dinâmica2"/>
  </pivotTables>
  <data>
    <tabular pivotCacheId="171473459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040C68D-46BC-4E84-A2A1-E2922123B1C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16" sqref="M1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P296"/>
  <sheetViews>
    <sheetView zoomScale="90" zoomScaleNormal="90" workbookViewId="0">
      <selection activeCell="M16" sqref="M1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  <col min="15" max="15" width="18.42578125" bestFit="1" customWidth="1"/>
    <col min="16" max="16" width="19.28515625" bestFit="1" customWidth="1"/>
  </cols>
  <sheetData>
    <row r="1" spans="1:16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6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6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6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6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6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6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6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O8" s="12" t="s">
        <v>16</v>
      </c>
      <c r="P8" t="s">
        <v>27</v>
      </c>
    </row>
    <row r="9" spans="1:16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6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O10" s="12" t="s">
        <v>313</v>
      </c>
      <c r="P10" t="s">
        <v>315</v>
      </c>
    </row>
    <row r="11" spans="1:16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  <c r="O11" s="13" t="s">
        <v>23</v>
      </c>
      <c r="P11" s="14">
        <v>806</v>
      </c>
    </row>
    <row r="12" spans="1:16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  <c r="O12" s="13" t="s">
        <v>19</v>
      </c>
      <c r="P12" s="14">
        <v>1502</v>
      </c>
    </row>
    <row r="13" spans="1:16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O13" s="13" t="s">
        <v>314</v>
      </c>
      <c r="P13" s="14">
        <v>2308</v>
      </c>
    </row>
    <row r="14" spans="1:16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6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6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9"/>
  <sheetViews>
    <sheetView showGridLines="0" topLeftCell="A19" workbookViewId="0">
      <selection activeCell="M16" sqref="M1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4" customWidth="1"/>
    <col min="5" max="5" width="10.7109375" bestFit="1" customWidth="1"/>
    <col min="6" max="6" width="18.57031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316</v>
      </c>
    </row>
    <row r="4" spans="2:3" x14ac:dyDescent="0.25">
      <c r="B4" t="s">
        <v>317</v>
      </c>
    </row>
    <row r="8" spans="2:3" x14ac:dyDescent="0.25">
      <c r="B8" s="12" t="s">
        <v>16</v>
      </c>
      <c r="C8" t="s">
        <v>24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217</v>
      </c>
    </row>
    <row r="12" spans="2:3" x14ac:dyDescent="0.25">
      <c r="B12" s="13" t="s">
        <v>19</v>
      </c>
      <c r="C12" s="14">
        <v>1537</v>
      </c>
    </row>
    <row r="13" spans="2:3" x14ac:dyDescent="0.25">
      <c r="B13" s="13" t="s">
        <v>314</v>
      </c>
      <c r="C13" s="14">
        <v>1754</v>
      </c>
    </row>
    <row r="15" spans="2:3" x14ac:dyDescent="0.25">
      <c r="B15" s="13" t="s">
        <v>319</v>
      </c>
    </row>
    <row r="17" spans="2:5" x14ac:dyDescent="0.25">
      <c r="B17" s="12" t="s">
        <v>16</v>
      </c>
      <c r="C17" t="s">
        <v>24</v>
      </c>
    </row>
    <row r="19" spans="2:5" x14ac:dyDescent="0.25">
      <c r="B19" s="12" t="s">
        <v>313</v>
      </c>
      <c r="C19" t="s">
        <v>320</v>
      </c>
    </row>
    <row r="20" spans="2:5" x14ac:dyDescent="0.25">
      <c r="B20" s="13" t="s">
        <v>22</v>
      </c>
      <c r="C20" s="19">
        <v>0</v>
      </c>
    </row>
    <row r="21" spans="2:5" x14ac:dyDescent="0.25">
      <c r="B21" s="13" t="s">
        <v>26</v>
      </c>
      <c r="C21" s="19">
        <v>0</v>
      </c>
    </row>
    <row r="22" spans="2:5" x14ac:dyDescent="0.25">
      <c r="B22" s="13" t="s">
        <v>18</v>
      </c>
      <c r="C22" s="19">
        <v>600</v>
      </c>
    </row>
    <row r="23" spans="2:5" x14ac:dyDescent="0.25">
      <c r="B23" s="13" t="s">
        <v>314</v>
      </c>
      <c r="C23" s="19">
        <v>600</v>
      </c>
      <c r="E23" s="17">
        <f>GETPIVOTDATA("EA Play Season Pass
Price",$B$19)</f>
        <v>600</v>
      </c>
    </row>
    <row r="25" spans="2:5" x14ac:dyDescent="0.25">
      <c r="B25" s="13" t="s">
        <v>322</v>
      </c>
    </row>
    <row r="27" spans="2:5" x14ac:dyDescent="0.25">
      <c r="B27" s="12" t="s">
        <v>16</v>
      </c>
      <c r="C27" t="s">
        <v>24</v>
      </c>
    </row>
    <row r="29" spans="2:5" x14ac:dyDescent="0.25">
      <c r="B29" s="12" t="s">
        <v>313</v>
      </c>
      <c r="C29" t="s">
        <v>321</v>
      </c>
    </row>
    <row r="30" spans="2:5" x14ac:dyDescent="0.25">
      <c r="B30" s="13" t="s">
        <v>22</v>
      </c>
      <c r="C30" s="14">
        <v>0</v>
      </c>
    </row>
    <row r="31" spans="2:5" x14ac:dyDescent="0.25">
      <c r="B31" s="13" t="s">
        <v>26</v>
      </c>
      <c r="C31" s="14">
        <v>540</v>
      </c>
    </row>
    <row r="32" spans="2:5" x14ac:dyDescent="0.25">
      <c r="B32" s="13" t="s">
        <v>18</v>
      </c>
      <c r="C32" s="14">
        <v>400</v>
      </c>
    </row>
    <row r="33" spans="2:5" x14ac:dyDescent="0.25">
      <c r="B33" s="13" t="s">
        <v>314</v>
      </c>
      <c r="C33" s="14">
        <v>940</v>
      </c>
      <c r="E33" s="18">
        <f>GETPIVOTDATA("Minecraft Season Pass Price",$B$29)</f>
        <v>940</v>
      </c>
    </row>
    <row r="35" spans="2:5" x14ac:dyDescent="0.25">
      <c r="B35" s="13" t="s">
        <v>323</v>
      </c>
    </row>
    <row r="37" spans="2:5" x14ac:dyDescent="0.25">
      <c r="B37" s="20" t="s">
        <v>24</v>
      </c>
      <c r="C37" s="20">
        <f>COUNTIF(Tabela1[Subscription Type],C̳álculos!B37)</f>
        <v>71</v>
      </c>
      <c r="D37" s="21">
        <f t="shared" ref="D37:D39" si="0">C37/C40</f>
        <v>0.24067796610169492</v>
      </c>
    </row>
    <row r="38" spans="2:5" x14ac:dyDescent="0.25">
      <c r="B38" s="20" t="s">
        <v>27</v>
      </c>
      <c r="C38" s="20">
        <f>COUNTIF(Tabela1[Subscription Type],C̳álculos!B38)</f>
        <v>85</v>
      </c>
      <c r="D38" s="21">
        <f>C38/C40</f>
        <v>0.28813559322033899</v>
      </c>
    </row>
    <row r="39" spans="2:5" x14ac:dyDescent="0.25">
      <c r="B39" s="20" t="s">
        <v>20</v>
      </c>
      <c r="C39" s="20">
        <f>COUNTIF(Tabela1[Subscription Type],C̳álculos!B39)</f>
        <v>139</v>
      </c>
      <c r="D39" s="21">
        <f>C39/C40</f>
        <v>0.47118644067796611</v>
      </c>
    </row>
    <row r="40" spans="2:5" x14ac:dyDescent="0.25">
      <c r="B40" s="20" t="s">
        <v>324</v>
      </c>
      <c r="C40" s="20">
        <f>SUM(C37:C39)</f>
        <v>295</v>
      </c>
      <c r="D40" s="20"/>
    </row>
    <row r="42" spans="2:5" x14ac:dyDescent="0.25">
      <c r="B42" s="13" t="s">
        <v>325</v>
      </c>
    </row>
    <row r="44" spans="2:5" x14ac:dyDescent="0.25">
      <c r="B44" s="20" t="s">
        <v>24</v>
      </c>
      <c r="C44" s="22">
        <f>SUMIF(Tabela1[Subscription Type],C̳álculos!B44,Tabela1[Total Value])/C37</f>
        <v>24.704225352112676</v>
      </c>
    </row>
    <row r="45" spans="2:5" x14ac:dyDescent="0.25">
      <c r="B45" s="20" t="s">
        <v>27</v>
      </c>
      <c r="C45" s="22">
        <f>SUMIF(Tabela1[Subscription Type],C̳álculos!B45,Tabela1[Total Value])/C38</f>
        <v>27.152941176470588</v>
      </c>
    </row>
    <row r="46" spans="2:5" x14ac:dyDescent="0.25">
      <c r="B46" s="20" t="s">
        <v>20</v>
      </c>
      <c r="C46" s="22">
        <f>SUMIF(Tabela1[Subscription Type],C̳álculos!B46,Tabela1[Total Value])/C39</f>
        <v>25.690647482014388</v>
      </c>
    </row>
    <row r="47" spans="2:5" x14ac:dyDescent="0.25">
      <c r="B47" s="20"/>
      <c r="C47" s="20"/>
    </row>
    <row r="49" spans="3:3" x14ac:dyDescent="0.25">
      <c r="C49" s="18">
        <f>VLOOKUP(C27,B44:C46,2,0)</f>
        <v>24.704225352112676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D543"/>
  <sheetViews>
    <sheetView showGridLines="0" showRowColHeaders="0" tabSelected="1" zoomScale="80" zoomScaleNormal="80" workbookViewId="0">
      <selection activeCell="X30" sqref="X30"/>
    </sheetView>
  </sheetViews>
  <sheetFormatPr defaultRowHeight="15" x14ac:dyDescent="0.25"/>
  <cols>
    <col min="1" max="1" width="43.5703125" style="5" customWidth="1"/>
    <col min="2" max="2" width="3.5703125" customWidth="1"/>
    <col min="12" max="12" width="6.5703125" customWidth="1"/>
  </cols>
  <sheetData>
    <row r="2" spans="2:30" ht="20.25" thickBot="1" x14ac:dyDescent="0.35">
      <c r="C2" s="15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30" ht="15.75" thickTop="1" x14ac:dyDescent="0.25"/>
    <row r="4" spans="2:30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2:30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2:30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2:30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2:30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2:30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2:30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2:30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2:30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2:30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2:30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2:30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2:30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2:30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2:30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2:30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2:30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2:30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2:30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2:30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2:30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2:30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2:30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2:30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2:30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2:30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2:30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2:30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2:30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2:30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2:30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2:30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2:30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2:30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2:30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2:30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2:30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2:30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2:30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2:30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2:30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2:30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2:30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2:30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2:30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2:30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2:30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2:30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2:30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2:30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2:30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2:30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2:30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2:30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2:30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2:30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2:30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2:30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2:30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2:30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2:30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2:30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2:30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2:30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2:30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2:30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2:30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2:30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2:30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2:30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2:30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2:30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2:30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2:30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2:30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2:30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2:30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2:30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2:30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2:30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2:30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2:30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2:30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2:30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2:30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2:30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2:30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2:30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2:30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2:30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2:30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2:30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2:30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2:30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2:30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2:30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2:30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2:30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2:30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2:30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ROSEMIRO LOPES</cp:lastModifiedBy>
  <dcterms:created xsi:type="dcterms:W3CDTF">2024-12-19T13:13:10Z</dcterms:created>
  <dcterms:modified xsi:type="dcterms:W3CDTF">2025-06-29T21:04:41Z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