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xr:revisionPtr revIDLastSave="0" documentId="13_ncr:1_{B2597809-0F9D-1043-B121-B59CC31C1BE9}" xr6:coauthVersionLast="40" xr6:coauthVersionMax="40" xr10:uidLastSave="{00000000-0000-0000-0000-000000000000}"/>
  <bookViews>
    <workbookView xWindow="9700" yWindow="1120" windowWidth="28040" windowHeight="17540" tabRatio="500" activeTab="1" xr2:uid="{00000000-000D-0000-FFFF-FFFF00000000}"/>
  </bookViews>
  <sheets>
    <sheet name="Table1" sheetId="1" r:id="rId1"/>
    <sheet name="Table2" sheetId="3" r:id="rId2"/>
    <sheet name="Table3" sheetId="9" r:id="rId3"/>
    <sheet name="Table3_old" sheetId="5" r:id="rId4"/>
    <sheet name="Table4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1" l="1"/>
  <c r="J43" i="1"/>
  <c r="K43" i="1" s="1"/>
  <c r="J42" i="1"/>
  <c r="K42" i="1" s="1"/>
  <c r="J41" i="1"/>
  <c r="K41" i="1" s="1"/>
  <c r="H29" i="1"/>
  <c r="I29" i="1" s="1"/>
  <c r="F29" i="1"/>
  <c r="C29" i="1"/>
  <c r="C28" i="1"/>
  <c r="C26" i="1"/>
  <c r="C25" i="1"/>
  <c r="F28" i="1"/>
  <c r="F26" i="1"/>
  <c r="F25" i="1"/>
  <c r="I28" i="1"/>
  <c r="I26" i="1"/>
  <c r="I25" i="1"/>
  <c r="H23" i="1"/>
  <c r="I23" i="1" s="1"/>
  <c r="H22" i="1"/>
  <c r="I22" i="1" s="1"/>
  <c r="F23" i="1"/>
  <c r="F22" i="1"/>
  <c r="C23" i="1"/>
  <c r="C22" i="1"/>
  <c r="H12" i="1"/>
  <c r="H6" i="1"/>
  <c r="H5" i="1"/>
  <c r="C44" i="1"/>
  <c r="C43" i="1"/>
  <c r="C42" i="1"/>
  <c r="C41" i="1"/>
  <c r="K44" i="1"/>
  <c r="I44" i="1" l="1"/>
  <c r="I43" i="1"/>
  <c r="I42" i="1"/>
  <c r="I41" i="1"/>
  <c r="F44" i="1"/>
  <c r="F43" i="1"/>
  <c r="F42" i="1"/>
  <c r="F41" i="1"/>
  <c r="F50" i="1" l="1"/>
  <c r="C50" i="1"/>
  <c r="I53" i="1"/>
  <c r="F53" i="1"/>
  <c r="C53" i="1"/>
  <c r="F35" i="1" l="1"/>
  <c r="F34" i="1"/>
  <c r="C35" i="1"/>
  <c r="C34" i="1"/>
  <c r="I6" i="1"/>
  <c r="I5" i="1"/>
  <c r="F6" i="1"/>
  <c r="F5" i="1"/>
  <c r="C6" i="1"/>
  <c r="C5" i="1"/>
  <c r="C15" i="1"/>
  <c r="C14" i="1"/>
  <c r="C13" i="1"/>
  <c r="C12" i="1"/>
  <c r="F15" i="1"/>
  <c r="F14" i="1"/>
  <c r="F13" i="1"/>
  <c r="F12" i="1"/>
  <c r="I15" i="1"/>
  <c r="I14" i="1"/>
  <c r="I13" i="1"/>
  <c r="I12" i="1"/>
</calcChain>
</file>

<file path=xl/sharedStrings.xml><?xml version="1.0" encoding="utf-8"?>
<sst xmlns="http://schemas.openxmlformats.org/spreadsheetml/2006/main" count="246" uniqueCount="86">
  <si>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</si>
  <si>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</si>
  <si>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</si>
  <si>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</si>
  <si>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</si>
  <si>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</si>
  <si>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</si>
  <si>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</si>
  <si>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</si>
  <si>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</si>
  <si>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</si>
  <si>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</si>
  <si>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</si>
  <si>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</si>
  <si>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Models</t>
  </si>
  <si>
    <t>Base Model</t>
  </si>
  <si>
    <t>Age</t>
  </si>
  <si>
    <t>Initial Models</t>
  </si>
  <si>
    <t>Age + IHC</t>
  </si>
  <si>
    <t>IHC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</si>
  <si>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</si>
  <si>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</si>
  <si>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</si>
  <si>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</si>
  <si>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</si>
  <si>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</si>
  <si>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</si>
  <si>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</si>
  <si>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</si>
  <si>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</si>
  <si>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</si>
  <si>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</si>
  <si>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</si>
  <si>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</si>
  <si>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Productivity Group</t>
  </si>
  <si>
    <t>Age + IHC + Productivity Gradient</t>
  </si>
  <si>
    <t>0.666**</t>
  </si>
  <si>
    <t>Regression models for predicting Full Infinity knowledge on the Infinity Interview (N=122)</t>
  </si>
  <si>
    <t>0.707**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</si>
  <si>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</si>
  <si>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</si>
  <si>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</si>
  <si>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Coefficient Estimates (ß)</t>
  </si>
  <si>
    <t>-62.49**</t>
  </si>
  <si>
    <t>Infinity knowledge classifications</t>
  </si>
  <si>
    <t>% (of 122)</t>
  </si>
  <si>
    <t>Has Successor knowledge</t>
  </si>
  <si>
    <t>Has Endless knowledge</t>
  </si>
  <si>
    <t>No Infinity knowledge</t>
  </si>
  <si>
    <t>Table 2</t>
  </si>
  <si>
    <t>Next Number
accuracy</t>
  </si>
  <si>
    <t>Age + Next Number accuracy</t>
  </si>
  <si>
    <t>Age + IHC + Next Number accuracy</t>
  </si>
  <si>
    <t>0.849**</t>
  </si>
  <si>
    <t>0.693**</t>
  </si>
  <si>
    <t>1.636**</t>
  </si>
  <si>
    <t>-62.89**</t>
  </si>
  <si>
    <t>-62.69**</t>
  </si>
  <si>
    <t>Table 4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</si>
  <si>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model, and none explained significant additional variance. </t>
    </r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</si>
  <si>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 comparisons done using Likelihood Ratio Tests. * p &lt; 0.05, ** p 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</t>
    </r>
  </si>
  <si>
    <t>Regression models for predicting Endless knowledge on the Infinity Interview (Participants IHC &lt;99, N=81)</t>
  </si>
  <si>
    <t>1.711 *</t>
  </si>
  <si>
    <t>0.965 *</t>
  </si>
  <si>
    <t>-39.86 *</t>
  </si>
  <si>
    <t>-39.43 *</t>
  </si>
  <si>
    <t>0.040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</si>
  <si>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 xml:space="preserve">p &lt; </t>
    </r>
    <r>
      <rPr>
        <sz val="11"/>
        <color rgb="FF000000"/>
        <rFont val="Times New Roman"/>
        <family val="1"/>
      </rPr>
      <t xml:space="preserve">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>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model; none explained significantly more variance than the base model</t>
    </r>
  </si>
  <si>
    <t>Only Successor knowledge</t>
  </si>
  <si>
    <t>Only Endless knowledge</t>
  </si>
  <si>
    <t>Non-productive counters
(N=49)</t>
  </si>
  <si>
    <t>Productive counters,
IHC &lt; 99
(N=41)</t>
  </si>
  <si>
    <t>Productive counters,
IHC = 99
(N=32)</t>
  </si>
  <si>
    <t>Non-productive counters
(N=49)</t>
  </si>
  <si>
    <t>Productive counters
(N=73)</t>
  </si>
  <si>
    <t>Regression models for predicting Successor knowledge on the Infinity Interview (Participants IHC &lt;99, N=90)</t>
  </si>
  <si>
    <r>
      <t xml:space="preserve">Loglikelihood </t>
    </r>
    <r>
      <rPr>
        <vertAlign val="superscript"/>
        <sz val="10"/>
        <color rgb="FF000000"/>
        <rFont val="Times New Roman"/>
        <family val="1"/>
      </rPr>
      <t>a</t>
    </r>
  </si>
  <si>
    <r>
      <t>R</t>
    </r>
    <r>
      <rPr>
        <vertAlign val="superscript"/>
        <sz val="10"/>
        <color rgb="FF000000"/>
        <rFont val="Times New Roman"/>
        <family val="1"/>
      </rPr>
      <t>2</t>
    </r>
    <r>
      <rPr>
        <vertAlign val="subscript"/>
        <sz val="10"/>
        <color rgb="FF000000"/>
        <rFont val="Times New Roman"/>
        <family val="1"/>
      </rPr>
      <t>Nagelkerke</t>
    </r>
  </si>
  <si>
    <r>
      <t xml:space="preserve">Notes. </t>
    </r>
    <r>
      <rPr>
        <sz val="10"/>
        <color rgb="FF000000"/>
        <rFont val="Times New Roman"/>
        <family val="1"/>
      </rPr>
      <t xml:space="preserve">Coefficients were compared against 0 using </t>
    </r>
    <r>
      <rPr>
        <i/>
        <sz val="10"/>
        <color rgb="FF000000"/>
        <rFont val="Times New Roman"/>
        <family val="1"/>
      </rPr>
      <t>t</t>
    </r>
    <r>
      <rPr>
        <sz val="10"/>
        <color rgb="FF000000"/>
        <rFont val="Times New Roman"/>
        <family val="1"/>
      </rPr>
      <t xml:space="preserve">-tests. Model comparisons done using Likelihood Ratio Tests. 
</t>
    </r>
    <r>
      <rPr>
        <i/>
        <vertAlign val="superscript"/>
        <sz val="10"/>
        <color rgb="FF000000"/>
        <rFont val="Times New Roman"/>
        <family val="1"/>
      </rPr>
      <t>a</t>
    </r>
    <r>
      <rPr>
        <sz val="10"/>
        <color rgb="FF000000"/>
        <rFont val="Times New Roman"/>
        <family val="1"/>
      </rPr>
      <t>Each initial model was compared against the base model.
* p &lt; 0.05, ** p &lt; 0.01</t>
    </r>
  </si>
  <si>
    <t>Regression models for predicting Endless knowledge on the Infinity Interview (Participants IHC &lt;99, N=90)</t>
  </si>
  <si>
    <t>1.625*</t>
  </si>
  <si>
    <t>0.901*</t>
  </si>
  <si>
    <t>-39.46*</t>
  </si>
  <si>
    <t>-39.13*</t>
  </si>
  <si>
    <t>0.588*</t>
  </si>
  <si>
    <t>Regression models for predicting Full knowledge on the Infinity Interview (Participants IHC &lt;99, N=90)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</si>
</sst>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vertAlign val="super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9" fontId="1" fillId="0" borderId="0" xfId="11" applyFont="1" applyAlignment="1">
      <alignment horizontal="center"/>
    </xf>
    <xf numFmtId="9" fontId="1" fillId="0" borderId="1" xfId="11" applyFont="1" applyBorder="1" applyAlignment="1">
      <alignment horizontal="center"/>
    </xf>
    <xf numFmtId="9" fontId="1" fillId="0" borderId="3" xfId="11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quotePrefix="1" applyNumberFormat="1" applyFont="1" applyAlignment="1">
      <alignment horizontal="center"/>
    </xf>
    <xf numFmtId="0" fontId="1" fillId="0" borderId="0" xfId="0" quotePrefix="1" applyNumberFormat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quotePrefix="1" applyNumberFormat="1" applyFont="1" applyAlignment="1">
      <alignment horizontal="center"/>
    </xf>
    <xf numFmtId="2" fontId="18" fillId="0" borderId="0" xfId="0" quotePrefix="1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3" xfId="0" applyFont="1" applyFill="1" applyBorder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2" fontId="12" fillId="0" borderId="0" xfId="0" applyNumberFormat="1" applyFont="1" applyAlignment="1">
      <alignment horizontal="left" indent="2"/>
    </xf>
    <xf numFmtId="2" fontId="18" fillId="0" borderId="0" xfId="0" quotePrefix="1" applyNumberFormat="1" applyFont="1" applyAlignment="1">
      <alignment horizontal="left" indent="2"/>
    </xf>
    <xf numFmtId="2" fontId="12" fillId="0" borderId="0" xfId="0" quotePrefix="1" applyNumberFormat="1" applyFont="1" applyBorder="1" applyAlignment="1">
      <alignment horizontal="left" indent="2"/>
    </xf>
    <xf numFmtId="2" fontId="12" fillId="0" borderId="1" xfId="0" quotePrefix="1" applyNumberFormat="1" applyFont="1" applyBorder="1" applyAlignment="1">
      <alignment horizontal="left" indent="2"/>
    </xf>
    <xf numFmtId="0" fontId="12" fillId="0" borderId="0" xfId="0" applyNumberFormat="1" applyFont="1" applyAlignment="1">
      <alignment horizontal="left" indent="1"/>
    </xf>
    <xf numFmtId="0" fontId="18" fillId="0" borderId="0" xfId="0" applyNumberFormat="1" applyFont="1" applyAlignment="1">
      <alignment horizontal="left" indent="1"/>
    </xf>
    <xf numFmtId="0" fontId="12" fillId="0" borderId="0" xfId="0" applyNumberFormat="1" applyFont="1" applyBorder="1" applyAlignment="1">
      <alignment horizontal="left" indent="1"/>
    </xf>
    <xf numFmtId="165" fontId="12" fillId="0" borderId="1" xfId="0" applyNumberFormat="1" applyFont="1" applyBorder="1" applyAlignment="1">
      <alignment horizontal="left" inden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showGridLines="0" view="pageLayout" topLeftCell="A36" zoomScale="186" zoomScalePageLayoutView="186" workbookViewId="0">
      <selection activeCell="J47" sqref="J47"/>
    </sheetView>
  </sheetViews>
  <sheetFormatPr baseColWidth="10" defaultRowHeight="16" x14ac:dyDescent="0.2"/>
  <cols>
    <col min="1" max="1" width="23.5" customWidth="1"/>
    <col min="2" max="2" width="7.5" style="9" customWidth="1"/>
    <col min="3" max="3" width="11.6640625" style="9" customWidth="1"/>
    <col min="4" max="4" width="1.83203125" style="9" customWidth="1"/>
    <col min="5" max="5" width="9.5" style="9" customWidth="1"/>
    <col min="6" max="6" width="9.83203125" style="9" customWidth="1"/>
    <col min="7" max="7" width="1.83203125" style="9" customWidth="1"/>
    <col min="8" max="9" width="8.6640625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18"/>
      <c r="E2" s="12"/>
      <c r="F2" s="12"/>
      <c r="G2" s="18"/>
    </row>
    <row r="3" spans="1:9" ht="32" customHeight="1" x14ac:dyDescent="0.2">
      <c r="A3" s="61" t="s">
        <v>2</v>
      </c>
      <c r="B3" s="63" t="s">
        <v>74</v>
      </c>
      <c r="C3" s="64"/>
      <c r="D3" s="6"/>
      <c r="E3" s="63" t="s">
        <v>73</v>
      </c>
      <c r="F3" s="64"/>
      <c r="G3" s="6"/>
      <c r="H3" s="63" t="s">
        <v>13</v>
      </c>
      <c r="I3" s="64"/>
    </row>
    <row r="4" spans="1:9" x14ac:dyDescent="0.2">
      <c r="A4" s="62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15</v>
      </c>
      <c r="C5" s="14">
        <f>B5/79</f>
        <v>0.189873417721519</v>
      </c>
      <c r="D5" s="14"/>
      <c r="E5" s="10">
        <v>37</v>
      </c>
      <c r="F5" s="14">
        <f>E5/43</f>
        <v>0.86046511627906974</v>
      </c>
      <c r="G5" s="14"/>
      <c r="H5" s="10">
        <f>E5+B5</f>
        <v>52</v>
      </c>
      <c r="I5" s="14">
        <f>H5/122</f>
        <v>0.42622950819672129</v>
      </c>
    </row>
    <row r="6" spans="1:9" x14ac:dyDescent="0.2">
      <c r="A6" s="5" t="s">
        <v>10</v>
      </c>
      <c r="B6" s="7">
        <v>43</v>
      </c>
      <c r="C6" s="16">
        <f>B6/79</f>
        <v>0.54430379746835444</v>
      </c>
      <c r="D6" s="16"/>
      <c r="E6" s="7">
        <v>4</v>
      </c>
      <c r="F6" s="16">
        <f>E6/43</f>
        <v>9.3023255813953487E-2</v>
      </c>
      <c r="G6" s="16"/>
      <c r="H6" s="7">
        <f>E6+B6</f>
        <v>47</v>
      </c>
      <c r="I6" s="16">
        <f>H6/122</f>
        <v>0.38524590163934425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" t="s">
        <v>0</v>
      </c>
    </row>
    <row r="9" spans="1:9" x14ac:dyDescent="0.2">
      <c r="A9" s="19" t="s">
        <v>1</v>
      </c>
      <c r="B9" s="12"/>
      <c r="C9" s="12"/>
      <c r="D9" s="18"/>
      <c r="E9" s="12"/>
      <c r="F9" s="12"/>
      <c r="G9" s="18"/>
    </row>
    <row r="10" spans="1:9" ht="32" customHeight="1" x14ac:dyDescent="0.2">
      <c r="A10" s="61" t="s">
        <v>2</v>
      </c>
      <c r="B10" s="63" t="s">
        <v>74</v>
      </c>
      <c r="C10" s="64"/>
      <c r="D10" s="11"/>
      <c r="E10" s="63" t="s">
        <v>73</v>
      </c>
      <c r="F10" s="64"/>
      <c r="G10" s="11"/>
      <c r="H10" s="63" t="s">
        <v>13</v>
      </c>
      <c r="I10" s="64"/>
    </row>
    <row r="11" spans="1:9" x14ac:dyDescent="0.2">
      <c r="A11" s="62"/>
      <c r="B11" s="7" t="s">
        <v>5</v>
      </c>
      <c r="C11" s="7" t="s">
        <v>6</v>
      </c>
      <c r="D11" s="7"/>
      <c r="E11" s="7" t="s">
        <v>5</v>
      </c>
      <c r="F11" s="7" t="s">
        <v>6</v>
      </c>
      <c r="G11" s="7"/>
      <c r="H11" s="7" t="s">
        <v>5</v>
      </c>
      <c r="I11" s="7" t="s">
        <v>6</v>
      </c>
    </row>
    <row r="12" spans="1:9" x14ac:dyDescent="0.2">
      <c r="A12" s="68" t="s">
        <v>27</v>
      </c>
      <c r="B12" s="69">
        <v>26</v>
      </c>
      <c r="C12" s="70">
        <f>B12/79</f>
        <v>0.32911392405063289</v>
      </c>
      <c r="D12" s="69"/>
      <c r="E12" s="69">
        <v>33</v>
      </c>
      <c r="F12" s="70">
        <f>E12/43</f>
        <v>0.76744186046511631</v>
      </c>
      <c r="G12" s="69"/>
      <c r="H12" s="69">
        <f>E12+B12</f>
        <v>59</v>
      </c>
      <c r="I12" s="70">
        <f>H12/122</f>
        <v>0.48360655737704916</v>
      </c>
    </row>
    <row r="13" spans="1:9" x14ac:dyDescent="0.2">
      <c r="A13" s="71" t="s">
        <v>29</v>
      </c>
      <c r="B13" s="72">
        <v>17</v>
      </c>
      <c r="C13" s="70">
        <f t="shared" ref="C13:C15" si="0">B13/79</f>
        <v>0.21518987341772153</v>
      </c>
      <c r="D13" s="73"/>
      <c r="E13" s="72">
        <v>12</v>
      </c>
      <c r="F13" s="70">
        <f t="shared" ref="F13:F15" si="1">E13/43</f>
        <v>0.27906976744186046</v>
      </c>
      <c r="G13" s="73"/>
      <c r="H13" s="72">
        <v>29</v>
      </c>
      <c r="I13" s="73">
        <f>H13/122</f>
        <v>0.23770491803278687</v>
      </c>
    </row>
    <row r="14" spans="1:9" x14ac:dyDescent="0.2">
      <c r="A14" s="68" t="s">
        <v>30</v>
      </c>
      <c r="B14" s="69">
        <v>10</v>
      </c>
      <c r="C14" s="70">
        <f t="shared" si="0"/>
        <v>0.12658227848101267</v>
      </c>
      <c r="D14" s="70"/>
      <c r="E14" s="69">
        <v>1</v>
      </c>
      <c r="F14" s="70">
        <f t="shared" si="1"/>
        <v>2.3255813953488372E-2</v>
      </c>
      <c r="G14" s="70"/>
      <c r="H14" s="69">
        <v>11</v>
      </c>
      <c r="I14" s="70">
        <f>H14/122</f>
        <v>9.0163934426229511E-2</v>
      </c>
    </row>
    <row r="15" spans="1:9" ht="32" customHeight="1" x14ac:dyDescent="0.2">
      <c r="A15" s="74" t="s">
        <v>28</v>
      </c>
      <c r="B15" s="66">
        <v>20</v>
      </c>
      <c r="C15" s="67">
        <f t="shared" si="0"/>
        <v>0.25316455696202533</v>
      </c>
      <c r="D15" s="67"/>
      <c r="E15" s="66">
        <v>3</v>
      </c>
      <c r="F15" s="67">
        <f t="shared" si="1"/>
        <v>6.9767441860465115E-2</v>
      </c>
      <c r="G15" s="67"/>
      <c r="H15" s="66">
        <v>23</v>
      </c>
      <c r="I15" s="67">
        <f>H15/122</f>
        <v>0.18852459016393441</v>
      </c>
    </row>
    <row r="17" spans="1:9" x14ac:dyDescent="0.2">
      <c r="A17" s="1" t="s">
        <v>0</v>
      </c>
    </row>
    <row r="18" spans="1:9" x14ac:dyDescent="0.2">
      <c r="A18" s="2" t="s">
        <v>1</v>
      </c>
      <c r="B18" s="12"/>
      <c r="C18" s="12"/>
      <c r="D18" s="12"/>
      <c r="E18" s="12"/>
      <c r="F18" s="12"/>
      <c r="G18" s="18"/>
    </row>
    <row r="19" spans="1:9" ht="30" customHeight="1" x14ac:dyDescent="0.2">
      <c r="A19" s="61" t="s">
        <v>2</v>
      </c>
      <c r="B19" s="63" t="s">
        <v>74</v>
      </c>
      <c r="C19" s="64"/>
      <c r="D19" s="6"/>
      <c r="E19" s="63" t="s">
        <v>73</v>
      </c>
      <c r="F19" s="64"/>
      <c r="G19" s="6"/>
      <c r="H19" s="63" t="s">
        <v>13</v>
      </c>
      <c r="I19" s="64"/>
    </row>
    <row r="20" spans="1:9" x14ac:dyDescent="0.2">
      <c r="A20" s="62"/>
      <c r="B20" s="7" t="s">
        <v>5</v>
      </c>
      <c r="C20" s="7" t="s">
        <v>6</v>
      </c>
      <c r="D20" s="7"/>
      <c r="E20" s="7" t="s">
        <v>5</v>
      </c>
      <c r="F20" s="7" t="s">
        <v>6</v>
      </c>
      <c r="G20" s="7"/>
      <c r="H20" s="7" t="s">
        <v>5</v>
      </c>
      <c r="I20" s="7" t="s">
        <v>6</v>
      </c>
    </row>
    <row r="21" spans="1:9" x14ac:dyDescent="0.2">
      <c r="A21" s="4" t="s">
        <v>7</v>
      </c>
      <c r="B21" s="10"/>
      <c r="C21" s="51"/>
      <c r="D21" s="14"/>
      <c r="E21" s="10"/>
      <c r="F21" s="51"/>
      <c r="G21" s="14"/>
      <c r="H21" s="10"/>
      <c r="I21" s="51"/>
    </row>
    <row r="22" spans="1:9" x14ac:dyDescent="0.2">
      <c r="A22" s="3" t="s">
        <v>3</v>
      </c>
      <c r="B22" s="10">
        <v>37</v>
      </c>
      <c r="C22" s="51">
        <f>B22/73</f>
        <v>0.50684931506849318</v>
      </c>
      <c r="D22" s="14"/>
      <c r="E22" s="10">
        <v>15</v>
      </c>
      <c r="F22" s="51">
        <f>E22/49</f>
        <v>0.30612244897959184</v>
      </c>
      <c r="G22" s="14"/>
      <c r="H22" s="10">
        <f>E22+B22</f>
        <v>52</v>
      </c>
      <c r="I22" s="51">
        <f>H22/122</f>
        <v>0.42622950819672129</v>
      </c>
    </row>
    <row r="23" spans="1:9" x14ac:dyDescent="0.2">
      <c r="A23" s="3" t="s">
        <v>4</v>
      </c>
      <c r="B23" s="10">
        <v>36</v>
      </c>
      <c r="C23" s="51">
        <f>B23/73</f>
        <v>0.49315068493150682</v>
      </c>
      <c r="D23" s="14"/>
      <c r="E23" s="10">
        <v>34</v>
      </c>
      <c r="F23" s="51">
        <f>E23/49</f>
        <v>0.69387755102040816</v>
      </c>
      <c r="G23" s="14"/>
      <c r="H23" s="10">
        <f>E23+B23</f>
        <v>70</v>
      </c>
      <c r="I23" s="51">
        <f>H23/122</f>
        <v>0.57377049180327866</v>
      </c>
    </row>
    <row r="24" spans="1:9" x14ac:dyDescent="0.2">
      <c r="A24" s="4" t="s">
        <v>8</v>
      </c>
      <c r="C24" s="52"/>
      <c r="D24" s="15"/>
      <c r="F24" s="52"/>
      <c r="G24" s="15"/>
      <c r="H24" s="13"/>
      <c r="I24" s="52"/>
    </row>
    <row r="25" spans="1:9" x14ac:dyDescent="0.2">
      <c r="A25" s="3" t="s">
        <v>3</v>
      </c>
      <c r="B25" s="10">
        <v>30</v>
      </c>
      <c r="C25" s="51">
        <f>B25/73</f>
        <v>0.41095890410958902</v>
      </c>
      <c r="D25" s="14"/>
      <c r="E25" s="10">
        <v>4</v>
      </c>
      <c r="F25" s="51">
        <f t="shared" ref="F25:F26" si="2">E25/49</f>
        <v>8.1632653061224483E-2</v>
      </c>
      <c r="G25" s="14"/>
      <c r="H25" s="10">
        <v>34</v>
      </c>
      <c r="I25" s="51">
        <f>H25/122</f>
        <v>0.27868852459016391</v>
      </c>
    </row>
    <row r="26" spans="1:9" x14ac:dyDescent="0.2">
      <c r="A26" s="26" t="s">
        <v>4</v>
      </c>
      <c r="B26" s="8">
        <v>43</v>
      </c>
      <c r="C26" s="51">
        <f>B26/73</f>
        <v>0.58904109589041098</v>
      </c>
      <c r="D26" s="17"/>
      <c r="E26" s="8">
        <v>45</v>
      </c>
      <c r="F26" s="51">
        <f t="shared" si="2"/>
        <v>0.91836734693877553</v>
      </c>
      <c r="G26" s="17"/>
      <c r="H26" s="8">
        <v>88</v>
      </c>
      <c r="I26" s="51">
        <f>H26/122</f>
        <v>0.72131147540983609</v>
      </c>
    </row>
    <row r="27" spans="1:9" x14ac:dyDescent="0.2">
      <c r="A27" s="34" t="s">
        <v>26</v>
      </c>
      <c r="B27" s="8"/>
      <c r="C27" s="49"/>
      <c r="D27" s="17"/>
      <c r="E27" s="8"/>
      <c r="F27" s="49"/>
      <c r="G27" s="17"/>
      <c r="H27" s="8"/>
      <c r="I27" s="49"/>
    </row>
    <row r="28" spans="1:9" x14ac:dyDescent="0.2">
      <c r="A28" s="26" t="s">
        <v>3</v>
      </c>
      <c r="B28" s="8">
        <v>20</v>
      </c>
      <c r="C28" s="49">
        <f>B28/73</f>
        <v>0.27397260273972601</v>
      </c>
      <c r="D28" s="17"/>
      <c r="E28" s="8">
        <v>3</v>
      </c>
      <c r="F28" s="51">
        <f>E28/49</f>
        <v>6.1224489795918366E-2</v>
      </c>
      <c r="G28" s="17"/>
      <c r="H28" s="8">
        <v>23</v>
      </c>
      <c r="I28" s="51">
        <f>H28/122</f>
        <v>0.18852459016393441</v>
      </c>
    </row>
    <row r="29" spans="1:9" x14ac:dyDescent="0.2">
      <c r="A29" s="21" t="s">
        <v>4</v>
      </c>
      <c r="B29" s="7">
        <v>53</v>
      </c>
      <c r="C29" s="50">
        <f>B29/73</f>
        <v>0.72602739726027399</v>
      </c>
      <c r="D29" s="16"/>
      <c r="E29" s="7">
        <v>46</v>
      </c>
      <c r="F29" s="50">
        <f>E29/49</f>
        <v>0.93877551020408168</v>
      </c>
      <c r="G29" s="16"/>
      <c r="H29" s="7">
        <f>E29+B29</f>
        <v>99</v>
      </c>
      <c r="I29" s="50">
        <f>H29/122</f>
        <v>0.81147540983606559</v>
      </c>
    </row>
    <row r="30" spans="1:9" x14ac:dyDescent="0.2">
      <c r="A30" s="1" t="s">
        <v>0</v>
      </c>
    </row>
    <row r="31" spans="1:9" x14ac:dyDescent="0.2">
      <c r="A31" s="19" t="s">
        <v>44</v>
      </c>
      <c r="B31" s="12"/>
      <c r="C31" s="12"/>
      <c r="D31" s="12"/>
      <c r="E31" s="12"/>
      <c r="F31" s="12"/>
    </row>
    <row r="32" spans="1:9" x14ac:dyDescent="0.2">
      <c r="A32" s="61" t="s">
        <v>2</v>
      </c>
      <c r="B32" s="63" t="s">
        <v>3</v>
      </c>
      <c r="C32" s="64"/>
      <c r="D32" s="11"/>
      <c r="E32" s="63" t="s">
        <v>4</v>
      </c>
      <c r="F32" s="64"/>
    </row>
    <row r="33" spans="1:11" x14ac:dyDescent="0.2">
      <c r="A33" s="62"/>
      <c r="B33" s="7" t="s">
        <v>5</v>
      </c>
      <c r="C33" s="7" t="s">
        <v>45</v>
      </c>
      <c r="D33" s="7"/>
      <c r="E33" s="7" t="s">
        <v>5</v>
      </c>
      <c r="F33" s="8" t="s">
        <v>45</v>
      </c>
    </row>
    <row r="34" spans="1:11" x14ac:dyDescent="0.2">
      <c r="A34" s="3" t="s">
        <v>9</v>
      </c>
      <c r="B34" s="10">
        <v>52</v>
      </c>
      <c r="C34" s="46">
        <f>B34/122</f>
        <v>0.42622950819672129</v>
      </c>
      <c r="E34" s="10">
        <v>70</v>
      </c>
      <c r="F34" s="48">
        <f>E34/122</f>
        <v>0.57377049180327866</v>
      </c>
    </row>
    <row r="35" spans="1:11" x14ac:dyDescent="0.2">
      <c r="A35" s="44" t="s">
        <v>10</v>
      </c>
      <c r="B35" s="7">
        <v>34</v>
      </c>
      <c r="C35" s="47">
        <f>B35/122</f>
        <v>0.27868852459016391</v>
      </c>
      <c r="D35" s="45"/>
      <c r="E35" s="7">
        <v>88</v>
      </c>
      <c r="F35" s="47">
        <f>E35/122</f>
        <v>0.72131147540983609</v>
      </c>
    </row>
    <row r="36" spans="1:11" x14ac:dyDescent="0.2">
      <c r="A36" s="3"/>
      <c r="B36" s="10"/>
      <c r="C36" s="14"/>
      <c r="D36" s="14"/>
      <c r="E36" s="10"/>
      <c r="F36" s="14"/>
    </row>
    <row r="37" spans="1:11" x14ac:dyDescent="0.2">
      <c r="A37" s="1" t="s">
        <v>0</v>
      </c>
    </row>
    <row r="38" spans="1:11" x14ac:dyDescent="0.2">
      <c r="A38" s="19" t="s">
        <v>1</v>
      </c>
      <c r="B38" s="12"/>
      <c r="C38" s="12"/>
      <c r="D38" s="12"/>
      <c r="E38" s="12"/>
      <c r="F38" s="12"/>
      <c r="G38" s="18"/>
    </row>
    <row r="39" spans="1:11" ht="48" customHeight="1" x14ac:dyDescent="0.2">
      <c r="A39" s="61" t="s">
        <v>2</v>
      </c>
      <c r="B39" s="63" t="s">
        <v>70</v>
      </c>
      <c r="C39" s="64"/>
      <c r="D39" s="11"/>
      <c r="E39" s="63" t="s">
        <v>71</v>
      </c>
      <c r="F39" s="64"/>
      <c r="G39" s="11"/>
      <c r="H39" s="63" t="s">
        <v>72</v>
      </c>
      <c r="I39" s="64"/>
      <c r="J39" s="63" t="s">
        <v>13</v>
      </c>
      <c r="K39" s="64"/>
    </row>
    <row r="40" spans="1:11" x14ac:dyDescent="0.2">
      <c r="A40" s="62"/>
      <c r="B40" s="7" t="s">
        <v>5</v>
      </c>
      <c r="C40" s="7" t="s">
        <v>6</v>
      </c>
      <c r="D40" s="7"/>
      <c r="E40" s="7" t="s">
        <v>5</v>
      </c>
      <c r="F40" s="7" t="s">
        <v>6</v>
      </c>
      <c r="G40" s="7"/>
      <c r="H40" s="7" t="s">
        <v>5</v>
      </c>
      <c r="I40" s="7" t="s">
        <v>6</v>
      </c>
      <c r="J40" s="7" t="s">
        <v>5</v>
      </c>
      <c r="K40" s="7" t="s">
        <v>6</v>
      </c>
    </row>
    <row r="41" spans="1:11" x14ac:dyDescent="0.2">
      <c r="A41" s="3" t="s">
        <v>48</v>
      </c>
      <c r="B41" s="8">
        <v>33</v>
      </c>
      <c r="C41" s="17">
        <f>B41/43</f>
        <v>0.76744186046511631</v>
      </c>
      <c r="D41" s="8"/>
      <c r="E41" s="8">
        <v>18</v>
      </c>
      <c r="F41" s="49">
        <f>E41/43</f>
        <v>0.41860465116279072</v>
      </c>
      <c r="G41" s="8"/>
      <c r="H41" s="8">
        <v>8</v>
      </c>
      <c r="I41" s="49">
        <f>H41/122</f>
        <v>6.5573770491803282E-2</v>
      </c>
      <c r="J41" s="8">
        <f>B41+E41+H41</f>
        <v>59</v>
      </c>
      <c r="K41" s="49">
        <f>J41/122</f>
        <v>0.48360655737704916</v>
      </c>
    </row>
    <row r="42" spans="1:11" x14ac:dyDescent="0.2">
      <c r="A42" s="3" t="s">
        <v>68</v>
      </c>
      <c r="B42" s="10">
        <v>12</v>
      </c>
      <c r="C42" s="17">
        <f t="shared" ref="C42:C44" si="3">B42/43</f>
        <v>0.27906976744186046</v>
      </c>
      <c r="D42" s="14"/>
      <c r="E42" s="10">
        <v>10</v>
      </c>
      <c r="F42" s="51">
        <f t="shared" ref="F42:F44" si="4">E42/43</f>
        <v>0.23255813953488372</v>
      </c>
      <c r="G42" s="14"/>
      <c r="H42" s="10">
        <v>7</v>
      </c>
      <c r="I42" s="51">
        <f t="shared" ref="I42:I44" si="5">H42/122</f>
        <v>5.737704918032787E-2</v>
      </c>
      <c r="J42" s="10">
        <f>B42+E42+H42</f>
        <v>29</v>
      </c>
      <c r="K42" s="51">
        <f t="shared" ref="K42:K44" si="6">J42/122</f>
        <v>0.23770491803278687</v>
      </c>
    </row>
    <row r="43" spans="1:11" ht="16" customHeight="1" x14ac:dyDescent="0.2">
      <c r="A43" s="3" t="s">
        <v>69</v>
      </c>
      <c r="B43" s="8">
        <v>1</v>
      </c>
      <c r="C43" s="17">
        <f t="shared" si="3"/>
        <v>2.3255813953488372E-2</v>
      </c>
      <c r="D43" s="14"/>
      <c r="E43" s="10">
        <v>4</v>
      </c>
      <c r="F43" s="51">
        <f t="shared" si="4"/>
        <v>9.3023255813953487E-2</v>
      </c>
      <c r="G43" s="14"/>
      <c r="H43" s="10">
        <v>6</v>
      </c>
      <c r="I43" s="51">
        <f t="shared" si="5"/>
        <v>4.9180327868852458E-2</v>
      </c>
      <c r="J43" s="10">
        <f>B43+E43+H43</f>
        <v>11</v>
      </c>
      <c r="K43" s="51">
        <f t="shared" si="6"/>
        <v>9.0163934426229511E-2</v>
      </c>
    </row>
    <row r="44" spans="1:11" x14ac:dyDescent="0.2">
      <c r="A44" s="60" t="s">
        <v>26</v>
      </c>
      <c r="B44" s="7">
        <v>3</v>
      </c>
      <c r="C44" s="16">
        <f t="shared" si="3"/>
        <v>6.9767441860465115E-2</v>
      </c>
      <c r="D44" s="16"/>
      <c r="E44" s="7">
        <v>9</v>
      </c>
      <c r="F44" s="50">
        <f t="shared" si="4"/>
        <v>0.20930232558139536</v>
      </c>
      <c r="G44" s="16"/>
      <c r="H44" s="7">
        <v>11</v>
      </c>
      <c r="I44" s="50">
        <f t="shared" si="5"/>
        <v>9.0163934426229511E-2</v>
      </c>
      <c r="J44" s="7">
        <f>B44+E44+H44</f>
        <v>23</v>
      </c>
      <c r="K44" s="50">
        <f t="shared" si="6"/>
        <v>0.18852459016393441</v>
      </c>
    </row>
    <row r="46" spans="1:11" x14ac:dyDescent="0.2">
      <c r="A46" s="1" t="s">
        <v>0</v>
      </c>
    </row>
    <row r="47" spans="1:11" x14ac:dyDescent="0.2">
      <c r="A47" s="19" t="s">
        <v>1</v>
      </c>
      <c r="B47" s="12"/>
      <c r="C47" s="12"/>
      <c r="D47" s="12"/>
      <c r="E47" s="12"/>
      <c r="F47" s="12"/>
      <c r="G47" s="18"/>
    </row>
    <row r="48" spans="1:11" ht="32" customHeight="1" x14ac:dyDescent="0.2">
      <c r="A48" s="61" t="s">
        <v>2</v>
      </c>
      <c r="B48" s="63" t="s">
        <v>11</v>
      </c>
      <c r="C48" s="64"/>
      <c r="D48" s="11"/>
      <c r="E48" s="63" t="s">
        <v>12</v>
      </c>
      <c r="F48" s="63"/>
      <c r="G48" s="11"/>
      <c r="H48" s="63" t="s">
        <v>13</v>
      </c>
      <c r="I48" s="64"/>
    </row>
    <row r="49" spans="1:9" ht="15" customHeight="1" x14ac:dyDescent="0.2">
      <c r="A49" s="62"/>
      <c r="B49" s="7" t="s">
        <v>5</v>
      </c>
      <c r="C49" s="7" t="s">
        <v>6</v>
      </c>
      <c r="D49" s="7"/>
      <c r="E49" s="7" t="s">
        <v>5</v>
      </c>
      <c r="F49" s="7" t="s">
        <v>6</v>
      </c>
      <c r="G49" s="7"/>
      <c r="H49" s="7" t="s">
        <v>5</v>
      </c>
      <c r="I49" s="7" t="s">
        <v>6</v>
      </c>
    </row>
    <row r="50" spans="1:9" x14ac:dyDescent="0.2">
      <c r="A50" s="3" t="s">
        <v>48</v>
      </c>
      <c r="B50" s="8">
        <v>26</v>
      </c>
      <c r="C50" s="49">
        <f>B50/79</f>
        <v>0.32911392405063289</v>
      </c>
      <c r="D50" s="8"/>
      <c r="E50" s="8">
        <v>33</v>
      </c>
      <c r="F50" s="49">
        <f>E50/43</f>
        <v>0.76744186046511631</v>
      </c>
      <c r="G50" s="8"/>
      <c r="H50" s="8">
        <v>59</v>
      </c>
      <c r="I50" s="49">
        <v>0.48</v>
      </c>
    </row>
    <row r="51" spans="1:9" x14ac:dyDescent="0.2">
      <c r="A51" s="3" t="s">
        <v>46</v>
      </c>
      <c r="B51" s="10">
        <v>37</v>
      </c>
      <c r="C51" s="51">
        <v>0.50600000000000001</v>
      </c>
      <c r="D51" s="14"/>
      <c r="E51" s="10">
        <v>15</v>
      </c>
      <c r="F51" s="51">
        <v>0.27900000000000003</v>
      </c>
      <c r="G51" s="14"/>
      <c r="H51" s="10">
        <v>52</v>
      </c>
      <c r="I51" s="51">
        <v>0.42599999999999999</v>
      </c>
    </row>
    <row r="52" spans="1:9" x14ac:dyDescent="0.2">
      <c r="A52" s="3" t="s">
        <v>47</v>
      </c>
      <c r="B52" s="10">
        <v>30</v>
      </c>
      <c r="C52" s="51">
        <v>0.38</v>
      </c>
      <c r="D52" s="14"/>
      <c r="E52" s="10">
        <v>4</v>
      </c>
      <c r="F52" s="51">
        <v>9.2999999999999999E-2</v>
      </c>
      <c r="G52" s="14"/>
      <c r="H52" s="10">
        <v>34</v>
      </c>
      <c r="I52" s="51">
        <v>0.27900000000000003</v>
      </c>
    </row>
    <row r="53" spans="1:9" x14ac:dyDescent="0.2">
      <c r="A53" s="53" t="s">
        <v>26</v>
      </c>
      <c r="B53" s="7">
        <v>20</v>
      </c>
      <c r="C53" s="50">
        <f>B53/79</f>
        <v>0.25316455696202533</v>
      </c>
      <c r="D53" s="16"/>
      <c r="E53" s="7">
        <v>3</v>
      </c>
      <c r="F53" s="50">
        <f>E53/43</f>
        <v>6.9767441860465115E-2</v>
      </c>
      <c r="G53" s="16"/>
      <c r="H53" s="7">
        <v>23</v>
      </c>
      <c r="I53" s="50">
        <f>H53/122</f>
        <v>0.18852459016393441</v>
      </c>
    </row>
  </sheetData>
  <mergeCells count="24">
    <mergeCell ref="J39:K39"/>
    <mergeCell ref="A48:A49"/>
    <mergeCell ref="B48:C48"/>
    <mergeCell ref="E48:F48"/>
    <mergeCell ref="H48:I48"/>
    <mergeCell ref="A32:A33"/>
    <mergeCell ref="B32:C32"/>
    <mergeCell ref="E32:F32"/>
    <mergeCell ref="A39:A40"/>
    <mergeCell ref="B39:C39"/>
    <mergeCell ref="E39:F39"/>
    <mergeCell ref="H39:I39"/>
    <mergeCell ref="A3:A4"/>
    <mergeCell ref="H3:I3"/>
    <mergeCell ref="B3:C3"/>
    <mergeCell ref="E3:F3"/>
    <mergeCell ref="A19:A20"/>
    <mergeCell ref="B19:C19"/>
    <mergeCell ref="E19:F19"/>
    <mergeCell ref="H19:I19"/>
    <mergeCell ref="A10:A11"/>
    <mergeCell ref="B10:C10"/>
    <mergeCell ref="E10:F10"/>
    <mergeCell ref="H10:I10"/>
  </mergeCells>
  <phoneticPr fontId="4" type="noConversion"/>
  <pageMargins left="0.7" right="0.7" top="0.75" bottom="0.75" header="0.3" footer="0.3"/>
  <pageSetup orientation="landscape" horizontalDpi="0" verticalDpi="0"/>
  <ignoredErrors>
    <ignoredError sqref="J41:J44" formula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showGridLines="0" tabSelected="1" view="pageLayout" zoomScale="168" zoomScalePageLayoutView="168" workbookViewId="0">
      <selection activeCell="A15" sqref="A15:J26"/>
    </sheetView>
  </sheetViews>
  <sheetFormatPr baseColWidth="10" defaultRowHeight="16" x14ac:dyDescent="0.2"/>
  <cols>
    <col min="1" max="1" width="22" bestFit="1" customWidth="1"/>
    <col min="2" max="2" width="7.5" style="9" customWidth="1"/>
    <col min="3" max="3" width="6" style="9" bestFit="1" customWidth="1"/>
    <col min="4" max="4" width="10.33203125" style="9" bestFit="1" customWidth="1"/>
    <col min="5" max="6" width="9.6640625" style="9" bestFit="1" customWidth="1"/>
    <col min="7" max="7" width="1.83203125" style="9" customWidth="1"/>
    <col min="8" max="8" width="11.83203125" style="9" bestFit="1" customWidth="1"/>
    <col min="9" max="9" width="5.83203125" style="9" bestFit="1" customWidth="1"/>
    <col min="10" max="10" width="8.5" bestFit="1" customWidth="1"/>
  </cols>
  <sheetData>
    <row r="1" spans="1:10" x14ac:dyDescent="0.2">
      <c r="A1" s="100" t="s">
        <v>49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x14ac:dyDescent="0.2">
      <c r="A2" s="101" t="s">
        <v>75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16" customHeight="1" x14ac:dyDescent="0.2">
      <c r="A3" s="77" t="s">
        <v>14</v>
      </c>
      <c r="B3" s="78" t="s">
        <v>42</v>
      </c>
      <c r="C3" s="78"/>
      <c r="D3" s="78"/>
      <c r="E3" s="78"/>
      <c r="F3" s="79"/>
      <c r="G3" s="80"/>
      <c r="H3" s="78" t="s">
        <v>20</v>
      </c>
      <c r="I3" s="78"/>
      <c r="J3" s="78"/>
    </row>
    <row r="4" spans="1:10" ht="34" customHeight="1" x14ac:dyDescent="0.25">
      <c r="A4" s="81"/>
      <c r="B4" s="82" t="s">
        <v>16</v>
      </c>
      <c r="C4" s="82" t="s">
        <v>19</v>
      </c>
      <c r="D4" s="83" t="s">
        <v>50</v>
      </c>
      <c r="E4" s="83" t="s">
        <v>24</v>
      </c>
      <c r="F4" s="83" t="s">
        <v>25</v>
      </c>
      <c r="G4" s="82"/>
      <c r="H4" s="82" t="s">
        <v>76</v>
      </c>
      <c r="I4" s="82" t="s">
        <v>21</v>
      </c>
      <c r="J4" s="82" t="s">
        <v>77</v>
      </c>
    </row>
    <row r="5" spans="1:10" x14ac:dyDescent="0.2">
      <c r="A5" s="84" t="s">
        <v>15</v>
      </c>
      <c r="B5" s="75"/>
      <c r="C5" s="75"/>
      <c r="D5" s="75"/>
      <c r="E5" s="75"/>
      <c r="F5" s="75"/>
      <c r="G5" s="75"/>
      <c r="H5" s="75"/>
      <c r="I5" s="75"/>
      <c r="J5" s="76"/>
    </row>
    <row r="6" spans="1:10" x14ac:dyDescent="0.2">
      <c r="A6" s="85" t="s">
        <v>16</v>
      </c>
      <c r="B6" s="106">
        <v>0.29599999999999999</v>
      </c>
      <c r="C6" s="86"/>
      <c r="D6" s="86"/>
      <c r="E6" s="86"/>
      <c r="F6" s="86"/>
      <c r="G6" s="86"/>
      <c r="H6" s="87">
        <v>-58.76</v>
      </c>
      <c r="I6" s="87">
        <v>121.51</v>
      </c>
      <c r="J6" s="88">
        <v>2.7E-2</v>
      </c>
    </row>
    <row r="7" spans="1:10" x14ac:dyDescent="0.2">
      <c r="A7" s="84" t="s">
        <v>17</v>
      </c>
      <c r="B7" s="106"/>
      <c r="C7" s="86"/>
      <c r="D7" s="86"/>
      <c r="E7" s="86"/>
      <c r="F7" s="86"/>
      <c r="G7" s="86"/>
      <c r="H7" s="87"/>
      <c r="I7" s="87"/>
      <c r="J7" s="88"/>
    </row>
    <row r="8" spans="1:10" x14ac:dyDescent="0.2">
      <c r="A8" s="85" t="s">
        <v>18</v>
      </c>
      <c r="B8" s="107" t="s">
        <v>84</v>
      </c>
      <c r="C8" s="90">
        <v>-0.503</v>
      </c>
      <c r="D8" s="89"/>
      <c r="E8" s="89"/>
      <c r="F8" s="89"/>
      <c r="G8" s="89"/>
      <c r="H8" s="91">
        <v>-57.16</v>
      </c>
      <c r="I8" s="92">
        <v>120.32</v>
      </c>
      <c r="J8" s="88">
        <v>7.3999999999999996E-2</v>
      </c>
    </row>
    <row r="9" spans="1:10" x14ac:dyDescent="0.2">
      <c r="A9" s="85" t="s">
        <v>51</v>
      </c>
      <c r="B9" s="106">
        <v>0.35799999999999998</v>
      </c>
      <c r="C9" s="86"/>
      <c r="D9" s="86">
        <v>-0.155</v>
      </c>
      <c r="E9" s="86"/>
      <c r="F9" s="86"/>
      <c r="G9" s="86"/>
      <c r="H9" s="87">
        <v>-58.55</v>
      </c>
      <c r="I9" s="87">
        <v>123.1</v>
      </c>
      <c r="J9" s="88">
        <v>3.3000000000000002E-2</v>
      </c>
    </row>
    <row r="10" spans="1:10" x14ac:dyDescent="0.2">
      <c r="A10" s="85" t="s">
        <v>31</v>
      </c>
      <c r="B10" s="108">
        <v>0.156</v>
      </c>
      <c r="C10" s="93"/>
      <c r="D10" s="93"/>
      <c r="E10" s="93">
        <v>0.496</v>
      </c>
      <c r="F10" s="93"/>
      <c r="G10" s="93"/>
      <c r="H10" s="94">
        <v>-58.32</v>
      </c>
      <c r="I10" s="94">
        <v>122.64</v>
      </c>
      <c r="J10" s="88">
        <v>0.04</v>
      </c>
    </row>
    <row r="11" spans="1:10" x14ac:dyDescent="0.2">
      <c r="A11" s="95" t="s">
        <v>32</v>
      </c>
      <c r="B11" s="109">
        <v>0.219</v>
      </c>
      <c r="C11" s="97"/>
      <c r="D11" s="97"/>
      <c r="E11" s="97"/>
      <c r="F11" s="96">
        <v>0.13200000000000001</v>
      </c>
      <c r="G11" s="97"/>
      <c r="H11" s="98">
        <v>-58.64</v>
      </c>
      <c r="I11" s="98">
        <v>123.27</v>
      </c>
      <c r="J11" s="88">
        <v>3.1E-2</v>
      </c>
    </row>
    <row r="12" spans="1:10" ht="48" customHeight="1" x14ac:dyDescent="0.2">
      <c r="A12" s="99" t="s">
        <v>78</v>
      </c>
      <c r="B12" s="99"/>
      <c r="C12" s="99"/>
      <c r="D12" s="99"/>
      <c r="E12" s="99"/>
      <c r="F12" s="99"/>
      <c r="G12" s="99"/>
      <c r="H12" s="99"/>
      <c r="I12" s="99"/>
      <c r="J12" s="99"/>
    </row>
    <row r="15" spans="1:10" x14ac:dyDescent="0.2">
      <c r="A15" s="100" t="s">
        <v>22</v>
      </c>
      <c r="B15" s="100"/>
      <c r="C15" s="100"/>
      <c r="D15" s="100"/>
      <c r="E15" s="100"/>
      <c r="F15" s="100"/>
      <c r="G15" s="100"/>
      <c r="H15" s="100"/>
      <c r="I15" s="100"/>
      <c r="J15" s="100"/>
    </row>
    <row r="16" spans="1:10" x14ac:dyDescent="0.2">
      <c r="A16" s="101" t="s">
        <v>79</v>
      </c>
      <c r="B16" s="101"/>
      <c r="C16" s="101"/>
      <c r="D16" s="101"/>
      <c r="E16" s="101"/>
      <c r="F16" s="101"/>
      <c r="G16" s="101"/>
      <c r="H16" s="101"/>
      <c r="I16" s="101"/>
      <c r="J16" s="101"/>
    </row>
    <row r="17" spans="1:10" x14ac:dyDescent="0.2">
      <c r="A17" s="77" t="s">
        <v>14</v>
      </c>
      <c r="B17" s="78" t="s">
        <v>42</v>
      </c>
      <c r="C17" s="78"/>
      <c r="D17" s="78"/>
      <c r="E17" s="78"/>
      <c r="F17" s="79"/>
      <c r="G17" s="80"/>
      <c r="H17" s="78" t="s">
        <v>20</v>
      </c>
      <c r="I17" s="78"/>
      <c r="J17" s="78"/>
    </row>
    <row r="18" spans="1:10" ht="30" x14ac:dyDescent="0.25">
      <c r="A18" s="81"/>
      <c r="B18" s="82" t="s">
        <v>16</v>
      </c>
      <c r="C18" s="82" t="s">
        <v>19</v>
      </c>
      <c r="D18" s="83" t="s">
        <v>50</v>
      </c>
      <c r="E18" s="83" t="s">
        <v>24</v>
      </c>
      <c r="F18" s="83" t="s">
        <v>25</v>
      </c>
      <c r="G18" s="82"/>
      <c r="H18" s="82" t="s">
        <v>76</v>
      </c>
      <c r="I18" s="82" t="s">
        <v>21</v>
      </c>
      <c r="J18" s="82" t="s">
        <v>77</v>
      </c>
    </row>
    <row r="19" spans="1:10" x14ac:dyDescent="0.2">
      <c r="A19" s="84" t="s">
        <v>15</v>
      </c>
      <c r="B19" s="75"/>
      <c r="C19" s="75"/>
      <c r="D19" s="75"/>
      <c r="E19" s="75"/>
      <c r="F19" s="75"/>
      <c r="G19" s="75"/>
      <c r="H19" s="75"/>
      <c r="I19" s="75"/>
      <c r="J19" s="76"/>
    </row>
    <row r="20" spans="1:10" x14ac:dyDescent="0.2">
      <c r="A20" s="85" t="s">
        <v>16</v>
      </c>
      <c r="B20" s="86">
        <v>0.45100000000000001</v>
      </c>
      <c r="C20" s="86"/>
      <c r="D20" s="86"/>
      <c r="E20" s="86"/>
      <c r="F20" s="86"/>
      <c r="G20" s="86"/>
      <c r="H20" s="102">
        <v>-42.22</v>
      </c>
      <c r="I20" s="87">
        <v>88.44</v>
      </c>
      <c r="J20" s="88">
        <v>4.9000000000000002E-2</v>
      </c>
    </row>
    <row r="21" spans="1:10" x14ac:dyDescent="0.2">
      <c r="A21" s="84" t="s">
        <v>17</v>
      </c>
      <c r="B21" s="86"/>
      <c r="C21" s="86"/>
      <c r="D21" s="86"/>
      <c r="E21" s="86"/>
      <c r="F21" s="86"/>
      <c r="G21" s="86"/>
      <c r="H21" s="102"/>
      <c r="I21" s="87"/>
      <c r="J21" s="88"/>
    </row>
    <row r="22" spans="1:10" x14ac:dyDescent="0.2">
      <c r="A22" s="85" t="s">
        <v>18</v>
      </c>
      <c r="B22" s="89">
        <v>0.255</v>
      </c>
      <c r="C22" s="90">
        <v>0.35899999999999999</v>
      </c>
      <c r="D22" s="89"/>
      <c r="E22" s="89"/>
      <c r="F22" s="89"/>
      <c r="G22" s="89"/>
      <c r="H22" s="103">
        <v>-41.59</v>
      </c>
      <c r="I22" s="92">
        <v>89.19</v>
      </c>
      <c r="J22" s="88">
        <v>7.0999999999999994E-2</v>
      </c>
    </row>
    <row r="23" spans="1:10" x14ac:dyDescent="0.2">
      <c r="A23" s="85" t="s">
        <v>51</v>
      </c>
      <c r="B23" s="86">
        <v>0.28699999999999998</v>
      </c>
      <c r="C23" s="86"/>
      <c r="D23" s="86">
        <v>0.46600000000000003</v>
      </c>
      <c r="E23" s="86"/>
      <c r="F23" s="86"/>
      <c r="G23" s="86"/>
      <c r="H23" s="102">
        <v>-41.04</v>
      </c>
      <c r="I23" s="87">
        <v>88.07</v>
      </c>
      <c r="J23" s="88">
        <v>0.09</v>
      </c>
    </row>
    <row r="24" spans="1:10" x14ac:dyDescent="0.2">
      <c r="A24" s="85" t="s">
        <v>31</v>
      </c>
      <c r="B24" s="93">
        <v>2.5000000000000001E-2</v>
      </c>
      <c r="C24" s="93"/>
      <c r="D24" s="93"/>
      <c r="E24" s="93" t="s">
        <v>80</v>
      </c>
      <c r="F24" s="93"/>
      <c r="G24" s="93"/>
      <c r="H24" s="104" t="s">
        <v>82</v>
      </c>
      <c r="I24" s="94">
        <v>84.92</v>
      </c>
      <c r="J24" s="88">
        <v>0.14199999999999999</v>
      </c>
    </row>
    <row r="25" spans="1:10" x14ac:dyDescent="0.2">
      <c r="A25" s="95" t="s">
        <v>32</v>
      </c>
      <c r="B25" s="96">
        <v>-5.6000000000000001E-2</v>
      </c>
      <c r="C25" s="97"/>
      <c r="D25" s="97"/>
      <c r="E25" s="97"/>
      <c r="F25" s="96" t="s">
        <v>81</v>
      </c>
      <c r="G25" s="97"/>
      <c r="H25" s="105" t="s">
        <v>83</v>
      </c>
      <c r="I25" s="98">
        <v>84.26</v>
      </c>
      <c r="J25" s="88">
        <v>0.153</v>
      </c>
    </row>
    <row r="26" spans="1:10" ht="48" customHeight="1" x14ac:dyDescent="0.2">
      <c r="A26" s="99" t="s">
        <v>78</v>
      </c>
      <c r="B26" s="99"/>
      <c r="C26" s="99"/>
      <c r="D26" s="99"/>
      <c r="E26" s="99"/>
      <c r="F26" s="99"/>
      <c r="G26" s="99"/>
      <c r="H26" s="99"/>
      <c r="I26" s="99"/>
      <c r="J26" s="99"/>
    </row>
    <row r="29" spans="1:10" x14ac:dyDescent="0.2">
      <c r="A29" s="100" t="s">
        <v>58</v>
      </c>
      <c r="B29" s="100"/>
      <c r="C29" s="100"/>
      <c r="D29" s="100"/>
      <c r="E29" s="100"/>
      <c r="F29" s="100"/>
      <c r="G29" s="100"/>
      <c r="H29" s="100"/>
      <c r="I29" s="100"/>
      <c r="J29" s="100"/>
    </row>
    <row r="30" spans="1:10" x14ac:dyDescent="0.2">
      <c r="A30" s="101" t="s">
        <v>85</v>
      </c>
      <c r="B30" s="101"/>
      <c r="C30" s="101"/>
      <c r="D30" s="101"/>
      <c r="E30" s="101"/>
      <c r="F30" s="101"/>
      <c r="G30" s="101"/>
      <c r="H30" s="101"/>
      <c r="I30" s="101"/>
      <c r="J30" s="101"/>
    </row>
    <row r="31" spans="1:10" x14ac:dyDescent="0.2">
      <c r="A31" s="77" t="s">
        <v>14</v>
      </c>
      <c r="B31" s="78" t="s">
        <v>42</v>
      </c>
      <c r="C31" s="78"/>
      <c r="D31" s="78"/>
      <c r="E31" s="78"/>
      <c r="F31" s="79"/>
      <c r="G31" s="80"/>
      <c r="H31" s="78" t="s">
        <v>20</v>
      </c>
      <c r="I31" s="78"/>
      <c r="J31" s="78"/>
    </row>
    <row r="32" spans="1:10" ht="30" x14ac:dyDescent="0.25">
      <c r="A32" s="81"/>
      <c r="B32" s="82" t="s">
        <v>16</v>
      </c>
      <c r="C32" s="82" t="s">
        <v>19</v>
      </c>
      <c r="D32" s="83" t="s">
        <v>50</v>
      </c>
      <c r="E32" s="83" t="s">
        <v>24</v>
      </c>
      <c r="F32" s="83" t="s">
        <v>25</v>
      </c>
      <c r="G32" s="82"/>
      <c r="H32" s="82" t="s">
        <v>76</v>
      </c>
      <c r="I32" s="82" t="s">
        <v>21</v>
      </c>
      <c r="J32" s="82" t="s">
        <v>77</v>
      </c>
    </row>
    <row r="33" spans="1:10" x14ac:dyDescent="0.2">
      <c r="A33" s="84" t="s">
        <v>15</v>
      </c>
      <c r="B33" s="75"/>
      <c r="C33" s="75"/>
      <c r="D33" s="75"/>
      <c r="E33" s="75"/>
      <c r="F33" s="75"/>
      <c r="G33" s="75"/>
      <c r="H33" s="75"/>
      <c r="I33" s="75"/>
      <c r="J33" s="76"/>
    </row>
    <row r="34" spans="1:10" x14ac:dyDescent="0.2">
      <c r="A34" s="85" t="s">
        <v>16</v>
      </c>
      <c r="B34" s="86">
        <v>0.52700000000000002</v>
      </c>
      <c r="C34" s="86"/>
      <c r="D34" s="86"/>
      <c r="E34" s="86"/>
      <c r="F34" s="86"/>
      <c r="G34" s="86"/>
      <c r="H34" s="102">
        <v>-33.909999999999997</v>
      </c>
      <c r="I34" s="87">
        <v>71.81</v>
      </c>
      <c r="J34" s="88">
        <v>4.9000000000000002E-2</v>
      </c>
    </row>
    <row r="35" spans="1:10" x14ac:dyDescent="0.2">
      <c r="A35" s="84" t="s">
        <v>17</v>
      </c>
      <c r="B35" s="86"/>
      <c r="C35" s="86"/>
      <c r="D35" s="86"/>
      <c r="E35" s="86"/>
      <c r="F35" s="86"/>
      <c r="G35" s="86"/>
      <c r="H35" s="102"/>
      <c r="I35" s="87"/>
      <c r="J35" s="88"/>
    </row>
    <row r="36" spans="1:10" x14ac:dyDescent="0.2">
      <c r="A36" s="85" t="s">
        <v>18</v>
      </c>
      <c r="B36" s="89">
        <v>0.47499999999999998</v>
      </c>
      <c r="C36" s="90">
        <v>9.4E-2</v>
      </c>
      <c r="D36" s="89"/>
      <c r="E36" s="89"/>
      <c r="F36" s="89"/>
      <c r="G36" s="89"/>
      <c r="H36" s="103">
        <v>-33.880000000000003</v>
      </c>
      <c r="I36" s="92">
        <v>73.75</v>
      </c>
      <c r="J36" s="88">
        <v>7.0999999999999994E-2</v>
      </c>
    </row>
    <row r="37" spans="1:10" x14ac:dyDescent="0.2">
      <c r="A37" s="85" t="s">
        <v>51</v>
      </c>
      <c r="B37" s="86">
        <v>0.41699999999999998</v>
      </c>
      <c r="C37" s="86"/>
      <c r="D37" s="86">
        <v>0.307</v>
      </c>
      <c r="E37" s="86"/>
      <c r="F37" s="86"/>
      <c r="G37" s="86"/>
      <c r="H37" s="102">
        <v>-33.51</v>
      </c>
      <c r="I37" s="87">
        <v>73.03</v>
      </c>
      <c r="J37" s="88">
        <v>0.09</v>
      </c>
    </row>
    <row r="38" spans="1:10" x14ac:dyDescent="0.2">
      <c r="A38" s="85" t="s">
        <v>31</v>
      </c>
      <c r="B38" s="93">
        <v>0.20699999999999999</v>
      </c>
      <c r="C38" s="93"/>
      <c r="D38" s="93"/>
      <c r="E38" s="93">
        <v>1.2290000000000001</v>
      </c>
      <c r="F38" s="93"/>
      <c r="G38" s="93"/>
      <c r="H38" s="104">
        <v>-32.71</v>
      </c>
      <c r="I38" s="94">
        <v>71.430000000000007</v>
      </c>
      <c r="J38" s="88">
        <v>0.14199999999999999</v>
      </c>
    </row>
    <row r="39" spans="1:10" x14ac:dyDescent="0.2">
      <c r="A39" s="95" t="s">
        <v>32</v>
      </c>
      <c r="B39" s="96">
        <v>0.19400000000000001</v>
      </c>
      <c r="C39" s="97"/>
      <c r="D39" s="97"/>
      <c r="E39" s="97"/>
      <c r="F39" s="96">
        <v>0.59899999999999998</v>
      </c>
      <c r="G39" s="97"/>
      <c r="H39" s="105">
        <v>-32.82</v>
      </c>
      <c r="I39" s="98">
        <v>71.64</v>
      </c>
      <c r="J39" s="88">
        <v>0.153</v>
      </c>
    </row>
    <row r="40" spans="1:10" ht="48" customHeight="1" x14ac:dyDescent="0.2">
      <c r="A40" s="99" t="s">
        <v>78</v>
      </c>
      <c r="B40" s="99"/>
      <c r="C40" s="99"/>
      <c r="D40" s="99"/>
      <c r="E40" s="99"/>
      <c r="F40" s="99"/>
      <c r="G40" s="99"/>
      <c r="H40" s="99"/>
      <c r="I40" s="99"/>
      <c r="J40" s="99"/>
    </row>
  </sheetData>
  <mergeCells count="18">
    <mergeCell ref="A40:J40"/>
    <mergeCell ref="A26:J26"/>
    <mergeCell ref="A29:J29"/>
    <mergeCell ref="A30:J30"/>
    <mergeCell ref="A31:A32"/>
    <mergeCell ref="B31:F31"/>
    <mergeCell ref="H31:J31"/>
    <mergeCell ref="A15:J15"/>
    <mergeCell ref="A16:J16"/>
    <mergeCell ref="A17:A18"/>
    <mergeCell ref="B17:F17"/>
    <mergeCell ref="H17:J17"/>
    <mergeCell ref="A3:A4"/>
    <mergeCell ref="B3:F3"/>
    <mergeCell ref="H3:J3"/>
    <mergeCell ref="A12:J12"/>
    <mergeCell ref="A1:J1"/>
    <mergeCell ref="A2:J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FC71-682B-4B40-A212-F8E8F077ACC9}">
  <dimension ref="A1:J16"/>
  <sheetViews>
    <sheetView showGridLines="0" view="pageLayout" zoomScale="168" zoomScalePageLayoutView="168" workbookViewId="0">
      <selection activeCell="D15" sqref="D15"/>
    </sheetView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49</v>
      </c>
    </row>
    <row r="2" spans="1:10" x14ac:dyDescent="0.2">
      <c r="A2" s="19" t="s">
        <v>61</v>
      </c>
      <c r="B2" s="12"/>
      <c r="C2" s="12"/>
      <c r="D2" s="12"/>
      <c r="E2" s="12"/>
      <c r="F2" s="12"/>
      <c r="G2" s="12"/>
      <c r="H2" s="18"/>
      <c r="I2" s="18"/>
    </row>
    <row r="3" spans="1:10" ht="16" customHeight="1" x14ac:dyDescent="0.2">
      <c r="A3" s="61" t="s">
        <v>14</v>
      </c>
      <c r="B3" s="63" t="s">
        <v>42</v>
      </c>
      <c r="C3" s="63"/>
      <c r="D3" s="63"/>
      <c r="E3" s="63"/>
      <c r="F3" s="64"/>
      <c r="G3" s="11"/>
      <c r="H3" s="63" t="s">
        <v>20</v>
      </c>
      <c r="I3" s="63"/>
      <c r="J3" s="63"/>
    </row>
    <row r="4" spans="1:10" ht="34" customHeight="1" x14ac:dyDescent="0.25">
      <c r="A4" s="62"/>
      <c r="B4" s="7" t="s">
        <v>16</v>
      </c>
      <c r="C4" s="7" t="s">
        <v>19</v>
      </c>
      <c r="D4" s="20" t="s">
        <v>50</v>
      </c>
      <c r="E4" s="20" t="s">
        <v>24</v>
      </c>
      <c r="F4" s="20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2">
        <v>0.501</v>
      </c>
      <c r="C6" s="22"/>
      <c r="D6" s="22"/>
      <c r="E6" s="22"/>
      <c r="F6" s="22"/>
      <c r="G6" s="22"/>
      <c r="H6" s="29">
        <v>-42.88</v>
      </c>
      <c r="I6" s="29">
        <v>89.76</v>
      </c>
      <c r="J6" s="43">
        <v>5.8999999999999997E-2</v>
      </c>
    </row>
    <row r="7" spans="1:10" x14ac:dyDescent="0.2">
      <c r="A7" s="4" t="s">
        <v>17</v>
      </c>
      <c r="B7" s="22"/>
      <c r="C7" s="22"/>
      <c r="D7" s="22"/>
      <c r="E7" s="22"/>
      <c r="F7" s="22"/>
      <c r="G7" s="22"/>
      <c r="H7" s="29"/>
      <c r="I7" s="29"/>
      <c r="J7" s="43"/>
    </row>
    <row r="8" spans="1:10" x14ac:dyDescent="0.2">
      <c r="A8" s="3" t="s">
        <v>18</v>
      </c>
      <c r="B8" s="24">
        <v>0.29699999999999999</v>
      </c>
      <c r="C8" s="56">
        <v>0.36199999999999999</v>
      </c>
      <c r="D8" s="24"/>
      <c r="E8" s="24"/>
      <c r="F8" s="24"/>
      <c r="G8" s="24"/>
      <c r="H8" s="38">
        <v>-42.23</v>
      </c>
      <c r="I8" s="30">
        <v>90.46</v>
      </c>
      <c r="J8" s="43">
        <v>8.1000000000000003E-2</v>
      </c>
    </row>
    <row r="9" spans="1:10" x14ac:dyDescent="0.2">
      <c r="A9" s="3" t="s">
        <v>51</v>
      </c>
      <c r="B9" s="22">
        <v>0.308</v>
      </c>
      <c r="C9" s="22"/>
      <c r="D9" s="22">
        <v>0.51</v>
      </c>
      <c r="E9" s="22"/>
      <c r="F9" s="22"/>
      <c r="G9" s="22"/>
      <c r="H9" s="29">
        <v>-41.47</v>
      </c>
      <c r="I9" s="29">
        <v>88.95</v>
      </c>
      <c r="J9" s="43">
        <v>0.106</v>
      </c>
    </row>
    <row r="10" spans="1:10" x14ac:dyDescent="0.2">
      <c r="A10" s="3" t="s">
        <v>31</v>
      </c>
      <c r="B10" s="57" t="s">
        <v>66</v>
      </c>
      <c r="C10" s="27"/>
      <c r="D10" s="27"/>
      <c r="E10" s="57" t="s">
        <v>62</v>
      </c>
      <c r="F10" s="27"/>
      <c r="G10" s="27"/>
      <c r="H10" s="40" t="s">
        <v>64</v>
      </c>
      <c r="I10" s="31">
        <v>85.72</v>
      </c>
      <c r="J10" s="43">
        <v>0.157</v>
      </c>
    </row>
    <row r="11" spans="1:10" x14ac:dyDescent="0.2">
      <c r="A11" s="55" t="s">
        <v>32</v>
      </c>
      <c r="B11" s="28">
        <v>-5.8999999999999997E-2</v>
      </c>
      <c r="C11" s="23"/>
      <c r="D11" s="23"/>
      <c r="E11" s="23"/>
      <c r="F11" s="58" t="s">
        <v>63</v>
      </c>
      <c r="G11" s="23"/>
      <c r="H11" s="59" t="s">
        <v>65</v>
      </c>
      <c r="I11" s="32">
        <v>84.87</v>
      </c>
      <c r="J11" s="43">
        <v>0.17</v>
      </c>
    </row>
    <row r="12" spans="1:10" ht="35" customHeight="1" x14ac:dyDescent="0.2">
      <c r="A12" s="65" t="s">
        <v>60</v>
      </c>
      <c r="B12" s="65"/>
      <c r="C12" s="65"/>
      <c r="D12" s="65"/>
      <c r="E12" s="65"/>
      <c r="F12" s="65"/>
      <c r="G12" s="65"/>
      <c r="H12" s="65"/>
      <c r="I12" s="65"/>
      <c r="J12" s="65"/>
    </row>
    <row r="16" spans="1:10" x14ac:dyDescent="0.2">
      <c r="A16" s="25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ageMargins left="0.7" right="0.7" top="0.75" bottom="0.75" header="0.3" footer="0.3"/>
  <pageSetup orientation="landscape" horizontalDpi="0" verticalDpi="0"/>
  <ignoredErrors>
    <ignoredError sqref="B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view="pageLayout" topLeftCell="A2" zoomScale="168" zoomScalePageLayoutView="168" workbookViewId="0">
      <selection activeCell="A16" sqref="A16:J16"/>
    </sheetView>
  </sheetViews>
  <sheetFormatPr baseColWidth="10" defaultRowHeight="16" x14ac:dyDescent="0.2"/>
  <cols>
    <col min="1" max="1" width="28.5" customWidth="1"/>
    <col min="2" max="2" width="10" style="9" customWidth="1"/>
    <col min="3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22</v>
      </c>
    </row>
    <row r="2" spans="1:10" x14ac:dyDescent="0.2">
      <c r="A2" s="19" t="s">
        <v>23</v>
      </c>
      <c r="B2" s="12"/>
      <c r="C2" s="12"/>
      <c r="D2" s="12"/>
      <c r="E2" s="12"/>
      <c r="F2" s="12"/>
      <c r="G2" s="12"/>
      <c r="H2" s="18"/>
      <c r="I2" s="18"/>
    </row>
    <row r="3" spans="1:10" ht="16" customHeight="1" x14ac:dyDescent="0.2">
      <c r="A3" s="61" t="s">
        <v>14</v>
      </c>
      <c r="B3" s="63" t="s">
        <v>42</v>
      </c>
      <c r="C3" s="63"/>
      <c r="D3" s="63"/>
      <c r="E3" s="63"/>
      <c r="F3" s="64"/>
      <c r="G3" s="11"/>
      <c r="H3" s="63" t="s">
        <v>20</v>
      </c>
      <c r="I3" s="63"/>
      <c r="J3" s="63"/>
    </row>
    <row r="4" spans="1:10" ht="32" x14ac:dyDescent="0.25">
      <c r="A4" s="62"/>
      <c r="B4" s="7" t="s">
        <v>16</v>
      </c>
      <c r="C4" s="7" t="s">
        <v>19</v>
      </c>
      <c r="D4" s="20" t="s">
        <v>50</v>
      </c>
      <c r="E4" s="20" t="s">
        <v>24</v>
      </c>
      <c r="F4" s="20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2" t="s">
        <v>38</v>
      </c>
      <c r="C6" s="22"/>
      <c r="D6" s="22"/>
      <c r="E6" s="22"/>
      <c r="F6" s="22"/>
      <c r="G6" s="22"/>
      <c r="H6" s="29">
        <v>-66.66</v>
      </c>
      <c r="I6" s="29">
        <v>137.31100000000001</v>
      </c>
      <c r="J6" s="36">
        <v>0.125</v>
      </c>
    </row>
    <row r="7" spans="1:10" x14ac:dyDescent="0.2">
      <c r="A7" s="4" t="s">
        <v>17</v>
      </c>
      <c r="B7" s="22"/>
      <c r="C7" s="22"/>
      <c r="D7" s="22"/>
      <c r="E7" s="22"/>
      <c r="F7" s="22"/>
      <c r="G7" s="22"/>
      <c r="H7" s="29"/>
      <c r="I7" s="29"/>
      <c r="J7" s="36"/>
    </row>
    <row r="8" spans="1:10" x14ac:dyDescent="0.2">
      <c r="A8" s="3" t="s">
        <v>18</v>
      </c>
      <c r="B8" s="24">
        <v>0.40699999999999997</v>
      </c>
      <c r="C8" s="24" t="s">
        <v>36</v>
      </c>
      <c r="D8" s="24"/>
      <c r="E8" s="24"/>
      <c r="F8" s="24"/>
      <c r="G8" s="24"/>
      <c r="H8" s="38" t="s">
        <v>41</v>
      </c>
      <c r="I8" s="30">
        <v>131.619</v>
      </c>
      <c r="J8" s="36">
        <v>0.20499999999999999</v>
      </c>
    </row>
    <row r="9" spans="1:10" x14ac:dyDescent="0.2">
      <c r="A9" s="3" t="s">
        <v>51</v>
      </c>
      <c r="B9" s="22">
        <v>0.44800000000000001</v>
      </c>
      <c r="C9" s="22"/>
      <c r="D9" s="22" t="s">
        <v>54</v>
      </c>
      <c r="E9" s="22"/>
      <c r="F9" s="22"/>
      <c r="G9" s="22"/>
      <c r="H9" s="39" t="s">
        <v>56</v>
      </c>
      <c r="I9" s="29">
        <v>131.786</v>
      </c>
      <c r="J9" s="36">
        <v>0.183</v>
      </c>
    </row>
    <row r="10" spans="1:10" x14ac:dyDescent="0.2">
      <c r="A10" s="26" t="s">
        <v>31</v>
      </c>
      <c r="B10" s="54">
        <v>0.36</v>
      </c>
      <c r="C10" s="27"/>
      <c r="D10" s="27"/>
      <c r="E10" s="27" t="s">
        <v>55</v>
      </c>
      <c r="F10" s="27"/>
      <c r="G10" s="27"/>
      <c r="H10" s="40" t="s">
        <v>57</v>
      </c>
      <c r="I10" s="31">
        <v>131.37700000000001</v>
      </c>
      <c r="J10" s="36">
        <v>0.17899999999999999</v>
      </c>
    </row>
    <row r="11" spans="1:10" x14ac:dyDescent="0.2">
      <c r="A11" s="26" t="s">
        <v>32</v>
      </c>
      <c r="B11" s="27">
        <v>0.313</v>
      </c>
      <c r="C11" s="27"/>
      <c r="D11" s="27"/>
      <c r="E11" s="27"/>
      <c r="F11" s="27" t="s">
        <v>53</v>
      </c>
      <c r="G11" s="27"/>
      <c r="H11" s="40" t="s">
        <v>43</v>
      </c>
      <c r="I11" s="31">
        <v>130.971</v>
      </c>
      <c r="J11" s="36">
        <v>0.215</v>
      </c>
    </row>
    <row r="12" spans="1:10" x14ac:dyDescent="0.2">
      <c r="A12" s="4" t="s">
        <v>33</v>
      </c>
      <c r="B12" s="27"/>
      <c r="C12" s="27"/>
      <c r="D12" s="27"/>
      <c r="E12" s="27"/>
      <c r="F12" s="27"/>
      <c r="G12" s="27"/>
      <c r="H12" s="31"/>
      <c r="I12" s="31"/>
      <c r="J12" s="42"/>
    </row>
    <row r="13" spans="1:10" x14ac:dyDescent="0.2">
      <c r="A13" s="3" t="s">
        <v>52</v>
      </c>
      <c r="B13" s="27">
        <v>0.38200000000000001</v>
      </c>
      <c r="C13" s="27">
        <v>0.39600000000000002</v>
      </c>
      <c r="D13" s="27">
        <v>0.39700000000000002</v>
      </c>
      <c r="E13" s="27"/>
      <c r="F13" s="27"/>
      <c r="G13" s="27"/>
      <c r="H13" s="31">
        <v>-62.204000000000001</v>
      </c>
      <c r="I13" s="31">
        <v>132.40700000000001</v>
      </c>
      <c r="J13" s="36">
        <v>0.21809999999999999</v>
      </c>
    </row>
    <row r="14" spans="1:10" x14ac:dyDescent="0.2">
      <c r="A14" s="35" t="s">
        <v>34</v>
      </c>
      <c r="B14" s="27">
        <v>0.27900000000000003</v>
      </c>
      <c r="C14" s="27">
        <v>0.43099999999999999</v>
      </c>
      <c r="D14" s="27"/>
      <c r="E14" s="27">
        <v>1.141</v>
      </c>
      <c r="F14" s="27"/>
      <c r="G14" s="27"/>
      <c r="H14" s="40">
        <v>-61.44</v>
      </c>
      <c r="I14" s="31">
        <v>130.88300000000001</v>
      </c>
      <c r="J14" s="36">
        <v>0.23300000000000001</v>
      </c>
    </row>
    <row r="15" spans="1:10" ht="31" x14ac:dyDescent="0.2">
      <c r="A15" s="37" t="s">
        <v>35</v>
      </c>
      <c r="B15" s="36">
        <v>0.25</v>
      </c>
      <c r="C15" s="36">
        <v>0.42099999999999999</v>
      </c>
      <c r="D15" s="27"/>
      <c r="E15" s="27"/>
      <c r="F15" s="36">
        <v>0.59599999999999997</v>
      </c>
      <c r="G15" s="27"/>
      <c r="H15" s="31">
        <v>-61.295999999999999</v>
      </c>
      <c r="I15" s="31">
        <v>130.59200000000001</v>
      </c>
      <c r="J15" s="36">
        <v>0.23599999999999999</v>
      </c>
    </row>
    <row r="16" spans="1:10" s="41" customFormat="1" ht="47" customHeight="1" x14ac:dyDescent="0.2">
      <c r="A16" s="65" t="s">
        <v>59</v>
      </c>
      <c r="B16" s="65"/>
      <c r="C16" s="65"/>
      <c r="D16" s="65"/>
      <c r="E16" s="65"/>
      <c r="F16" s="65"/>
      <c r="G16" s="65"/>
      <c r="H16" s="65"/>
      <c r="I16" s="65"/>
      <c r="J16" s="65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view="pageLayout" topLeftCell="A3" zoomScale="168" zoomScalePageLayoutView="168" workbookViewId="0">
      <selection activeCell="D2" sqref="D2"/>
    </sheetView>
  </sheetViews>
  <sheetFormatPr baseColWidth="10" defaultRowHeight="16" x14ac:dyDescent="0.2"/>
  <cols>
    <col min="1" max="1" width="25.1640625" customWidth="1"/>
    <col min="2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58</v>
      </c>
    </row>
    <row r="2" spans="1:10" x14ac:dyDescent="0.2">
      <c r="A2" s="19" t="s">
        <v>37</v>
      </c>
      <c r="B2" s="12"/>
      <c r="C2" s="12"/>
      <c r="D2" s="12"/>
      <c r="E2" s="12"/>
      <c r="F2" s="12"/>
      <c r="G2" s="12"/>
      <c r="H2" s="18"/>
      <c r="I2" s="18"/>
    </row>
    <row r="3" spans="1:10" ht="16" customHeight="1" x14ac:dyDescent="0.2">
      <c r="A3" s="61" t="s">
        <v>14</v>
      </c>
      <c r="B3" s="63" t="s">
        <v>42</v>
      </c>
      <c r="C3" s="63"/>
      <c r="D3" s="63"/>
      <c r="E3" s="63"/>
      <c r="F3" s="64"/>
      <c r="G3" s="11"/>
      <c r="H3" s="63" t="s">
        <v>20</v>
      </c>
      <c r="I3" s="63"/>
      <c r="J3" s="63"/>
    </row>
    <row r="4" spans="1:10" ht="32" x14ac:dyDescent="0.25">
      <c r="A4" s="62"/>
      <c r="B4" s="7" t="s">
        <v>16</v>
      </c>
      <c r="C4" s="7" t="s">
        <v>19</v>
      </c>
      <c r="D4" s="20" t="s">
        <v>50</v>
      </c>
      <c r="E4" s="20" t="s">
        <v>24</v>
      </c>
      <c r="F4" s="20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2">
        <v>0.57199999999999995</v>
      </c>
      <c r="C6" s="22"/>
      <c r="D6" s="22"/>
      <c r="E6" s="22"/>
      <c r="F6" s="22"/>
      <c r="G6" s="22"/>
      <c r="H6" s="29">
        <v>-34.31</v>
      </c>
      <c r="I6" s="29">
        <v>72.62</v>
      </c>
      <c r="J6" s="43">
        <v>6.7000000000000004E-2</v>
      </c>
    </row>
    <row r="7" spans="1:10" x14ac:dyDescent="0.2">
      <c r="A7" s="4" t="s">
        <v>17</v>
      </c>
      <c r="B7" s="22"/>
      <c r="C7" s="22"/>
      <c r="D7" s="22"/>
      <c r="E7" s="22"/>
      <c r="F7" s="22"/>
      <c r="G7" s="22"/>
      <c r="H7" s="29"/>
      <c r="I7" s="29"/>
      <c r="J7" s="43"/>
    </row>
    <row r="8" spans="1:10" x14ac:dyDescent="0.2">
      <c r="A8" s="3" t="s">
        <v>18</v>
      </c>
      <c r="B8" s="24">
        <v>0.53200000000000003</v>
      </c>
      <c r="C8" s="24">
        <v>7.0999999999999994E-2</v>
      </c>
      <c r="D8" s="24"/>
      <c r="E8" s="24"/>
      <c r="F8" s="24"/>
      <c r="G8" s="24"/>
      <c r="H8" s="30">
        <v>-34.29</v>
      </c>
      <c r="I8" s="30">
        <v>74.59</v>
      </c>
      <c r="J8" s="43">
        <v>6.8000000000000005E-2</v>
      </c>
    </row>
    <row r="9" spans="1:10" x14ac:dyDescent="0.2">
      <c r="A9" s="3" t="s">
        <v>51</v>
      </c>
      <c r="B9" s="22">
        <v>0.44</v>
      </c>
      <c r="C9" s="22"/>
      <c r="D9" s="22">
        <v>0.34499999999999997</v>
      </c>
      <c r="E9" s="22"/>
      <c r="F9" s="22"/>
      <c r="G9" s="22"/>
      <c r="H9" s="39">
        <v>-33.82</v>
      </c>
      <c r="I9" s="29">
        <v>73.650000000000006</v>
      </c>
      <c r="J9" s="43">
        <v>8.5999999999999993E-2</v>
      </c>
    </row>
    <row r="10" spans="1:10" x14ac:dyDescent="0.2">
      <c r="A10" s="3" t="s">
        <v>31</v>
      </c>
      <c r="B10" s="27">
        <v>0.223</v>
      </c>
      <c r="C10" s="27"/>
      <c r="D10" s="27"/>
      <c r="E10" s="27">
        <v>1.3049999999999999</v>
      </c>
      <c r="F10" s="27"/>
      <c r="G10" s="27"/>
      <c r="H10" s="31">
        <v>-32.99</v>
      </c>
      <c r="I10" s="31">
        <v>71.98</v>
      </c>
      <c r="J10" s="43">
        <v>0.11700000000000001</v>
      </c>
    </row>
    <row r="11" spans="1:10" x14ac:dyDescent="0.2">
      <c r="A11" s="33" t="s">
        <v>32</v>
      </c>
      <c r="B11" s="28">
        <v>0.19500000000000001</v>
      </c>
      <c r="C11" s="23"/>
      <c r="D11" s="23"/>
      <c r="E11" s="23"/>
      <c r="F11" s="28">
        <v>0.65700000000000003</v>
      </c>
      <c r="G11" s="23"/>
      <c r="H11" s="32">
        <v>-33.049999999999997</v>
      </c>
      <c r="I11" s="32">
        <v>72.099999999999994</v>
      </c>
      <c r="J11" s="43">
        <v>0.115</v>
      </c>
    </row>
    <row r="12" spans="1:10" ht="36" customHeight="1" x14ac:dyDescent="0.2">
      <c r="A12" s="65" t="s">
        <v>67</v>
      </c>
      <c r="B12" s="65"/>
      <c r="C12" s="65"/>
      <c r="D12" s="65"/>
      <c r="E12" s="65"/>
      <c r="F12" s="65"/>
      <c r="G12" s="65"/>
      <c r="H12" s="65"/>
      <c r="I12" s="65"/>
      <c r="J12" s="65"/>
    </row>
    <row r="13" spans="1:10" x14ac:dyDescent="0.2">
      <c r="A13" s="25"/>
    </row>
    <row r="16" spans="1:10" x14ac:dyDescent="0.2">
      <c r="A16" s="25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Table3_old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2019-06-06T20:33:17Z</dcterms:modified>
</cp:coreProperties>
</file>