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opy of Sheet1" sheetId="2" r:id="rId5"/>
  </sheets>
  <definedNames>
    <definedName hidden="1" localSheetId="0" name="Z_672BD1AF_B920_4BD3_B178_809545A1E21A_.wvu.FilterData">Sheet1!$A$1:$C$30</definedName>
    <definedName hidden="1" localSheetId="1" name="Z_672BD1AF_B920_4BD3_B178_809545A1E21A_.wvu.FilterData">'Copy of Sheet1'!$A$1:$C$30</definedName>
  </definedNames>
  <calcPr/>
  <customWorkbookViews>
    <customWorkbookView activeSheetId="0" maximized="1" windowHeight="0" windowWidth="0" guid="{672BD1AF-B920-4BD3-B178-809545A1E21A}" name="Scrape file"/>
  </customWorkbookViews>
</workbook>
</file>

<file path=xl/sharedStrings.xml><?xml version="1.0" encoding="utf-8"?>
<sst xmlns="http://schemas.openxmlformats.org/spreadsheetml/2006/main" count="6" uniqueCount="3">
  <si>
    <t>Name</t>
  </si>
  <si>
    <t>Price</t>
  </si>
  <si>
    <t>Ratings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</si>
</sst>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£-809]#,##0.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8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2" fontId="2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63.38"/>
  </cols>
  <sheetData>
    <row r="1">
      <c r="A1" s="1" t="s">
        <v>0</v>
      </c>
      <c r="B1" s="1" t="s">
        <v>1</v>
      </c>
      <c r="C1" s="1" t="s">
        <v>2</v>
      </c>
    </row>
    <row r="2">
      <c r="A2" s="2" t="str">
        <f>IFERROR(__xludf.DUMMYFUNCTION("IMPORTXML(""https://www.flipkart.com/search?q=laptop"",""//div[@class='KzDlHZ']"")"),"Acer Intel Core i3 13th Gen 1315U - (8 GB/256 GB SSD/Chrome OS) Chromebook 
Plus Chromebook")</f>
        <v>Acer Intel Core i3 13th Gen 1315U - (8 GB/256 GB SSD/Chrome OS) Chromebook 
Plus Chromebook</v>
      </c>
      <c r="B2" s="3" t="str">
        <f>IFERROR(__xludf.DUMMYFUNCTION("IMPORTXML(""https://www.flipkart.com/search?q=laptop"",""//div[@class='Nx9bqj _4b5DiR']"")"),"₹15,990")</f>
        <v>₹15,990</v>
      </c>
      <c r="C2" s="4">
        <f>IFERROR(__xludf.DUMMYFUNCTION("IMPORTXML(""https://www.flipkart.com/search?q=laptop"",""//div[@class='XQDdHH']"")"),3.8)</f>
        <v>3.8</v>
      </c>
      <c r="D2" s="2"/>
    </row>
    <row r="3">
      <c r="A3" s="2" t="str">
        <f>IFERROR(__xludf.DUMMYFUNCTION("""COMPUTED_VALUE"""),"Lenovo V15 AMD Ryzen 3 Quad Core 7320U - (8 GB/512 GB SSD/Windows 11 Home) 
V15 G4 AMN 1 Thin and Light...")</f>
        <v>Lenovo V15 AMD Ryzen 3 Quad Core 7320U - (8 GB/512 GB SSD/Windows 11 Home) 
V15 G4 AMN 1 Thin and Light...</v>
      </c>
      <c r="B3" s="2" t="str">
        <f>IFERROR(__xludf.DUMMYFUNCTION("""COMPUTED_VALUE"""),"₹17,990")</f>
        <v>₹17,990</v>
      </c>
      <c r="C3" s="2">
        <f>IFERROR(__xludf.DUMMYFUNCTION("""COMPUTED_VALUE"""),3.7)</f>
        <v>3.7</v>
      </c>
      <c r="D3" s="2"/>
    </row>
    <row r="4">
      <c r="A4" s="2" t="str">
        <f>IFERROR(__xludf.DUMMYFUNCTION("""COMPUTED_VALUE"""),"HP AMD Ryzen 3 Quad Core 5300U - (8 GB/512 GB SSD/Windows 11 Home) 
15s-eq2143au Thin and Light Laptop")</f>
        <v>HP AMD Ryzen 3 Quad Core 5300U - (8 GB/512 GB SSD/Windows 11 Home) 
15s-eq2143au Thin and Light Laptop</v>
      </c>
      <c r="B4" s="2" t="str">
        <f>IFERROR(__xludf.DUMMYFUNCTION("""COMPUTED_VALUE"""),"₹27,490")</f>
        <v>₹27,490</v>
      </c>
      <c r="C4" s="2">
        <f>IFERROR(__xludf.DUMMYFUNCTION("""COMPUTED_VALUE"""),4.2)</f>
        <v>4.2</v>
      </c>
      <c r="D4" s="2"/>
    </row>
    <row r="5">
      <c r="A5" s="2" t="str">
        <f>IFERROR(__xludf.DUMMYFUNCTION("""COMPUTED_VALUE"""),"DELL Intel Core i3 12th Gen 1215U - (8 GB/512 GB SSD/Windows 11 Home) New 
Inspiron 15 Laptop Thin and ...")</f>
        <v>DELL Intel Core i3 12th Gen 1215U - (8 GB/512 GB SSD/Windows 11 Home) New 
Inspiron 15 Laptop Thin and ...</v>
      </c>
      <c r="B5" s="2" t="str">
        <f>IFERROR(__xludf.DUMMYFUNCTION("""COMPUTED_VALUE"""),"₹31,990")</f>
        <v>₹31,990</v>
      </c>
      <c r="C5" s="2">
        <f>IFERROR(__xludf.DUMMYFUNCTION("""COMPUTED_VALUE"""),4.2)</f>
        <v>4.2</v>
      </c>
      <c r="D5" s="2"/>
    </row>
    <row r="6">
      <c r="A6" s="2" t="str">
        <f>IFERROR(__xludf.DUMMYFUNCTION("""COMPUTED_VALUE"""),"DELL Inspiron 3520 Intel Core i3 12th Gen 1215U - (8 GB/512 GB SSD/Windows 
11 Home) New Inspiron 15 La...")</f>
        <v>DELL Inspiron 3520 Intel Core i3 12th Gen 1215U - (8 GB/512 GB SSD/Windows 
11 Home) New Inspiron 15 La...</v>
      </c>
      <c r="B6" s="2" t="str">
        <f>IFERROR(__xludf.DUMMYFUNCTION("""COMPUTED_VALUE"""),"₹25,990")</f>
        <v>₹25,990</v>
      </c>
      <c r="C6" s="2">
        <f>IFERROR(__xludf.DUMMYFUNCTION("""COMPUTED_VALUE"""),4.1)</f>
        <v>4.1</v>
      </c>
      <c r="D6" s="2"/>
    </row>
    <row r="7">
      <c r="A7" s="2" t="str">
        <f>IFERROR(__xludf.DUMMYFUNCTION("""COMPUTED_VALUE"""),"HP 255 G9 AMD Ryzen 3 Dual Core R3 3250 - (8 GB/512 GB SSD/Windows 11 Home) 
255 G8 Business Laptop")</f>
        <v>HP 255 G9 AMD Ryzen 3 Dual Core R3 3250 - (8 GB/512 GB SSD/Windows 11 Home) 
255 G8 Business Laptop</v>
      </c>
      <c r="B7" s="2" t="str">
        <f>IFERROR(__xludf.DUMMYFUNCTION("""COMPUTED_VALUE"""),"₹32,990")</f>
        <v>₹32,990</v>
      </c>
      <c r="C7" s="2">
        <f>IFERROR(__xludf.DUMMYFUNCTION("""COMPUTED_VALUE"""),4.2)</f>
        <v>4.2</v>
      </c>
      <c r="D7" s="2"/>
    </row>
    <row r="8">
      <c r="A8" s="2" t="str">
        <f>IFERROR(__xludf.DUMMYFUNCTION("""COMPUTED_VALUE"""),"HP 245G9 AMD Ryzen 3 Dual Core AMD Ryzen 3 3250U - (8 GB/512 GB SSD/Windows 
11 Home) 245 G8 Business L...")</f>
        <v>HP 245G9 AMD Ryzen 3 Dual Core AMD Ryzen 3 3250U - (8 GB/512 GB SSD/Windows 
11 Home) 245 G8 Business L...</v>
      </c>
      <c r="B8" s="2" t="str">
        <f>IFERROR(__xludf.DUMMYFUNCTION("""COMPUTED_VALUE"""),"₹25,990")</f>
        <v>₹25,990</v>
      </c>
      <c r="C8" s="2">
        <f>IFERROR(__xludf.DUMMYFUNCTION("""COMPUTED_VALUE"""),4.2)</f>
        <v>4.2</v>
      </c>
      <c r="D8" s="2"/>
    </row>
    <row r="9">
      <c r="A9" s="2" t="str">
        <f>IFERROR(__xludf.DUMMYFUNCTION("""COMPUTED_VALUE"""),"HP 255 G9 841W6pa AMD Ryzen 3 Dual Core - (8 GB/512 GB SSD/DOS) 6E3Z0PA 
Laptop")</f>
        <v>HP 255 G9 841W6pa AMD Ryzen 3 Dual Core - (8 GB/512 GB SSD/DOS) 6E3Z0PA 
Laptop</v>
      </c>
      <c r="B9" s="2" t="str">
        <f>IFERROR(__xludf.DUMMYFUNCTION("""COMPUTED_VALUE"""),"₹17,990")</f>
        <v>₹17,990</v>
      </c>
      <c r="C9" s="2">
        <f>IFERROR(__xludf.DUMMYFUNCTION("""COMPUTED_VALUE"""),3.6)</f>
        <v>3.6</v>
      </c>
      <c r="D9" s="2"/>
    </row>
    <row r="10">
      <c r="A10" s="2" t="str">
        <f>IFERROR(__xludf.DUMMYFUNCTION("""COMPUTED_VALUE"""),"HP AMD Ryzen 5 Hexa Core 5500U - (16 GB/512 GB SSD/Windows 11 Home) 15s- 
eq2182AU Thin and Light Lapto...")</f>
        <v>HP AMD Ryzen 5 Hexa Core 5500U - (16 GB/512 GB SSD/Windows 11 Home) 15s- 
eq2182AU Thin and Light Lapto...</v>
      </c>
      <c r="B10" s="2" t="str">
        <f>IFERROR(__xludf.DUMMYFUNCTION("""COMPUTED_VALUE"""),"₹34,890")</f>
        <v>₹34,890</v>
      </c>
      <c r="C10" s="2">
        <f>IFERROR(__xludf.DUMMYFUNCTION("""COMPUTED_VALUE"""),4.1)</f>
        <v>4.1</v>
      </c>
      <c r="D10" s="2"/>
    </row>
    <row r="11">
      <c r="A11" s="2" t="str">
        <f>IFERROR(__xludf.DUMMYFUNCTION("""COMPUTED_VALUE"""),"Acer Aspire Lite Intel Core i3 12th Gen 1215U - (16 GB/512 GB SSD/Windows 
11 Home) AL15-52 Thin and Li...")</f>
        <v>Acer Aspire Lite Intel Core i3 12th Gen 1215U - (16 GB/512 GB SSD/Windows 
11 Home) AL15-52 Thin and Li...</v>
      </c>
      <c r="B11" s="2" t="str">
        <f>IFERROR(__xludf.DUMMYFUNCTION("""COMPUTED_VALUE"""),"₹92,990")</f>
        <v>₹92,990</v>
      </c>
      <c r="C11" s="2">
        <f>IFERROR(__xludf.DUMMYFUNCTION("""COMPUTED_VALUE"""),4.7)</f>
        <v>4.7</v>
      </c>
      <c r="D11" s="2"/>
    </row>
    <row r="12">
      <c r="A12" s="2" t="str">
        <f>IFERROR(__xludf.DUMMYFUNCTION("""COMPUTED_VALUE"""),"Apple 2022 MacBook AIR Apple M2 - (8 GB/256 GB SSD/Mac OS Monterey) 
MLXW3HN/A")</f>
        <v>Apple 2022 MacBook AIR Apple M2 - (8 GB/256 GB SSD/Mac OS Monterey) 
MLXW3HN/A</v>
      </c>
      <c r="B12" s="2" t="str">
        <f>IFERROR(__xludf.DUMMYFUNCTION("""COMPUTED_VALUE"""),"₹19,990")</f>
        <v>₹19,990</v>
      </c>
      <c r="C12" s="2">
        <f>IFERROR(__xludf.DUMMYFUNCTION("""COMPUTED_VALUE"""),3.8)</f>
        <v>3.8</v>
      </c>
      <c r="D12" s="2"/>
    </row>
    <row r="13">
      <c r="A13" s="2" t="str">
        <f>IFERROR(__xludf.DUMMYFUNCTION("""COMPUTED_VALUE"""),"HP Laptop AMD Ryzen 3 Quad Core 5300U - (8 GB/512 GB SSD/Windows 11 Home) 
15s- eq2212AU Thin and Light...")</f>
        <v>HP Laptop AMD Ryzen 3 Quad Core 5300U - (8 GB/512 GB SSD/Windows 11 Home) 
15s- eq2212AU Thin and Light...</v>
      </c>
      <c r="B13" s="2" t="str">
        <f>IFERROR(__xludf.DUMMYFUNCTION("""COMPUTED_VALUE"""),"₹18,990")</f>
        <v>₹18,990</v>
      </c>
      <c r="C13" s="2">
        <f>IFERROR(__xludf.DUMMYFUNCTION("""COMPUTED_VALUE"""),3.8)</f>
        <v>3.8</v>
      </c>
      <c r="D13" s="2"/>
    </row>
    <row r="14">
      <c r="A14" s="2" t="str">
        <f>IFERROR(__xludf.DUMMYFUNCTION("""COMPUTED_VALUE"""),"DELL Inspiron 15 3520 Intel Core i5 12th Gen Core i5 - (16 GB/512 GB 
SSD/Windows 11 Home) Inspiron 352...")</f>
        <v>DELL Inspiron 15 3520 Intel Core i5 12th Gen Core i5 - (16 GB/512 GB 
SSD/Windows 11 Home) Inspiron 352...</v>
      </c>
      <c r="B14" s="2" t="str">
        <f>IFERROR(__xludf.DUMMYFUNCTION("""COMPUTED_VALUE"""),"₹16,490")</f>
        <v>₹16,490</v>
      </c>
      <c r="C14" s="2">
        <f>IFERROR(__xludf.DUMMYFUNCTION("""COMPUTED_VALUE"""),3.7)</f>
        <v>3.7</v>
      </c>
      <c r="D14" s="2"/>
    </row>
    <row r="15">
      <c r="A15" s="2" t="str">
        <f>IFERROR(__xludf.DUMMYFUNCTION("""COMPUTED_VALUE"""),"Lenovo V15 Intel Celeron Dual Core 4th Gen - (8 GB/256 GB SSD/Windows 11 
Home) 82QYA00MIN Laptop")</f>
        <v>Lenovo V15 Intel Celeron Dual Core 4th Gen - (8 GB/256 GB SSD/Windows 11 
Home) 82QYA00MIN Laptop</v>
      </c>
      <c r="B15" s="2" t="str">
        <f>IFERROR(__xludf.DUMMYFUNCTION("""COMPUTED_VALUE"""),"₹31,990")</f>
        <v>₹31,990</v>
      </c>
      <c r="C15" s="2">
        <f>IFERROR(__xludf.DUMMYFUNCTION("""COMPUTED_VALUE"""),4.0)</f>
        <v>4</v>
      </c>
      <c r="D15" s="2"/>
    </row>
    <row r="16">
      <c r="A16" s="2" t="str">
        <f>IFERROR(__xludf.DUMMYFUNCTION("""COMPUTED_VALUE"""),"Apple 2020 Macbook Air Apple M1 - (8 GB/256 GB SSD/Mac OS Big Sur) MGN63HN/A")</f>
        <v>Apple 2020 Macbook Air Apple M1 - (8 GB/256 GB SSD/Mac OS Big Sur) MGN63HN/A</v>
      </c>
      <c r="B16" s="2" t="str">
        <f>IFERROR(__xludf.DUMMYFUNCTION("""COMPUTED_VALUE"""),"₹41,490")</f>
        <v>₹41,490</v>
      </c>
      <c r="C16" s="2">
        <f>IFERROR(__xludf.DUMMYFUNCTION("""COMPUTED_VALUE"""),3.8)</f>
        <v>3.8</v>
      </c>
      <c r="D16" s="2"/>
    </row>
    <row r="17">
      <c r="A17" s="2" t="str">
        <f>IFERROR(__xludf.DUMMYFUNCTION("""COMPUTED_VALUE"""),"HP 255 G9 840T7PA AMD Athlon Dual Core 3050U - (4 GB/256 GB SSD/DOS) 255 G8 
Thin and Light Laptop")</f>
        <v>HP 255 G9 840T7PA AMD Athlon Dual Core 3050U - (4 GB/256 GB SSD/DOS) 255 G8 
Thin and Light Laptop</v>
      </c>
      <c r="B17" s="2" t="str">
        <f>IFERROR(__xludf.DUMMYFUNCTION("""COMPUTED_VALUE"""),"₹51,480")</f>
        <v>₹51,480</v>
      </c>
      <c r="C17" s="2">
        <f>IFERROR(__xludf.DUMMYFUNCTION("""COMPUTED_VALUE"""),4.2)</f>
        <v>4.2</v>
      </c>
      <c r="D17" s="2"/>
    </row>
    <row r="18">
      <c r="A18" s="2" t="str">
        <f>IFERROR(__xludf.DUMMYFUNCTION("""COMPUTED_VALUE"""),"HP 255 G9 AMD Athlon Dual Core AMD Athlon Silver-3050U - (4 GB/256 GB 
SSD/DOS) 255 G9 Thin and Light L...")</f>
        <v>HP 255 G9 AMD Athlon Dual Core AMD Athlon Silver-3050U - (4 GB/256 GB 
SSD/DOS) 255 G9 Thin and Light L...</v>
      </c>
      <c r="B18" s="2" t="str">
        <f>IFERROR(__xludf.DUMMYFUNCTION("""COMPUTED_VALUE"""),"₹16,990")</f>
        <v>₹16,990</v>
      </c>
      <c r="C18" s="2">
        <f>IFERROR(__xludf.DUMMYFUNCTION("""COMPUTED_VALUE"""),3.8)</f>
        <v>3.8</v>
      </c>
      <c r="D18" s="2"/>
    </row>
    <row r="19">
      <c r="A19" s="2" t="str">
        <f>IFERROR(__xludf.DUMMYFUNCTION("""COMPUTED_VALUE"""),"Lenovo IdeaPad Slim 1 AMD Ryzen 5 Quad Core 7520U - (8 GB/512 GB 
SSD/Windows 11 Home) 15AMN7 Thin and ...")</f>
        <v>Lenovo IdeaPad Slim 1 AMD Ryzen 5 Quad Core 7520U - (8 GB/512 GB 
SSD/Windows 11 Home) 15AMN7 Thin and ...</v>
      </c>
      <c r="B19" s="2" t="str">
        <f>IFERROR(__xludf.DUMMYFUNCTION("""COMPUTED_VALUE"""),"₹19,990")</f>
        <v>₹19,990</v>
      </c>
      <c r="C19" s="2">
        <f>IFERROR(__xludf.DUMMYFUNCTION("""COMPUTED_VALUE"""),4.0)</f>
        <v>4</v>
      </c>
      <c r="D19" s="2"/>
    </row>
    <row r="20">
      <c r="A20" s="2" t="str">
        <f>IFERROR(__xludf.DUMMYFUNCTION("""COMPUTED_VALUE"""),"ASUS Vivobook 15 Intel Core i3 12th Gen i3-1220P - (8 GB/512 GB SSD/Windows 
11 Home) X1502ZA-EJ381WS T...")</f>
        <v>ASUS Vivobook 15 Intel Core i3 12th Gen i3-1220P - (8 GB/512 GB SSD/Windows 
11 Home) X1502ZA-EJ381WS T...</v>
      </c>
      <c r="B20" s="2" t="str">
        <f>IFERROR(__xludf.DUMMYFUNCTION("""COMPUTED_VALUE"""),"₹37,890")</f>
        <v>₹37,890</v>
      </c>
      <c r="C20" s="2">
        <f>IFERROR(__xludf.DUMMYFUNCTION("""COMPUTED_VALUE"""),4.2)</f>
        <v>4.2</v>
      </c>
      <c r="D20" s="2"/>
    </row>
    <row r="21">
      <c r="A21" s="2" t="str">
        <f>IFERROR(__xludf.DUMMYFUNCTION("""COMPUTED_VALUE"""),"HP 2023 Intel Core i5 11th Gen 1155G7 - (16 GB/512 GB SSD/Windows 11 Home) 
15s-fr4001TU Thin and Light...")</f>
        <v>HP 2023 Intel Core i5 11th Gen 1155G7 - (16 GB/512 GB SSD/Windows 11 Home) 
15s-fr4001TU Thin and Light...</v>
      </c>
      <c r="B21" s="2" t="str">
        <f>IFERROR(__xludf.DUMMYFUNCTION("""COMPUTED_VALUE"""),"₹44,990")</f>
        <v>₹44,990</v>
      </c>
      <c r="C21" s="2">
        <f>IFERROR(__xludf.DUMMYFUNCTION("""COMPUTED_VALUE"""),4.0)</f>
        <v>4</v>
      </c>
      <c r="D21" s="2"/>
    </row>
    <row r="22">
      <c r="A22" s="2" t="str">
        <f>IFERROR(__xludf.DUMMYFUNCTION("""COMPUTED_VALUE"""),"Infinix Inbook Y2 Plus Intel Core i3 11th Gen 1115G4 - (8 GB/512 GB 
SSD/Windows 11 Home) XL29 Thin and...")</f>
        <v>Infinix Inbook Y2 Plus Intel Core i3 11th Gen 1115G4 - (8 GB/512 GB 
SSD/Windows 11 Home) XL29 Thin and...</v>
      </c>
      <c r="B22" s="2" t="str">
        <f>IFERROR(__xludf.DUMMYFUNCTION("""COMPUTED_VALUE"""),"₹19,990")</f>
        <v>₹19,990</v>
      </c>
      <c r="C22" s="2">
        <f>IFERROR(__xludf.DUMMYFUNCTION("""COMPUTED_VALUE"""),3.9)</f>
        <v>3.9</v>
      </c>
      <c r="D22" s="2"/>
    </row>
    <row r="23">
      <c r="A23" s="2" t="str">
        <f>IFERROR(__xludf.DUMMYFUNCTION("""COMPUTED_VALUE"""),"Lenovo IdeaPad Slim1 AMD Ryzen 5 Hexa Core 5500U - (8 GB/512 GB SSD/Windows 
11 Home) 15ACL6 | 15ACL7 2...")</f>
        <v>Lenovo IdeaPad Slim1 AMD Ryzen 5 Hexa Core 5500U - (8 GB/512 GB SSD/Windows 
11 Home) 15ACL6 | 15ACL7 2...</v>
      </c>
      <c r="B23" s="2" t="str">
        <f>IFERROR(__xludf.DUMMYFUNCTION("""COMPUTED_VALUE"""),"₹18,990")</f>
        <v>₹18,990</v>
      </c>
      <c r="C23" s="2">
        <f>IFERROR(__xludf.DUMMYFUNCTION("""COMPUTED_VALUE"""),3.7)</f>
        <v>3.7</v>
      </c>
      <c r="D23" s="2"/>
    </row>
    <row r="24">
      <c r="A24" s="2" t="str">
        <f>IFERROR(__xludf.DUMMYFUNCTION("""COMPUTED_VALUE"""),"HP Intel Core i3 12th Gen 1215U - (8 GB/512 GB SSD/Windows 11 Home) 
14s-dq5138tu Thin and Light Laptop")</f>
        <v>HP Intel Core i3 12th Gen 1215U - (8 GB/512 GB SSD/Windows 11 Home) 
14s-dq5138tu Thin and Light Laptop</v>
      </c>
      <c r="B24" s="2" t="str">
        <f>IFERROR(__xludf.DUMMYFUNCTION("""COMPUTED_VALUE"""),"₹21,990")</f>
        <v>₹21,990</v>
      </c>
      <c r="C24" s="2">
        <f>IFERROR(__xludf.DUMMYFUNCTION("""COMPUTED_VALUE"""),4.0)</f>
        <v>4</v>
      </c>
      <c r="D24" s="2"/>
    </row>
    <row r="25">
      <c r="A25" s="2" t="str">
        <f>IFERROR(__xludf.DUMMYFUNCTION("""COMPUTED_VALUE"""),"Apple 2022 MacBook AIR Apple M2 - (8 GB/256 GB SSD/Mac OS Monterey) 
MLY33HN/A")</f>
        <v>Apple 2022 MacBook AIR Apple M2 - (8 GB/256 GB SSD/Mac OS Monterey) 
MLY33HN/A</v>
      </c>
      <c r="B25" s="2" t="str">
        <f>IFERROR(__xludf.DUMMYFUNCTION("""COMPUTED_VALUE"""),"₹39,990")</f>
        <v>₹39,990</v>
      </c>
      <c r="C25" s="2">
        <f>IFERROR(__xludf.DUMMYFUNCTION("""COMPUTED_VALUE"""),4.3)</f>
        <v>4.3</v>
      </c>
      <c r="D25" s="2"/>
    </row>
    <row r="26">
      <c r="C26" s="2">
        <f>IFERROR(__xludf.DUMMYFUNCTION("""COMPUTED_VALUE"""),3.7)</f>
        <v>3.7</v>
      </c>
      <c r="D26" s="2"/>
    </row>
    <row r="27">
      <c r="C27" s="2">
        <f>IFERROR(__xludf.DUMMYFUNCTION("""COMPUTED_VALUE"""),3.8)</f>
        <v>3.8</v>
      </c>
      <c r="D27" s="2"/>
    </row>
    <row r="28">
      <c r="C28" s="2">
        <f>IFERROR(__xludf.DUMMYFUNCTION("""COMPUTED_VALUE"""),4.7)</f>
        <v>4.7</v>
      </c>
      <c r="D28" s="2"/>
    </row>
    <row r="29">
      <c r="C29" s="2">
        <f>IFERROR(__xludf.DUMMYFUNCTION("""COMPUTED_VALUE"""),4.0)</f>
        <v>4</v>
      </c>
      <c r="D29" s="2"/>
    </row>
    <row r="30">
      <c r="C30" s="2">
        <f>IFERROR(__xludf.DUMMYFUNCTION("""COMPUTED_VALUE"""),4.2)</f>
        <v>4.2</v>
      </c>
      <c r="D30" s="2"/>
    </row>
  </sheetData>
  <customSheetViews>
    <customSheetView guid="{672BD1AF-B920-4BD3-B178-809545A1E21A}" filter="1" showAutoFilter="1">
      <autoFilter ref="$A$1:$C$30"/>
    </customSheetView>
  </customSheetView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3.38"/>
  </cols>
  <sheetData>
    <row r="1">
      <c r="A1" s="1" t="s">
        <v>0</v>
      </c>
      <c r="B1" s="1" t="s">
        <v>1</v>
      </c>
      <c r="C1" s="1" t="s">
        <v>2</v>
      </c>
    </row>
    <row r="2">
      <c r="A2" s="2" t="str">
        <f>IFERROR(__xludf.DUMMYFUNCTION("IMPORTXML(""https://www.flipkart.com/search?q=laptop"",""//div[@class='KzDlHZ']"")"),"Acer Intel Core i3 13th Gen 1315U - (8 GB/256 GB SSD/Chrome OS) Chromebook 
Plus Chromebook")</f>
        <v>Acer Intel Core i3 13th Gen 1315U - (8 GB/256 GB SSD/Chrome OS) Chromebook 
Plus Chromebook</v>
      </c>
      <c r="B2" s="2" t="str">
        <f>IFERROR(__xludf.DUMMYFUNCTION("IMPORTXML(""https://www.flipkart.com/search?q=laptop"",""//div[@class='Nx9bqj _4b5DiR']"")"),"₹15,990")</f>
        <v>₹15,990</v>
      </c>
      <c r="C2" s="4">
        <f>IFERROR(__xludf.DUMMYFUNCTION("IMPORTXML(""https://www.flipkart.com/search?q=laptop"",""//div[@class='XQDdHH']"")"),3.8)</f>
        <v>3.8</v>
      </c>
      <c r="D2" s="2"/>
    </row>
    <row r="3">
      <c r="A3" s="2" t="str">
        <f>IFERROR(__xludf.DUMMYFUNCTION("""COMPUTED_VALUE"""),"Lenovo V15 AMD Ryzen 3 Quad Core 7320U - (8 GB/512 GB SSD/Windows 11 Home) 
V15 G4 AMN 1 Thin and Light...")</f>
        <v>Lenovo V15 AMD Ryzen 3 Quad Core 7320U - (8 GB/512 GB SSD/Windows 11 Home) 
V15 G4 AMN 1 Thin and Light...</v>
      </c>
      <c r="B3" s="2" t="str">
        <f>IFERROR(__xludf.DUMMYFUNCTION("""COMPUTED_VALUE"""),"₹17,990")</f>
        <v>₹17,990</v>
      </c>
      <c r="C3" s="2">
        <f>IFERROR(__xludf.DUMMYFUNCTION("""COMPUTED_VALUE"""),3.7)</f>
        <v>3.7</v>
      </c>
      <c r="D3" s="2"/>
    </row>
    <row r="4">
      <c r="A4" s="2" t="str">
        <f>IFERROR(__xludf.DUMMYFUNCTION("""COMPUTED_VALUE"""),"HP AMD Ryzen 3 Quad Core 5300U - (8 GB/512 GB SSD/Windows 11 Home) 
15s-eq2143au Thin and Light Laptop")</f>
        <v>HP AMD Ryzen 3 Quad Core 5300U - (8 GB/512 GB SSD/Windows 11 Home) 
15s-eq2143au Thin and Light Laptop</v>
      </c>
      <c r="B4" s="2" t="str">
        <f>IFERROR(__xludf.DUMMYFUNCTION("""COMPUTED_VALUE"""),"₹27,490")</f>
        <v>₹27,490</v>
      </c>
      <c r="C4" s="2">
        <f>IFERROR(__xludf.DUMMYFUNCTION("""COMPUTED_VALUE"""),4.2)</f>
        <v>4.2</v>
      </c>
      <c r="D4" s="2"/>
    </row>
    <row r="5">
      <c r="A5" s="2" t="str">
        <f>IFERROR(__xludf.DUMMYFUNCTION("""COMPUTED_VALUE"""),"DELL Intel Core i3 12th Gen 1215U - (8 GB/512 GB SSD/Windows 11 Home) New 
Inspiron 15 Laptop Thin and ...")</f>
        <v>DELL Intel Core i3 12th Gen 1215U - (8 GB/512 GB SSD/Windows 11 Home) New 
Inspiron 15 Laptop Thin and ...</v>
      </c>
      <c r="B5" s="2" t="str">
        <f>IFERROR(__xludf.DUMMYFUNCTION("""COMPUTED_VALUE"""),"₹31,990")</f>
        <v>₹31,990</v>
      </c>
      <c r="C5" s="2">
        <f>IFERROR(__xludf.DUMMYFUNCTION("""COMPUTED_VALUE"""),4.2)</f>
        <v>4.2</v>
      </c>
      <c r="D5" s="2"/>
    </row>
    <row r="6">
      <c r="A6" s="2" t="str">
        <f>IFERROR(__xludf.DUMMYFUNCTION("""COMPUTED_VALUE"""),"DELL Inspiron 3520 Intel Core i3 12th Gen 1215U - (8 GB/512 GB SSD/Windows 
11 Home) New Inspiron 15 La...")</f>
        <v>DELL Inspiron 3520 Intel Core i3 12th Gen 1215U - (8 GB/512 GB SSD/Windows 
11 Home) New Inspiron 15 La...</v>
      </c>
      <c r="B6" s="2" t="str">
        <f>IFERROR(__xludf.DUMMYFUNCTION("""COMPUTED_VALUE"""),"₹25,990")</f>
        <v>₹25,990</v>
      </c>
      <c r="C6" s="2">
        <f>IFERROR(__xludf.DUMMYFUNCTION("""COMPUTED_VALUE"""),4.1)</f>
        <v>4.1</v>
      </c>
      <c r="D6" s="2"/>
    </row>
    <row r="7">
      <c r="A7" s="2" t="str">
        <f>IFERROR(__xludf.DUMMYFUNCTION("""COMPUTED_VALUE"""),"HP 255 G9 AMD Ryzen 3 Dual Core R3 3250 - (8 GB/512 GB SSD/Windows 11 Home) 
255 G8 Business Laptop")</f>
        <v>HP 255 G9 AMD Ryzen 3 Dual Core R3 3250 - (8 GB/512 GB SSD/Windows 11 Home) 
255 G8 Business Laptop</v>
      </c>
      <c r="B7" s="2" t="str">
        <f>IFERROR(__xludf.DUMMYFUNCTION("""COMPUTED_VALUE"""),"₹32,990")</f>
        <v>₹32,990</v>
      </c>
      <c r="C7" s="2">
        <f>IFERROR(__xludf.DUMMYFUNCTION("""COMPUTED_VALUE"""),4.2)</f>
        <v>4.2</v>
      </c>
      <c r="D7" s="2"/>
    </row>
    <row r="8">
      <c r="A8" s="2" t="str">
        <f>IFERROR(__xludf.DUMMYFUNCTION("""COMPUTED_VALUE"""),"HP 245G9 AMD Ryzen 3 Dual Core AMD Ryzen 3 3250U - (8 GB/512 GB SSD/Windows 
11 Home) 245 G8 Business L...")</f>
        <v>HP 245G9 AMD Ryzen 3 Dual Core AMD Ryzen 3 3250U - (8 GB/512 GB SSD/Windows 
11 Home) 245 G8 Business L...</v>
      </c>
      <c r="B8" s="2" t="str">
        <f>IFERROR(__xludf.DUMMYFUNCTION("""COMPUTED_VALUE"""),"₹25,990")</f>
        <v>₹25,990</v>
      </c>
      <c r="C8" s="2">
        <f>IFERROR(__xludf.DUMMYFUNCTION("""COMPUTED_VALUE"""),4.2)</f>
        <v>4.2</v>
      </c>
      <c r="D8" s="2"/>
    </row>
    <row r="9">
      <c r="A9" s="2" t="str">
        <f>IFERROR(__xludf.DUMMYFUNCTION("""COMPUTED_VALUE"""),"HP 255 G9 841W6pa AMD Ryzen 3 Dual Core - (8 GB/512 GB SSD/DOS) 6E3Z0PA 
Laptop")</f>
        <v>HP 255 G9 841W6pa AMD Ryzen 3 Dual Core - (8 GB/512 GB SSD/DOS) 6E3Z0PA 
Laptop</v>
      </c>
      <c r="B9" s="2" t="str">
        <f>IFERROR(__xludf.DUMMYFUNCTION("""COMPUTED_VALUE"""),"₹17,990")</f>
        <v>₹17,990</v>
      </c>
      <c r="C9" s="2">
        <f>IFERROR(__xludf.DUMMYFUNCTION("""COMPUTED_VALUE"""),3.6)</f>
        <v>3.6</v>
      </c>
      <c r="D9" s="2"/>
    </row>
    <row r="10">
      <c r="A10" s="2" t="str">
        <f>IFERROR(__xludf.DUMMYFUNCTION("""COMPUTED_VALUE"""),"HP AMD Ryzen 5 Hexa Core 5500U - (16 GB/512 GB SSD/Windows 11 Home) 15s- 
eq2182AU Thin and Light Lapto...")</f>
        <v>HP AMD Ryzen 5 Hexa Core 5500U - (16 GB/512 GB SSD/Windows 11 Home) 15s- 
eq2182AU Thin and Light Lapto...</v>
      </c>
      <c r="B10" s="2" t="str">
        <f>IFERROR(__xludf.DUMMYFUNCTION("""COMPUTED_VALUE"""),"₹34,890")</f>
        <v>₹34,890</v>
      </c>
      <c r="C10" s="2">
        <f>IFERROR(__xludf.DUMMYFUNCTION("""COMPUTED_VALUE"""),4.1)</f>
        <v>4.1</v>
      </c>
      <c r="D10" s="2"/>
    </row>
    <row r="11">
      <c r="A11" s="2" t="str">
        <f>IFERROR(__xludf.DUMMYFUNCTION("""COMPUTED_VALUE"""),"Acer Aspire Lite Intel Core i3 12th Gen 1215U - (16 GB/512 GB SSD/Windows 
11 Home) AL15-52 Thin and Li...")</f>
        <v>Acer Aspire Lite Intel Core i3 12th Gen 1215U - (16 GB/512 GB SSD/Windows 
11 Home) AL15-52 Thin and Li...</v>
      </c>
      <c r="B11" s="2" t="str">
        <f>IFERROR(__xludf.DUMMYFUNCTION("""COMPUTED_VALUE"""),"₹92,990")</f>
        <v>₹92,990</v>
      </c>
      <c r="C11" s="2">
        <f>IFERROR(__xludf.DUMMYFUNCTION("""COMPUTED_VALUE"""),4.7)</f>
        <v>4.7</v>
      </c>
      <c r="D11" s="2"/>
    </row>
    <row r="12">
      <c r="A12" s="2" t="str">
        <f>IFERROR(__xludf.DUMMYFUNCTION("""COMPUTED_VALUE"""),"Apple 2022 MacBook AIR Apple M2 - (8 GB/256 GB SSD/Mac OS Monterey) 
MLXW3HN/A")</f>
        <v>Apple 2022 MacBook AIR Apple M2 - (8 GB/256 GB SSD/Mac OS Monterey) 
MLXW3HN/A</v>
      </c>
      <c r="B12" s="2" t="str">
        <f>IFERROR(__xludf.DUMMYFUNCTION("""COMPUTED_VALUE"""),"₹19,990")</f>
        <v>₹19,990</v>
      </c>
      <c r="C12" s="2">
        <f>IFERROR(__xludf.DUMMYFUNCTION("""COMPUTED_VALUE"""),3.8)</f>
        <v>3.8</v>
      </c>
      <c r="D12" s="2"/>
    </row>
    <row r="13">
      <c r="A13" s="2" t="str">
        <f>IFERROR(__xludf.DUMMYFUNCTION("""COMPUTED_VALUE"""),"HP Laptop AMD Ryzen 3 Quad Core 5300U - (8 GB/512 GB SSD/Windows 11 Home) 
15s- eq2212AU Thin and Light...")</f>
        <v>HP Laptop AMD Ryzen 3 Quad Core 5300U - (8 GB/512 GB SSD/Windows 11 Home) 
15s- eq2212AU Thin and Light...</v>
      </c>
      <c r="B13" s="2" t="str">
        <f>IFERROR(__xludf.DUMMYFUNCTION("""COMPUTED_VALUE"""),"₹18,990")</f>
        <v>₹18,990</v>
      </c>
      <c r="C13" s="2">
        <f>IFERROR(__xludf.DUMMYFUNCTION("""COMPUTED_VALUE"""),3.8)</f>
        <v>3.8</v>
      </c>
      <c r="D13" s="2"/>
    </row>
    <row r="14">
      <c r="A14" s="2" t="str">
        <f>IFERROR(__xludf.DUMMYFUNCTION("""COMPUTED_VALUE"""),"DELL Inspiron 15 3520 Intel Core i5 12th Gen Core i5 - (16 GB/512 GB 
SSD/Windows 11 Home) Inspiron 352...")</f>
        <v>DELL Inspiron 15 3520 Intel Core i5 12th Gen Core i5 - (16 GB/512 GB 
SSD/Windows 11 Home) Inspiron 352...</v>
      </c>
      <c r="B14" s="2" t="str">
        <f>IFERROR(__xludf.DUMMYFUNCTION("""COMPUTED_VALUE"""),"₹16,490")</f>
        <v>₹16,490</v>
      </c>
      <c r="C14" s="2">
        <f>IFERROR(__xludf.DUMMYFUNCTION("""COMPUTED_VALUE"""),3.7)</f>
        <v>3.7</v>
      </c>
      <c r="D14" s="2"/>
    </row>
    <row r="15">
      <c r="A15" s="2" t="str">
        <f>IFERROR(__xludf.DUMMYFUNCTION("""COMPUTED_VALUE"""),"Lenovo V15 Intel Celeron Dual Core 4th Gen - (8 GB/256 GB SSD/Windows 11 
Home) 82QYA00MIN Laptop")</f>
        <v>Lenovo V15 Intel Celeron Dual Core 4th Gen - (8 GB/256 GB SSD/Windows 11 
Home) 82QYA00MIN Laptop</v>
      </c>
      <c r="B15" s="2" t="str">
        <f>IFERROR(__xludf.DUMMYFUNCTION("""COMPUTED_VALUE"""),"₹31,990")</f>
        <v>₹31,990</v>
      </c>
      <c r="C15" s="2">
        <f>IFERROR(__xludf.DUMMYFUNCTION("""COMPUTED_VALUE"""),4.0)</f>
        <v>4</v>
      </c>
      <c r="D15" s="2"/>
    </row>
    <row r="16">
      <c r="A16" s="2" t="str">
        <f>IFERROR(__xludf.DUMMYFUNCTION("""COMPUTED_VALUE"""),"Apple 2020 Macbook Air Apple M1 - (8 GB/256 GB SSD/Mac OS Big Sur) MGN63HN/A")</f>
        <v>Apple 2020 Macbook Air Apple M1 - (8 GB/256 GB SSD/Mac OS Big Sur) MGN63HN/A</v>
      </c>
      <c r="B16" s="2" t="str">
        <f>IFERROR(__xludf.DUMMYFUNCTION("""COMPUTED_VALUE"""),"₹41,490")</f>
        <v>₹41,490</v>
      </c>
      <c r="C16" s="2">
        <f>IFERROR(__xludf.DUMMYFUNCTION("""COMPUTED_VALUE"""),3.8)</f>
        <v>3.8</v>
      </c>
      <c r="D16" s="2"/>
    </row>
    <row r="17">
      <c r="A17" s="2" t="str">
        <f>IFERROR(__xludf.DUMMYFUNCTION("""COMPUTED_VALUE"""),"HP 255 G9 840T7PA AMD Athlon Dual Core 3050U - (4 GB/256 GB SSD/DOS) 255 G8 
Thin and Light Laptop")</f>
        <v>HP 255 G9 840T7PA AMD Athlon Dual Core 3050U - (4 GB/256 GB SSD/DOS) 255 G8 
Thin and Light Laptop</v>
      </c>
      <c r="B17" s="2" t="str">
        <f>IFERROR(__xludf.DUMMYFUNCTION("""COMPUTED_VALUE"""),"₹51,480")</f>
        <v>₹51,480</v>
      </c>
      <c r="C17" s="2">
        <f>IFERROR(__xludf.DUMMYFUNCTION("""COMPUTED_VALUE"""),4.2)</f>
        <v>4.2</v>
      </c>
      <c r="D17" s="2"/>
    </row>
    <row r="18">
      <c r="A18" s="2" t="str">
        <f>IFERROR(__xludf.DUMMYFUNCTION("""COMPUTED_VALUE"""),"HP 255 G9 AMD Athlon Dual Core AMD Athlon Silver-3050U - (4 GB/256 GB 
SSD/DOS) 255 G9 Thin and Light L...")</f>
        <v>HP 255 G9 AMD Athlon Dual Core AMD Athlon Silver-3050U - (4 GB/256 GB 
SSD/DOS) 255 G9 Thin and Light L...</v>
      </c>
      <c r="B18" s="2" t="str">
        <f>IFERROR(__xludf.DUMMYFUNCTION("""COMPUTED_VALUE"""),"₹16,990")</f>
        <v>₹16,990</v>
      </c>
      <c r="C18" s="2">
        <f>IFERROR(__xludf.DUMMYFUNCTION("""COMPUTED_VALUE"""),3.8)</f>
        <v>3.8</v>
      </c>
      <c r="D18" s="2"/>
    </row>
    <row r="19">
      <c r="A19" s="2" t="str">
        <f>IFERROR(__xludf.DUMMYFUNCTION("""COMPUTED_VALUE"""),"Lenovo IdeaPad Slim 1 AMD Ryzen 5 Quad Core 7520U - (8 GB/512 GB 
SSD/Windows 11 Home) 15AMN7 Thin and ...")</f>
        <v>Lenovo IdeaPad Slim 1 AMD Ryzen 5 Quad Core 7520U - (8 GB/512 GB 
SSD/Windows 11 Home) 15AMN7 Thin and ...</v>
      </c>
      <c r="B19" s="2" t="str">
        <f>IFERROR(__xludf.DUMMYFUNCTION("""COMPUTED_VALUE"""),"₹19,990")</f>
        <v>₹19,990</v>
      </c>
      <c r="C19" s="2">
        <f>IFERROR(__xludf.DUMMYFUNCTION("""COMPUTED_VALUE"""),4.0)</f>
        <v>4</v>
      </c>
      <c r="D19" s="2"/>
    </row>
    <row r="20">
      <c r="A20" s="2" t="str">
        <f>IFERROR(__xludf.DUMMYFUNCTION("""COMPUTED_VALUE"""),"ASUS Vivobook 15 Intel Core i3 12th Gen i3-1220P - (8 GB/512 GB SSD/Windows 
11 Home) X1502ZA-EJ381WS T...")</f>
        <v>ASUS Vivobook 15 Intel Core i3 12th Gen i3-1220P - (8 GB/512 GB SSD/Windows 
11 Home) X1502ZA-EJ381WS T...</v>
      </c>
      <c r="B20" s="2" t="str">
        <f>IFERROR(__xludf.DUMMYFUNCTION("""COMPUTED_VALUE"""),"₹37,890")</f>
        <v>₹37,890</v>
      </c>
      <c r="C20" s="2">
        <f>IFERROR(__xludf.DUMMYFUNCTION("""COMPUTED_VALUE"""),4.2)</f>
        <v>4.2</v>
      </c>
      <c r="D20" s="2"/>
    </row>
    <row r="21">
      <c r="A21" s="2" t="str">
        <f>IFERROR(__xludf.DUMMYFUNCTION("""COMPUTED_VALUE"""),"HP 2023 Intel Core i5 11th Gen 1155G7 - (16 GB/512 GB SSD/Windows 11 Home) 
15s-fr4001TU Thin and Light...")</f>
        <v>HP 2023 Intel Core i5 11th Gen 1155G7 - (16 GB/512 GB SSD/Windows 11 Home) 
15s-fr4001TU Thin and Light...</v>
      </c>
      <c r="B21" s="2" t="str">
        <f>IFERROR(__xludf.DUMMYFUNCTION("""COMPUTED_VALUE"""),"₹44,990")</f>
        <v>₹44,990</v>
      </c>
      <c r="C21" s="2">
        <f>IFERROR(__xludf.DUMMYFUNCTION("""COMPUTED_VALUE"""),4.0)</f>
        <v>4</v>
      </c>
      <c r="D21" s="2"/>
    </row>
    <row r="22">
      <c r="A22" s="2" t="str">
        <f>IFERROR(__xludf.DUMMYFUNCTION("""COMPUTED_VALUE"""),"Infinix Inbook Y2 Plus Intel Core i3 11th Gen 1115G4 - (8 GB/512 GB 
SSD/Windows 11 Home) XL29 Thin and...")</f>
        <v>Infinix Inbook Y2 Plus Intel Core i3 11th Gen 1115G4 - (8 GB/512 GB 
SSD/Windows 11 Home) XL29 Thin and...</v>
      </c>
      <c r="B22" s="2" t="str">
        <f>IFERROR(__xludf.DUMMYFUNCTION("""COMPUTED_VALUE"""),"₹19,990")</f>
        <v>₹19,990</v>
      </c>
      <c r="C22" s="2">
        <f>IFERROR(__xludf.DUMMYFUNCTION("""COMPUTED_VALUE"""),3.9)</f>
        <v>3.9</v>
      </c>
      <c r="D22" s="2"/>
    </row>
    <row r="23">
      <c r="A23" s="2" t="str">
        <f>IFERROR(__xludf.DUMMYFUNCTION("""COMPUTED_VALUE"""),"Lenovo IdeaPad Slim1 AMD Ryzen 5 Hexa Core 5500U - (8 GB/512 GB SSD/Windows 
11 Home) 15ACL6 | 15ACL7 2...")</f>
        <v>Lenovo IdeaPad Slim1 AMD Ryzen 5 Hexa Core 5500U - (8 GB/512 GB SSD/Windows 
11 Home) 15ACL6 | 15ACL7 2...</v>
      </c>
      <c r="B23" s="2" t="str">
        <f>IFERROR(__xludf.DUMMYFUNCTION("""COMPUTED_VALUE"""),"₹18,990")</f>
        <v>₹18,990</v>
      </c>
      <c r="C23" s="2">
        <f>IFERROR(__xludf.DUMMYFUNCTION("""COMPUTED_VALUE"""),3.7)</f>
        <v>3.7</v>
      </c>
      <c r="D23" s="2"/>
    </row>
    <row r="24">
      <c r="A24" s="2" t="str">
        <f>IFERROR(__xludf.DUMMYFUNCTION("""COMPUTED_VALUE"""),"HP Intel Core i3 12th Gen 1215U - (8 GB/512 GB SSD/Windows 11 Home) 
14s-dq5138tu Thin and Light Laptop")</f>
        <v>HP Intel Core i3 12th Gen 1215U - (8 GB/512 GB SSD/Windows 11 Home) 
14s-dq5138tu Thin and Light Laptop</v>
      </c>
      <c r="B24" s="2" t="str">
        <f>IFERROR(__xludf.DUMMYFUNCTION("""COMPUTED_VALUE"""),"₹21,990")</f>
        <v>₹21,990</v>
      </c>
      <c r="C24" s="2">
        <f>IFERROR(__xludf.DUMMYFUNCTION("""COMPUTED_VALUE"""),4.0)</f>
        <v>4</v>
      </c>
      <c r="D24" s="2"/>
    </row>
    <row r="25">
      <c r="A25" s="2" t="str">
        <f>IFERROR(__xludf.DUMMYFUNCTION("""COMPUTED_VALUE"""),"Apple 2022 MacBook AIR Apple M2 - (8 GB/256 GB SSD/Mac OS Monterey) 
MLY33HN/A")</f>
        <v>Apple 2022 MacBook AIR Apple M2 - (8 GB/256 GB SSD/Mac OS Monterey) 
MLY33HN/A</v>
      </c>
      <c r="B25" s="2" t="str">
        <f>IFERROR(__xludf.DUMMYFUNCTION("""COMPUTED_VALUE"""),"₹39,990")</f>
        <v>₹39,990</v>
      </c>
      <c r="C25" s="2">
        <f>IFERROR(__xludf.DUMMYFUNCTION("""COMPUTED_VALUE"""),4.3)</f>
        <v>4.3</v>
      </c>
      <c r="D25" s="2"/>
    </row>
    <row r="26">
      <c r="C26" s="2">
        <f>IFERROR(__xludf.DUMMYFUNCTION("""COMPUTED_VALUE"""),3.7)</f>
        <v>3.7</v>
      </c>
      <c r="D26" s="2"/>
    </row>
    <row r="27">
      <c r="C27" s="2">
        <f>IFERROR(__xludf.DUMMYFUNCTION("""COMPUTED_VALUE"""),3.8)</f>
        <v>3.8</v>
      </c>
      <c r="D27" s="2"/>
    </row>
    <row r="28">
      <c r="C28" s="2">
        <f>IFERROR(__xludf.DUMMYFUNCTION("""COMPUTED_VALUE"""),4.7)</f>
        <v>4.7</v>
      </c>
      <c r="D28" s="2"/>
    </row>
    <row r="29">
      <c r="C29" s="2">
        <f>IFERROR(__xludf.DUMMYFUNCTION("""COMPUTED_VALUE"""),4.0)</f>
        <v>4</v>
      </c>
      <c r="D29" s="2"/>
    </row>
    <row r="30">
      <c r="C30" s="2">
        <f>IFERROR(__xludf.DUMMYFUNCTION("""COMPUTED_VALUE"""),4.2)</f>
        <v>4.2</v>
      </c>
      <c r="D30" s="2"/>
    </row>
  </sheetData>
  <customSheetViews>
    <customSheetView guid="{672BD1AF-B920-4BD3-B178-809545A1E21A}" filter="1" showAutoFilter="1">
      <autoFilter ref="$A$1:$C$30"/>
    </customSheetView>
  </customSheetViews>
  <drawing r:id="rId1"/>
</worksheet>
</file>