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osis\Documents\"/>
    </mc:Choice>
  </mc:AlternateContent>
  <xr:revisionPtr revIDLastSave="0" documentId="8_{77AFB6A7-6187-43C2-9463-314F4A9A68B3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91029" concurrentCalc="0"/>
  <pivotCaches>
    <pivotCache cacheId="1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2" i="1"/>
  <c r="H2" i="1"/>
</calcChain>
</file>

<file path=xl/sharedStrings.xml><?xml version="1.0" encoding="utf-8"?>
<sst xmlns="http://schemas.openxmlformats.org/spreadsheetml/2006/main" count="876" uniqueCount="53">
  <si>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</si>
  <si>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</si>
  <si>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</si>
  <si>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</si>
  <si>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</si>
  <si>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</si>
  <si>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</si>
  <si>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</si>
  <si>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</si>
  <si>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</si>
  <si>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</si>
  <si>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</si>
  <si>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</si>
  <si>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</si>
  <si>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</si>
  <si>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</si>
  <si>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</si>
  <si>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</si>
  <si>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</si>
  <si>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</si>
  <si>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</si>
  <si>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</si>
  <si>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</si>
  <si>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</si>
  <si>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</si>
  <si>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</si>
  <si>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</si>
  <si>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</si>
  <si>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</si>
  <si>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</si>
  <si>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</si>
  <si>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</si>
  <si>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</si>
  <si>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</si>
  <si>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</si>
  <si>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</si>
  <si>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</si>
  <si>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</si>
  <si>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</si>
  <si>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</si>
  <si>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</si>
  <si>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</si>
  <si>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</si>
  <si>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</si>
  <si>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</si>
  <si>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 xml:space="preserve">First </t>
  </si>
  <si>
    <t>Name</t>
  </si>
  <si>
    <t>Sum</t>
  </si>
  <si>
    <t>sum &gt; 50</t>
  </si>
  <si>
    <t>sum for &lt; 50</t>
  </si>
  <si>
    <t>Row Labels</t>
  </si>
  <si>
    <t>Grand Total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</si>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</sst>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4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4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[sales_data.xlsx]Sheet2!PivotTable2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C-44A5-AA06-F57CBC6D4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3</xdr:row>
      <xdr:rowOff>15875</xdr:rowOff>
    </xdr:from>
    <xdr:to>
      <xdr:col>9</xdr:col>
      <xdr:colOff>482600</xdr:colOff>
      <xdr:row>17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873362-AFF2-074A-172C-CC4D4E723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is Neupane" refreshedDate="44986.810875115742" createdVersion="8" refreshedVersion="8" minRefreshableVersion="3" recordCount="171" xr:uid="{489DA600-62CA-4601-90D7-E1DB546B9397}">
  <cacheSource type="worksheet">
    <worksheetSource ref="A1:K172" sheet="Sheet1"/>
  </cacheSource>
  <cacheFields count="11">
    <cacheField name="Month" numFmtId="14">
      <sharedItems count="12">
        <s v="Jan"/>
        <s v="Feb"/>
        <s v="Mar"/>
        <s v="April"/>
        <s v="May"/>
        <s v="June"/>
        <s v="July"/>
        <s v="Aug"/>
        <s v="Sept"/>
        <s v="Oct"/>
        <s v="Nov"/>
        <s v="Dec"/>
      </sharedItems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0">
      <sharedItems containsSemiMixedTypes="0" containsString="0" containsNumber="1" minValue="3" maxValue="344"/>
    </cacheField>
    <cacheField name="Sale Price" numFmtId="0">
      <sharedItems containsSemiMixedTypes="0" containsString="0" containsNumber="1" minValue="7" maxValue="502"/>
    </cacheField>
    <cacheField name="Profit" numFmtId="0">
      <sharedItems containsSemiMixedTypes="0" containsString="0" containsNumber="1" minValue="2.9999999999999991" maxValue="158"/>
    </cacheField>
    <cacheField name="Commision 10%" numFmtId="0">
      <sharedItems containsSemiMixedTypes="0" containsString="0" containsNumber="1" minValue="0.29999999999999993" maxValue="68.8"/>
    </cacheField>
    <cacheField name="First " numFmtId="0">
      <sharedItems/>
    </cacheField>
    <cacheField name="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x v="0"/>
    <n v="1001"/>
    <n v="9822"/>
    <s v="Pool Cover"/>
    <n v="58.3"/>
    <n v="98.4"/>
    <n v="40.100000000000009"/>
    <n v="8.0200000000000014"/>
    <s v="Chalie"/>
    <x v="0"/>
    <s v="NM"/>
  </r>
  <r>
    <x v="0"/>
    <n v="1002"/>
    <n v="2877"/>
    <s v="Net"/>
    <n v="11.4"/>
    <n v="16.3"/>
    <n v="4.9000000000000004"/>
    <n v="0.49000000000000005"/>
    <s v="Juan"/>
    <x v="1"/>
    <s v="CA"/>
  </r>
  <r>
    <x v="0"/>
    <n v="1003"/>
    <n v="2499"/>
    <s v="8 ft Hose"/>
    <n v="6.2"/>
    <n v="9.1999999999999993"/>
    <n v="2.9999999999999991"/>
    <n v="0.29999999999999993"/>
    <s v="Doug"/>
    <x v="2"/>
    <s v="AZ"/>
  </r>
  <r>
    <x v="0"/>
    <n v="1004"/>
    <n v="8722"/>
    <s v="Water Pump"/>
    <n v="344"/>
    <n v="502"/>
    <n v="158"/>
    <n v="31.6"/>
    <s v="Chalie"/>
    <x v="0"/>
    <s v="AZ"/>
  </r>
  <r>
    <x v="0"/>
    <n v="1005"/>
    <n v="1109"/>
    <s v="Chlorine Test Kit"/>
    <n v="3"/>
    <n v="8"/>
    <n v="5"/>
    <n v="0.5"/>
    <s v="Doug"/>
    <x v="2"/>
    <s v="AZ"/>
  </r>
  <r>
    <x v="0"/>
    <n v="1006"/>
    <n v="9822"/>
    <s v="Pool Cover"/>
    <n v="58.3"/>
    <n v="98.4"/>
    <n v="40.100000000000009"/>
    <n v="8.0200000000000014"/>
    <s v="Doug"/>
    <x v="2"/>
    <s v="AZ"/>
  </r>
  <r>
    <x v="0"/>
    <n v="1007"/>
    <n v="1109"/>
    <s v="Chlorine Test Kit"/>
    <n v="3"/>
    <n v="8"/>
    <n v="5"/>
    <n v="0.30000000000000004"/>
    <s v="Hellen"/>
    <x v="3"/>
    <s v="NM"/>
  </r>
  <r>
    <x v="0"/>
    <n v="1008"/>
    <n v="2877"/>
    <s v="Net"/>
    <n v="11.4"/>
    <n v="16.3"/>
    <n v="4.9000000000000004"/>
    <n v="1.1400000000000001"/>
    <s v="Doug"/>
    <x v="2"/>
    <s v="NM"/>
  </r>
  <r>
    <x v="0"/>
    <n v="1009"/>
    <n v="1109"/>
    <s v="Chlorine Test Kit"/>
    <n v="3"/>
    <n v="8"/>
    <n v="5"/>
    <n v="0.30000000000000004"/>
    <s v="Doug"/>
    <x v="2"/>
    <s v="AZ"/>
  </r>
  <r>
    <x v="0"/>
    <n v="1010"/>
    <n v="2877"/>
    <s v="Net"/>
    <n v="11.4"/>
    <n v="16.3"/>
    <n v="4.9000000000000004"/>
    <n v="1.1400000000000001"/>
    <s v="Juan"/>
    <x v="1"/>
    <s v="CO"/>
  </r>
  <r>
    <x v="0"/>
    <n v="1011"/>
    <n v="2877"/>
    <s v="Net"/>
    <n v="11.4"/>
    <n v="16.3"/>
    <n v="4.9000000000000004"/>
    <n v="1.1400000000000001"/>
    <s v="Juan"/>
    <x v="1"/>
    <s v="AZ"/>
  </r>
  <r>
    <x v="0"/>
    <n v="1012"/>
    <n v="4421"/>
    <s v="Skimmer"/>
    <n v="45"/>
    <n v="87"/>
    <n v="42"/>
    <n v="4.5"/>
    <s v="Doug"/>
    <x v="2"/>
    <s v="NM"/>
  </r>
  <r>
    <x v="0"/>
    <n v="1013"/>
    <n v="9212"/>
    <s v="1 Gal Muratic Acid"/>
    <n v="4"/>
    <n v="7"/>
    <n v="3"/>
    <n v="0.4"/>
    <s v="Hellen"/>
    <x v="3"/>
    <s v="CO"/>
  </r>
  <r>
    <x v="0"/>
    <n v="1014"/>
    <n v="8722"/>
    <s v="Water Pump"/>
    <n v="344"/>
    <n v="502"/>
    <n v="158"/>
    <n v="68.8"/>
    <s v="Chalie"/>
    <x v="0"/>
    <s v="CA"/>
  </r>
  <r>
    <x v="0"/>
    <n v="1015"/>
    <n v="2877"/>
    <s v="Net"/>
    <n v="11.4"/>
    <n v="16.3"/>
    <n v="4.9000000000000004"/>
    <n v="1.1400000000000001"/>
    <s v="Hellen"/>
    <x v="3"/>
    <s v="AZ"/>
  </r>
  <r>
    <x v="0"/>
    <n v="1016"/>
    <n v="2499"/>
    <s v="8 ft Hose"/>
    <n v="6.2"/>
    <n v="9.1999999999999993"/>
    <n v="2.9999999999999991"/>
    <n v="0.62000000000000011"/>
    <s v="Doug"/>
    <x v="2"/>
    <s v="CA"/>
  </r>
  <r>
    <x v="1"/>
    <n v="1017"/>
    <n v="2242"/>
    <s v="AutoVac"/>
    <n v="60"/>
    <n v="124"/>
    <n v="64"/>
    <n v="12"/>
    <s v="Juan"/>
    <x v="1"/>
    <s v="NM"/>
  </r>
  <r>
    <x v="1"/>
    <n v="1018"/>
    <n v="1109"/>
    <s v="Chlorine Test Kit"/>
    <n v="3"/>
    <n v="8"/>
    <n v="5"/>
    <n v="0.30000000000000004"/>
    <s v="Doug"/>
    <x v="2"/>
    <s v="CA"/>
  </r>
  <r>
    <x v="1"/>
    <n v="1019"/>
    <n v="2499"/>
    <s v="8 ft Hose"/>
    <n v="6.2"/>
    <n v="9.1999999999999993"/>
    <n v="2.9999999999999991"/>
    <n v="0.62000000000000011"/>
    <s v="Doug"/>
    <x v="2"/>
    <s v="CO"/>
  </r>
  <r>
    <x v="1"/>
    <n v="1020"/>
    <n v="2499"/>
    <s v="8 ft Hose"/>
    <n v="6.2"/>
    <n v="9.1999999999999993"/>
    <n v="2.9999999999999991"/>
    <n v="0.62000000000000011"/>
    <s v="Doug"/>
    <x v="2"/>
    <s v="NV"/>
  </r>
  <r>
    <x v="1"/>
    <n v="1021"/>
    <n v="1109"/>
    <s v="Chlorine Test Kit"/>
    <n v="3"/>
    <n v="8"/>
    <n v="5"/>
    <n v="0.30000000000000004"/>
    <s v="Juan"/>
    <x v="1"/>
    <s v="CO"/>
  </r>
  <r>
    <x v="1"/>
    <n v="1022"/>
    <n v="2877"/>
    <s v="Net"/>
    <n v="11.4"/>
    <n v="16.3"/>
    <n v="4.9000000000000004"/>
    <n v="1.1400000000000001"/>
    <s v="Doug"/>
    <x v="2"/>
    <s v="UT"/>
  </r>
  <r>
    <x v="1"/>
    <n v="1023"/>
    <n v="1109"/>
    <s v="Chlorine Test Kit"/>
    <n v="3"/>
    <n v="8"/>
    <n v="5"/>
    <n v="0.30000000000000004"/>
    <s v="Hellen"/>
    <x v="3"/>
    <s v="NM"/>
  </r>
  <r>
    <x v="1"/>
    <n v="1024"/>
    <n v="9212"/>
    <s v="1 Gal Muratic Acid"/>
    <n v="4"/>
    <n v="7"/>
    <n v="3"/>
    <n v="0.4"/>
    <s v="Juan"/>
    <x v="1"/>
    <s v="UT"/>
  </r>
  <r>
    <x v="1"/>
    <n v="1025"/>
    <n v="2877"/>
    <s v="Net"/>
    <n v="11.4"/>
    <n v="16.3"/>
    <n v="4.9000000000000004"/>
    <n v="1.1400000000000001"/>
    <s v="Hellen"/>
    <x v="3"/>
    <s v="NV"/>
  </r>
  <r>
    <x v="1"/>
    <n v="1026"/>
    <n v="6119"/>
    <s v="Algea Killer 8 oz"/>
    <n v="9"/>
    <n v="14"/>
    <n v="5"/>
    <n v="0.9"/>
    <s v="Hellen"/>
    <x v="3"/>
    <s v="NM"/>
  </r>
  <r>
    <x v="1"/>
    <n v="1027"/>
    <n v="6119"/>
    <s v="Algea Killer 8 oz"/>
    <n v="9"/>
    <n v="14"/>
    <n v="5"/>
    <n v="0.9"/>
    <s v="Chalie"/>
    <x v="0"/>
    <s v="NV"/>
  </r>
  <r>
    <x v="1"/>
    <n v="1028"/>
    <n v="8722"/>
    <s v="Water Pump"/>
    <n v="344"/>
    <n v="502"/>
    <n v="158"/>
    <n v="68.8"/>
    <s v="Chalie"/>
    <x v="0"/>
    <s v="AZ"/>
  </r>
  <r>
    <x v="1"/>
    <n v="1029"/>
    <n v="2499"/>
    <s v="8 ft Hose"/>
    <n v="6.2"/>
    <n v="9.1999999999999993"/>
    <n v="2.9999999999999991"/>
    <n v="0.62000000000000011"/>
    <s v="Juan"/>
    <x v="1"/>
    <s v="AZ"/>
  </r>
  <r>
    <x v="1"/>
    <n v="1030"/>
    <n v="4421"/>
    <s v="Skimmer"/>
    <n v="45"/>
    <n v="87"/>
    <n v="42"/>
    <n v="4.5"/>
    <s v="Juan"/>
    <x v="1"/>
    <s v="NV"/>
  </r>
  <r>
    <x v="1"/>
    <n v="1031"/>
    <n v="1109"/>
    <s v="Chlorine Test Kit"/>
    <n v="3"/>
    <n v="8"/>
    <n v="5"/>
    <n v="0.30000000000000004"/>
    <s v="Juan"/>
    <x v="1"/>
    <s v="CA"/>
  </r>
  <r>
    <x v="1"/>
    <n v="1032"/>
    <n v="2877"/>
    <s v="Net"/>
    <n v="11.4"/>
    <n v="16.3"/>
    <n v="4.9000000000000004"/>
    <n v="1.1400000000000001"/>
    <s v="Chalie"/>
    <x v="0"/>
    <s v="AZ"/>
  </r>
  <r>
    <x v="1"/>
    <n v="1033"/>
    <n v="9822"/>
    <s v="Pool Cover"/>
    <n v="58.3"/>
    <n v="98.4"/>
    <n v="40.100000000000009"/>
    <n v="5.83"/>
    <s v="Juan"/>
    <x v="1"/>
    <s v="CA"/>
  </r>
  <r>
    <x v="1"/>
    <n v="1034"/>
    <n v="2877"/>
    <s v="Net"/>
    <n v="11.4"/>
    <n v="16.3"/>
    <n v="4.9000000000000004"/>
    <n v="1.1400000000000001"/>
    <s v="Juan"/>
    <x v="1"/>
    <s v="CO"/>
  </r>
  <r>
    <x v="2"/>
    <n v="1035"/>
    <n v="2499"/>
    <s v="8 ft Hose"/>
    <n v="6.2"/>
    <n v="9.1999999999999993"/>
    <n v="2.9999999999999991"/>
    <n v="0.62000000000000011"/>
    <s v="Hellen"/>
    <x v="3"/>
    <s v="CA"/>
  </r>
  <r>
    <x v="2"/>
    <n v="1036"/>
    <n v="2499"/>
    <s v="8 ft Hose"/>
    <n v="6.2"/>
    <n v="9.1999999999999993"/>
    <n v="2.9999999999999991"/>
    <n v="0.62000000000000011"/>
    <s v="Juan"/>
    <x v="1"/>
    <s v="NV"/>
  </r>
  <r>
    <x v="2"/>
    <n v="1037"/>
    <n v="6622"/>
    <s v="5 Gal Chlorine"/>
    <n v="42"/>
    <n v="77"/>
    <n v="35"/>
    <n v="4.2"/>
    <s v="Juan"/>
    <x v="1"/>
    <s v="NV"/>
  </r>
  <r>
    <x v="2"/>
    <n v="1038"/>
    <n v="2499"/>
    <s v="8 ft Hose"/>
    <n v="6.2"/>
    <n v="9.1999999999999993"/>
    <n v="2.9999999999999991"/>
    <n v="0.62000000000000011"/>
    <s v="Juan"/>
    <x v="1"/>
    <s v="NV"/>
  </r>
  <r>
    <x v="2"/>
    <n v="1039"/>
    <n v="2877"/>
    <s v="Net"/>
    <n v="11.4"/>
    <n v="16.3"/>
    <n v="4.9000000000000004"/>
    <n v="1.1400000000000001"/>
    <s v="Juan"/>
    <x v="1"/>
    <s v="CA"/>
  </r>
  <r>
    <x v="2"/>
    <n v="1040"/>
    <n v="1109"/>
    <s v="Chlorine Test Kit"/>
    <n v="3"/>
    <n v="8"/>
    <n v="5"/>
    <n v="0.30000000000000004"/>
    <s v="Juan"/>
    <x v="1"/>
    <s v="AZ"/>
  </r>
  <r>
    <x v="2"/>
    <n v="1041"/>
    <n v="2499"/>
    <s v="8 ft Hose"/>
    <n v="6.2"/>
    <n v="9.1999999999999993"/>
    <n v="2.9999999999999991"/>
    <n v="0.62000000000000011"/>
    <s v="Chalie"/>
    <x v="0"/>
    <s v="NM"/>
  </r>
  <r>
    <x v="2"/>
    <n v="1042"/>
    <n v="8722"/>
    <s v="Water Pump"/>
    <n v="344"/>
    <n v="502"/>
    <n v="158"/>
    <n v="68.8"/>
    <s v="Doug"/>
    <x v="2"/>
    <s v="NM"/>
  </r>
  <r>
    <x v="2"/>
    <n v="1043"/>
    <n v="2242"/>
    <s v="AutoVac"/>
    <n v="60"/>
    <n v="124"/>
    <n v="64"/>
    <n v="12"/>
    <s v="Doug"/>
    <x v="2"/>
    <s v="CA"/>
  </r>
  <r>
    <x v="2"/>
    <n v="1044"/>
    <n v="2877"/>
    <s v="Net"/>
    <n v="11.4"/>
    <n v="16.3"/>
    <n v="4.9000000000000004"/>
    <n v="1.1400000000000001"/>
    <s v="Doug"/>
    <x v="2"/>
    <s v="CA"/>
  </r>
  <r>
    <x v="2"/>
    <n v="1045"/>
    <n v="8722"/>
    <s v="Water Pump"/>
    <n v="344"/>
    <n v="502"/>
    <n v="158"/>
    <n v="68.8"/>
    <s v="Hellen"/>
    <x v="3"/>
    <s v="AZ"/>
  </r>
  <r>
    <x v="2"/>
    <n v="1046"/>
    <n v="6119"/>
    <s v="Algea Killer 8 oz"/>
    <n v="9"/>
    <n v="14"/>
    <n v="5"/>
    <n v="0.9"/>
    <s v="Juan"/>
    <x v="1"/>
    <s v="UT"/>
  </r>
  <r>
    <x v="2"/>
    <n v="1047"/>
    <n v="6622"/>
    <s v="5 Gal Chlorine"/>
    <n v="42"/>
    <n v="77"/>
    <n v="35"/>
    <n v="4.2"/>
    <s v="Hellen"/>
    <x v="3"/>
    <s v="AZ"/>
  </r>
  <r>
    <x v="2"/>
    <n v="1048"/>
    <n v="8722"/>
    <s v="Water Pump"/>
    <n v="344"/>
    <n v="502"/>
    <n v="158"/>
    <n v="68.8"/>
    <s v="Chalie"/>
    <x v="0"/>
    <s v="AZ"/>
  </r>
  <r>
    <x v="3"/>
    <n v="1049"/>
    <n v="2499"/>
    <s v="8 ft Hose"/>
    <n v="6.2"/>
    <n v="9.1999999999999993"/>
    <n v="2.9999999999999991"/>
    <n v="0.62000000000000011"/>
    <s v="Chalie"/>
    <x v="0"/>
    <s v="CO"/>
  </r>
  <r>
    <x v="3"/>
    <n v="1050"/>
    <n v="2877"/>
    <s v="Net"/>
    <n v="11.4"/>
    <n v="16.3"/>
    <n v="4.9000000000000004"/>
    <n v="1.1400000000000001"/>
    <s v="Chalie"/>
    <x v="0"/>
    <s v="AZ"/>
  </r>
  <r>
    <x v="3"/>
    <n v="1051"/>
    <n v="6119"/>
    <s v="Algea Killer 8 oz"/>
    <n v="9"/>
    <n v="14"/>
    <n v="5"/>
    <n v="0.9"/>
    <s v="Doug"/>
    <x v="2"/>
    <s v="UT"/>
  </r>
  <r>
    <x v="3"/>
    <n v="1052"/>
    <n v="6622"/>
    <s v="5 Gal Chlorine"/>
    <n v="42"/>
    <n v="77"/>
    <n v="35"/>
    <n v="4.2"/>
    <s v="Doug"/>
    <x v="2"/>
    <s v="AZ"/>
  </r>
  <r>
    <x v="3"/>
    <n v="1053"/>
    <n v="2242"/>
    <s v="AutoVac"/>
    <n v="60"/>
    <n v="124"/>
    <n v="64"/>
    <n v="12"/>
    <s v="Chalie"/>
    <x v="0"/>
    <s v="CA"/>
  </r>
  <r>
    <x v="3"/>
    <n v="1054"/>
    <n v="4421"/>
    <s v="Skimmer"/>
    <n v="45"/>
    <n v="87"/>
    <n v="42"/>
    <n v="4.5"/>
    <s v="Doug"/>
    <x v="2"/>
    <s v="NV"/>
  </r>
  <r>
    <x v="3"/>
    <n v="1055"/>
    <n v="6119"/>
    <s v="Algea Killer 8 oz"/>
    <n v="9"/>
    <n v="14"/>
    <n v="5"/>
    <n v="0.9"/>
    <s v="Juan"/>
    <x v="1"/>
    <s v="NV"/>
  </r>
  <r>
    <x v="3"/>
    <n v="1056"/>
    <n v="1109"/>
    <s v="Chlorine Test Kit"/>
    <n v="3"/>
    <n v="8"/>
    <n v="5"/>
    <n v="0.30000000000000004"/>
    <s v="Doug"/>
    <x v="2"/>
    <s v="CA"/>
  </r>
  <r>
    <x v="3"/>
    <n v="1057"/>
    <n v="2499"/>
    <s v="8 ft Hose"/>
    <n v="6.2"/>
    <n v="9.1999999999999993"/>
    <n v="2.9999999999999991"/>
    <n v="0.62000000000000011"/>
    <s v="Juan"/>
    <x v="1"/>
    <s v="CA"/>
  </r>
  <r>
    <x v="3"/>
    <n v="1058"/>
    <n v="6119"/>
    <s v="Algea Killer 8 oz"/>
    <n v="9"/>
    <n v="14"/>
    <n v="5"/>
    <n v="0.9"/>
    <s v="Hellen"/>
    <x v="3"/>
    <s v="AZ"/>
  </r>
  <r>
    <x v="3"/>
    <n v="1059"/>
    <n v="2242"/>
    <s v="AutoVac"/>
    <n v="60"/>
    <n v="124"/>
    <n v="64"/>
    <n v="12"/>
    <s v="Doug"/>
    <x v="2"/>
    <s v="AZ"/>
  </r>
  <r>
    <x v="3"/>
    <n v="1060"/>
    <n v="6119"/>
    <s v="Algea Killer 8 oz"/>
    <n v="9"/>
    <n v="14"/>
    <n v="5"/>
    <n v="0.9"/>
    <s v="Doug"/>
    <x v="2"/>
    <s v="NV"/>
  </r>
  <r>
    <x v="4"/>
    <n v="1061"/>
    <n v="1109"/>
    <s v="Chlorine Test Kit"/>
    <n v="3"/>
    <n v="8"/>
    <n v="5"/>
    <n v="0.30000000000000004"/>
    <s v="Doug"/>
    <x v="2"/>
    <s v="NV"/>
  </r>
  <r>
    <x v="4"/>
    <n v="1062"/>
    <n v="2499"/>
    <s v="8 ft Hose"/>
    <n v="6.2"/>
    <n v="9.1999999999999993"/>
    <n v="2.9999999999999991"/>
    <n v="0.62000000000000011"/>
    <s v="Chalie"/>
    <x v="0"/>
    <s v="AZ"/>
  </r>
  <r>
    <x v="4"/>
    <n v="1063"/>
    <n v="1109"/>
    <s v="Chlorine Test Kit"/>
    <n v="3"/>
    <n v="8"/>
    <n v="5"/>
    <n v="0.30000000000000004"/>
    <s v="Doug"/>
    <x v="2"/>
    <s v="CA"/>
  </r>
  <r>
    <x v="4"/>
    <n v="1064"/>
    <n v="2499"/>
    <s v="8 ft Hose"/>
    <n v="6.2"/>
    <n v="9.1999999999999993"/>
    <n v="2.9999999999999991"/>
    <n v="0.62000000000000011"/>
    <s v="Hellen"/>
    <x v="3"/>
    <s v="AZ"/>
  </r>
  <r>
    <x v="4"/>
    <n v="1065"/>
    <n v="2499"/>
    <s v="8 ft Hose"/>
    <n v="6.2"/>
    <n v="9.1999999999999993"/>
    <n v="2.9999999999999991"/>
    <n v="0.62000000000000011"/>
    <s v="Doug"/>
    <x v="2"/>
    <s v="NM"/>
  </r>
  <r>
    <x v="4"/>
    <n v="1066"/>
    <n v="2877"/>
    <s v="Net"/>
    <n v="11.4"/>
    <n v="16.3"/>
    <n v="4.9000000000000004"/>
    <n v="1.1400000000000001"/>
    <s v="Doug"/>
    <x v="2"/>
    <s v="NV"/>
  </r>
  <r>
    <x v="4"/>
    <n v="1067"/>
    <n v="2877"/>
    <s v="Net"/>
    <n v="11.4"/>
    <n v="16.3"/>
    <n v="4.9000000000000004"/>
    <n v="1.1400000000000001"/>
    <s v="Doug"/>
    <x v="2"/>
    <s v="UT"/>
  </r>
  <r>
    <x v="4"/>
    <n v="1068"/>
    <n v="6119"/>
    <s v="Algea Killer 8 oz"/>
    <n v="9"/>
    <n v="14"/>
    <n v="5"/>
    <n v="0.9"/>
    <s v="Juan"/>
    <x v="1"/>
    <s v="CA"/>
  </r>
  <r>
    <x v="4"/>
    <n v="1069"/>
    <n v="1109"/>
    <s v="Chlorine Test Kit"/>
    <n v="3"/>
    <n v="8"/>
    <n v="5"/>
    <n v="0.30000000000000004"/>
    <s v="Doug"/>
    <x v="2"/>
    <s v="AZ"/>
  </r>
  <r>
    <x v="4"/>
    <n v="1070"/>
    <n v="2499"/>
    <s v="8 ft Hose"/>
    <n v="6.2"/>
    <n v="9.1999999999999993"/>
    <n v="2.9999999999999991"/>
    <n v="0.62000000000000011"/>
    <s v="Hellen"/>
    <x v="3"/>
    <s v="AZ"/>
  </r>
  <r>
    <x v="4"/>
    <n v="1071"/>
    <n v="1109"/>
    <s v="Chlorine Test Kit"/>
    <n v="3"/>
    <n v="8"/>
    <n v="5"/>
    <n v="0.30000000000000004"/>
    <s v="Chalie"/>
    <x v="0"/>
    <s v="AZ"/>
  </r>
  <r>
    <x v="4"/>
    <n v="1072"/>
    <n v="1109"/>
    <s v="Chlorine Test Kit"/>
    <n v="3"/>
    <n v="8"/>
    <n v="5"/>
    <n v="0.30000000000000004"/>
    <s v="Doug"/>
    <x v="2"/>
    <s v="NV"/>
  </r>
  <r>
    <x v="4"/>
    <n v="1073"/>
    <n v="6622"/>
    <s v="5 Gal Chlorine"/>
    <n v="42"/>
    <n v="77"/>
    <n v="35"/>
    <n v="4.2"/>
    <s v="Doug"/>
    <x v="2"/>
    <s v="CA"/>
  </r>
  <r>
    <x v="4"/>
    <n v="1074"/>
    <n v="2877"/>
    <s v="Net"/>
    <n v="11.4"/>
    <n v="16.3"/>
    <n v="4.9000000000000004"/>
    <n v="1.1400000000000001"/>
    <s v="Doug"/>
    <x v="2"/>
    <s v="AZ"/>
  </r>
  <r>
    <x v="4"/>
    <n v="1075"/>
    <n v="1109"/>
    <s v="Chlorine Test Kit"/>
    <n v="3"/>
    <n v="8"/>
    <n v="5"/>
    <n v="0.30000000000000004"/>
    <s v="Hellen"/>
    <x v="3"/>
    <s v="CA"/>
  </r>
  <r>
    <x v="4"/>
    <n v="1076"/>
    <n v="1109"/>
    <s v="Chlorine Test Kit"/>
    <n v="3"/>
    <n v="8"/>
    <n v="5"/>
    <n v="0.30000000000000004"/>
    <s v="Juan"/>
    <x v="1"/>
    <s v="AZ"/>
  </r>
  <r>
    <x v="4"/>
    <n v="1077"/>
    <n v="9822"/>
    <s v="Pool Cover"/>
    <n v="58.3"/>
    <n v="98.4"/>
    <n v="40.100000000000009"/>
    <n v="5.83"/>
    <s v="Hellen"/>
    <x v="3"/>
    <s v="AZ"/>
  </r>
  <r>
    <x v="4"/>
    <n v="1078"/>
    <n v="2877"/>
    <s v="Net"/>
    <n v="11.4"/>
    <n v="16.3"/>
    <n v="4.9000000000000004"/>
    <n v="1.1400000000000001"/>
    <s v="Juan"/>
    <x v="1"/>
    <s v="NV"/>
  </r>
  <r>
    <x v="5"/>
    <n v="1079"/>
    <n v="2877"/>
    <s v="Net"/>
    <n v="11.4"/>
    <n v="16.3"/>
    <n v="4.9000000000000004"/>
    <n v="1.1400000000000001"/>
    <s v="Juan"/>
    <x v="1"/>
    <s v="NM"/>
  </r>
  <r>
    <x v="5"/>
    <n v="1080"/>
    <n v="4421"/>
    <s v="Skimmer"/>
    <n v="45"/>
    <n v="87"/>
    <n v="42"/>
    <n v="4.5"/>
    <s v="Doug"/>
    <x v="2"/>
    <s v="CA"/>
  </r>
  <r>
    <x v="5"/>
    <n v="1081"/>
    <n v="6119"/>
    <s v="Algea Killer 8 oz"/>
    <n v="9"/>
    <n v="14"/>
    <n v="5"/>
    <n v="0.9"/>
    <s v="Doug"/>
    <x v="2"/>
    <s v="UT"/>
  </r>
  <r>
    <x v="5"/>
    <n v="1082"/>
    <n v="1109"/>
    <s v="Chlorine Test Kit"/>
    <n v="3"/>
    <n v="8"/>
    <n v="5"/>
    <n v="0.30000000000000004"/>
    <s v="Chalie"/>
    <x v="0"/>
    <s v="CA"/>
  </r>
  <r>
    <x v="5"/>
    <n v="1083"/>
    <n v="1109"/>
    <s v="Chlorine Test Kit"/>
    <n v="3"/>
    <n v="8"/>
    <n v="5"/>
    <n v="0.30000000000000004"/>
    <s v="Chalie"/>
    <x v="0"/>
    <s v="NV"/>
  </r>
  <r>
    <x v="5"/>
    <n v="1084"/>
    <n v="6119"/>
    <s v="Algea Killer 8 oz"/>
    <n v="9"/>
    <n v="14"/>
    <n v="5"/>
    <n v="0.9"/>
    <s v="Chalie"/>
    <x v="0"/>
    <s v="AZ"/>
  </r>
  <r>
    <x v="5"/>
    <n v="1085"/>
    <n v="9822"/>
    <s v="Pool Cover"/>
    <n v="58.3"/>
    <n v="98.4"/>
    <n v="40.100000000000009"/>
    <n v="5.83"/>
    <s v="Doug"/>
    <x v="2"/>
    <s v="NV"/>
  </r>
  <r>
    <x v="5"/>
    <n v="1086"/>
    <n v="1109"/>
    <s v="Chlorine Test Kit"/>
    <n v="3"/>
    <n v="8"/>
    <n v="5"/>
    <n v="0.30000000000000004"/>
    <s v="Hellen"/>
    <x v="3"/>
    <s v="AZ"/>
  </r>
  <r>
    <x v="5"/>
    <n v="1087"/>
    <n v="2499"/>
    <s v="8 ft Hose"/>
    <n v="6.2"/>
    <n v="9.1999999999999993"/>
    <n v="2.9999999999999991"/>
    <n v="0.62000000000000011"/>
    <s v="Chalie"/>
    <x v="0"/>
    <s v="CA"/>
  </r>
  <r>
    <x v="5"/>
    <n v="1088"/>
    <n v="2499"/>
    <s v="8 ft Hose"/>
    <n v="6.2"/>
    <n v="9.1999999999999993"/>
    <n v="2.9999999999999991"/>
    <n v="0.62000000000000011"/>
    <s v="Chalie"/>
    <x v="0"/>
    <s v="NM"/>
  </r>
  <r>
    <x v="5"/>
    <n v="1089"/>
    <n v="6119"/>
    <s v="Algea Killer 8 oz"/>
    <n v="9"/>
    <n v="14"/>
    <n v="5"/>
    <n v="0.9"/>
    <s v="Doug"/>
    <x v="2"/>
    <s v="NV"/>
  </r>
  <r>
    <x v="5"/>
    <n v="1090"/>
    <n v="2877"/>
    <s v="Net"/>
    <n v="11.4"/>
    <n v="16.3"/>
    <n v="4.9000000000000004"/>
    <n v="1.1400000000000001"/>
    <s v="Chalie"/>
    <x v="0"/>
    <s v="CA"/>
  </r>
  <r>
    <x v="5"/>
    <n v="1091"/>
    <n v="2877"/>
    <s v="Net"/>
    <n v="11.4"/>
    <n v="16.3"/>
    <n v="4.9000000000000004"/>
    <n v="1.1400000000000001"/>
    <s v="Hellen"/>
    <x v="3"/>
    <s v="NV"/>
  </r>
  <r>
    <x v="5"/>
    <n v="1092"/>
    <n v="2877"/>
    <s v="Net"/>
    <n v="11.4"/>
    <n v="16.3"/>
    <n v="4.9000000000000004"/>
    <n v="1.1400000000000001"/>
    <s v="Doug"/>
    <x v="2"/>
    <s v="CA"/>
  </r>
  <r>
    <x v="5"/>
    <n v="1093"/>
    <n v="6119"/>
    <s v="Algea Killer 8 oz"/>
    <n v="9"/>
    <n v="14"/>
    <n v="5"/>
    <n v="0.9"/>
    <s v="Juan"/>
    <x v="1"/>
    <s v="AZ"/>
  </r>
  <r>
    <x v="5"/>
    <n v="1094"/>
    <n v="6119"/>
    <s v="Algea Killer 8 oz"/>
    <n v="9"/>
    <n v="14"/>
    <n v="5"/>
    <n v="0.9"/>
    <s v="Doug"/>
    <x v="2"/>
    <s v="CA"/>
  </r>
  <r>
    <x v="5"/>
    <n v="1095"/>
    <n v="2499"/>
    <s v="8 ft Hose"/>
    <n v="6.2"/>
    <n v="9.1999999999999993"/>
    <n v="2.9999999999999991"/>
    <n v="0.62000000000000011"/>
    <s v="Hellen"/>
    <x v="3"/>
    <s v="AZ"/>
  </r>
  <r>
    <x v="5"/>
    <n v="1096"/>
    <n v="6119"/>
    <s v="Algea Killer 8 oz"/>
    <n v="9"/>
    <n v="14"/>
    <n v="5"/>
    <n v="0.9"/>
    <s v="Doug"/>
    <x v="2"/>
    <s v="AZ"/>
  </r>
  <r>
    <x v="5"/>
    <n v="1097"/>
    <n v="9212"/>
    <s v="1 Gal Muratic Acid"/>
    <n v="4"/>
    <n v="7"/>
    <n v="3"/>
    <n v="0.4"/>
    <s v="Hellen"/>
    <x v="3"/>
    <s v="NV"/>
  </r>
  <r>
    <x v="5"/>
    <n v="1098"/>
    <n v="2877"/>
    <s v="Net"/>
    <n v="11.4"/>
    <n v="16.3"/>
    <n v="4.9000000000000004"/>
    <n v="1.1400000000000001"/>
    <s v="Juan"/>
    <x v="1"/>
    <s v="NM"/>
  </r>
  <r>
    <x v="6"/>
    <n v="1099"/>
    <n v="2877"/>
    <s v="Net"/>
    <n v="11.4"/>
    <n v="16.3"/>
    <n v="4.9000000000000004"/>
    <n v="1.1400000000000001"/>
    <s v="Doug"/>
    <x v="2"/>
    <s v="CA"/>
  </r>
  <r>
    <x v="6"/>
    <n v="1100"/>
    <n v="6119"/>
    <s v="Algea Killer 8 oz"/>
    <n v="9"/>
    <n v="14"/>
    <n v="5"/>
    <n v="0.9"/>
    <s v="Chalie"/>
    <x v="0"/>
    <s v="UT"/>
  </r>
  <r>
    <x v="6"/>
    <n v="1101"/>
    <n v="2499"/>
    <s v="8 ft Hose"/>
    <n v="6.2"/>
    <n v="9.1999999999999993"/>
    <n v="2.9999999999999991"/>
    <n v="0.62000000000000011"/>
    <s v="Doug"/>
    <x v="2"/>
    <s v="CA"/>
  </r>
  <r>
    <x v="6"/>
    <n v="1102"/>
    <n v="2242"/>
    <s v="AutoVac"/>
    <n v="60"/>
    <n v="124"/>
    <n v="64"/>
    <n v="12"/>
    <s v="Juan"/>
    <x v="1"/>
    <s v="NV"/>
  </r>
  <r>
    <x v="6"/>
    <n v="1103"/>
    <n v="2877"/>
    <s v="Net"/>
    <n v="11.4"/>
    <n v="16.3"/>
    <n v="4.9000000000000004"/>
    <n v="1.1400000000000001"/>
    <s v="Juan"/>
    <x v="1"/>
    <s v="AZ"/>
  </r>
  <r>
    <x v="6"/>
    <n v="1104"/>
    <n v="2877"/>
    <s v="Net"/>
    <n v="11.4"/>
    <n v="16.3"/>
    <n v="4.9000000000000004"/>
    <n v="1.1400000000000001"/>
    <s v="Doug"/>
    <x v="2"/>
    <s v="NV"/>
  </r>
  <r>
    <x v="6"/>
    <n v="1105"/>
    <n v="2499"/>
    <s v="8 ft Hose"/>
    <n v="6.2"/>
    <n v="9.1999999999999993"/>
    <n v="2.9999999999999991"/>
    <n v="0.62000000000000011"/>
    <s v="Juan"/>
    <x v="1"/>
    <s v="AZ"/>
  </r>
  <r>
    <x v="6"/>
    <n v="1106"/>
    <n v="9822"/>
    <s v="Pool Cover"/>
    <n v="58.3"/>
    <n v="98.4"/>
    <n v="40.100000000000009"/>
    <n v="5.83"/>
    <s v="Juan"/>
    <x v="1"/>
    <s v="CA"/>
  </r>
  <r>
    <x v="6"/>
    <n v="1107"/>
    <n v="1109"/>
    <s v="Chlorine Test Kit"/>
    <n v="3"/>
    <n v="8"/>
    <n v="5"/>
    <n v="0.30000000000000004"/>
    <s v="Hellen"/>
    <x v="3"/>
    <s v="NM"/>
  </r>
  <r>
    <x v="6"/>
    <n v="1108"/>
    <n v="9822"/>
    <s v="Pool Cover"/>
    <n v="58.3"/>
    <n v="98.4"/>
    <n v="40.100000000000009"/>
    <n v="5.83"/>
    <s v="Doug"/>
    <x v="2"/>
    <s v="NV"/>
  </r>
  <r>
    <x v="6"/>
    <n v="1109"/>
    <n v="8722"/>
    <s v="Water Pump"/>
    <n v="344"/>
    <n v="502"/>
    <n v="158"/>
    <n v="68.8"/>
    <s v="Juan"/>
    <x v="1"/>
    <s v="CA"/>
  </r>
  <r>
    <x v="6"/>
    <n v="1110"/>
    <n v="8722"/>
    <s v="Water Pump"/>
    <n v="344"/>
    <n v="502"/>
    <n v="158"/>
    <n v="68.8"/>
    <s v="Hellen"/>
    <x v="3"/>
    <s v="NV"/>
  </r>
  <r>
    <x v="6"/>
    <n v="1111"/>
    <n v="6622"/>
    <s v="5 Gal Chlorine"/>
    <n v="42"/>
    <n v="77"/>
    <n v="35"/>
    <n v="4.2"/>
    <s v="Hellen"/>
    <x v="3"/>
    <s v="CA"/>
  </r>
  <r>
    <x v="6"/>
    <n v="1112"/>
    <n v="6622"/>
    <s v="5 Gal Chlorine"/>
    <n v="42"/>
    <n v="77"/>
    <n v="35"/>
    <n v="4.2"/>
    <s v="Doug"/>
    <x v="2"/>
    <s v="AZ"/>
  </r>
  <r>
    <x v="6"/>
    <n v="1113"/>
    <n v="9822"/>
    <s v="Pool Cover"/>
    <n v="58.3"/>
    <n v="98.4"/>
    <n v="40.100000000000009"/>
    <n v="5.83"/>
    <s v="Chalie"/>
    <x v="0"/>
    <s v="CA"/>
  </r>
  <r>
    <x v="6"/>
    <n v="1114"/>
    <n v="2242"/>
    <s v="AutoVac"/>
    <n v="60"/>
    <n v="124"/>
    <n v="64"/>
    <n v="12"/>
    <s v="Juan"/>
    <x v="1"/>
    <s v="AZ"/>
  </r>
  <r>
    <x v="6"/>
    <n v="1115"/>
    <n v="8722"/>
    <s v="Water Pump"/>
    <n v="344"/>
    <n v="502"/>
    <n v="158"/>
    <n v="68.8"/>
    <s v="Chalie"/>
    <x v="0"/>
    <s v="AZ"/>
  </r>
  <r>
    <x v="6"/>
    <n v="1116"/>
    <n v="6622"/>
    <s v="5 Gal Chlorine"/>
    <n v="42"/>
    <n v="77"/>
    <n v="35"/>
    <n v="4.2"/>
    <s v="Doug"/>
    <x v="2"/>
    <s v="NV"/>
  </r>
  <r>
    <x v="6"/>
    <n v="1117"/>
    <n v="8722"/>
    <s v="Water Pump"/>
    <n v="344"/>
    <n v="502"/>
    <n v="158"/>
    <n v="68.8"/>
    <s v="Hellen"/>
    <x v="3"/>
    <s v="NM"/>
  </r>
  <r>
    <x v="6"/>
    <n v="1118"/>
    <n v="9822"/>
    <s v="Pool Cover"/>
    <n v="58.3"/>
    <n v="98.4"/>
    <n v="40.100000000000009"/>
    <n v="5.83"/>
    <s v="Juan"/>
    <x v="1"/>
    <s v="CA"/>
  </r>
  <r>
    <x v="6"/>
    <n v="1119"/>
    <n v="2242"/>
    <s v="AutoVac"/>
    <n v="60"/>
    <n v="124"/>
    <n v="64"/>
    <n v="12"/>
    <s v="Chalie"/>
    <x v="0"/>
    <s v="UT"/>
  </r>
  <r>
    <x v="6"/>
    <n v="1120"/>
    <n v="2242"/>
    <s v="AutoVac"/>
    <n v="60"/>
    <n v="124"/>
    <n v="64"/>
    <n v="12"/>
    <s v="Doug"/>
    <x v="2"/>
    <s v="CA"/>
  </r>
  <r>
    <x v="6"/>
    <n v="1121"/>
    <n v="4421"/>
    <s v="Skimmer"/>
    <n v="45"/>
    <n v="87"/>
    <n v="42"/>
    <n v="4.5"/>
    <s v="Doug"/>
    <x v="2"/>
    <s v="NV"/>
  </r>
  <r>
    <x v="6"/>
    <n v="1122"/>
    <n v="8722"/>
    <s v="Water Pump"/>
    <n v="344"/>
    <n v="502"/>
    <n v="158"/>
    <n v="68.8"/>
    <s v="Doug"/>
    <x v="2"/>
    <s v="AZ"/>
  </r>
  <r>
    <x v="6"/>
    <n v="1123"/>
    <n v="9822"/>
    <s v="Pool Cover"/>
    <n v="58.3"/>
    <n v="98.4"/>
    <n v="40.100000000000009"/>
    <n v="5.83"/>
    <s v="Doug"/>
    <x v="2"/>
    <s v="NV"/>
  </r>
  <r>
    <x v="6"/>
    <n v="1124"/>
    <n v="4421"/>
    <s v="Skimmer"/>
    <n v="45"/>
    <n v="87"/>
    <n v="42"/>
    <n v="4.5"/>
    <s v="Doug"/>
    <x v="2"/>
    <s v="AZ"/>
  </r>
  <r>
    <x v="7"/>
    <n v="1125"/>
    <n v="2242"/>
    <s v="AutoVac"/>
    <n v="60"/>
    <n v="124"/>
    <n v="64"/>
    <n v="12"/>
    <s v="Doug"/>
    <x v="2"/>
    <s v="CA"/>
  </r>
  <r>
    <x v="7"/>
    <n v="1126"/>
    <n v="9212"/>
    <s v="1 Gal Muratic Acid"/>
    <n v="4"/>
    <n v="7"/>
    <n v="3"/>
    <n v="0.4"/>
    <s v="Doug"/>
    <x v="2"/>
    <s v="NM"/>
  </r>
  <r>
    <x v="7"/>
    <n v="1127"/>
    <n v="8722"/>
    <s v="Water Pump"/>
    <n v="344"/>
    <n v="502"/>
    <n v="158"/>
    <n v="68.8"/>
    <s v="Chalie"/>
    <x v="0"/>
    <s v="NV"/>
  </r>
  <r>
    <x v="7"/>
    <n v="1128"/>
    <n v="6622"/>
    <s v="5 Gal Chlorine"/>
    <n v="42"/>
    <n v="77"/>
    <n v="35"/>
    <n v="4.2"/>
    <s v="Juan"/>
    <x v="1"/>
    <s v="CA"/>
  </r>
  <r>
    <x v="7"/>
    <n v="1129"/>
    <n v="9822"/>
    <s v="Pool Cover"/>
    <n v="58.3"/>
    <n v="98.4"/>
    <n v="40.100000000000009"/>
    <n v="5.83"/>
    <s v="Hellen"/>
    <x v="3"/>
    <s v="NV"/>
  </r>
  <r>
    <x v="7"/>
    <n v="1130"/>
    <n v="4421"/>
    <s v="Skimmer"/>
    <n v="45"/>
    <n v="87"/>
    <n v="42"/>
    <n v="4.5"/>
    <s v="Hellen"/>
    <x v="3"/>
    <s v="CA"/>
  </r>
  <r>
    <x v="7"/>
    <n v="1131"/>
    <n v="9212"/>
    <s v="1 Gal Muratic Acid"/>
    <n v="4"/>
    <n v="7"/>
    <n v="3"/>
    <n v="0.4"/>
    <s v="Hellen"/>
    <x v="3"/>
    <s v="AZ"/>
  </r>
  <r>
    <x v="7"/>
    <n v="1132"/>
    <n v="9212"/>
    <s v="1 Gal Muratic Acid"/>
    <n v="4"/>
    <n v="7"/>
    <n v="3"/>
    <n v="0.4"/>
    <s v="Hellen"/>
    <x v="3"/>
    <s v="CA"/>
  </r>
  <r>
    <x v="7"/>
    <n v="1133"/>
    <n v="9822"/>
    <s v="Pool Cover"/>
    <n v="58.3"/>
    <n v="98.4"/>
    <n v="40.100000000000009"/>
    <n v="5.83"/>
    <s v="Chalie"/>
    <x v="0"/>
    <s v="AZ"/>
  </r>
  <r>
    <x v="7"/>
    <n v="1134"/>
    <n v="9822"/>
    <s v="Pool Cover"/>
    <n v="58.3"/>
    <n v="98.4"/>
    <n v="40.100000000000009"/>
    <n v="5.83"/>
    <s v="Doug"/>
    <x v="2"/>
    <s v="AZ"/>
  </r>
  <r>
    <x v="7"/>
    <n v="1135"/>
    <n v="8722"/>
    <s v="Water Pump"/>
    <n v="344"/>
    <n v="502"/>
    <n v="158"/>
    <n v="68.8"/>
    <s v="Chalie"/>
    <x v="0"/>
    <s v="NV"/>
  </r>
  <r>
    <x v="7"/>
    <n v="1136"/>
    <n v="2242"/>
    <s v="AutoVac"/>
    <n v="60"/>
    <n v="124"/>
    <n v="64"/>
    <n v="12"/>
    <s v="Doug"/>
    <x v="2"/>
    <s v="NM"/>
  </r>
  <r>
    <x v="7"/>
    <n v="1137"/>
    <n v="9822"/>
    <s v="Pool Cover"/>
    <n v="58.3"/>
    <n v="98.4"/>
    <n v="40.100000000000009"/>
    <n v="5.83"/>
    <s v="Juan"/>
    <x v="1"/>
    <s v="CA"/>
  </r>
  <r>
    <x v="7"/>
    <n v="1138"/>
    <n v="8722"/>
    <s v="Water Pump"/>
    <n v="344"/>
    <n v="502"/>
    <n v="158"/>
    <n v="68.8"/>
    <s v="Chalie"/>
    <x v="0"/>
    <s v="UT"/>
  </r>
  <r>
    <x v="7"/>
    <n v="1139"/>
    <n v="4421"/>
    <s v="Skimmer"/>
    <n v="45"/>
    <n v="87"/>
    <n v="42"/>
    <n v="4.5"/>
    <s v="Doug"/>
    <x v="2"/>
    <s v="CA"/>
  </r>
  <r>
    <x v="7"/>
    <n v="1140"/>
    <n v="4421"/>
    <s v="Skimmer"/>
    <n v="45"/>
    <n v="87"/>
    <n v="42"/>
    <n v="4.5"/>
    <s v="Juan"/>
    <x v="1"/>
    <s v="NV"/>
  </r>
  <r>
    <x v="7"/>
    <n v="1141"/>
    <n v="9212"/>
    <s v="1 Gal Muratic Acid"/>
    <n v="4"/>
    <n v="7"/>
    <n v="3"/>
    <n v="0.4"/>
    <s v="Juan"/>
    <x v="1"/>
    <s v="AZ"/>
  </r>
  <r>
    <x v="8"/>
    <n v="1142"/>
    <n v="2242"/>
    <s v="AutoVac"/>
    <n v="60"/>
    <n v="124"/>
    <n v="64"/>
    <n v="12"/>
    <s v="Juan"/>
    <x v="1"/>
    <s v="NV"/>
  </r>
  <r>
    <x v="8"/>
    <n v="1143"/>
    <n v="9822"/>
    <s v="Pool Cover"/>
    <n v="58.3"/>
    <n v="98.4"/>
    <n v="40.100000000000009"/>
    <n v="5.83"/>
    <s v="Hellen"/>
    <x v="3"/>
    <s v="AZ"/>
  </r>
  <r>
    <x v="8"/>
    <n v="1144"/>
    <n v="2242"/>
    <s v="AutoVac"/>
    <n v="60"/>
    <n v="124"/>
    <n v="64"/>
    <n v="12"/>
    <s v="Hellen"/>
    <x v="3"/>
    <s v="CA"/>
  </r>
  <r>
    <x v="8"/>
    <n v="1145"/>
    <n v="4421"/>
    <s v="Skimmer"/>
    <n v="45"/>
    <n v="87"/>
    <n v="42"/>
    <n v="4.5"/>
    <s v="Hellen"/>
    <x v="3"/>
    <s v="NM"/>
  </r>
  <r>
    <x v="8"/>
    <n v="1146"/>
    <n v="8722"/>
    <s v="Water Pump"/>
    <n v="344"/>
    <n v="502"/>
    <n v="158"/>
    <n v="68.8"/>
    <s v="Hellen"/>
    <x v="3"/>
    <s v="NV"/>
  </r>
  <r>
    <x v="8"/>
    <n v="1147"/>
    <n v="9822"/>
    <s v="Pool Cover"/>
    <n v="58.3"/>
    <n v="98.4"/>
    <n v="40.100000000000009"/>
    <n v="5.83"/>
    <s v="Chalie"/>
    <x v="0"/>
    <s v="CA"/>
  </r>
  <r>
    <x v="8"/>
    <n v="1148"/>
    <n v="9212"/>
    <s v="1 Gal Muratic Acid"/>
    <n v="4"/>
    <n v="7"/>
    <n v="3"/>
    <n v="0.4"/>
    <s v="Doug"/>
    <x v="2"/>
    <s v="AZ"/>
  </r>
  <r>
    <x v="8"/>
    <n v="1149"/>
    <n v="8722"/>
    <s v="Water Pump"/>
    <n v="344"/>
    <n v="502"/>
    <n v="158"/>
    <n v="68.8"/>
    <s v="Chalie"/>
    <x v="0"/>
    <s v="AZ"/>
  </r>
  <r>
    <x v="9"/>
    <n v="1150"/>
    <n v="2242"/>
    <s v="AutoVac"/>
    <n v="60"/>
    <n v="124"/>
    <n v="64"/>
    <n v="12"/>
    <s v="Doug"/>
    <x v="2"/>
    <s v="UT"/>
  </r>
  <r>
    <x v="9"/>
    <n v="1151"/>
    <n v="2242"/>
    <s v="AutoVac"/>
    <n v="60"/>
    <n v="124"/>
    <n v="64"/>
    <n v="12"/>
    <s v="Juan"/>
    <x v="1"/>
    <s v="CA"/>
  </r>
  <r>
    <x v="9"/>
    <n v="1152"/>
    <n v="4421"/>
    <s v="Skimmer"/>
    <n v="45"/>
    <n v="87"/>
    <n v="42"/>
    <n v="4.5"/>
    <s v="Chalie"/>
    <x v="0"/>
    <s v="NV"/>
  </r>
  <r>
    <x v="9"/>
    <n v="1153"/>
    <n v="8722"/>
    <s v="Water Pump"/>
    <n v="344"/>
    <n v="502"/>
    <n v="158"/>
    <n v="68.8"/>
    <s v="Doug"/>
    <x v="2"/>
    <s v="AZ"/>
  </r>
  <r>
    <x v="9"/>
    <n v="1154"/>
    <n v="9822"/>
    <s v="Pool Cover"/>
    <n v="58.3"/>
    <n v="98.4"/>
    <n v="40.100000000000009"/>
    <n v="5.83"/>
    <s v="Juan"/>
    <x v="1"/>
    <s v="NV"/>
  </r>
  <r>
    <x v="9"/>
    <n v="1155"/>
    <n v="4421"/>
    <s v="Skimmer"/>
    <n v="45"/>
    <n v="87"/>
    <n v="42"/>
    <n v="4.5"/>
    <s v="Doug"/>
    <x v="2"/>
    <s v="AZ"/>
  </r>
  <r>
    <x v="9"/>
    <n v="1156"/>
    <n v="2242"/>
    <s v="AutoVac"/>
    <n v="60"/>
    <n v="124"/>
    <n v="64"/>
    <n v="12"/>
    <s v="Doug"/>
    <x v="2"/>
    <s v="CA"/>
  </r>
  <r>
    <x v="9"/>
    <n v="1157"/>
    <n v="9212"/>
    <s v="1 Gal Muratic Acid"/>
    <n v="4"/>
    <n v="7"/>
    <n v="3"/>
    <n v="0.4"/>
    <s v="Doug"/>
    <x v="2"/>
    <s v="NM"/>
  </r>
  <r>
    <x v="10"/>
    <n v="1158"/>
    <n v="8722"/>
    <s v="Water Pump"/>
    <n v="344"/>
    <n v="502"/>
    <n v="158"/>
    <n v="68.8"/>
    <s v="Chalie"/>
    <x v="0"/>
    <s v="NV"/>
  </r>
  <r>
    <x v="10"/>
    <n v="1159"/>
    <n v="6622"/>
    <s v="5 Gal Chlorine"/>
    <n v="42"/>
    <n v="77"/>
    <n v="35"/>
    <n v="4.2"/>
    <s v="Doug"/>
    <x v="2"/>
    <s v="CA"/>
  </r>
  <r>
    <x v="10"/>
    <n v="1160"/>
    <n v="9822"/>
    <s v="Pool Cover"/>
    <n v="58.3"/>
    <n v="98.4"/>
    <n v="40.100000000000009"/>
    <n v="5.83"/>
    <s v="Hellen"/>
    <x v="3"/>
    <s v="NV"/>
  </r>
  <r>
    <x v="10"/>
    <n v="1161"/>
    <n v="4421"/>
    <s v="Skimmer"/>
    <n v="45"/>
    <n v="87"/>
    <n v="42"/>
    <n v="4.5"/>
    <s v="Juan"/>
    <x v="1"/>
    <s v="CA"/>
  </r>
  <r>
    <x v="10"/>
    <n v="1162"/>
    <n v="9212"/>
    <s v="1 Gal Muratic Acid"/>
    <n v="4"/>
    <n v="7"/>
    <n v="3"/>
    <n v="0.4"/>
    <s v="Chalie"/>
    <x v="0"/>
    <s v="AZ"/>
  </r>
  <r>
    <x v="10"/>
    <n v="1163"/>
    <n v="9212"/>
    <s v="1 Gal Muratic Acid"/>
    <n v="4"/>
    <n v="7"/>
    <n v="3"/>
    <n v="0.4"/>
    <s v="Doug"/>
    <x v="2"/>
    <s v="CA"/>
  </r>
  <r>
    <x v="10"/>
    <n v="1164"/>
    <n v="9822"/>
    <s v="Pool Cover"/>
    <n v="58.3"/>
    <n v="98.4"/>
    <n v="40.100000000000009"/>
    <n v="5.83"/>
    <s v="Doug"/>
    <x v="2"/>
    <s v="AZ"/>
  </r>
  <r>
    <x v="10"/>
    <n v="1165"/>
    <n v="9822"/>
    <s v="Pool Cover"/>
    <n v="58.3"/>
    <n v="98.4"/>
    <n v="40.100000000000009"/>
    <n v="5.83"/>
    <s v="Doug"/>
    <x v="2"/>
    <s v="AZ"/>
  </r>
  <r>
    <x v="10"/>
    <n v="1166"/>
    <n v="8722"/>
    <s v="Water Pump"/>
    <n v="344"/>
    <n v="502"/>
    <n v="158"/>
    <n v="68.8"/>
    <s v="Doug"/>
    <x v="2"/>
    <s v="NV"/>
  </r>
  <r>
    <x v="11"/>
    <n v="1167"/>
    <n v="2242"/>
    <s v="AutoVac"/>
    <n v="60"/>
    <n v="124"/>
    <n v="64"/>
    <n v="12"/>
    <s v="Doug"/>
    <x v="2"/>
    <s v="NM"/>
  </r>
  <r>
    <x v="11"/>
    <n v="1168"/>
    <n v="9822"/>
    <s v="Pool Cover"/>
    <n v="58.3"/>
    <n v="98.4"/>
    <n v="40.100000000000009"/>
    <n v="5.83"/>
    <s v="Doug"/>
    <x v="2"/>
    <s v="CA"/>
  </r>
  <r>
    <x v="11"/>
    <n v="1169"/>
    <n v="8722"/>
    <s v="Water Pump"/>
    <n v="344"/>
    <n v="502"/>
    <n v="158"/>
    <n v="68.8"/>
    <s v="Doug"/>
    <x v="2"/>
    <s v="UT"/>
  </r>
  <r>
    <x v="11"/>
    <n v="1170"/>
    <n v="4421"/>
    <s v="Skimmer"/>
    <n v="45"/>
    <n v="87"/>
    <n v="42"/>
    <n v="4.5"/>
    <s v="Chalie"/>
    <x v="0"/>
    <s v="CA"/>
  </r>
  <r>
    <x v="11"/>
    <n v="1171"/>
    <n v="4421"/>
    <s v="Skimmer"/>
    <n v="45"/>
    <n v="87"/>
    <n v="42"/>
    <n v="4.5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9AC137-34AE-4280-B1D4-9FEDCCF0DEAB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11">
    <pivotField showAll="0">
      <items count="13">
        <item x="0"/>
        <item x="3"/>
        <item x="1"/>
        <item x="2"/>
        <item x="4"/>
        <item x="7"/>
        <item x="9"/>
        <item x="10"/>
        <item x="11"/>
        <item x="5"/>
        <item x="6"/>
        <item x="8"/>
        <item t="default"/>
      </items>
    </pivotField>
    <pivotField numFmtId="164"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44"/>
  </dataFields>
  <formats count="1">
    <format dxfId="0">
      <pivotArea outline="0"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1A3F0-AE52-447B-A96A-C01E694781BE}">
  <dimension ref="A3:B8"/>
  <sheetViews>
    <sheetView tabSelected="1" workbookViewId="0">
      <selection activeCell="B4" sqref="B4:B7"/>
    </sheetView>
  </sheetViews>
  <sheetFormatPr defaultRowHeight="15.5"/>
  <cols>
    <col min="1" max="1" width="12" bestFit="1" customWidth="1"/>
    <col min="2" max="2" width="14.75" bestFit="1" customWidth="1"/>
  </cols>
  <sheetData>
    <row r="3" spans="1:2">
      <c r="A3" s="4" t="s">
        <v>50</v>
      </c>
      <c r="B3" t="s">
        <v>52</v>
      </c>
    </row>
    <row r="4" spans="1:2">
      <c r="A4" s="5" t="s">
        <v>38</v>
      </c>
      <c r="B4" s="6">
        <v>6003.5</v>
      </c>
    </row>
    <row r="5" spans="1:2">
      <c r="A5" s="5" t="s">
        <v>40</v>
      </c>
      <c r="B5" s="6">
        <v>2410.7000000000003</v>
      </c>
    </row>
    <row r="6" spans="1:2">
      <c r="A6" s="5" t="s">
        <v>44</v>
      </c>
      <c r="B6" s="6">
        <v>3035.3</v>
      </c>
    </row>
    <row r="7" spans="1:2">
      <c r="A7" s="5" t="s">
        <v>42</v>
      </c>
      <c r="B7" s="6">
        <v>5661.0999999999985</v>
      </c>
    </row>
    <row r="8" spans="1:2">
      <c r="A8" s="5" t="s">
        <v>51</v>
      </c>
      <c r="B8" s="6">
        <v>17110.599999999999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6"/>
  <sheetViews>
    <sheetView workbookViewId="0">
      <selection sqref="A1:K172"/>
    </sheetView>
  </sheetViews>
  <sheetFormatPr defaultColWidth="11" defaultRowHeight="15.5"/>
  <cols>
    <col min="4" max="4" width="18.33203125" customWidth="1"/>
    <col min="8" max="8" width="13.83203125" customWidth="1"/>
  </cols>
  <sheetData>
    <row r="1" spans="1:11" ht="31">
      <c r="A1" s="3" t="s">
        <v>22</v>
      </c>
      <c r="B1" s="3" t="s">
        <v>35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36</v>
      </c>
      <c r="I1" s="3" t="s">
        <v>45</v>
      </c>
      <c r="J1" s="3" t="s">
        <v>46</v>
      </c>
      <c r="K1" s="3" t="s">
        <v>15</v>
      </c>
    </row>
    <row r="2" spans="1:11">
      <c r="A2" s="1" t="s">
        <v>23</v>
      </c>
      <c r="B2" s="2">
        <v>1001</v>
      </c>
      <c r="C2">
        <v>9822</v>
      </c>
      <c r="D2" t="s">
        <v>5</v>
      </c>
      <c r="E2">
        <v>58.3</v>
      </c>
      <c r="F2">
        <v>98.4</v>
      </c>
      <c r="G2">
        <f>F2-E2</f>
        <v>40.100000000000009</v>
      </c>
      <c r="H2">
        <f>IF(F2&gt;50,0.2*G2,0.1*G2)</f>
        <v>8.0200000000000014</v>
      </c>
      <c r="I2" t="s">
        <v>37</v>
      </c>
      <c r="J2" t="s">
        <v>38</v>
      </c>
      <c r="K2" t="s">
        <v>19</v>
      </c>
    </row>
    <row r="3" spans="1:11">
      <c r="A3" s="1" t="s">
        <v>23</v>
      </c>
      <c r="B3" s="2">
        <v>1002</v>
      </c>
      <c r="C3">
        <v>2877</v>
      </c>
      <c r="D3" t="s">
        <v>11</v>
      </c>
      <c r="E3">
        <v>11.4</v>
      </c>
      <c r="F3">
        <v>16.3</v>
      </c>
      <c r="G3">
        <f>F3-E3</f>
        <v>4.9000000000000004</v>
      </c>
      <c r="H3">
        <f>IF(F3&gt;50,0.2*G3,0.1*G3)</f>
        <v>0.49000000000000005</v>
      </c>
      <c r="I3" t="s">
        <v>39</v>
      </c>
      <c r="J3" t="s">
        <v>40</v>
      </c>
      <c r="K3" t="s">
        <v>18</v>
      </c>
    </row>
    <row r="4" spans="1:11">
      <c r="A4" s="1" t="s">
        <v>23</v>
      </c>
      <c r="B4" s="2">
        <v>1003</v>
      </c>
      <c r="C4">
        <v>2499</v>
      </c>
      <c r="D4" t="s">
        <v>12</v>
      </c>
      <c r="E4">
        <v>6.2</v>
      </c>
      <c r="F4">
        <v>9.1999999999999993</v>
      </c>
      <c r="G4">
        <f>F4-E4</f>
        <v>2.9999999999999991</v>
      </c>
      <c r="H4">
        <f>IF(F4&gt;50,0.2*G4,0.1*G4)</f>
        <v>0.29999999999999993</v>
      </c>
      <c r="I4" t="s">
        <v>41</v>
      </c>
      <c r="J4" t="s">
        <v>42</v>
      </c>
      <c r="K4" t="s">
        <v>16</v>
      </c>
    </row>
    <row r="5" spans="1:11">
      <c r="A5" s="1" t="s">
        <v>23</v>
      </c>
      <c r="B5" s="2">
        <v>1004</v>
      </c>
      <c r="C5">
        <v>8722</v>
      </c>
      <c r="D5" t="s">
        <v>6</v>
      </c>
      <c r="E5">
        <v>344</v>
      </c>
      <c r="F5">
        <v>502</v>
      </c>
      <c r="G5">
        <f>F5-E5</f>
        <v>158</v>
      </c>
      <c r="H5">
        <f>IF(F5&gt;50,0.2*G5,0.1*G5)</f>
        <v>31.6</v>
      </c>
      <c r="I5" t="s">
        <v>37</v>
      </c>
      <c r="J5" t="s">
        <v>38</v>
      </c>
      <c r="K5" t="s">
        <v>16</v>
      </c>
    </row>
    <row r="6" spans="1:11">
      <c r="A6" s="1" t="s">
        <v>23</v>
      </c>
      <c r="B6" s="2">
        <v>1005</v>
      </c>
      <c r="C6">
        <v>1109</v>
      </c>
      <c r="D6" t="s">
        <v>14</v>
      </c>
      <c r="E6">
        <v>3</v>
      </c>
      <c r="F6">
        <v>8</v>
      </c>
      <c r="G6">
        <f>F6-E6</f>
        <v>5</v>
      </c>
      <c r="H6">
        <f>IF(F6&gt;50,0.2*G6,0.1*G6)</f>
        <v>0.5</v>
      </c>
      <c r="I6" t="s">
        <v>41</v>
      </c>
      <c r="J6" t="s">
        <v>42</v>
      </c>
      <c r="K6" t="s">
        <v>16</v>
      </c>
    </row>
    <row r="7" spans="1:11">
      <c r="A7" s="1" t="s">
        <v>23</v>
      </c>
      <c r="B7" s="2">
        <v>1006</v>
      </c>
      <c r="C7">
        <v>9822</v>
      </c>
      <c r="D7" t="s">
        <v>5</v>
      </c>
      <c r="E7">
        <v>58.3</v>
      </c>
      <c r="F7">
        <v>98.4</v>
      </c>
      <c r="G7">
        <f>F7-E7</f>
        <v>40.100000000000009</v>
      </c>
      <c r="H7">
        <f>IF(F7&gt;50,0.2*G7,0.1*G7)</f>
        <v>8.0200000000000014</v>
      </c>
      <c r="I7" t="s">
        <v>41</v>
      </c>
      <c r="J7" t="s">
        <v>42</v>
      </c>
      <c r="K7" t="s">
        <v>16</v>
      </c>
    </row>
    <row r="8" spans="1:11">
      <c r="A8" s="1" t="s">
        <v>23</v>
      </c>
      <c r="B8" s="2">
        <v>1007</v>
      </c>
      <c r="C8">
        <v>1109</v>
      </c>
      <c r="D8" t="s">
        <v>14</v>
      </c>
      <c r="E8">
        <v>3</v>
      </c>
      <c r="F8">
        <v>8</v>
      </c>
      <c r="G8">
        <f>F8-E8</f>
        <v>5</v>
      </c>
      <c r="H8">
        <f>IF(G8&gt;50,0.2*E8,0.1*E8)</f>
        <v>0.30000000000000004</v>
      </c>
      <c r="I8" t="s">
        <v>43</v>
      </c>
      <c r="J8" t="s">
        <v>44</v>
      </c>
      <c r="K8" t="s">
        <v>19</v>
      </c>
    </row>
    <row r="9" spans="1:11">
      <c r="A9" s="1" t="s">
        <v>23</v>
      </c>
      <c r="B9" s="2">
        <v>1008</v>
      </c>
      <c r="C9">
        <v>2877</v>
      </c>
      <c r="D9" t="s">
        <v>11</v>
      </c>
      <c r="E9">
        <v>11.4</v>
      </c>
      <c r="F9">
        <v>16.3</v>
      </c>
      <c r="G9">
        <f>F9-E9</f>
        <v>4.9000000000000004</v>
      </c>
      <c r="H9">
        <f>IF(G9&gt;50,0.2*E9,0.1*E9)</f>
        <v>1.1400000000000001</v>
      </c>
      <c r="I9" t="s">
        <v>41</v>
      </c>
      <c r="J9" t="s">
        <v>42</v>
      </c>
      <c r="K9" t="s">
        <v>19</v>
      </c>
    </row>
    <row r="10" spans="1:11">
      <c r="A10" s="1" t="s">
        <v>23</v>
      </c>
      <c r="B10" s="2">
        <v>1009</v>
      </c>
      <c r="C10">
        <v>1109</v>
      </c>
      <c r="D10" t="s">
        <v>14</v>
      </c>
      <c r="E10">
        <v>3</v>
      </c>
      <c r="F10">
        <v>8</v>
      </c>
      <c r="G10">
        <f>F10-E10</f>
        <v>5</v>
      </c>
      <c r="H10">
        <f>IF(G10&gt;50,0.2*E10,0.1*E10)</f>
        <v>0.30000000000000004</v>
      </c>
      <c r="I10" t="s">
        <v>41</v>
      </c>
      <c r="J10" t="s">
        <v>42</v>
      </c>
      <c r="K10" t="s">
        <v>16</v>
      </c>
    </row>
    <row r="11" spans="1:11">
      <c r="A11" s="1" t="s">
        <v>23</v>
      </c>
      <c r="B11" s="2">
        <v>1010</v>
      </c>
      <c r="C11">
        <v>2877</v>
      </c>
      <c r="D11" t="s">
        <v>11</v>
      </c>
      <c r="E11">
        <v>11.4</v>
      </c>
      <c r="F11">
        <v>16.3</v>
      </c>
      <c r="G11">
        <f>F11-E11</f>
        <v>4.9000000000000004</v>
      </c>
      <c r="H11">
        <f>IF(G11&gt;50,0.2*E11,0.1*E11)</f>
        <v>1.1400000000000001</v>
      </c>
      <c r="I11" t="s">
        <v>39</v>
      </c>
      <c r="J11" t="s">
        <v>40</v>
      </c>
      <c r="K11" t="s">
        <v>20</v>
      </c>
    </row>
    <row r="12" spans="1:11">
      <c r="A12" s="1" t="s">
        <v>23</v>
      </c>
      <c r="B12" s="2">
        <v>1011</v>
      </c>
      <c r="C12">
        <v>2877</v>
      </c>
      <c r="D12" t="s">
        <v>11</v>
      </c>
      <c r="E12">
        <v>11.4</v>
      </c>
      <c r="F12">
        <v>16.3</v>
      </c>
      <c r="G12">
        <f>F12-E12</f>
        <v>4.9000000000000004</v>
      </c>
      <c r="H12">
        <f>IF(G12&gt;50,0.2*E12,0.1*E12)</f>
        <v>1.1400000000000001</v>
      </c>
      <c r="I12" t="s">
        <v>39</v>
      </c>
      <c r="J12" t="s">
        <v>40</v>
      </c>
      <c r="K12" t="s">
        <v>16</v>
      </c>
    </row>
    <row r="13" spans="1:11">
      <c r="A13" s="1" t="s">
        <v>23</v>
      </c>
      <c r="B13" s="2">
        <v>1012</v>
      </c>
      <c r="C13">
        <v>4421</v>
      </c>
      <c r="D13" t="s">
        <v>9</v>
      </c>
      <c r="E13">
        <v>45</v>
      </c>
      <c r="F13">
        <v>87</v>
      </c>
      <c r="G13">
        <f>F13-E13</f>
        <v>42</v>
      </c>
      <c r="H13">
        <f>IF(G13&gt;50,0.2*E13,0.1*E13)</f>
        <v>4.5</v>
      </c>
      <c r="I13" t="s">
        <v>41</v>
      </c>
      <c r="J13" t="s">
        <v>42</v>
      </c>
      <c r="K13" t="s">
        <v>19</v>
      </c>
    </row>
    <row r="14" spans="1:11">
      <c r="A14" s="1" t="s">
        <v>23</v>
      </c>
      <c r="B14" s="2">
        <v>1013</v>
      </c>
      <c r="C14">
        <v>9212</v>
      </c>
      <c r="D14" t="s">
        <v>10</v>
      </c>
      <c r="E14">
        <v>4</v>
      </c>
      <c r="F14">
        <v>7</v>
      </c>
      <c r="G14">
        <f>F14-E14</f>
        <v>3</v>
      </c>
      <c r="H14">
        <f>IF(G14&gt;50,0.2*E14,0.1*E14)</f>
        <v>0.4</v>
      </c>
      <c r="I14" t="s">
        <v>43</v>
      </c>
      <c r="J14" t="s">
        <v>44</v>
      </c>
      <c r="K14" t="s">
        <v>20</v>
      </c>
    </row>
    <row r="15" spans="1:11">
      <c r="A15" s="1" t="s">
        <v>23</v>
      </c>
      <c r="B15" s="2">
        <v>1014</v>
      </c>
      <c r="C15">
        <v>8722</v>
      </c>
      <c r="D15" t="s">
        <v>6</v>
      </c>
      <c r="E15">
        <v>344</v>
      </c>
      <c r="F15">
        <v>502</v>
      </c>
      <c r="G15">
        <f>F15-E15</f>
        <v>158</v>
      </c>
      <c r="H15">
        <f>IF(G15&gt;50,0.2*E15,0.1*E15)</f>
        <v>68.8</v>
      </c>
      <c r="I15" t="s">
        <v>37</v>
      </c>
      <c r="J15" t="s">
        <v>38</v>
      </c>
      <c r="K15" t="s">
        <v>18</v>
      </c>
    </row>
    <row r="16" spans="1:11">
      <c r="A16" s="1" t="s">
        <v>23</v>
      </c>
      <c r="B16" s="2">
        <v>1015</v>
      </c>
      <c r="C16">
        <v>2877</v>
      </c>
      <c r="D16" t="s">
        <v>11</v>
      </c>
      <c r="E16">
        <v>11.4</v>
      </c>
      <c r="F16">
        <v>16.3</v>
      </c>
      <c r="G16">
        <f>F16-E16</f>
        <v>4.9000000000000004</v>
      </c>
      <c r="H16">
        <f>IF(G16&gt;50,0.2*E16,0.1*E16)</f>
        <v>1.1400000000000001</v>
      </c>
      <c r="I16" t="s">
        <v>43</v>
      </c>
      <c r="J16" t="s">
        <v>44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>
        <v>6.2</v>
      </c>
      <c r="F17">
        <v>9.1999999999999993</v>
      </c>
      <c r="G17">
        <f>F17-E17</f>
        <v>2.9999999999999991</v>
      </c>
      <c r="H17">
        <f>IF(G17&gt;50,0.2*E17,0.1*E17)</f>
        <v>0.62000000000000011</v>
      </c>
      <c r="I17" t="s">
        <v>41</v>
      </c>
      <c r="J17" t="s">
        <v>42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>
        <v>60</v>
      </c>
      <c r="F18">
        <v>124</v>
      </c>
      <c r="G18">
        <f>F18-E18</f>
        <v>64</v>
      </c>
      <c r="H18">
        <f>IF(G18&gt;50,0.2*E18,0.1*E18)</f>
        <v>12</v>
      </c>
      <c r="I18" t="s">
        <v>39</v>
      </c>
      <c r="J18" t="s">
        <v>40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>
        <v>3</v>
      </c>
      <c r="F19">
        <v>8</v>
      </c>
      <c r="G19">
        <f>F19-E19</f>
        <v>5</v>
      </c>
      <c r="H19">
        <f>IF(G19&gt;50,0.2*E19,0.1*E19)</f>
        <v>0.30000000000000004</v>
      </c>
      <c r="I19" t="s">
        <v>41</v>
      </c>
      <c r="J19" t="s">
        <v>42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>
        <v>6.2</v>
      </c>
      <c r="F20">
        <v>9.1999999999999993</v>
      </c>
      <c r="G20">
        <f>F20-E20</f>
        <v>2.9999999999999991</v>
      </c>
      <c r="H20">
        <f>IF(G20&gt;50,0.2*E20,0.1*E20)</f>
        <v>0.62000000000000011</v>
      </c>
      <c r="I20" t="s">
        <v>41</v>
      </c>
      <c r="J20" t="s">
        <v>42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>
        <v>6.2</v>
      </c>
      <c r="F21">
        <v>9.1999999999999993</v>
      </c>
      <c r="G21">
        <f>F21-E21</f>
        <v>2.9999999999999991</v>
      </c>
      <c r="H21">
        <f>IF(G21&gt;50,0.2*E21,0.1*E21)</f>
        <v>0.62000000000000011</v>
      </c>
      <c r="I21" t="s">
        <v>41</v>
      </c>
      <c r="J21" t="s">
        <v>42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>
        <v>3</v>
      </c>
      <c r="F22">
        <v>8</v>
      </c>
      <c r="G22">
        <f>F22-E22</f>
        <v>5</v>
      </c>
      <c r="H22">
        <f>IF(G22&gt;50,0.2*E22,0.1*E22)</f>
        <v>0.30000000000000004</v>
      </c>
      <c r="I22" t="s">
        <v>39</v>
      </c>
      <c r="J22" t="s">
        <v>40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>
        <v>11.4</v>
      </c>
      <c r="F23">
        <v>16.3</v>
      </c>
      <c r="G23">
        <f>F23-E23</f>
        <v>4.9000000000000004</v>
      </c>
      <c r="H23">
        <f>IF(G23&gt;50,0.2*E23,0.1*E23)</f>
        <v>1.1400000000000001</v>
      </c>
      <c r="I23" t="s">
        <v>41</v>
      </c>
      <c r="J23" t="s">
        <v>42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>
        <v>3</v>
      </c>
      <c r="F24">
        <v>8</v>
      </c>
      <c r="G24">
        <f>F24-E24</f>
        <v>5</v>
      </c>
      <c r="H24">
        <f>IF(G24&gt;50,0.2*E24,0.1*E24)</f>
        <v>0.30000000000000004</v>
      </c>
      <c r="I24" t="s">
        <v>43</v>
      </c>
      <c r="J24" t="s">
        <v>44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>
        <v>4</v>
      </c>
      <c r="F25">
        <v>7</v>
      </c>
      <c r="G25">
        <f>F25-E25</f>
        <v>3</v>
      </c>
      <c r="H25">
        <f>IF(G25&gt;50,0.2*E25,0.1*E25)</f>
        <v>0.4</v>
      </c>
      <c r="I25" t="s">
        <v>39</v>
      </c>
      <c r="J25" t="s">
        <v>40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>
        <v>11.4</v>
      </c>
      <c r="F26">
        <v>16.3</v>
      </c>
      <c r="G26">
        <f>F26-E26</f>
        <v>4.9000000000000004</v>
      </c>
      <c r="H26">
        <f>IF(G26&gt;50,0.2*E26,0.1*E26)</f>
        <v>1.1400000000000001</v>
      </c>
      <c r="I26" t="s">
        <v>43</v>
      </c>
      <c r="J26" t="s">
        <v>44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>
        <v>9</v>
      </c>
      <c r="F27">
        <v>14</v>
      </c>
      <c r="G27">
        <f>F27-E27</f>
        <v>5</v>
      </c>
      <c r="H27">
        <f>IF(G27&gt;50,0.2*E27,0.1*E27)</f>
        <v>0.9</v>
      </c>
      <c r="I27" t="s">
        <v>43</v>
      </c>
      <c r="J27" t="s">
        <v>44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>
        <v>9</v>
      </c>
      <c r="F28">
        <v>14</v>
      </c>
      <c r="G28">
        <f>F28-E28</f>
        <v>5</v>
      </c>
      <c r="H28">
        <f>IF(G28&gt;50,0.2*E28,0.1*E28)</f>
        <v>0.9</v>
      </c>
      <c r="I28" t="s">
        <v>37</v>
      </c>
      <c r="J28" t="s">
        <v>38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>
        <v>344</v>
      </c>
      <c r="F29">
        <v>502</v>
      </c>
      <c r="G29">
        <f>F29-E29</f>
        <v>158</v>
      </c>
      <c r="H29">
        <f>IF(G29&gt;50,0.2*E29,0.1*E29)</f>
        <v>68.8</v>
      </c>
      <c r="I29" t="s">
        <v>37</v>
      </c>
      <c r="J29" t="s">
        <v>38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>
        <v>6.2</v>
      </c>
      <c r="F30">
        <v>9.1999999999999993</v>
      </c>
      <c r="G30">
        <f>F30-E30</f>
        <v>2.9999999999999991</v>
      </c>
      <c r="H30">
        <f>IF(G30&gt;50,0.2*E30,0.1*E30)</f>
        <v>0.62000000000000011</v>
      </c>
      <c r="I30" t="s">
        <v>39</v>
      </c>
      <c r="J30" t="s">
        <v>40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>
        <v>45</v>
      </c>
      <c r="F31">
        <v>87</v>
      </c>
      <c r="G31">
        <f>F31-E31</f>
        <v>42</v>
      </c>
      <c r="H31">
        <f>IF(G31&gt;50,0.2*E31,0.1*E31)</f>
        <v>4.5</v>
      </c>
      <c r="I31" t="s">
        <v>39</v>
      </c>
      <c r="J31" t="s">
        <v>40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>
        <v>3</v>
      </c>
      <c r="F32">
        <v>8</v>
      </c>
      <c r="G32">
        <f>F32-E32</f>
        <v>5</v>
      </c>
      <c r="H32">
        <f>IF(G32&gt;50,0.2*E32,0.1*E32)</f>
        <v>0.30000000000000004</v>
      </c>
      <c r="I32" t="s">
        <v>39</v>
      </c>
      <c r="J32" t="s">
        <v>40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>
        <v>11.4</v>
      </c>
      <c r="F33">
        <v>16.3</v>
      </c>
      <c r="G33">
        <f>F33-E33</f>
        <v>4.9000000000000004</v>
      </c>
      <c r="H33">
        <f>IF(G33&gt;50,0.2*E33,0.1*E33)</f>
        <v>1.1400000000000001</v>
      </c>
      <c r="I33" t="s">
        <v>37</v>
      </c>
      <c r="J33" t="s">
        <v>38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>
        <v>58.3</v>
      </c>
      <c r="F34">
        <v>98.4</v>
      </c>
      <c r="G34">
        <f>F34-E34</f>
        <v>40.100000000000009</v>
      </c>
      <c r="H34">
        <f>IF(G34&gt;50,0.2*E34,0.1*E34)</f>
        <v>5.83</v>
      </c>
      <c r="I34" t="s">
        <v>39</v>
      </c>
      <c r="J34" t="s">
        <v>40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>
        <v>11.4</v>
      </c>
      <c r="F35">
        <v>16.3</v>
      </c>
      <c r="G35">
        <f>F35-E35</f>
        <v>4.9000000000000004</v>
      </c>
      <c r="H35">
        <f>IF(G35&gt;50,0.2*E35,0.1*E35)</f>
        <v>1.1400000000000001</v>
      </c>
      <c r="I35" t="s">
        <v>39</v>
      </c>
      <c r="J35" t="s">
        <v>40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>
        <v>6.2</v>
      </c>
      <c r="F36">
        <v>9.1999999999999993</v>
      </c>
      <c r="G36">
        <f>F36-E36</f>
        <v>2.9999999999999991</v>
      </c>
      <c r="H36">
        <f>IF(G36&gt;50,0.2*E36,0.1*E36)</f>
        <v>0.62000000000000011</v>
      </c>
      <c r="I36" t="s">
        <v>43</v>
      </c>
      <c r="J36" t="s">
        <v>44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>
        <v>6.2</v>
      </c>
      <c r="F37">
        <v>9.1999999999999993</v>
      </c>
      <c r="G37">
        <f>F37-E37</f>
        <v>2.9999999999999991</v>
      </c>
      <c r="H37">
        <f>IF(G37&gt;50,0.2*E37,0.1*E37)</f>
        <v>0.62000000000000011</v>
      </c>
      <c r="I37" t="s">
        <v>39</v>
      </c>
      <c r="J37" t="s">
        <v>40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>
        <v>42</v>
      </c>
      <c r="F38">
        <v>77</v>
      </c>
      <c r="G38">
        <f>F38-E38</f>
        <v>35</v>
      </c>
      <c r="H38">
        <f>IF(G38&gt;50,0.2*E38,0.1*E38)</f>
        <v>4.2</v>
      </c>
      <c r="I38" t="s">
        <v>39</v>
      </c>
      <c r="J38" t="s">
        <v>40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>
        <v>6.2</v>
      </c>
      <c r="F39">
        <v>9.1999999999999993</v>
      </c>
      <c r="G39">
        <f>F39-E39</f>
        <v>2.9999999999999991</v>
      </c>
      <c r="H39">
        <f>IF(G39&gt;50,0.2*E39,0.1*E39)</f>
        <v>0.62000000000000011</v>
      </c>
      <c r="I39" t="s">
        <v>39</v>
      </c>
      <c r="J39" t="s">
        <v>40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>
        <v>11.4</v>
      </c>
      <c r="F40">
        <v>16.3</v>
      </c>
      <c r="G40">
        <f>F40-E40</f>
        <v>4.9000000000000004</v>
      </c>
      <c r="H40">
        <f>IF(G40&gt;50,0.2*E40,0.1*E40)</f>
        <v>1.1400000000000001</v>
      </c>
      <c r="I40" t="s">
        <v>39</v>
      </c>
      <c r="J40" t="s">
        <v>40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>
        <v>3</v>
      </c>
      <c r="F41">
        <v>8</v>
      </c>
      <c r="G41">
        <f>F41-E41</f>
        <v>5</v>
      </c>
      <c r="H41">
        <f>IF(G41&gt;50,0.2*E41,0.1*E41)</f>
        <v>0.30000000000000004</v>
      </c>
      <c r="I41" t="s">
        <v>39</v>
      </c>
      <c r="J41" t="s">
        <v>40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>
        <v>6.2</v>
      </c>
      <c r="F42">
        <v>9.1999999999999993</v>
      </c>
      <c r="G42">
        <f>F42-E42</f>
        <v>2.9999999999999991</v>
      </c>
      <c r="H42">
        <f>IF(G42&gt;50,0.2*E42,0.1*E42)</f>
        <v>0.62000000000000011</v>
      </c>
      <c r="I42" t="s">
        <v>37</v>
      </c>
      <c r="J42" t="s">
        <v>38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>
        <v>344</v>
      </c>
      <c r="F43">
        <v>502</v>
      </c>
      <c r="G43">
        <f>F43-E43</f>
        <v>158</v>
      </c>
      <c r="H43">
        <f>IF(G43&gt;50,0.2*E43,0.1*E43)</f>
        <v>68.8</v>
      </c>
      <c r="I43" t="s">
        <v>41</v>
      </c>
      <c r="J43" t="s">
        <v>42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>
        <v>60</v>
      </c>
      <c r="F44">
        <v>124</v>
      </c>
      <c r="G44">
        <f>F44-E44</f>
        <v>64</v>
      </c>
      <c r="H44">
        <f>IF(G44&gt;50,0.2*E44,0.1*E44)</f>
        <v>12</v>
      </c>
      <c r="I44" t="s">
        <v>41</v>
      </c>
      <c r="J44" t="s">
        <v>42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>
        <v>11.4</v>
      </c>
      <c r="F45">
        <v>16.3</v>
      </c>
      <c r="G45">
        <f>F45-E45</f>
        <v>4.9000000000000004</v>
      </c>
      <c r="H45">
        <f>IF(G45&gt;50,0.2*E45,0.1*E45)</f>
        <v>1.1400000000000001</v>
      </c>
      <c r="I45" t="s">
        <v>41</v>
      </c>
      <c r="J45" t="s">
        <v>42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>
        <v>344</v>
      </c>
      <c r="F46">
        <v>502</v>
      </c>
      <c r="G46">
        <f>F46-E46</f>
        <v>158</v>
      </c>
      <c r="H46">
        <f>IF(G46&gt;50,0.2*E46,0.1*E46)</f>
        <v>68.8</v>
      </c>
      <c r="I46" t="s">
        <v>43</v>
      </c>
      <c r="J46" t="s">
        <v>44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>
        <v>9</v>
      </c>
      <c r="F47">
        <v>14</v>
      </c>
      <c r="G47">
        <f>F47-E47</f>
        <v>5</v>
      </c>
      <c r="H47">
        <f>IF(G47&gt;50,0.2*E47,0.1*E47)</f>
        <v>0.9</v>
      </c>
      <c r="I47" t="s">
        <v>39</v>
      </c>
      <c r="J47" t="s">
        <v>40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>
        <v>42</v>
      </c>
      <c r="F48">
        <v>77</v>
      </c>
      <c r="G48">
        <f>F48-E48</f>
        <v>35</v>
      </c>
      <c r="H48">
        <f>IF(G48&gt;50,0.2*E48,0.1*E48)</f>
        <v>4.2</v>
      </c>
      <c r="I48" t="s">
        <v>43</v>
      </c>
      <c r="J48" t="s">
        <v>44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>
        <v>344</v>
      </c>
      <c r="F49">
        <v>502</v>
      </c>
      <c r="G49">
        <f>F49-E49</f>
        <v>158</v>
      </c>
      <c r="H49">
        <f>IF(G49&gt;50,0.2*E49,0.1*E49)</f>
        <v>68.8</v>
      </c>
      <c r="I49" t="s">
        <v>37</v>
      </c>
      <c r="J49" t="s">
        <v>38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>
        <v>6.2</v>
      </c>
      <c r="F50">
        <v>9.1999999999999993</v>
      </c>
      <c r="G50">
        <f>F50-E50</f>
        <v>2.9999999999999991</v>
      </c>
      <c r="H50">
        <f>IF(G50&gt;50,0.2*E50,0.1*E50)</f>
        <v>0.62000000000000011</v>
      </c>
      <c r="I50" t="s">
        <v>37</v>
      </c>
      <c r="J50" t="s">
        <v>38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>
        <v>11.4</v>
      </c>
      <c r="F51">
        <v>16.3</v>
      </c>
      <c r="G51">
        <f>F51-E51</f>
        <v>4.9000000000000004</v>
      </c>
      <c r="H51">
        <f>IF(G51&gt;50,0.2*E51,0.1*E51)</f>
        <v>1.1400000000000001</v>
      </c>
      <c r="I51" t="s">
        <v>37</v>
      </c>
      <c r="J51" t="s">
        <v>38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>
        <v>9</v>
      </c>
      <c r="F52">
        <v>14</v>
      </c>
      <c r="G52">
        <f>F52-E52</f>
        <v>5</v>
      </c>
      <c r="H52">
        <f>IF(G52&gt;50,0.2*E52,0.1*E52)</f>
        <v>0.9</v>
      </c>
      <c r="I52" t="s">
        <v>41</v>
      </c>
      <c r="J52" t="s">
        <v>42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>
        <v>42</v>
      </c>
      <c r="F53">
        <v>77</v>
      </c>
      <c r="G53">
        <f>F53-E53</f>
        <v>35</v>
      </c>
      <c r="H53">
        <f>IF(G53&gt;50,0.2*E53,0.1*E53)</f>
        <v>4.2</v>
      </c>
      <c r="I53" t="s">
        <v>41</v>
      </c>
      <c r="J53" t="s">
        <v>42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>
        <v>60</v>
      </c>
      <c r="F54">
        <v>124</v>
      </c>
      <c r="G54">
        <f>F54-E54</f>
        <v>64</v>
      </c>
      <c r="H54">
        <f>IF(G54&gt;50,0.2*E54,0.1*E54)</f>
        <v>12</v>
      </c>
      <c r="I54" t="s">
        <v>37</v>
      </c>
      <c r="J54" t="s">
        <v>38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>
        <v>45</v>
      </c>
      <c r="F55">
        <v>87</v>
      </c>
      <c r="G55">
        <f>F55-E55</f>
        <v>42</v>
      </c>
      <c r="H55">
        <f>IF(G55&gt;50,0.2*E55,0.1*E55)</f>
        <v>4.5</v>
      </c>
      <c r="I55" t="s">
        <v>41</v>
      </c>
      <c r="J55" t="s">
        <v>42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>
        <v>9</v>
      </c>
      <c r="F56">
        <v>14</v>
      </c>
      <c r="G56">
        <f>F56-E56</f>
        <v>5</v>
      </c>
      <c r="H56">
        <f>IF(G56&gt;50,0.2*E56,0.1*E56)</f>
        <v>0.9</v>
      </c>
      <c r="I56" t="s">
        <v>39</v>
      </c>
      <c r="J56" t="s">
        <v>40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>
        <v>3</v>
      </c>
      <c r="F57">
        <v>8</v>
      </c>
      <c r="G57">
        <f>F57-E57</f>
        <v>5</v>
      </c>
      <c r="H57">
        <f>IF(G57&gt;50,0.2*E57,0.1*E57)</f>
        <v>0.30000000000000004</v>
      </c>
      <c r="I57" t="s">
        <v>41</v>
      </c>
      <c r="J57" t="s">
        <v>42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>
        <v>6.2</v>
      </c>
      <c r="F58">
        <v>9.1999999999999993</v>
      </c>
      <c r="G58">
        <f>F58-E58</f>
        <v>2.9999999999999991</v>
      </c>
      <c r="H58">
        <f>IF(G58&gt;50,0.2*E58,0.1*E58)</f>
        <v>0.62000000000000011</v>
      </c>
      <c r="I58" t="s">
        <v>39</v>
      </c>
      <c r="J58" t="s">
        <v>40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>
        <v>9</v>
      </c>
      <c r="F59">
        <v>14</v>
      </c>
      <c r="G59">
        <f>F59-E59</f>
        <v>5</v>
      </c>
      <c r="H59">
        <f>IF(G59&gt;50,0.2*E59,0.1*E59)</f>
        <v>0.9</v>
      </c>
      <c r="I59" t="s">
        <v>43</v>
      </c>
      <c r="J59" t="s">
        <v>44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>
        <v>60</v>
      </c>
      <c r="F60">
        <v>124</v>
      </c>
      <c r="G60">
        <f>F60-E60</f>
        <v>64</v>
      </c>
      <c r="H60">
        <f>IF(G60&gt;50,0.2*E60,0.1*E60)</f>
        <v>12</v>
      </c>
      <c r="I60" t="s">
        <v>41</v>
      </c>
      <c r="J60" t="s">
        <v>42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>
        <v>9</v>
      </c>
      <c r="F61">
        <v>14</v>
      </c>
      <c r="G61">
        <f>F61-E61</f>
        <v>5</v>
      </c>
      <c r="H61">
        <f>IF(G61&gt;50,0.2*E61,0.1*E61)</f>
        <v>0.9</v>
      </c>
      <c r="I61" t="s">
        <v>41</v>
      </c>
      <c r="J61" t="s">
        <v>42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>
        <v>3</v>
      </c>
      <c r="F62">
        <v>8</v>
      </c>
      <c r="G62">
        <f>F62-E62</f>
        <v>5</v>
      </c>
      <c r="H62">
        <f>IF(G62&gt;50,0.2*E62,0.1*E62)</f>
        <v>0.30000000000000004</v>
      </c>
      <c r="I62" t="s">
        <v>41</v>
      </c>
      <c r="J62" t="s">
        <v>42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>
        <v>6.2</v>
      </c>
      <c r="F63">
        <v>9.1999999999999993</v>
      </c>
      <c r="G63">
        <f>F63-E63</f>
        <v>2.9999999999999991</v>
      </c>
      <c r="H63">
        <f>IF(G63&gt;50,0.2*E63,0.1*E63)</f>
        <v>0.62000000000000011</v>
      </c>
      <c r="I63" t="s">
        <v>37</v>
      </c>
      <c r="J63" t="s">
        <v>38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>
        <v>3</v>
      </c>
      <c r="F64">
        <v>8</v>
      </c>
      <c r="G64">
        <f>F64-E64</f>
        <v>5</v>
      </c>
      <c r="H64">
        <f>IF(G64&gt;50,0.2*E64,0.1*E64)</f>
        <v>0.30000000000000004</v>
      </c>
      <c r="I64" t="s">
        <v>41</v>
      </c>
      <c r="J64" t="s">
        <v>42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>
        <v>6.2</v>
      </c>
      <c r="F65">
        <v>9.1999999999999993</v>
      </c>
      <c r="G65">
        <f>F65-E65</f>
        <v>2.9999999999999991</v>
      </c>
      <c r="H65">
        <f>IF(G65&gt;50,0.2*E65,0.1*E65)</f>
        <v>0.62000000000000011</v>
      </c>
      <c r="I65" t="s">
        <v>43</v>
      </c>
      <c r="J65" t="s">
        <v>44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>
        <v>6.2</v>
      </c>
      <c r="F66">
        <v>9.1999999999999993</v>
      </c>
      <c r="G66">
        <f>F66-E66</f>
        <v>2.9999999999999991</v>
      </c>
      <c r="H66">
        <f>IF(G66&gt;50,0.2*E66,0.1*E66)</f>
        <v>0.62000000000000011</v>
      </c>
      <c r="I66" t="s">
        <v>41</v>
      </c>
      <c r="J66" t="s">
        <v>42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>
        <v>11.4</v>
      </c>
      <c r="F67">
        <v>16.3</v>
      </c>
      <c r="G67">
        <f>F67-E67</f>
        <v>4.9000000000000004</v>
      </c>
      <c r="H67">
        <f>IF(G67&gt;50,0.2*E67,0.1*E67)</f>
        <v>1.1400000000000001</v>
      </c>
      <c r="I67" t="s">
        <v>41</v>
      </c>
      <c r="J67" t="s">
        <v>42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>
        <v>11.4</v>
      </c>
      <c r="F68">
        <v>16.3</v>
      </c>
      <c r="G68">
        <f>F68-E68</f>
        <v>4.9000000000000004</v>
      </c>
      <c r="H68">
        <f>IF(G68&gt;50,0.2*E68,0.1*E68)</f>
        <v>1.1400000000000001</v>
      </c>
      <c r="I68" t="s">
        <v>41</v>
      </c>
      <c r="J68" t="s">
        <v>42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>
        <v>9</v>
      </c>
      <c r="F69">
        <v>14</v>
      </c>
      <c r="G69">
        <f>F69-E69</f>
        <v>5</v>
      </c>
      <c r="H69">
        <f>IF(G69&gt;50,0.2*E69,0.1*E69)</f>
        <v>0.9</v>
      </c>
      <c r="I69" t="s">
        <v>39</v>
      </c>
      <c r="J69" t="s">
        <v>40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>
        <v>3</v>
      </c>
      <c r="F70">
        <v>8</v>
      </c>
      <c r="G70">
        <f>F70-E70</f>
        <v>5</v>
      </c>
      <c r="H70">
        <f>IF(G70&gt;50,0.2*E70,0.1*E70)</f>
        <v>0.30000000000000004</v>
      </c>
      <c r="I70" t="s">
        <v>41</v>
      </c>
      <c r="J70" t="s">
        <v>42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>
        <v>6.2</v>
      </c>
      <c r="F71">
        <v>9.1999999999999993</v>
      </c>
      <c r="G71">
        <f>F71-E71</f>
        <v>2.9999999999999991</v>
      </c>
      <c r="H71">
        <f>IF(G71&gt;50,0.2*E71,0.1*E71)</f>
        <v>0.62000000000000011</v>
      </c>
      <c r="I71" t="s">
        <v>43</v>
      </c>
      <c r="J71" t="s">
        <v>44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>
        <v>3</v>
      </c>
      <c r="F72">
        <v>8</v>
      </c>
      <c r="G72">
        <f>F72-E72</f>
        <v>5</v>
      </c>
      <c r="H72">
        <f>IF(G72&gt;50,0.2*E72,0.1*E72)</f>
        <v>0.30000000000000004</v>
      </c>
      <c r="I72" t="s">
        <v>37</v>
      </c>
      <c r="J72" t="s">
        <v>38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>
        <v>3</v>
      </c>
      <c r="F73">
        <v>8</v>
      </c>
      <c r="G73">
        <f>F73-E73</f>
        <v>5</v>
      </c>
      <c r="H73">
        <f>IF(G73&gt;50,0.2*E73,0.1*E73)</f>
        <v>0.30000000000000004</v>
      </c>
      <c r="I73" t="s">
        <v>41</v>
      </c>
      <c r="J73" t="s">
        <v>42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>
        <v>42</v>
      </c>
      <c r="F74">
        <v>77</v>
      </c>
      <c r="G74">
        <f>F74-E74</f>
        <v>35</v>
      </c>
      <c r="H74">
        <f>IF(G74&gt;50,0.2*E74,0.1*E74)</f>
        <v>4.2</v>
      </c>
      <c r="I74" t="s">
        <v>41</v>
      </c>
      <c r="J74" t="s">
        <v>42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>
        <v>11.4</v>
      </c>
      <c r="F75">
        <v>16.3</v>
      </c>
      <c r="G75">
        <f>F75-E75</f>
        <v>4.9000000000000004</v>
      </c>
      <c r="H75">
        <f>IF(G75&gt;50,0.2*E75,0.1*E75)</f>
        <v>1.1400000000000001</v>
      </c>
      <c r="I75" t="s">
        <v>41</v>
      </c>
      <c r="J75" t="s">
        <v>42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>
        <v>3</v>
      </c>
      <c r="F76">
        <v>8</v>
      </c>
      <c r="G76">
        <f>F76-E76</f>
        <v>5</v>
      </c>
      <c r="H76">
        <f>IF(G76&gt;50,0.2*E76,0.1*E76)</f>
        <v>0.30000000000000004</v>
      </c>
      <c r="I76" t="s">
        <v>43</v>
      </c>
      <c r="J76" t="s">
        <v>44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>
        <v>3</v>
      </c>
      <c r="F77">
        <v>8</v>
      </c>
      <c r="G77">
        <f>F77-E77</f>
        <v>5</v>
      </c>
      <c r="H77">
        <f>IF(G77&gt;50,0.2*E77,0.1*E77)</f>
        <v>0.30000000000000004</v>
      </c>
      <c r="I77" t="s">
        <v>39</v>
      </c>
      <c r="J77" t="s">
        <v>40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>
        <v>58.3</v>
      </c>
      <c r="F78">
        <v>98.4</v>
      </c>
      <c r="G78">
        <f>F78-E78</f>
        <v>40.100000000000009</v>
      </c>
      <c r="H78">
        <f>IF(G78&gt;50,0.2*E78,0.1*E78)</f>
        <v>5.83</v>
      </c>
      <c r="I78" t="s">
        <v>43</v>
      </c>
      <c r="J78" t="s">
        <v>44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>
        <v>11.4</v>
      </c>
      <c r="F79">
        <v>16.3</v>
      </c>
      <c r="G79">
        <f>F79-E79</f>
        <v>4.9000000000000004</v>
      </c>
      <c r="H79">
        <f>IF(G79&gt;50,0.2*E79,0.1*E79)</f>
        <v>1.1400000000000001</v>
      </c>
      <c r="I79" t="s">
        <v>39</v>
      </c>
      <c r="J79" t="s">
        <v>40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>
        <v>11.4</v>
      </c>
      <c r="F80">
        <v>16.3</v>
      </c>
      <c r="G80">
        <f>F80-E80</f>
        <v>4.9000000000000004</v>
      </c>
      <c r="H80">
        <f>IF(G80&gt;50,0.2*E80,0.1*E80)</f>
        <v>1.1400000000000001</v>
      </c>
      <c r="I80" t="s">
        <v>39</v>
      </c>
      <c r="J80" t="s">
        <v>40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>
        <v>45</v>
      </c>
      <c r="F81">
        <v>87</v>
      </c>
      <c r="G81">
        <f>F81-E81</f>
        <v>42</v>
      </c>
      <c r="H81">
        <f>IF(G81&gt;50,0.2*E81,0.1*E81)</f>
        <v>4.5</v>
      </c>
      <c r="I81" t="s">
        <v>41</v>
      </c>
      <c r="J81" t="s">
        <v>42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>
        <v>9</v>
      </c>
      <c r="F82">
        <v>14</v>
      </c>
      <c r="G82">
        <f>F82-E82</f>
        <v>5</v>
      </c>
      <c r="H82">
        <f>IF(G82&gt;50,0.2*E82,0.1*E82)</f>
        <v>0.9</v>
      </c>
      <c r="I82" t="s">
        <v>41</v>
      </c>
      <c r="J82" t="s">
        <v>42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>
        <v>3</v>
      </c>
      <c r="F83">
        <v>8</v>
      </c>
      <c r="G83">
        <f>F83-E83</f>
        <v>5</v>
      </c>
      <c r="H83">
        <f>IF(G83&gt;50,0.2*E83,0.1*E83)</f>
        <v>0.30000000000000004</v>
      </c>
      <c r="I83" t="s">
        <v>37</v>
      </c>
      <c r="J83" t="s">
        <v>38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>
        <v>3</v>
      </c>
      <c r="F84">
        <v>8</v>
      </c>
      <c r="G84">
        <f>F84-E84</f>
        <v>5</v>
      </c>
      <c r="H84">
        <f>IF(G84&gt;50,0.2*E84,0.1*E84)</f>
        <v>0.30000000000000004</v>
      </c>
      <c r="I84" t="s">
        <v>37</v>
      </c>
      <c r="J84" t="s">
        <v>38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>
        <v>9</v>
      </c>
      <c r="F85">
        <v>14</v>
      </c>
      <c r="G85">
        <f>F85-E85</f>
        <v>5</v>
      </c>
      <c r="H85">
        <f>IF(G85&gt;50,0.2*E85,0.1*E85)</f>
        <v>0.9</v>
      </c>
      <c r="I85" t="s">
        <v>37</v>
      </c>
      <c r="J85" t="s">
        <v>38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>
        <v>58.3</v>
      </c>
      <c r="F86">
        <v>98.4</v>
      </c>
      <c r="G86">
        <f>F86-E86</f>
        <v>40.100000000000009</v>
      </c>
      <c r="H86">
        <f>IF(G86&gt;50,0.2*E86,0.1*E86)</f>
        <v>5.83</v>
      </c>
      <c r="I86" t="s">
        <v>41</v>
      </c>
      <c r="J86" t="s">
        <v>42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>
        <v>3</v>
      </c>
      <c r="F87">
        <v>8</v>
      </c>
      <c r="G87">
        <f>F87-E87</f>
        <v>5</v>
      </c>
      <c r="H87">
        <f>IF(G87&gt;50,0.2*E87,0.1*E87)</f>
        <v>0.30000000000000004</v>
      </c>
      <c r="I87" t="s">
        <v>43</v>
      </c>
      <c r="J87" t="s">
        <v>44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>
        <v>6.2</v>
      </c>
      <c r="F88">
        <v>9.1999999999999993</v>
      </c>
      <c r="G88">
        <f>F88-E88</f>
        <v>2.9999999999999991</v>
      </c>
      <c r="H88">
        <f>IF(G88&gt;50,0.2*E88,0.1*E88)</f>
        <v>0.62000000000000011</v>
      </c>
      <c r="I88" t="s">
        <v>37</v>
      </c>
      <c r="J88" t="s">
        <v>38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>
        <v>6.2</v>
      </c>
      <c r="F89">
        <v>9.1999999999999993</v>
      </c>
      <c r="G89">
        <f>F89-E89</f>
        <v>2.9999999999999991</v>
      </c>
      <c r="H89">
        <f>IF(G89&gt;50,0.2*E89,0.1*E89)</f>
        <v>0.62000000000000011</v>
      </c>
      <c r="I89" t="s">
        <v>37</v>
      </c>
      <c r="J89" t="s">
        <v>38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>
        <v>9</v>
      </c>
      <c r="F90">
        <v>14</v>
      </c>
      <c r="G90">
        <f>F90-E90</f>
        <v>5</v>
      </c>
      <c r="H90">
        <f>IF(G90&gt;50,0.2*E90,0.1*E90)</f>
        <v>0.9</v>
      </c>
      <c r="I90" t="s">
        <v>41</v>
      </c>
      <c r="J90" t="s">
        <v>42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>
        <v>11.4</v>
      </c>
      <c r="F91">
        <v>16.3</v>
      </c>
      <c r="G91">
        <f>F91-E91</f>
        <v>4.9000000000000004</v>
      </c>
      <c r="H91">
        <f>IF(G91&gt;50,0.2*E91,0.1*E91)</f>
        <v>1.1400000000000001</v>
      </c>
      <c r="I91" t="s">
        <v>37</v>
      </c>
      <c r="J91" t="s">
        <v>38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>
        <v>11.4</v>
      </c>
      <c r="F92">
        <v>16.3</v>
      </c>
      <c r="G92">
        <f>F92-E92</f>
        <v>4.9000000000000004</v>
      </c>
      <c r="H92">
        <f>IF(G92&gt;50,0.2*E92,0.1*E92)</f>
        <v>1.1400000000000001</v>
      </c>
      <c r="I92" t="s">
        <v>43</v>
      </c>
      <c r="J92" t="s">
        <v>44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>
        <v>11.4</v>
      </c>
      <c r="F93">
        <v>16.3</v>
      </c>
      <c r="G93">
        <f>F93-E93</f>
        <v>4.9000000000000004</v>
      </c>
      <c r="H93">
        <f>IF(G93&gt;50,0.2*E93,0.1*E93)</f>
        <v>1.1400000000000001</v>
      </c>
      <c r="I93" t="s">
        <v>41</v>
      </c>
      <c r="J93" t="s">
        <v>42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>
        <v>9</v>
      </c>
      <c r="F94">
        <v>14</v>
      </c>
      <c r="G94">
        <f>F94-E94</f>
        <v>5</v>
      </c>
      <c r="H94">
        <f>IF(G94&gt;50,0.2*E94,0.1*E94)</f>
        <v>0.9</v>
      </c>
      <c r="I94" t="s">
        <v>39</v>
      </c>
      <c r="J94" t="s">
        <v>40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>
        <v>9</v>
      </c>
      <c r="F95">
        <v>14</v>
      </c>
      <c r="G95">
        <f>F95-E95</f>
        <v>5</v>
      </c>
      <c r="H95">
        <f>IF(G95&gt;50,0.2*E95,0.1*E95)</f>
        <v>0.9</v>
      </c>
      <c r="I95" t="s">
        <v>41</v>
      </c>
      <c r="J95" t="s">
        <v>42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>
        <v>6.2</v>
      </c>
      <c r="F96">
        <v>9.1999999999999993</v>
      </c>
      <c r="G96">
        <f>F96-E96</f>
        <v>2.9999999999999991</v>
      </c>
      <c r="H96">
        <f>IF(G96&gt;50,0.2*E96,0.1*E96)</f>
        <v>0.62000000000000011</v>
      </c>
      <c r="I96" t="s">
        <v>43</v>
      </c>
      <c r="J96" t="s">
        <v>44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>
        <v>9</v>
      </c>
      <c r="F97">
        <v>14</v>
      </c>
      <c r="G97">
        <f>F97-E97</f>
        <v>5</v>
      </c>
      <c r="H97">
        <f>IF(G97&gt;50,0.2*E97,0.1*E97)</f>
        <v>0.9</v>
      </c>
      <c r="I97" t="s">
        <v>41</v>
      </c>
      <c r="J97" t="s">
        <v>42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>
        <v>4</v>
      </c>
      <c r="F98">
        <v>7</v>
      </c>
      <c r="G98">
        <f>F98-E98</f>
        <v>3</v>
      </c>
      <c r="H98">
        <f>IF(G98&gt;50,0.2*E98,0.1*E98)</f>
        <v>0.4</v>
      </c>
      <c r="I98" t="s">
        <v>43</v>
      </c>
      <c r="J98" t="s">
        <v>44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>
        <v>11.4</v>
      </c>
      <c r="F99">
        <v>16.3</v>
      </c>
      <c r="G99">
        <f>F99-E99</f>
        <v>4.9000000000000004</v>
      </c>
      <c r="H99">
        <f>IF(G99&gt;50,0.2*E99,0.1*E99)</f>
        <v>1.1400000000000001</v>
      </c>
      <c r="I99" t="s">
        <v>39</v>
      </c>
      <c r="J99" t="s">
        <v>40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>
        <v>11.4</v>
      </c>
      <c r="F100">
        <v>16.3</v>
      </c>
      <c r="G100">
        <f>F100-E100</f>
        <v>4.9000000000000004</v>
      </c>
      <c r="H100">
        <f>IF(G100&gt;50,0.2*E100,0.1*E100)</f>
        <v>1.1400000000000001</v>
      </c>
      <c r="I100" t="s">
        <v>41</v>
      </c>
      <c r="J100" t="s">
        <v>42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>
        <v>9</v>
      </c>
      <c r="F101">
        <v>14</v>
      </c>
      <c r="G101">
        <f>F101-E101</f>
        <v>5</v>
      </c>
      <c r="H101">
        <f>IF(G101&gt;50,0.2*E101,0.1*E101)</f>
        <v>0.9</v>
      </c>
      <c r="I101" t="s">
        <v>37</v>
      </c>
      <c r="J101" t="s">
        <v>38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>
        <v>6.2</v>
      </c>
      <c r="F102">
        <v>9.1999999999999993</v>
      </c>
      <c r="G102">
        <f>F102-E102</f>
        <v>2.9999999999999991</v>
      </c>
      <c r="H102">
        <f>IF(G102&gt;50,0.2*E102,0.1*E102)</f>
        <v>0.62000000000000011</v>
      </c>
      <c r="I102" t="s">
        <v>41</v>
      </c>
      <c r="J102" t="s">
        <v>42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>
        <v>60</v>
      </c>
      <c r="F103">
        <v>124</v>
      </c>
      <c r="G103">
        <f>F103-E103</f>
        <v>64</v>
      </c>
      <c r="H103">
        <f>IF(G103&gt;50,0.2*E103,0.1*E103)</f>
        <v>12</v>
      </c>
      <c r="I103" t="s">
        <v>39</v>
      </c>
      <c r="J103" t="s">
        <v>40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>
        <v>11.4</v>
      </c>
      <c r="F104">
        <v>16.3</v>
      </c>
      <c r="G104">
        <f>F104-E104</f>
        <v>4.9000000000000004</v>
      </c>
      <c r="H104">
        <f>IF(G104&gt;50,0.2*E104,0.1*E104)</f>
        <v>1.1400000000000001</v>
      </c>
      <c r="I104" t="s">
        <v>39</v>
      </c>
      <c r="J104" t="s">
        <v>40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>
        <v>11.4</v>
      </c>
      <c r="F105">
        <v>16.3</v>
      </c>
      <c r="G105">
        <f>F105-E105</f>
        <v>4.9000000000000004</v>
      </c>
      <c r="H105">
        <f>IF(G105&gt;50,0.2*E105,0.1*E105)</f>
        <v>1.1400000000000001</v>
      </c>
      <c r="I105" t="s">
        <v>41</v>
      </c>
      <c r="J105" t="s">
        <v>42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>
        <v>6.2</v>
      </c>
      <c r="F106">
        <v>9.1999999999999993</v>
      </c>
      <c r="G106">
        <f>F106-E106</f>
        <v>2.9999999999999991</v>
      </c>
      <c r="H106">
        <f>IF(G106&gt;50,0.2*E106,0.1*E106)</f>
        <v>0.62000000000000011</v>
      </c>
      <c r="I106" t="s">
        <v>39</v>
      </c>
      <c r="J106" t="s">
        <v>40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>
        <v>58.3</v>
      </c>
      <c r="F107">
        <v>98.4</v>
      </c>
      <c r="G107">
        <f>F107-E107</f>
        <v>40.100000000000009</v>
      </c>
      <c r="H107">
        <f>IF(G107&gt;50,0.2*E107,0.1*E107)</f>
        <v>5.83</v>
      </c>
      <c r="I107" t="s">
        <v>39</v>
      </c>
      <c r="J107" t="s">
        <v>40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>
        <v>3</v>
      </c>
      <c r="F108">
        <v>8</v>
      </c>
      <c r="G108">
        <f>F108-E108</f>
        <v>5</v>
      </c>
      <c r="H108">
        <f>IF(G108&gt;50,0.2*E108,0.1*E108)</f>
        <v>0.30000000000000004</v>
      </c>
      <c r="I108" t="s">
        <v>43</v>
      </c>
      <c r="J108" t="s">
        <v>44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>
        <v>58.3</v>
      </c>
      <c r="F109">
        <v>98.4</v>
      </c>
      <c r="G109">
        <f>F109-E109</f>
        <v>40.100000000000009</v>
      </c>
      <c r="H109">
        <f>IF(G109&gt;50,0.2*E109,0.1*E109)</f>
        <v>5.83</v>
      </c>
      <c r="I109" t="s">
        <v>41</v>
      </c>
      <c r="J109" t="s">
        <v>42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>
        <v>344</v>
      </c>
      <c r="F110">
        <v>502</v>
      </c>
      <c r="G110">
        <f>F110-E110</f>
        <v>158</v>
      </c>
      <c r="H110">
        <f>IF(G110&gt;50,0.2*E110,0.1*E110)</f>
        <v>68.8</v>
      </c>
      <c r="I110" t="s">
        <v>39</v>
      </c>
      <c r="J110" t="s">
        <v>40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>
        <v>344</v>
      </c>
      <c r="F111">
        <v>502</v>
      </c>
      <c r="G111">
        <f>F111-E111</f>
        <v>158</v>
      </c>
      <c r="H111">
        <f>IF(G111&gt;50,0.2*E111,0.1*E111)</f>
        <v>68.8</v>
      </c>
      <c r="I111" t="s">
        <v>43</v>
      </c>
      <c r="J111" t="s">
        <v>44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>
        <v>42</v>
      </c>
      <c r="F112">
        <v>77</v>
      </c>
      <c r="G112">
        <f>F112-E112</f>
        <v>35</v>
      </c>
      <c r="H112">
        <f>IF(G112&gt;50,0.2*E112,0.1*E112)</f>
        <v>4.2</v>
      </c>
      <c r="I112" t="s">
        <v>43</v>
      </c>
      <c r="J112" t="s">
        <v>44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>
        <v>42</v>
      </c>
      <c r="F113">
        <v>77</v>
      </c>
      <c r="G113">
        <f>F113-E113</f>
        <v>35</v>
      </c>
      <c r="H113">
        <f>IF(G113&gt;50,0.2*E113,0.1*E113)</f>
        <v>4.2</v>
      </c>
      <c r="I113" t="s">
        <v>41</v>
      </c>
      <c r="J113" t="s">
        <v>42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>
        <v>58.3</v>
      </c>
      <c r="F114">
        <v>98.4</v>
      </c>
      <c r="G114">
        <f>F114-E114</f>
        <v>40.100000000000009</v>
      </c>
      <c r="H114">
        <f>IF(G114&gt;50,0.2*E114,0.1*E114)</f>
        <v>5.83</v>
      </c>
      <c r="I114" t="s">
        <v>37</v>
      </c>
      <c r="J114" t="s">
        <v>38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>
        <v>60</v>
      </c>
      <c r="F115">
        <v>124</v>
      </c>
      <c r="G115">
        <f>F115-E115</f>
        <v>64</v>
      </c>
      <c r="H115">
        <f>IF(G115&gt;50,0.2*E115,0.1*E115)</f>
        <v>12</v>
      </c>
      <c r="I115" t="s">
        <v>39</v>
      </c>
      <c r="J115" t="s">
        <v>40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>
        <v>344</v>
      </c>
      <c r="F116">
        <v>502</v>
      </c>
      <c r="G116">
        <f>F116-E116</f>
        <v>158</v>
      </c>
      <c r="H116">
        <f>IF(G116&gt;50,0.2*E116,0.1*E116)</f>
        <v>68.8</v>
      </c>
      <c r="I116" t="s">
        <v>37</v>
      </c>
      <c r="J116" t="s">
        <v>38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>
        <v>42</v>
      </c>
      <c r="F117">
        <v>77</v>
      </c>
      <c r="G117">
        <f>F117-E117</f>
        <v>35</v>
      </c>
      <c r="H117">
        <f>IF(G117&gt;50,0.2*E117,0.1*E117)</f>
        <v>4.2</v>
      </c>
      <c r="I117" t="s">
        <v>41</v>
      </c>
      <c r="J117" t="s">
        <v>42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>
        <v>344</v>
      </c>
      <c r="F118">
        <v>502</v>
      </c>
      <c r="G118">
        <f>F118-E118</f>
        <v>158</v>
      </c>
      <c r="H118">
        <f>IF(G118&gt;50,0.2*E118,0.1*E118)</f>
        <v>68.8</v>
      </c>
      <c r="I118" t="s">
        <v>43</v>
      </c>
      <c r="J118" t="s">
        <v>44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>
        <v>58.3</v>
      </c>
      <c r="F119">
        <v>98.4</v>
      </c>
      <c r="G119">
        <f>F119-E119</f>
        <v>40.100000000000009</v>
      </c>
      <c r="H119">
        <f>IF(G119&gt;50,0.2*E119,0.1*E119)</f>
        <v>5.83</v>
      </c>
      <c r="I119" t="s">
        <v>39</v>
      </c>
      <c r="J119" t="s">
        <v>40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>
        <v>60</v>
      </c>
      <c r="F120">
        <v>124</v>
      </c>
      <c r="G120">
        <f>F120-E120</f>
        <v>64</v>
      </c>
      <c r="H120">
        <f>IF(G120&gt;50,0.2*E120,0.1*E120)</f>
        <v>12</v>
      </c>
      <c r="I120" t="s">
        <v>37</v>
      </c>
      <c r="J120" t="s">
        <v>38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>
        <v>60</v>
      </c>
      <c r="F121">
        <v>124</v>
      </c>
      <c r="G121">
        <f>F121-E121</f>
        <v>64</v>
      </c>
      <c r="H121">
        <f>IF(G121&gt;50,0.2*E121,0.1*E121)</f>
        <v>12</v>
      </c>
      <c r="I121" t="s">
        <v>41</v>
      </c>
      <c r="J121" t="s">
        <v>42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>
        <v>45</v>
      </c>
      <c r="F122">
        <v>87</v>
      </c>
      <c r="G122">
        <f>F122-E122</f>
        <v>42</v>
      </c>
      <c r="H122">
        <f>IF(G122&gt;50,0.2*E122,0.1*E122)</f>
        <v>4.5</v>
      </c>
      <c r="I122" t="s">
        <v>41</v>
      </c>
      <c r="J122" t="s">
        <v>42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>
        <v>344</v>
      </c>
      <c r="F123">
        <v>502</v>
      </c>
      <c r="G123">
        <f>F123-E123</f>
        <v>158</v>
      </c>
      <c r="H123">
        <f>IF(G123&gt;50,0.2*E123,0.1*E123)</f>
        <v>68.8</v>
      </c>
      <c r="I123" t="s">
        <v>41</v>
      </c>
      <c r="J123" t="s">
        <v>42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>
        <v>58.3</v>
      </c>
      <c r="F124">
        <v>98.4</v>
      </c>
      <c r="G124">
        <f>F124-E124</f>
        <v>40.100000000000009</v>
      </c>
      <c r="H124">
        <f>IF(G124&gt;50,0.2*E124,0.1*E124)</f>
        <v>5.83</v>
      </c>
      <c r="I124" t="s">
        <v>41</v>
      </c>
      <c r="J124" t="s">
        <v>42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>
        <v>45</v>
      </c>
      <c r="F125">
        <v>87</v>
      </c>
      <c r="G125">
        <f>F125-E125</f>
        <v>42</v>
      </c>
      <c r="H125">
        <f>IF(G125&gt;50,0.2*E125,0.1*E125)</f>
        <v>4.5</v>
      </c>
      <c r="I125" t="s">
        <v>41</v>
      </c>
      <c r="J125" t="s">
        <v>42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>
        <v>60</v>
      </c>
      <c r="F126">
        <v>124</v>
      </c>
      <c r="G126">
        <f>F126-E126</f>
        <v>64</v>
      </c>
      <c r="H126">
        <f>IF(G126&gt;50,0.2*E126,0.1*E126)</f>
        <v>12</v>
      </c>
      <c r="I126" t="s">
        <v>41</v>
      </c>
      <c r="J126" t="s">
        <v>42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>
        <v>4</v>
      </c>
      <c r="F127">
        <v>7</v>
      </c>
      <c r="G127">
        <f>F127-E127</f>
        <v>3</v>
      </c>
      <c r="H127">
        <f>IF(G127&gt;50,0.2*E127,0.1*E127)</f>
        <v>0.4</v>
      </c>
      <c r="I127" t="s">
        <v>41</v>
      </c>
      <c r="J127" t="s">
        <v>42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>
        <v>344</v>
      </c>
      <c r="F128">
        <v>502</v>
      </c>
      <c r="G128">
        <f>F128-E128</f>
        <v>158</v>
      </c>
      <c r="H128">
        <f>IF(G128&gt;50,0.2*E128,0.1*E128)</f>
        <v>68.8</v>
      </c>
      <c r="I128" t="s">
        <v>37</v>
      </c>
      <c r="J128" t="s">
        <v>38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>
        <v>42</v>
      </c>
      <c r="F129">
        <v>77</v>
      </c>
      <c r="G129">
        <f>F129-E129</f>
        <v>35</v>
      </c>
      <c r="H129">
        <f>IF(G129&gt;50,0.2*E129,0.1*E129)</f>
        <v>4.2</v>
      </c>
      <c r="I129" t="s">
        <v>39</v>
      </c>
      <c r="J129" t="s">
        <v>40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>
        <v>58.3</v>
      </c>
      <c r="F130">
        <v>98.4</v>
      </c>
      <c r="G130">
        <f>F130-E130</f>
        <v>40.100000000000009</v>
      </c>
      <c r="H130">
        <f>IF(G130&gt;50,0.2*E130,0.1*E130)</f>
        <v>5.83</v>
      </c>
      <c r="I130" t="s">
        <v>43</v>
      </c>
      <c r="J130" t="s">
        <v>44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>
        <v>45</v>
      </c>
      <c r="F131">
        <v>87</v>
      </c>
      <c r="G131">
        <f>F131-E131</f>
        <v>42</v>
      </c>
      <c r="H131">
        <f>IF(G131&gt;50,0.2*E131,0.1*E131)</f>
        <v>4.5</v>
      </c>
      <c r="I131" t="s">
        <v>43</v>
      </c>
      <c r="J131" t="s">
        <v>44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>
        <v>4</v>
      </c>
      <c r="F132">
        <v>7</v>
      </c>
      <c r="G132">
        <f>F132-E132</f>
        <v>3</v>
      </c>
      <c r="H132">
        <f>IF(G132&gt;50,0.2*E132,0.1*E132)</f>
        <v>0.4</v>
      </c>
      <c r="I132" t="s">
        <v>43</v>
      </c>
      <c r="J132" t="s">
        <v>44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>
        <v>4</v>
      </c>
      <c r="F133">
        <v>7</v>
      </c>
      <c r="G133">
        <f>F133-E133</f>
        <v>3</v>
      </c>
      <c r="H133">
        <f>IF(G133&gt;50,0.2*E133,0.1*E133)</f>
        <v>0.4</v>
      </c>
      <c r="I133" t="s">
        <v>43</v>
      </c>
      <c r="J133" t="s">
        <v>44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>
        <v>58.3</v>
      </c>
      <c r="F134">
        <v>98.4</v>
      </c>
      <c r="G134">
        <f>F134-E134</f>
        <v>40.100000000000009</v>
      </c>
      <c r="H134">
        <f>IF(G134&gt;50,0.2*E134,0.1*E134)</f>
        <v>5.83</v>
      </c>
      <c r="I134" t="s">
        <v>37</v>
      </c>
      <c r="J134" t="s">
        <v>38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>
        <v>58.3</v>
      </c>
      <c r="F135">
        <v>98.4</v>
      </c>
      <c r="G135">
        <f>F135-E135</f>
        <v>40.100000000000009</v>
      </c>
      <c r="H135">
        <f>IF(G135&gt;50,0.2*E135,0.1*E135)</f>
        <v>5.83</v>
      </c>
      <c r="I135" t="s">
        <v>41</v>
      </c>
      <c r="J135" t="s">
        <v>42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>
        <v>344</v>
      </c>
      <c r="F136">
        <v>502</v>
      </c>
      <c r="G136">
        <f>F136-E136</f>
        <v>158</v>
      </c>
      <c r="H136">
        <f>IF(G136&gt;50,0.2*E136,0.1*E136)</f>
        <v>68.8</v>
      </c>
      <c r="I136" t="s">
        <v>37</v>
      </c>
      <c r="J136" t="s">
        <v>38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>
        <v>60</v>
      </c>
      <c r="F137">
        <v>124</v>
      </c>
      <c r="G137">
        <f>F137-E137</f>
        <v>64</v>
      </c>
      <c r="H137">
        <f>IF(G137&gt;50,0.2*E137,0.1*E137)</f>
        <v>12</v>
      </c>
      <c r="I137" t="s">
        <v>41</v>
      </c>
      <c r="J137" t="s">
        <v>42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>
        <v>58.3</v>
      </c>
      <c r="F138">
        <v>98.4</v>
      </c>
      <c r="G138">
        <f>F138-E138</f>
        <v>40.100000000000009</v>
      </c>
      <c r="H138">
        <f>IF(G138&gt;50,0.2*E138,0.1*E138)</f>
        <v>5.83</v>
      </c>
      <c r="I138" t="s">
        <v>39</v>
      </c>
      <c r="J138" t="s">
        <v>40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>
        <v>344</v>
      </c>
      <c r="F139">
        <v>502</v>
      </c>
      <c r="G139">
        <f>F139-E139</f>
        <v>158</v>
      </c>
      <c r="H139">
        <f>IF(G139&gt;50,0.2*E139,0.1*E139)</f>
        <v>68.8</v>
      </c>
      <c r="I139" t="s">
        <v>37</v>
      </c>
      <c r="J139" t="s">
        <v>38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>
        <v>45</v>
      </c>
      <c r="F140">
        <v>87</v>
      </c>
      <c r="G140">
        <f>F140-E140</f>
        <v>42</v>
      </c>
      <c r="H140">
        <f>IF(G140&gt;50,0.2*E140,0.1*E140)</f>
        <v>4.5</v>
      </c>
      <c r="I140" t="s">
        <v>41</v>
      </c>
      <c r="J140" t="s">
        <v>42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>
        <v>45</v>
      </c>
      <c r="F141">
        <v>87</v>
      </c>
      <c r="G141">
        <f>F141-E141</f>
        <v>42</v>
      </c>
      <c r="H141">
        <f>IF(G141&gt;50,0.2*E141,0.1*E141)</f>
        <v>4.5</v>
      </c>
      <c r="I141" t="s">
        <v>39</v>
      </c>
      <c r="J141" t="s">
        <v>40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>
        <v>4</v>
      </c>
      <c r="F142">
        <v>7</v>
      </c>
      <c r="G142">
        <f>F142-E142</f>
        <v>3</v>
      </c>
      <c r="H142">
        <f>IF(G142&gt;50,0.2*E142,0.1*E142)</f>
        <v>0.4</v>
      </c>
      <c r="I142" t="s">
        <v>39</v>
      </c>
      <c r="J142" t="s">
        <v>40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>
        <v>60</v>
      </c>
      <c r="F143">
        <v>124</v>
      </c>
      <c r="G143">
        <f>F143-E143</f>
        <v>64</v>
      </c>
      <c r="H143">
        <f>IF(G143&gt;50,0.2*E143,0.1*E143)</f>
        <v>12</v>
      </c>
      <c r="I143" t="s">
        <v>39</v>
      </c>
      <c r="J143" t="s">
        <v>40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>
        <v>58.3</v>
      </c>
      <c r="F144">
        <v>98.4</v>
      </c>
      <c r="G144">
        <f>F144-E144</f>
        <v>40.100000000000009</v>
      </c>
      <c r="H144">
        <f>IF(G144&gt;50,0.2*E144,0.1*E144)</f>
        <v>5.83</v>
      </c>
      <c r="I144" t="s">
        <v>43</v>
      </c>
      <c r="J144" t="s">
        <v>44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>
        <v>60</v>
      </c>
      <c r="F145">
        <v>124</v>
      </c>
      <c r="G145">
        <f>F145-E145</f>
        <v>64</v>
      </c>
      <c r="H145">
        <f>IF(G145&gt;50,0.2*E145,0.1*E145)</f>
        <v>12</v>
      </c>
      <c r="I145" t="s">
        <v>43</v>
      </c>
      <c r="J145" t="s">
        <v>44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>
        <v>45</v>
      </c>
      <c r="F146">
        <v>87</v>
      </c>
      <c r="G146">
        <f>F146-E146</f>
        <v>42</v>
      </c>
      <c r="H146">
        <f>IF(G146&gt;50,0.2*E146,0.1*E146)</f>
        <v>4.5</v>
      </c>
      <c r="I146" t="s">
        <v>43</v>
      </c>
      <c r="J146" t="s">
        <v>44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>
        <v>344</v>
      </c>
      <c r="F147">
        <v>502</v>
      </c>
      <c r="G147">
        <f>F147-E147</f>
        <v>158</v>
      </c>
      <c r="H147">
        <f>IF(G147&gt;50,0.2*E147,0.1*E147)</f>
        <v>68.8</v>
      </c>
      <c r="I147" t="s">
        <v>43</v>
      </c>
      <c r="J147" t="s">
        <v>44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>
        <v>58.3</v>
      </c>
      <c r="F148">
        <v>98.4</v>
      </c>
      <c r="G148">
        <f>F148-E148</f>
        <v>40.100000000000009</v>
      </c>
      <c r="H148">
        <f>IF(G148&gt;50,0.2*E148,0.1*E148)</f>
        <v>5.83</v>
      </c>
      <c r="I148" t="s">
        <v>37</v>
      </c>
      <c r="J148" t="s">
        <v>38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>
        <v>4</v>
      </c>
      <c r="F149">
        <v>7</v>
      </c>
      <c r="G149">
        <f>F149-E149</f>
        <v>3</v>
      </c>
      <c r="H149">
        <f>IF(G149&gt;50,0.2*E149,0.1*E149)</f>
        <v>0.4</v>
      </c>
      <c r="I149" t="s">
        <v>41</v>
      </c>
      <c r="J149" t="s">
        <v>42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>
        <v>344</v>
      </c>
      <c r="F150">
        <v>502</v>
      </c>
      <c r="G150">
        <f>F150-E150</f>
        <v>158</v>
      </c>
      <c r="H150">
        <f>IF(G150&gt;50,0.2*E150,0.1*E150)</f>
        <v>68.8</v>
      </c>
      <c r="I150" t="s">
        <v>37</v>
      </c>
      <c r="J150" t="s">
        <v>38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>
        <v>60</v>
      </c>
      <c r="F151">
        <v>124</v>
      </c>
      <c r="G151">
        <f>F151-E151</f>
        <v>64</v>
      </c>
      <c r="H151">
        <f>IF(G151&gt;50,0.2*E151,0.1*E151)</f>
        <v>12</v>
      </c>
      <c r="I151" t="s">
        <v>41</v>
      </c>
      <c r="J151" t="s">
        <v>42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>
        <v>60</v>
      </c>
      <c r="F152">
        <v>124</v>
      </c>
      <c r="G152">
        <f>F152-E152</f>
        <v>64</v>
      </c>
      <c r="H152">
        <f>IF(G152&gt;50,0.2*E152,0.1*E152)</f>
        <v>12</v>
      </c>
      <c r="I152" t="s">
        <v>39</v>
      </c>
      <c r="J152" t="s">
        <v>40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>
        <v>45</v>
      </c>
      <c r="F153">
        <v>87</v>
      </c>
      <c r="G153">
        <f>F153-E153</f>
        <v>42</v>
      </c>
      <c r="H153">
        <f>IF(G153&gt;50,0.2*E153,0.1*E153)</f>
        <v>4.5</v>
      </c>
      <c r="I153" t="s">
        <v>37</v>
      </c>
      <c r="J153" t="s">
        <v>38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>
        <v>344</v>
      </c>
      <c r="F154">
        <v>502</v>
      </c>
      <c r="G154">
        <f>F154-E154</f>
        <v>158</v>
      </c>
      <c r="H154">
        <f>IF(G154&gt;50,0.2*E154,0.1*E154)</f>
        <v>68.8</v>
      </c>
      <c r="I154" t="s">
        <v>41</v>
      </c>
      <c r="J154" t="s">
        <v>42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>
        <v>58.3</v>
      </c>
      <c r="F155">
        <v>98.4</v>
      </c>
      <c r="G155">
        <f>F155-E155</f>
        <v>40.100000000000009</v>
      </c>
      <c r="H155">
        <f>IF(G155&gt;50,0.2*E155,0.1*E155)</f>
        <v>5.83</v>
      </c>
      <c r="I155" t="s">
        <v>39</v>
      </c>
      <c r="J155" t="s">
        <v>40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>
        <v>45</v>
      </c>
      <c r="F156">
        <v>87</v>
      </c>
      <c r="G156">
        <f>F156-E156</f>
        <v>42</v>
      </c>
      <c r="H156">
        <f>IF(G156&gt;50,0.2*E156,0.1*E156)</f>
        <v>4.5</v>
      </c>
      <c r="I156" t="s">
        <v>41</v>
      </c>
      <c r="J156" t="s">
        <v>42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>
        <v>60</v>
      </c>
      <c r="F157">
        <v>124</v>
      </c>
      <c r="G157">
        <f>F157-E157</f>
        <v>64</v>
      </c>
      <c r="H157">
        <f>IF(G157&gt;50,0.2*E157,0.1*E157)</f>
        <v>12</v>
      </c>
      <c r="I157" t="s">
        <v>41</v>
      </c>
      <c r="J157" t="s">
        <v>42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>
        <v>4</v>
      </c>
      <c r="F158">
        <v>7</v>
      </c>
      <c r="G158">
        <f>F158-E158</f>
        <v>3</v>
      </c>
      <c r="H158">
        <f>IF(G158&gt;50,0.2*E158,0.1*E158)</f>
        <v>0.4</v>
      </c>
      <c r="I158" t="s">
        <v>41</v>
      </c>
      <c r="J158" t="s">
        <v>42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>
        <v>344</v>
      </c>
      <c r="F159">
        <v>502</v>
      </c>
      <c r="G159">
        <f>F159-E159</f>
        <v>158</v>
      </c>
      <c r="H159">
        <f>IF(G159&gt;50,0.2*E159,0.1*E159)</f>
        <v>68.8</v>
      </c>
      <c r="I159" t="s">
        <v>37</v>
      </c>
      <c r="J159" t="s">
        <v>38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>
        <v>42</v>
      </c>
      <c r="F160">
        <v>77</v>
      </c>
      <c r="G160">
        <f>F160-E160</f>
        <v>35</v>
      </c>
      <c r="H160">
        <f>IF(G160&gt;50,0.2*E160,0.1*E160)</f>
        <v>4.2</v>
      </c>
      <c r="I160" t="s">
        <v>41</v>
      </c>
      <c r="J160" t="s">
        <v>42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>
        <v>58.3</v>
      </c>
      <c r="F161">
        <v>98.4</v>
      </c>
      <c r="G161">
        <f>F161-E161</f>
        <v>40.100000000000009</v>
      </c>
      <c r="H161">
        <f>IF(G161&gt;50,0.2*E161,0.1*E161)</f>
        <v>5.83</v>
      </c>
      <c r="I161" t="s">
        <v>43</v>
      </c>
      <c r="J161" t="s">
        <v>44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>
        <v>45</v>
      </c>
      <c r="F162">
        <v>87</v>
      </c>
      <c r="G162">
        <f>F162-E162</f>
        <v>42</v>
      </c>
      <c r="H162">
        <f>IF(G162&gt;50,0.2*E162,0.1*E162)</f>
        <v>4.5</v>
      </c>
      <c r="I162" t="s">
        <v>39</v>
      </c>
      <c r="J162" t="s">
        <v>40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>
        <v>4</v>
      </c>
      <c r="F163">
        <v>7</v>
      </c>
      <c r="G163">
        <f>F163-E163</f>
        <v>3</v>
      </c>
      <c r="H163">
        <f>IF(G163&gt;50,0.2*E163,0.1*E163)</f>
        <v>0.4</v>
      </c>
      <c r="I163" t="s">
        <v>37</v>
      </c>
      <c r="J163" t="s">
        <v>38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>
        <v>4</v>
      </c>
      <c r="F164">
        <v>7</v>
      </c>
      <c r="G164">
        <f>F164-E164</f>
        <v>3</v>
      </c>
      <c r="H164">
        <f>IF(G164&gt;50,0.2*E164,0.1*E164)</f>
        <v>0.4</v>
      </c>
      <c r="I164" t="s">
        <v>41</v>
      </c>
      <c r="J164" t="s">
        <v>42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>
        <v>58.3</v>
      </c>
      <c r="F165">
        <v>98.4</v>
      </c>
      <c r="G165">
        <f>F165-E165</f>
        <v>40.100000000000009</v>
      </c>
      <c r="H165">
        <f>IF(G165&gt;50,0.2*E165,0.1*E165)</f>
        <v>5.83</v>
      </c>
      <c r="I165" t="s">
        <v>41</v>
      </c>
      <c r="J165" t="s">
        <v>42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>
        <v>58.3</v>
      </c>
      <c r="F166">
        <v>98.4</v>
      </c>
      <c r="G166">
        <f>F166-E166</f>
        <v>40.100000000000009</v>
      </c>
      <c r="H166">
        <f>IF(G166&gt;50,0.2*E166,0.1*E166)</f>
        <v>5.83</v>
      </c>
      <c r="I166" t="s">
        <v>41</v>
      </c>
      <c r="J166" t="s">
        <v>42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>
        <v>344</v>
      </c>
      <c r="F167">
        <v>502</v>
      </c>
      <c r="G167">
        <f>F167-E167</f>
        <v>158</v>
      </c>
      <c r="H167">
        <f>IF(G167&gt;50,0.2*E167,0.1*E167)</f>
        <v>68.8</v>
      </c>
      <c r="I167" t="s">
        <v>41</v>
      </c>
      <c r="J167" t="s">
        <v>42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>
        <v>60</v>
      </c>
      <c r="F168">
        <v>124</v>
      </c>
      <c r="G168">
        <f>F168-E168</f>
        <v>64</v>
      </c>
      <c r="H168">
        <f>IF(G168&gt;50,0.2*E168,0.1*E168)</f>
        <v>12</v>
      </c>
      <c r="I168" t="s">
        <v>41</v>
      </c>
      <c r="J168" t="s">
        <v>42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>
        <v>58.3</v>
      </c>
      <c r="F169">
        <v>98.4</v>
      </c>
      <c r="G169">
        <f>F169-E169</f>
        <v>40.100000000000009</v>
      </c>
      <c r="H169">
        <f>IF(G169&gt;50,0.2*E169,0.1*E169)</f>
        <v>5.83</v>
      </c>
      <c r="I169" t="s">
        <v>41</v>
      </c>
      <c r="J169" t="s">
        <v>42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>
        <v>344</v>
      </c>
      <c r="F170">
        <v>502</v>
      </c>
      <c r="G170">
        <f>F170-E170</f>
        <v>158</v>
      </c>
      <c r="H170">
        <f>IF(G170&gt;50,0.2*E170,0.1*E170)</f>
        <v>68.8</v>
      </c>
      <c r="I170" t="s">
        <v>41</v>
      </c>
      <c r="J170" t="s">
        <v>42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>
        <v>45</v>
      </c>
      <c r="F171">
        <v>87</v>
      </c>
      <c r="G171">
        <f>F171-E171</f>
        <v>42</v>
      </c>
      <c r="H171">
        <f>IF(G171&gt;50,0.2*E171,0.1*E171)</f>
        <v>4.5</v>
      </c>
      <c r="I171" t="s">
        <v>37</v>
      </c>
      <c r="J171" t="s">
        <v>38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>
        <v>45</v>
      </c>
      <c r="F172">
        <v>87</v>
      </c>
      <c r="G172">
        <f>F172-E172</f>
        <v>42</v>
      </c>
      <c r="H172">
        <f>IF(G172&gt;50,0.2*E172,0.1*E172)</f>
        <v>4.5</v>
      </c>
      <c r="I172" t="s">
        <v>39</v>
      </c>
      <c r="J172" t="s">
        <v>40</v>
      </c>
      <c r="K172" t="s">
        <v>17</v>
      </c>
    </row>
    <row r="174" spans="1:11">
      <c r="A174" s="1" t="s">
        <v>47</v>
      </c>
      <c r="F174">
        <f>SUM(F2:F172)</f>
        <v>17110.599999999995</v>
      </c>
    </row>
    <row r="175" spans="1:11">
      <c r="A175" s="1" t="s">
        <v>48</v>
      </c>
      <c r="F175">
        <f>SUMIF(F2:F172,"&gt;50")</f>
        <v>16088.399999999994</v>
      </c>
    </row>
    <row r="176" spans="1:11">
      <c r="A176" s="1" t="s">
        <v>49</v>
      </c>
      <c r="F176">
        <f>SUMIF(F2:F172,"&lt;=50")</f>
        <v>1022.1999999999997</v>
      </c>
    </row>
  </sheetData>
  <autoFilter ref="A1:K172" xr:uid="{00000000-0001-0000-0000-000000000000}"/>
  <sortState xmlns:xlrd2="http://schemas.microsoft.com/office/spreadsheetml/2017/richdata2" ref="A2:K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Rosis Neupane</cp:lastModifiedBy>
  <dcterms:created xsi:type="dcterms:W3CDTF">2014-06-11T22:14:31Z</dcterms:created>
  <dcterms:modified xsi:type="dcterms:W3CDTF">2023-03-01T13:45:13Z</dcterms:modified>
</cp:coreProperties>
</file>