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rk-my.sharepoint.com/personal/rossetti_uark_edu/Documents/MyDocuments/Teaching/Courses/Simulation Courses/INEG 3623/Course Offerings/Unit Sessions with Notes/Unit 2 Introduction to Arena/Chapter3/"/>
    </mc:Choice>
  </mc:AlternateContent>
  <xr:revisionPtr revIDLastSave="32" documentId="13_ncr:1_{92A9A23C-66F0-254F-81D3-1A1BE7BF968B}" xr6:coauthVersionLast="47" xr6:coauthVersionMax="47" xr10:uidLastSave="{0D4A99A1-5642-F443-AF23-55D29CD4941A}"/>
  <bookViews>
    <workbookView xWindow="7640" yWindow="460" windowWidth="25240" windowHeight="20220" xr2:uid="{00000000-000D-0000-FFFF-FFFF00000000}"/>
  </bookViews>
  <sheets>
    <sheet name="Z Approach" sheetId="11" r:id="rId1"/>
    <sheet name="StudentT Approach" sheetId="6" r:id="rId2"/>
    <sheet name="Half-Width Ratio" sheetId="7" r:id="rId3"/>
    <sheet name="Computing S from hw" sheetId="10" r:id="rId4"/>
    <sheet name="Student-t" sheetId="9" r:id="rId5"/>
    <sheet name="Boxplot Parameters XYZZ" sheetId="4" state="veryHidden" r:id="rId6"/>
  </sheets>
  <definedNames>
    <definedName name="alpha">#REF!</definedName>
    <definedName name="Count">#REF!</definedName>
    <definedName name="data">#REF!</definedName>
    <definedName name="df">#REF!</definedName>
    <definedName name="diff">#REF!</definedName>
    <definedName name="halfwidth">#REF!</definedName>
    <definedName name="lowerchisqvalue">#REF!</definedName>
    <definedName name="one">#REF!</definedName>
    <definedName name="rep">#REF!</definedName>
    <definedName name="s_squared">#REF!</definedName>
    <definedName name="StdDev">#REF!</definedName>
    <definedName name="StdError">#REF!</definedName>
    <definedName name="tvalue">#REF!</definedName>
    <definedName name="two">#REF!</definedName>
    <definedName name="upperchisqvalue">#REF!</definedName>
    <definedName name="vAlpha">#REF!</definedName>
    <definedName name="Variance">#REF!</definedName>
    <definedName name="xb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9" l="1"/>
  <c r="B12" i="9"/>
  <c r="B13" i="9"/>
  <c r="B11" i="9"/>
  <c r="B9" i="9"/>
  <c r="B6" i="11"/>
  <c r="B7" i="11"/>
  <c r="B8" i="11"/>
  <c r="B9" i="11"/>
  <c r="E4" i="10"/>
  <c r="B6" i="10"/>
  <c r="B7" i="10"/>
  <c r="E5" i="10"/>
  <c r="B6" i="7"/>
  <c r="B8" i="9"/>
  <c r="B6" i="6"/>
  <c r="B7" i="6"/>
  <c r="B8" i="6"/>
  <c r="B9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B2" i="4"/>
  <c r="B4" i="4"/>
  <c r="B6" i="4"/>
  <c r="B8" i="4"/>
  <c r="D2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J3" i="4"/>
  <c r="J2" i="4"/>
  <c r="L6" i="4"/>
  <c r="L5" i="4"/>
  <c r="B12" i="4"/>
  <c r="H28" i="4"/>
  <c r="H27" i="4"/>
  <c r="B13" i="4"/>
  <c r="H26" i="4"/>
  <c r="H25" i="4"/>
  <c r="B11" i="4"/>
  <c r="B14" i="4"/>
  <c r="B16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B19" i="4"/>
  <c r="H24" i="4"/>
  <c r="H23" i="4"/>
  <c r="H22" i="4"/>
  <c r="H21" i="4"/>
  <c r="H20" i="4"/>
  <c r="B18" i="4"/>
  <c r="H19" i="4"/>
  <c r="H18" i="4"/>
  <c r="H17" i="4"/>
  <c r="H16" i="4"/>
  <c r="B15" i="4"/>
  <c r="B17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L3" i="4"/>
  <c r="L2" i="4"/>
  <c r="B3" i="4"/>
  <c r="H14" i="4"/>
  <c r="H13" i="4"/>
  <c r="H12" i="4"/>
  <c r="H11" i="4"/>
  <c r="B5" i="4"/>
  <c r="B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B10" i="4"/>
  <c r="H10" i="4"/>
  <c r="H9" i="4"/>
  <c r="H8" i="4"/>
  <c r="H7" i="4"/>
  <c r="H6" i="4"/>
  <c r="B9" i="4"/>
  <c r="H5" i="4"/>
  <c r="H4" i="4"/>
  <c r="H3" i="4"/>
  <c r="H2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Industrial Engineering</author>
  </authors>
  <commentList>
    <comment ref="B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Industrial Engineering:</t>
        </r>
        <r>
          <rPr>
            <sz val="8"/>
            <color indexed="81"/>
            <rFont val="Tahoma"/>
            <family val="2"/>
          </rPr>
          <t xml:space="preserve">
I could have used TINV(B2,B5)</t>
        </r>
      </text>
    </comment>
  </commentList>
</comments>
</file>

<file path=xl/sharedStrings.xml><?xml version="1.0" encoding="utf-8"?>
<sst xmlns="http://schemas.openxmlformats.org/spreadsheetml/2006/main" count="37" uniqueCount="34">
  <si>
    <t>half-width</t>
  </si>
  <si>
    <t>alpha</t>
  </si>
  <si>
    <t>difference</t>
  </si>
  <si>
    <t>Sheet2 Chart 1</t>
  </si>
  <si>
    <t>df</t>
  </si>
  <si>
    <t>Initial Number of Replications</t>
  </si>
  <si>
    <t>Desired Half-Width</t>
  </si>
  <si>
    <t>Initial Half-Width</t>
  </si>
  <si>
    <t>Required Sample Size</t>
  </si>
  <si>
    <t>h =</t>
  </si>
  <si>
    <t>alpha =</t>
  </si>
  <si>
    <t>n =</t>
  </si>
  <si>
    <t>t(alpha/2,n-1)</t>
  </si>
  <si>
    <t>s =</t>
  </si>
  <si>
    <t>desired E=</t>
  </si>
  <si>
    <t>z(alpha/2)</t>
  </si>
  <si>
    <t>n &gt;=</t>
  </si>
  <si>
    <t>Initial std dev =</t>
  </si>
  <si>
    <t>desired half-width =</t>
  </si>
  <si>
    <t>confidence level =</t>
  </si>
  <si>
    <t>alpha/2 =</t>
  </si>
  <si>
    <t>𝛼/2 =</t>
  </si>
  <si>
    <t>1-(𝛼/2) =</t>
  </si>
  <si>
    <t>z_(𝛼/2)</t>
  </si>
  <si>
    <t>Type 1 error, 𝛼 =</t>
  </si>
  <si>
    <t>Recommended n =</t>
  </si>
  <si>
    <t>Desired half-width =</t>
  </si>
  <si>
    <t>t_alpha/2, n-1</t>
  </si>
  <si>
    <t>1-alpha</t>
  </si>
  <si>
    <t>1-(alpha/2)</t>
  </si>
  <si>
    <t>T.INV(1-alpha, df)</t>
  </si>
  <si>
    <t>T.INV(1-(alpha/2), df)</t>
  </si>
  <si>
    <t>T.INV.2T(alpha,df)</t>
  </si>
  <si>
    <t>TINV(alpha,df)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</si>
</sst>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23399</xdr:colOff>
      <xdr:row>6</xdr:row>
      <xdr:rowOff>151705</xdr:rowOff>
    </xdr:from>
    <xdr:ext cx="569130" cy="209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7DB232-A5BD-9E43-B212-CE58A82FC8CA}"/>
                </a:ext>
              </a:extLst>
            </xdr:cNvPr>
            <xdr:cNvSpPr txBox="1"/>
          </xdr:nvSpPr>
          <xdr:spPr>
            <a:xfrm>
              <a:off x="2067577" y="1143349"/>
              <a:ext cx="569130" cy="20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Φ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lang="en-US" sz="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D7DB232-A5BD-9E43-B212-CE58A82FC8CA}"/>
                </a:ext>
              </a:extLst>
            </xdr:cNvPr>
            <xdr:cNvSpPr txBox="1"/>
          </xdr:nvSpPr>
          <xdr:spPr>
            <a:xfrm>
              <a:off x="2067577" y="1143349"/>
              <a:ext cx="569130" cy="20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US" sz="80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en-US" sz="800" b="0" i="0">
                  <a:latin typeface="Cambria Math" panose="02040503050406030204" pitchFamily="18" charset="0"/>
                </a:rPr>
                <a:t>−1) </a:t>
              </a:r>
              <a:r>
                <a:rPr lang="en-US" sz="800" i="0">
                  <a:latin typeface="Cambria Math" panose="02040503050406030204" pitchFamily="18" charset="0"/>
                </a:rPr>
                <a:t>(</a:t>
              </a:r>
              <a:r>
                <a:rPr lang="en-US" sz="800" b="0" i="0">
                  <a:latin typeface="Cambria Math" panose="02040503050406030204" pitchFamily="18" charset="0"/>
                </a:rPr>
                <a:t>1−</a:t>
              </a:r>
              <a:r>
                <a:rPr lang="en-US" sz="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800" b="0" i="0">
                  <a:latin typeface="Cambria Math" panose="02040503050406030204" pitchFamily="18" charset="0"/>
                </a:rPr>
                <a:t>2)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</xdr:row>
      <xdr:rowOff>0</xdr:rowOff>
    </xdr:from>
    <xdr:to>
      <xdr:col>5</xdr:col>
      <xdr:colOff>241300</xdr:colOff>
      <xdr:row>16</xdr:row>
      <xdr:rowOff>76200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6EFC2978-4292-E748-B232-4BC91E389759}"/>
            </a:ext>
          </a:extLst>
        </xdr:cNvPr>
        <xdr:cNvSpPr txBox="1">
          <a:spLocks noChangeArrowheads="1"/>
        </xdr:cNvSpPr>
      </xdr:nvSpPr>
      <xdr:spPr bwMode="auto">
        <a:xfrm>
          <a:off x="1536700" y="165100"/>
          <a:ext cx="2171700" cy="256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Sample size determination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Run goal seek to find  the values of n such that the half-width is less than the specified desired bound.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1) Specify alpha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2) Specify S (standard deviation)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3) Specify bound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4) Specify initial n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5) Run Goal Seek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   a) Tools&gt; Goal Seek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   b) Set cell $b$9 to Value: 0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   by changing cell $b$5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63500</xdr:rowOff>
    </xdr:from>
    <xdr:to>
      <xdr:col>5</xdr:col>
      <xdr:colOff>12700</xdr:colOff>
      <xdr:row>11</xdr:row>
      <xdr:rowOff>152400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0B4A9CDB-C779-6F48-930F-705B0183B3EE}"/>
            </a:ext>
          </a:extLst>
        </xdr:cNvPr>
        <xdr:cNvSpPr txBox="1">
          <a:spLocks noChangeArrowheads="1"/>
        </xdr:cNvSpPr>
      </xdr:nvSpPr>
      <xdr:spPr bwMode="auto">
        <a:xfrm>
          <a:off x="2997200" y="63500"/>
          <a:ext cx="1879600" cy="190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Arena gives you the half-width for a 95% confidence interval when performing replications.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1) Plug in half-width from Arena output into B3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2) Plug in number of initial replications in B4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3) Plug in desired half-width into B6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3</xdr:col>
      <xdr:colOff>330200</xdr:colOff>
      <xdr:row>3</xdr:row>
      <xdr:rowOff>152400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DA55614D-0446-944F-9548-486B7BF5B399}"/>
            </a:ext>
          </a:extLst>
        </xdr:cNvPr>
        <xdr:cNvSpPr txBox="1">
          <a:spLocks noChangeArrowheads="1"/>
        </xdr:cNvSpPr>
      </xdr:nvSpPr>
      <xdr:spPr bwMode="auto">
        <a:xfrm>
          <a:off x="139700" y="101600"/>
          <a:ext cx="2209800" cy="546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This sheet illustrates the Student-t related functions.</a:t>
          </a:r>
        </a:p>
      </xdr:txBody>
    </xdr:sp>
    <xdr:clientData/>
  </xdr:twoCellAnchor>
  <xdr:twoCellAnchor>
    <xdr:from>
      <xdr:col>2</xdr:col>
      <xdr:colOff>439267</xdr:colOff>
      <xdr:row>4</xdr:row>
      <xdr:rowOff>82453</xdr:rowOff>
    </xdr:from>
    <xdr:to>
      <xdr:col>9</xdr:col>
      <xdr:colOff>223367</xdr:colOff>
      <xdr:row>26</xdr:row>
      <xdr:rowOff>6381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44096227-995F-F54E-9122-689C401F2EE1}"/>
            </a:ext>
          </a:extLst>
        </xdr:cNvPr>
        <xdr:cNvSpPr txBox="1">
          <a:spLocks noChangeArrowheads="1"/>
        </xdr:cNvSpPr>
      </xdr:nvSpPr>
      <xdr:spPr bwMode="auto">
        <a:xfrm>
          <a:off x="2034744" y="746172"/>
          <a:ext cx="4474804" cy="30765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Comments: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If you look up the t-value in a statistical table for df=5 and alpha = 0.05 you get 2.015. But Excel says 2.57.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So, what is the problem!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If you look in the table at 0.025 you will see 2.571.  Excel is reporting the upper tail t-value for alpha/2.  In other words, </a:t>
          </a:r>
          <a:r>
            <a:rPr lang="en-US" sz="12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Excel automatically calculates the (1-(alpha/2)) t-value with the TINV.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Because of this, I recommend usingin the T.INV() function, which is the actual inverse CDF function for the Student-t distribution.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T.INV(p, df) = t(p, df) left tail percentage point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 pitchFamily="2" charset="0"/>
            <a:cs typeface="Arial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D08D-131C-5341-9F28-AEEE7F574980}">
  <dimension ref="A2:B10"/>
  <sheetViews>
    <sheetView tabSelected="1" zoomScale="292" zoomScaleNormal="292" workbookViewId="0">
      <selection activeCell="B5" sqref="B5"/>
    </sheetView>
  </sheetViews>
  <sheetFormatPr baseColWidth="10" defaultColWidth="11.5" defaultRowHeight="13" x14ac:dyDescent="0.15"/>
  <cols>
    <col min="1" max="1" width="15.33203125" customWidth="1"/>
    <col min="2" max="2" width="12.1640625" bestFit="1" customWidth="1"/>
  </cols>
  <sheetData>
    <row r="2" spans="1:2" x14ac:dyDescent="0.15">
      <c r="A2" s="5" t="s">
        <v>17</v>
      </c>
      <c r="B2">
        <v>183.66</v>
      </c>
    </row>
    <row r="3" spans="1:2" x14ac:dyDescent="0.15">
      <c r="A3" s="6" t="s">
        <v>18</v>
      </c>
      <c r="B3">
        <v>0.5</v>
      </c>
    </row>
    <row r="4" spans="1:2" x14ac:dyDescent="0.15">
      <c r="A4" s="5" t="s">
        <v>19</v>
      </c>
      <c r="B4">
        <v>0.95</v>
      </c>
    </row>
    <row r="5" spans="1:2" x14ac:dyDescent="0.15">
      <c r="A5" s="5" t="s">
        <v>24</v>
      </c>
      <c r="B5">
        <v>0.05</v>
      </c>
    </row>
    <row r="6" spans="1:2" x14ac:dyDescent="0.15">
      <c r="A6" s="5" t="s">
        <v>21</v>
      </c>
      <c r="B6">
        <f>B5/2</f>
        <v>2.5000000000000001E-2</v>
      </c>
    </row>
    <row r="7" spans="1:2" x14ac:dyDescent="0.15">
      <c r="A7" s="5" t="s">
        <v>22</v>
      </c>
      <c r="B7">
        <f>1-B6</f>
        <v>0.97499999999999998</v>
      </c>
    </row>
    <row r="8" spans="1:2" x14ac:dyDescent="0.15">
      <c r="A8" s="6" t="s">
        <v>23</v>
      </c>
      <c r="B8">
        <f>_xlfn.NORM.S.INV(1-B6)</f>
        <v>1.9599639845400536</v>
      </c>
    </row>
    <row r="9" spans="1:2" x14ac:dyDescent="0.15">
      <c r="A9" s="6" t="s">
        <v>16</v>
      </c>
      <c r="B9">
        <f>(B8*B2/B3)^2</f>
        <v>518304.92231365864</v>
      </c>
    </row>
    <row r="10" spans="1:2" x14ac:dyDescent="0.15">
      <c r="A10" s="4"/>
    </row>
  </sheetData>
  <pageMargins left="0.7" right="0.7" top="0.75" bottom="0.75" header="0.3" footer="0.3"/>
  <ignoredErrors>
    <ignoredError sqref="B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230" zoomScaleNormal="230" workbookViewId="0">
      <selection activeCell="C1" sqref="C1"/>
    </sheetView>
  </sheetViews>
  <sheetFormatPr baseColWidth="10" defaultColWidth="11.5" defaultRowHeight="13" x14ac:dyDescent="0.15"/>
  <cols>
    <col min="1" max="1" width="17.5" bestFit="1" customWidth="1"/>
    <col min="2" max="256" width="8.83203125" customWidth="1"/>
  </cols>
  <sheetData>
    <row r="1" spans="1:4" x14ac:dyDescent="0.15">
      <c r="D1" s="2"/>
    </row>
    <row r="2" spans="1:4" x14ac:dyDescent="0.15">
      <c r="A2" s="7" t="s">
        <v>10</v>
      </c>
      <c r="B2">
        <v>0.05</v>
      </c>
      <c r="D2" s="2"/>
    </row>
    <row r="3" spans="1:4" x14ac:dyDescent="0.15">
      <c r="A3" s="7" t="s">
        <v>17</v>
      </c>
      <c r="B3" s="4">
        <v>7.548679484</v>
      </c>
      <c r="D3" s="2"/>
    </row>
    <row r="4" spans="1:4" x14ac:dyDescent="0.15">
      <c r="A4" s="7" t="s">
        <v>26</v>
      </c>
      <c r="B4">
        <v>1</v>
      </c>
      <c r="D4" s="2"/>
    </row>
    <row r="5" spans="1:4" x14ac:dyDescent="0.15">
      <c r="A5" s="7" t="s">
        <v>25</v>
      </c>
      <c r="B5">
        <v>221.31021927623937</v>
      </c>
      <c r="D5" s="2"/>
    </row>
    <row r="6" spans="1:4" x14ac:dyDescent="0.15">
      <c r="A6" s="7" t="s">
        <v>20</v>
      </c>
      <c r="B6">
        <f>B2/2</f>
        <v>2.5000000000000001E-2</v>
      </c>
      <c r="D6" s="2"/>
    </row>
    <row r="7" spans="1:4" x14ac:dyDescent="0.15">
      <c r="A7" s="7" t="s">
        <v>27</v>
      </c>
      <c r="B7">
        <f>TINV(2*B6,B5-1)</f>
        <v>1.9708055923849004</v>
      </c>
      <c r="D7" s="2"/>
    </row>
    <row r="8" spans="1:4" x14ac:dyDescent="0.15">
      <c r="A8" s="7" t="s">
        <v>0</v>
      </c>
      <c r="B8">
        <f>B7*B3/SQRT(B5)</f>
        <v>1.0000323228228531</v>
      </c>
      <c r="D8" s="2"/>
    </row>
    <row r="9" spans="1:4" x14ac:dyDescent="0.15">
      <c r="A9" s="7" t="s">
        <v>2</v>
      </c>
      <c r="B9">
        <f>B8-B4</f>
        <v>3.2322822853148026E-5</v>
      </c>
    </row>
  </sheetData>
  <phoneticPr fontId="0" type="noConversion"/>
  <pageMargins left="0.75" right="0.75" top="1" bottom="1" header="0.5" footer="0.5"/>
  <pageSetup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"/>
  <sheetViews>
    <sheetView zoomScale="236" zoomScaleNormal="236" workbookViewId="0">
      <selection activeCell="B6" sqref="B6"/>
    </sheetView>
  </sheetViews>
  <sheetFormatPr baseColWidth="10" defaultColWidth="11.5" defaultRowHeight="13" x14ac:dyDescent="0.15"/>
  <cols>
    <col min="1" max="1" width="28.5" bestFit="1" customWidth="1"/>
    <col min="2" max="256" width="8.83203125" customWidth="1"/>
  </cols>
  <sheetData>
    <row r="2" spans="1:2" x14ac:dyDescent="0.15">
      <c r="A2" s="2"/>
    </row>
    <row r="3" spans="1:2" x14ac:dyDescent="0.15">
      <c r="A3" s="3" t="s">
        <v>7</v>
      </c>
      <c r="B3" s="1">
        <v>6.9130000000000003</v>
      </c>
    </row>
    <row r="4" spans="1:2" x14ac:dyDescent="0.15">
      <c r="A4" s="3" t="s">
        <v>5</v>
      </c>
      <c r="B4" s="1">
        <v>10</v>
      </c>
    </row>
    <row r="5" spans="1:2" x14ac:dyDescent="0.15">
      <c r="A5" s="3" t="s">
        <v>6</v>
      </c>
      <c r="B5" s="1">
        <v>2</v>
      </c>
    </row>
    <row r="6" spans="1:2" x14ac:dyDescent="0.15">
      <c r="A6" s="3" t="s">
        <v>8</v>
      </c>
      <c r="B6" s="1">
        <f>(B4*B3^2)/(B5^2)</f>
        <v>119.4739225</v>
      </c>
    </row>
    <row r="7" spans="1:2" x14ac:dyDescent="0.15">
      <c r="A7" s="3"/>
      <c r="B7" s="1"/>
    </row>
    <row r="8" spans="1:2" x14ac:dyDescent="0.15">
      <c r="A8" s="3"/>
      <c r="B8" s="1"/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7"/>
  <sheetViews>
    <sheetView zoomScale="292" zoomScaleNormal="292" workbookViewId="0">
      <selection activeCell="E4" sqref="E4"/>
    </sheetView>
  </sheetViews>
  <sheetFormatPr baseColWidth="10" defaultColWidth="11.5" defaultRowHeight="13" x14ac:dyDescent="0.15"/>
  <sheetData>
    <row r="3" spans="1:5" x14ac:dyDescent="0.15">
      <c r="A3" t="s">
        <v>9</v>
      </c>
      <c r="B3">
        <v>131.38</v>
      </c>
      <c r="D3" s="4" t="s">
        <v>14</v>
      </c>
      <c r="E3">
        <v>0.5</v>
      </c>
    </row>
    <row r="4" spans="1:5" x14ac:dyDescent="0.15">
      <c r="A4" t="s">
        <v>10</v>
      </c>
      <c r="B4">
        <v>0.05</v>
      </c>
      <c r="D4" s="4" t="s">
        <v>15</v>
      </c>
      <c r="E4">
        <f>_xlfn.NORM.S.INV(1-(B4/2))</f>
        <v>1.9599639845400536</v>
      </c>
    </row>
    <row r="5" spans="1:5" x14ac:dyDescent="0.15">
      <c r="A5" t="s">
        <v>11</v>
      </c>
      <c r="B5">
        <v>10</v>
      </c>
      <c r="D5" s="4" t="s">
        <v>16</v>
      </c>
      <c r="E5">
        <f>(E4*B7/E3)^2</f>
        <v>518285.59707454668</v>
      </c>
    </row>
    <row r="6" spans="1:5" x14ac:dyDescent="0.15">
      <c r="A6" t="s">
        <v>12</v>
      </c>
      <c r="B6">
        <f>TINV(B4,B5-1)</f>
        <v>2.2621571627982053</v>
      </c>
    </row>
    <row r="7" spans="1:5" x14ac:dyDescent="0.15">
      <c r="A7" t="s">
        <v>13</v>
      </c>
      <c r="B7">
        <f>(B3*SQRT(B5))/B6</f>
        <v>183.65657604399726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B14"/>
  <sheetViews>
    <sheetView zoomScale="199" zoomScaleNormal="199" workbookViewId="0">
      <selection activeCell="D30" sqref="D30"/>
    </sheetView>
  </sheetViews>
  <sheetFormatPr baseColWidth="10" defaultColWidth="11.5" defaultRowHeight="13" x14ac:dyDescent="0.15"/>
  <cols>
    <col min="1" max="1" width="17.5" bestFit="1" customWidth="1"/>
    <col min="2" max="2" width="12.1640625" customWidth="1"/>
    <col min="3" max="256" width="8.83203125" customWidth="1"/>
  </cols>
  <sheetData>
    <row r="6" spans="1:2" x14ac:dyDescent="0.15">
      <c r="A6" t="s">
        <v>4</v>
      </c>
      <c r="B6">
        <v>5</v>
      </c>
    </row>
    <row r="7" spans="1:2" x14ac:dyDescent="0.15">
      <c r="A7" t="s">
        <v>1</v>
      </c>
      <c r="B7">
        <v>0.05</v>
      </c>
    </row>
    <row r="8" spans="1:2" x14ac:dyDescent="0.15">
      <c r="A8" t="s">
        <v>33</v>
      </c>
      <c r="B8">
        <f>TINV(B7,B6)</f>
        <v>2.570581835636315</v>
      </c>
    </row>
    <row r="9" spans="1:2" x14ac:dyDescent="0.15">
      <c r="A9" t="s">
        <v>32</v>
      </c>
      <c r="B9">
        <f>_xlfn.T.INV.2T(B7,B6)</f>
        <v>2.570581835636315</v>
      </c>
    </row>
    <row r="11" spans="1:2" x14ac:dyDescent="0.15">
      <c r="A11" t="s">
        <v>28</v>
      </c>
      <c r="B11">
        <f>1-B7</f>
        <v>0.95</v>
      </c>
    </row>
    <row r="12" spans="1:2" x14ac:dyDescent="0.15">
      <c r="A12" t="s">
        <v>30</v>
      </c>
      <c r="B12">
        <f>_xlfn.T.INV(B11,B6)</f>
        <v>2.0150483733330233</v>
      </c>
    </row>
    <row r="13" spans="1:2" x14ac:dyDescent="0.15">
      <c r="A13" t="s">
        <v>29</v>
      </c>
      <c r="B13">
        <f>1-(B7/2)</f>
        <v>0.97499999999999998</v>
      </c>
    </row>
    <row r="14" spans="1:2" x14ac:dyDescent="0.15">
      <c r="A14" t="s">
        <v>31</v>
      </c>
      <c r="B14">
        <f>_xlfn.T.INV(B13,B6)</f>
        <v>2.570581835636315</v>
      </c>
    </row>
  </sheetData>
  <phoneticPr fontId="4" type="noConversion"/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3"/>
  <sheetViews>
    <sheetView workbookViewId="0"/>
  </sheetViews>
  <sheetFormatPr baseColWidth="10" defaultColWidth="11.5" defaultRowHeight="13" x14ac:dyDescent="0.15"/>
  <cols>
    <col min="1" max="256" width="8.83203125" customWidth="1"/>
  </cols>
  <sheetData>
    <row r="1" spans="1:12" x14ac:dyDescent="0.15">
      <c r="A1" t="s">
        <v>3</v>
      </c>
    </row>
    <row r="2" spans="1:12" x14ac:dyDescent="0.15">
      <c r="A2" t="e">
        <f>IF(ISBLANK(#REF!),"",#REF!)</f>
        <v>#REF!</v>
      </c>
      <c r="B2" t="e">
        <f>QUARTILE($A$2:$A$57,1)</f>
        <v>#REF!</v>
      </c>
      <c r="C2">
        <v>0.5</v>
      </c>
      <c r="D2" t="e">
        <f>IF(OR($A$2&lt;$B$6,$A$2&gt;$B$8),$A$2,#N/A)</f>
        <v>#REF!</v>
      </c>
      <c r="E2" t="e">
        <f>IF(OR(AND($A$2&lt;$B$5,$A$2&gt;=$B$6),AND($A$2&gt;$B$7,$A$2&lt;=$B$8)),$A$2,#N/A)</f>
        <v>#REF!</v>
      </c>
      <c r="F2" t="e">
        <f>IF(OR(AND($A$2&lt;$B$2,$A$2&gt;=$B$5),AND($A$2&gt;$B$4,$A$2&lt;=$B$7)),$A$2,"")</f>
        <v>#REF!</v>
      </c>
      <c r="G2">
        <v>0.2</v>
      </c>
      <c r="H2" t="e">
        <f>$B$3</f>
        <v>#REF!</v>
      </c>
      <c r="I2">
        <v>0.5</v>
      </c>
      <c r="J2" t="e">
        <f>MIN($A$2:$A$113)-(MAX($A$2:$A$113)-MIN($A$2:$A$113))/14</f>
        <v>#REF!</v>
      </c>
      <c r="K2">
        <v>0.2</v>
      </c>
      <c r="L2" t="e">
        <f>AVERAGE($A$2:$A$57)</f>
        <v>#REF!</v>
      </c>
    </row>
    <row r="3" spans="1:12" x14ac:dyDescent="0.15">
      <c r="A3" t="e">
        <f>IF(ISBLANK(#REF!),"",#REF!)</f>
        <v>#REF!</v>
      </c>
      <c r="B3" t="e">
        <f>QUARTILE($A$2:$A$57,2)</f>
        <v>#REF!</v>
      </c>
      <c r="C3">
        <v>0.5</v>
      </c>
      <c r="D3" t="e">
        <f>IF(OR($A$3&lt;$B$6,$A$3&gt;$B$8),$A$3,#N/A)</f>
        <v>#REF!</v>
      </c>
      <c r="E3" t="e">
        <f>IF(OR(AND($A$3&lt;$B$5,$A$3&gt;=$B$6),AND($A$3&gt;$B$7,$A$3&lt;=$B$8)),$A$3,#N/A)</f>
        <v>#REF!</v>
      </c>
      <c r="F3" t="e">
        <f>IF(OR(AND($A$3&lt;$B$2,$A$3&gt;=$B$5),AND($A$3&gt;$B$4,$A$3&lt;=$B$7)),$A$3,"")</f>
        <v>#REF!</v>
      </c>
      <c r="G3">
        <v>0.2</v>
      </c>
      <c r="H3" t="e">
        <f>$B$2</f>
        <v>#REF!</v>
      </c>
      <c r="I3">
        <v>1.5</v>
      </c>
      <c r="J3" t="e">
        <f>MIN($A$2:$A$113)-(MAX($A$2:$A$113)-MIN($A$2:$A$113))/14</f>
        <v>#REF!</v>
      </c>
      <c r="K3">
        <v>0.8</v>
      </c>
      <c r="L3" t="e">
        <f>AVERAGE($A$2:$A$57)</f>
        <v>#REF!</v>
      </c>
    </row>
    <row r="4" spans="1:12" x14ac:dyDescent="0.15">
      <c r="A4" t="e">
        <f>IF(ISBLANK(#REF!),"",#REF!)</f>
        <v>#REF!</v>
      </c>
      <c r="B4" t="e">
        <f>QUARTILE($A$2:$A$57,3)</f>
        <v>#REF!</v>
      </c>
      <c r="C4">
        <v>0.5</v>
      </c>
      <c r="D4" t="e">
        <f>IF(OR($A$4&lt;$B$6,$A$4&gt;$B$8),$A$4,#N/A)</f>
        <v>#REF!</v>
      </c>
      <c r="E4" t="e">
        <f>IF(OR(AND($A$4&lt;$B$5,$A$4&gt;=$B$6),AND($A$4&gt;$B$7,$A$4&lt;=$B$8)),$A$4,#N/A)</f>
        <v>#REF!</v>
      </c>
      <c r="F4" t="e">
        <f>IF(OR(AND($A$4&lt;$B$2,$A$4&gt;=$B$5),AND($A$4&gt;$B$4,$A$4&lt;=$B$7)),$A$4,"")</f>
        <v>#REF!</v>
      </c>
      <c r="G4">
        <v>0.5</v>
      </c>
      <c r="H4" t="e">
        <f>$B$2</f>
        <v>#REF!</v>
      </c>
    </row>
    <row r="5" spans="1:12" x14ac:dyDescent="0.15">
      <c r="A5" t="e">
        <f>IF(ISBLANK(#REF!),"",#REF!)</f>
        <v>#REF!</v>
      </c>
      <c r="B5" t="e">
        <f>$B$2-1.5*($B$4-$B$2)</f>
        <v>#REF!</v>
      </c>
      <c r="C5">
        <v>0.5</v>
      </c>
      <c r="D5" t="e">
        <f>IF(OR($A$5&lt;$B$6,$A$5&gt;$B$8),$A$5,#N/A)</f>
        <v>#REF!</v>
      </c>
      <c r="E5" t="e">
        <f>IF(OR(AND($A$5&lt;$B$5,$A$5&gt;=$B$6),AND($A$5&gt;$B$7,$A$5&lt;=$B$8)),$A$5,#N/A)</f>
        <v>#REF!</v>
      </c>
      <c r="F5" t="e">
        <f>IF(OR(AND($A$5&lt;$B$2,$A$5&gt;=$B$5),AND($A$5&gt;$B$4,$A$5&lt;=$B$7)),$A$5,"")</f>
        <v>#REF!</v>
      </c>
      <c r="G5">
        <v>0.5</v>
      </c>
      <c r="H5" t="e">
        <f>$B$9</f>
        <v>#REF!</v>
      </c>
      <c r="K5">
        <v>1.2</v>
      </c>
      <c r="L5" t="e">
        <f>AVERAGE($A$58:$A$113)</f>
        <v>#REF!</v>
      </c>
    </row>
    <row r="6" spans="1:12" x14ac:dyDescent="0.15">
      <c r="A6" t="e">
        <f>IF(ISBLANK(#REF!),"",#REF!)</f>
        <v>#REF!</v>
      </c>
      <c r="B6" t="e">
        <f>$B$2-3*($B$4-$B$2)</f>
        <v>#REF!</v>
      </c>
      <c r="C6">
        <v>0.5</v>
      </c>
      <c r="D6" t="e">
        <f>IF(OR($A$6&lt;$B$6,$A$6&gt;$B$8),$A$6,#N/A)</f>
        <v>#REF!</v>
      </c>
      <c r="E6" t="e">
        <f>IF(OR(AND($A$6&lt;$B$5,$A$6&gt;=$B$6),AND($A$6&gt;$B$7,$A$6&lt;=$B$8)),$A$6,#N/A)</f>
        <v>#REF!</v>
      </c>
      <c r="F6" t="e">
        <f>IF(OR(AND($A$6&lt;$B$2,$A$6&gt;=$B$5),AND($A$6&gt;$B$4,$A$6&lt;=$B$7)),$A$6,"")</f>
        <v>#REF!</v>
      </c>
      <c r="G6">
        <v>0.5</v>
      </c>
      <c r="H6" t="e">
        <f>$B$2</f>
        <v>#REF!</v>
      </c>
      <c r="K6">
        <v>1.8</v>
      </c>
      <c r="L6" t="e">
        <f>AVERAGE($A$58:$A$113)</f>
        <v>#REF!</v>
      </c>
    </row>
    <row r="7" spans="1:12" x14ac:dyDescent="0.15">
      <c r="A7" t="e">
        <f>IF(ISBLANK(#REF!),"",#REF!)</f>
        <v>#REF!</v>
      </c>
      <c r="B7" t="e">
        <f>$B$4+1.5*($B$4-$B$2)</f>
        <v>#REF!</v>
      </c>
      <c r="C7">
        <v>0.5</v>
      </c>
      <c r="D7" t="e">
        <f>IF(OR($A$7&lt;$B$6,$A$7&gt;$B$8),$A$7,#N/A)</f>
        <v>#REF!</v>
      </c>
      <c r="E7" t="e">
        <f>IF(OR(AND($A$7&lt;$B$5,$A$7&gt;=$B$6),AND($A$7&gt;$B$7,$A$7&lt;=$B$8)),$A$7,#N/A)</f>
        <v>#REF!</v>
      </c>
      <c r="F7" t="e">
        <f>IF(OR(AND($A$7&lt;$B$2,$A$7&gt;=$B$5),AND($A$7&gt;$B$4,$A$7&lt;=$B$7)),$A$7,"")</f>
        <v>#REF!</v>
      </c>
      <c r="G7">
        <v>0.8</v>
      </c>
      <c r="H7" t="e">
        <f>$B$2</f>
        <v>#REF!</v>
      </c>
    </row>
    <row r="8" spans="1:12" x14ac:dyDescent="0.15">
      <c r="A8" t="e">
        <f>IF(ISBLANK(#REF!),"",#REF!)</f>
        <v>#REF!</v>
      </c>
      <c r="B8" t="e">
        <f>$B$4+3*($B$4-$B$2)</f>
        <v>#REF!</v>
      </c>
      <c r="C8">
        <v>0.5</v>
      </c>
      <c r="D8" t="e">
        <f>IF(OR($A$8&lt;$B$6,$A$8&gt;$B$8),$A$8,#N/A)</f>
        <v>#REF!</v>
      </c>
      <c r="E8" t="e">
        <f>IF(OR(AND($A$8&lt;$B$5,$A$8&gt;=$B$6),AND($A$8&gt;$B$7,$A$8&lt;=$B$8)),$A$8,#N/A)</f>
        <v>#REF!</v>
      </c>
      <c r="F8" t="e">
        <f>IF(OR(AND($A$8&lt;$B$2,$A$8&gt;=$B$5),AND($A$8&gt;$B$4,$A$8&lt;=$B$7)),$A$8,"")</f>
        <v>#REF!</v>
      </c>
      <c r="G8">
        <v>0.8</v>
      </c>
      <c r="H8" t="e">
        <f>$B$4</f>
        <v>#REF!</v>
      </c>
    </row>
    <row r="9" spans="1:12" x14ac:dyDescent="0.15">
      <c r="A9" t="e">
        <f>IF(ISBLANK(#REF!),"",#REF!)</f>
        <v>#REF!</v>
      </c>
      <c r="B9" t="e">
        <f>IF(AND(COUNT($F$2:$F$57)&gt;0,MIN($F$2:$F$57)&lt;$B$2),MIN($F$2:$F$57),$B$2)</f>
        <v>#REF!</v>
      </c>
      <c r="C9">
        <v>0.5</v>
      </c>
      <c r="D9" t="e">
        <f>IF(OR($A$9&lt;$B$6,$A$9&gt;$B$8),$A$9,#N/A)</f>
        <v>#REF!</v>
      </c>
      <c r="E9" t="e">
        <f>IF(OR(AND($A$9&lt;$B$5,$A$9&gt;=$B$6),AND($A$9&gt;$B$7,$A$9&lt;=$B$8)),$A$9,#N/A)</f>
        <v>#REF!</v>
      </c>
      <c r="F9" t="e">
        <f>IF(OR(AND($A$9&lt;$B$2,$A$9&gt;=$B$5),AND($A$9&gt;$B$4,$A$9&lt;=$B$7)),$A$9,"")</f>
        <v>#REF!</v>
      </c>
      <c r="G9">
        <v>0.5</v>
      </c>
      <c r="H9" t="e">
        <f>$B$4</f>
        <v>#REF!</v>
      </c>
    </row>
    <row r="10" spans="1:12" x14ac:dyDescent="0.15">
      <c r="A10" t="e">
        <f>IF(ISBLANK(#REF!),"",#REF!)</f>
        <v>#REF!</v>
      </c>
      <c r="B10" t="e">
        <f>IF(AND(COUNT($F$2:$F$57)&gt;0,MAX($F$2:$F$57)&gt;$B$4),MAX($F$2:$F$57),$B$4)</f>
        <v>#REF!</v>
      </c>
      <c r="C10">
        <v>0.5</v>
      </c>
      <c r="D10" t="e">
        <f>IF(OR($A$10&lt;$B$6,$A$10&gt;$B$8),$A$10,#N/A)</f>
        <v>#REF!</v>
      </c>
      <c r="E10" t="e">
        <f>IF(OR(AND($A$10&lt;$B$5,$A$10&gt;=$B$6),AND($A$10&gt;$B$7,$A$10&lt;=$B$8)),$A$10,#N/A)</f>
        <v>#REF!</v>
      </c>
      <c r="F10" t="e">
        <f>IF(OR(AND($A$10&lt;$B$2,$A$10&gt;=$B$5),AND($A$10&gt;$B$4,$A$10&lt;=$B$7)),$A$10,"")</f>
        <v>#REF!</v>
      </c>
      <c r="G10">
        <v>0.5</v>
      </c>
      <c r="H10" t="e">
        <f>$B$10</f>
        <v>#REF!</v>
      </c>
    </row>
    <row r="11" spans="1:12" x14ac:dyDescent="0.15">
      <c r="A11" t="e">
        <f>IF(ISBLANK(#REF!),"",#REF!)</f>
        <v>#REF!</v>
      </c>
      <c r="B11" t="e">
        <f>QUARTILE($A$58:$A$113,1)</f>
        <v>#REF!</v>
      </c>
      <c r="C11">
        <v>0.5</v>
      </c>
      <c r="D11" t="e">
        <f>IF(OR($A$11&lt;$B$6,$A$11&gt;$B$8),$A$11,#N/A)</f>
        <v>#REF!</v>
      </c>
      <c r="E11" t="e">
        <f>IF(OR(AND($A$11&lt;$B$5,$A$11&gt;=$B$6),AND($A$11&gt;$B$7,$A$11&lt;=$B$8)),$A$11,#N/A)</f>
        <v>#REF!</v>
      </c>
      <c r="F11" t="e">
        <f>IF(OR(AND($A$11&lt;$B$2,$A$11&gt;=$B$5),AND($A$11&gt;$B$4,$A$11&lt;=$B$7)),$A$11,"")</f>
        <v>#REF!</v>
      </c>
      <c r="G11">
        <v>0.5</v>
      </c>
      <c r="H11" t="e">
        <f>$B$4</f>
        <v>#REF!</v>
      </c>
    </row>
    <row r="12" spans="1:12" x14ac:dyDescent="0.15">
      <c r="A12" t="e">
        <f>IF(ISBLANK(#REF!),"",#REF!)</f>
        <v>#REF!</v>
      </c>
      <c r="B12" t="e">
        <f>QUARTILE($A$58:$A$113,2)</f>
        <v>#REF!</v>
      </c>
      <c r="C12">
        <v>0.5</v>
      </c>
      <c r="D12" t="e">
        <f>IF(OR($A$12&lt;$B$6,$A$12&gt;$B$8),$A$12,#N/A)</f>
        <v>#REF!</v>
      </c>
      <c r="E12" t="e">
        <f>IF(OR(AND($A$12&lt;$B$5,$A$12&gt;=$B$6),AND($A$12&gt;$B$7,$A$12&lt;=$B$8)),$A$12,#N/A)</f>
        <v>#REF!</v>
      </c>
      <c r="F12" t="e">
        <f>IF(OR(AND($A$12&lt;$B$2,$A$12&gt;=$B$5),AND($A$12&gt;$B$4,$A$12&lt;=$B$7)),$A$12,"")</f>
        <v>#REF!</v>
      </c>
      <c r="G12">
        <v>0.2</v>
      </c>
      <c r="H12" t="e">
        <f>$B$4</f>
        <v>#REF!</v>
      </c>
    </row>
    <row r="13" spans="1:12" x14ac:dyDescent="0.15">
      <c r="A13" t="e">
        <f>IF(ISBLANK(#REF!),"",#REF!)</f>
        <v>#REF!</v>
      </c>
      <c r="B13" t="e">
        <f>QUARTILE($A$58:$A$113,3)</f>
        <v>#REF!</v>
      </c>
      <c r="C13">
        <v>0.5</v>
      </c>
      <c r="D13" t="e">
        <f>IF(OR($A$13&lt;$B$6,$A$13&gt;$B$8),$A$13,#N/A)</f>
        <v>#REF!</v>
      </c>
      <c r="E13" t="e">
        <f>IF(OR(AND($A$13&lt;$B$5,$A$13&gt;=$B$6),AND($A$13&gt;$B$7,$A$13&lt;=$B$8)),$A$13,#N/A)</f>
        <v>#REF!</v>
      </c>
      <c r="F13" t="e">
        <f>IF(OR(AND($A$13&lt;$B$2,$A$13&gt;=$B$5),AND($A$13&gt;$B$4,$A$13&lt;=$B$7)),$A$13,"")</f>
        <v>#REF!</v>
      </c>
      <c r="G13">
        <v>0.2</v>
      </c>
      <c r="H13" t="e">
        <f>$B$3</f>
        <v>#REF!</v>
      </c>
    </row>
    <row r="14" spans="1:12" x14ac:dyDescent="0.15">
      <c r="A14" t="e">
        <f>IF(ISBLANK(#REF!),"",#REF!)</f>
        <v>#REF!</v>
      </c>
      <c r="B14" t="e">
        <f>$B$11-1.5*($B$13-$B$11)</f>
        <v>#REF!</v>
      </c>
      <c r="C14">
        <v>0.5</v>
      </c>
      <c r="D14" t="e">
        <f>IF(OR($A$14&lt;$B$6,$A$14&gt;$B$8),$A$14,#N/A)</f>
        <v>#REF!</v>
      </c>
      <c r="E14" t="e">
        <f>IF(OR(AND($A$14&lt;$B$5,$A$14&gt;=$B$6),AND($A$14&gt;$B$7,$A$14&lt;=$B$8)),$A$14,#N/A)</f>
        <v>#REF!</v>
      </c>
      <c r="F14" t="e">
        <f>IF(OR(AND($A$14&lt;$B$2,$A$14&gt;=$B$5),AND($A$14&gt;$B$4,$A$14&lt;=$B$7)),$A$14,"")</f>
        <v>#REF!</v>
      </c>
      <c r="G14">
        <v>0.8</v>
      </c>
      <c r="H14" t="e">
        <f>$B$3</f>
        <v>#REF!</v>
      </c>
    </row>
    <row r="15" spans="1:12" x14ac:dyDescent="0.15">
      <c r="A15" t="e">
        <f>IF(ISBLANK(#REF!),"",#REF!)</f>
        <v>#REF!</v>
      </c>
      <c r="B15" t="e">
        <f>$B$11-3*($B$13-$B$11)</f>
        <v>#REF!</v>
      </c>
      <c r="C15">
        <v>0.5</v>
      </c>
      <c r="D15" t="e">
        <f>IF(OR($A$15&lt;$B$6,$A$15&gt;$B$8),$A$15,#N/A)</f>
        <v>#REF!</v>
      </c>
      <c r="E15" t="e">
        <f>IF(OR(AND($A$15&lt;$B$5,$A$15&gt;=$B$6),AND($A$15&gt;$B$7,$A$15&lt;=$B$8)),$A$15,#N/A)</f>
        <v>#REF!</v>
      </c>
      <c r="F15" t="e">
        <f>IF(OR(AND($A$15&lt;$B$2,$A$15&gt;=$B$5),AND($A$15&gt;$B$4,$A$15&lt;=$B$7)),$A$15,"")</f>
        <v>#REF!</v>
      </c>
    </row>
    <row r="16" spans="1:12" x14ac:dyDescent="0.15">
      <c r="A16" t="e">
        <f>IF(ISBLANK(#REF!),"",#REF!)</f>
        <v>#REF!</v>
      </c>
      <c r="B16" t="e">
        <f>$B$13+1.5*($B$13-$B$11)</f>
        <v>#REF!</v>
      </c>
      <c r="C16">
        <v>0.5</v>
      </c>
      <c r="D16" t="e">
        <f>IF(OR($A$16&lt;$B$6,$A$16&gt;$B$8),$A$16,#N/A)</f>
        <v>#REF!</v>
      </c>
      <c r="E16" t="e">
        <f>IF(OR(AND($A$16&lt;$B$5,$A$16&gt;=$B$6),AND($A$16&gt;$B$7,$A$16&lt;=$B$8)),$A$16,#N/A)</f>
        <v>#REF!</v>
      </c>
      <c r="F16" t="e">
        <f>IF(OR(AND($A$16&lt;$B$2,$A$16&gt;=$B$5),AND($A$16&gt;$B$4,$A$16&lt;=$B$7)),$A$16,"")</f>
        <v>#REF!</v>
      </c>
      <c r="G16">
        <v>1.2</v>
      </c>
      <c r="H16" t="e">
        <f>$B$12</f>
        <v>#REF!</v>
      </c>
    </row>
    <row r="17" spans="1:8" x14ac:dyDescent="0.15">
      <c r="A17" t="e">
        <f>IF(ISBLANK(#REF!),"",#REF!)</f>
        <v>#REF!</v>
      </c>
      <c r="B17" t="e">
        <f>$B$13+3*($B$13-$B$11)</f>
        <v>#REF!</v>
      </c>
      <c r="C17">
        <v>0.5</v>
      </c>
      <c r="D17" t="e">
        <f>IF(OR($A$17&lt;$B$6,$A$17&gt;$B$8),$A$17,#N/A)</f>
        <v>#REF!</v>
      </c>
      <c r="E17" t="e">
        <f>IF(OR(AND($A$17&lt;$B$5,$A$17&gt;=$B$6),AND($A$17&gt;$B$7,$A$17&lt;=$B$8)),$A$17,#N/A)</f>
        <v>#REF!</v>
      </c>
      <c r="F17" t="e">
        <f>IF(OR(AND($A$17&lt;$B$2,$A$17&gt;=$B$5),AND($A$17&gt;$B$4,$A$17&lt;=$B$7)),$A$17,"")</f>
        <v>#REF!</v>
      </c>
      <c r="G17">
        <v>1.2</v>
      </c>
      <c r="H17" t="e">
        <f>$B$11</f>
        <v>#REF!</v>
      </c>
    </row>
    <row r="18" spans="1:8" x14ac:dyDescent="0.15">
      <c r="A18" t="e">
        <f>IF(ISBLANK(#REF!),"",#REF!)</f>
        <v>#REF!</v>
      </c>
      <c r="B18" t="e">
        <f>IF(AND(COUNT($F$58:$F$113)&gt;0,MIN($F$58:$F$113)&lt;$B$11),MIN($F$58:$F$113),$B$11)</f>
        <v>#REF!</v>
      </c>
      <c r="C18">
        <v>0.5</v>
      </c>
      <c r="D18" t="e">
        <f>IF(OR($A$18&lt;$B$6,$A$18&gt;$B$8),$A$18,#N/A)</f>
        <v>#REF!</v>
      </c>
      <c r="E18" t="e">
        <f>IF(OR(AND($A$18&lt;$B$5,$A$18&gt;=$B$6),AND($A$18&gt;$B$7,$A$18&lt;=$B$8)),$A$18,#N/A)</f>
        <v>#REF!</v>
      </c>
      <c r="F18" t="e">
        <f>IF(OR(AND($A$18&lt;$B$2,$A$18&gt;=$B$5),AND($A$18&gt;$B$4,$A$18&lt;=$B$7)),$A$18,"")</f>
        <v>#REF!</v>
      </c>
      <c r="G18">
        <v>1.5</v>
      </c>
      <c r="H18" t="e">
        <f>$B$11</f>
        <v>#REF!</v>
      </c>
    </row>
    <row r="19" spans="1:8" x14ac:dyDescent="0.15">
      <c r="A19" t="e">
        <f>IF(ISBLANK(#REF!),"",#REF!)</f>
        <v>#REF!</v>
      </c>
      <c r="B19" t="e">
        <f>IF(AND(COUNT($F$58:$F$113)&gt;0,MAX($F$58:$F$113)&gt;$B$13),MAX($F$58:$F$113),$B$13)</f>
        <v>#REF!</v>
      </c>
      <c r="C19">
        <v>0.5</v>
      </c>
      <c r="D19" t="e">
        <f>IF(OR($A$19&lt;$B$6,$A$19&gt;$B$8),$A$19,#N/A)</f>
        <v>#REF!</v>
      </c>
      <c r="E19" t="e">
        <f>IF(OR(AND($A$19&lt;$B$5,$A$19&gt;=$B$6),AND($A$19&gt;$B$7,$A$19&lt;=$B$8)),$A$19,#N/A)</f>
        <v>#REF!</v>
      </c>
      <c r="F19" t="e">
        <f>IF(OR(AND($A$19&lt;$B$2,$A$19&gt;=$B$5),AND($A$19&gt;$B$4,$A$19&lt;=$B$7)),$A$19,"")</f>
        <v>#REF!</v>
      </c>
      <c r="G19">
        <v>1.5</v>
      </c>
      <c r="H19" t="e">
        <f>$B$18</f>
        <v>#REF!</v>
      </c>
    </row>
    <row r="20" spans="1:8" x14ac:dyDescent="0.15">
      <c r="A20" t="e">
        <f>IF(ISBLANK(#REF!),"",#REF!)</f>
        <v>#REF!</v>
      </c>
      <c r="C20">
        <v>0.5</v>
      </c>
      <c r="D20" t="e">
        <f>IF(OR($A$20&lt;$B$6,$A$20&gt;$B$8),$A$20,#N/A)</f>
        <v>#REF!</v>
      </c>
      <c r="E20" t="e">
        <f>IF(OR(AND($A$20&lt;$B$5,$A$20&gt;=$B$6),AND($A$20&gt;$B$7,$A$20&lt;=$B$8)),$A$20,#N/A)</f>
        <v>#REF!</v>
      </c>
      <c r="F20" t="e">
        <f>IF(OR(AND($A$20&lt;$B$2,$A$20&gt;=$B$5),AND($A$20&gt;$B$4,$A$20&lt;=$B$7)),$A$20,"")</f>
        <v>#REF!</v>
      </c>
      <c r="G20">
        <v>1.5</v>
      </c>
      <c r="H20" t="e">
        <f>$B$11</f>
        <v>#REF!</v>
      </c>
    </row>
    <row r="21" spans="1:8" x14ac:dyDescent="0.15">
      <c r="A21" t="e">
        <f>IF(ISBLANK(#REF!),"",#REF!)</f>
        <v>#REF!</v>
      </c>
      <c r="C21">
        <v>0.5</v>
      </c>
      <c r="D21" t="e">
        <f>IF(OR($A$21&lt;$B$6,$A$21&gt;$B$8),$A$21,#N/A)</f>
        <v>#REF!</v>
      </c>
      <c r="E21" t="e">
        <f>IF(OR(AND($A$21&lt;$B$5,$A$21&gt;=$B$6),AND($A$21&gt;$B$7,$A$21&lt;=$B$8)),$A$21,#N/A)</f>
        <v>#REF!</v>
      </c>
      <c r="F21" t="e">
        <f>IF(OR(AND($A$21&lt;$B$2,$A$21&gt;=$B$5),AND($A$21&gt;$B$4,$A$21&lt;=$B$7)),$A$21,"")</f>
        <v>#REF!</v>
      </c>
      <c r="G21">
        <v>1.8</v>
      </c>
      <c r="H21" t="e">
        <f>$B$11</f>
        <v>#REF!</v>
      </c>
    </row>
    <row r="22" spans="1:8" x14ac:dyDescent="0.15">
      <c r="A22" t="e">
        <f>IF(ISBLANK(#REF!),"",#REF!)</f>
        <v>#REF!</v>
      </c>
      <c r="C22">
        <v>0.5</v>
      </c>
      <c r="D22" t="e">
        <f>IF(OR($A$22&lt;$B$6,$A$22&gt;$B$8),$A$22,#N/A)</f>
        <v>#REF!</v>
      </c>
      <c r="E22" t="e">
        <f>IF(OR(AND($A$22&lt;$B$5,$A$22&gt;=$B$6),AND($A$22&gt;$B$7,$A$22&lt;=$B$8)),$A$22,#N/A)</f>
        <v>#REF!</v>
      </c>
      <c r="F22" t="e">
        <f>IF(OR(AND($A$22&lt;$B$2,$A$22&gt;=$B$5),AND($A$22&gt;$B$4,$A$22&lt;=$B$7)),$A$22,"")</f>
        <v>#REF!</v>
      </c>
      <c r="G22">
        <v>1.8</v>
      </c>
      <c r="H22" t="e">
        <f>$B$13</f>
        <v>#REF!</v>
      </c>
    </row>
    <row r="23" spans="1:8" x14ac:dyDescent="0.15">
      <c r="A23" t="e">
        <f>IF(ISBLANK(#REF!),"",#REF!)</f>
        <v>#REF!</v>
      </c>
      <c r="C23">
        <v>0.5</v>
      </c>
      <c r="D23" t="e">
        <f>IF(OR($A$23&lt;$B$6,$A$23&gt;$B$8),$A$23,#N/A)</f>
        <v>#REF!</v>
      </c>
      <c r="E23" t="e">
        <f>IF(OR(AND($A$23&lt;$B$5,$A$23&gt;=$B$6),AND($A$23&gt;$B$7,$A$23&lt;=$B$8)),$A$23,#N/A)</f>
        <v>#REF!</v>
      </c>
      <c r="F23" t="e">
        <f>IF(OR(AND($A$23&lt;$B$2,$A$23&gt;=$B$5),AND($A$23&gt;$B$4,$A$23&lt;=$B$7)),$A$23,"")</f>
        <v>#REF!</v>
      </c>
      <c r="G23">
        <v>1.5</v>
      </c>
      <c r="H23" t="e">
        <f>$B$13</f>
        <v>#REF!</v>
      </c>
    </row>
    <row r="24" spans="1:8" x14ac:dyDescent="0.15">
      <c r="A24" t="e">
        <f>IF(ISBLANK(#REF!),"",#REF!)</f>
        <v>#REF!</v>
      </c>
      <c r="C24">
        <v>0.5</v>
      </c>
      <c r="D24" t="e">
        <f>IF(OR($A$24&lt;$B$6,$A$24&gt;$B$8),$A$24,#N/A)</f>
        <v>#REF!</v>
      </c>
      <c r="E24" t="e">
        <f>IF(OR(AND($A$24&lt;$B$5,$A$24&gt;=$B$6),AND($A$24&gt;$B$7,$A$24&lt;=$B$8)),$A$24,#N/A)</f>
        <v>#REF!</v>
      </c>
      <c r="F24" t="e">
        <f>IF(OR(AND($A$24&lt;$B$2,$A$24&gt;=$B$5),AND($A$24&gt;$B$4,$A$24&lt;=$B$7)),$A$24,"")</f>
        <v>#REF!</v>
      </c>
      <c r="G24">
        <v>1.5</v>
      </c>
      <c r="H24" t="e">
        <f>$B$19</f>
        <v>#REF!</v>
      </c>
    </row>
    <row r="25" spans="1:8" x14ac:dyDescent="0.15">
      <c r="A25" t="e">
        <f>IF(ISBLANK(#REF!),"",#REF!)</f>
        <v>#REF!</v>
      </c>
      <c r="C25">
        <v>0.5</v>
      </c>
      <c r="D25" t="e">
        <f>IF(OR($A$25&lt;$B$6,$A$25&gt;$B$8),$A$25,#N/A)</f>
        <v>#REF!</v>
      </c>
      <c r="E25" t="e">
        <f>IF(OR(AND($A$25&lt;$B$5,$A$25&gt;=$B$6),AND($A$25&gt;$B$7,$A$25&lt;=$B$8)),$A$25,#N/A)</f>
        <v>#REF!</v>
      </c>
      <c r="F25" t="e">
        <f>IF(OR(AND($A$25&lt;$B$2,$A$25&gt;=$B$5),AND($A$25&gt;$B$4,$A$25&lt;=$B$7)),$A$25,"")</f>
        <v>#REF!</v>
      </c>
      <c r="G25">
        <v>1.5</v>
      </c>
      <c r="H25" t="e">
        <f>$B$13</f>
        <v>#REF!</v>
      </c>
    </row>
    <row r="26" spans="1:8" x14ac:dyDescent="0.15">
      <c r="A26" t="e">
        <f>IF(ISBLANK(#REF!),"",#REF!)</f>
        <v>#REF!</v>
      </c>
      <c r="C26">
        <v>0.5</v>
      </c>
      <c r="D26" t="e">
        <f>IF(OR($A$26&lt;$B$6,$A$26&gt;$B$8),$A$26,#N/A)</f>
        <v>#REF!</v>
      </c>
      <c r="E26" t="e">
        <f>IF(OR(AND($A$26&lt;$B$5,$A$26&gt;=$B$6),AND($A$26&gt;$B$7,$A$26&lt;=$B$8)),$A$26,#N/A)</f>
        <v>#REF!</v>
      </c>
      <c r="F26" t="e">
        <f>IF(OR(AND($A$26&lt;$B$2,$A$26&gt;=$B$5),AND($A$26&gt;$B$4,$A$26&lt;=$B$7)),$A$26,"")</f>
        <v>#REF!</v>
      </c>
      <c r="G26">
        <v>1.2</v>
      </c>
      <c r="H26" t="e">
        <f>$B$13</f>
        <v>#REF!</v>
      </c>
    </row>
    <row r="27" spans="1:8" x14ac:dyDescent="0.15">
      <c r="A27" t="e">
        <f>IF(ISBLANK(#REF!),"",#REF!)</f>
        <v>#REF!</v>
      </c>
      <c r="C27">
        <v>0.5</v>
      </c>
      <c r="D27" t="e">
        <f>IF(OR($A$27&lt;$B$6,$A$27&gt;$B$8),$A$27,#N/A)</f>
        <v>#REF!</v>
      </c>
      <c r="E27" t="e">
        <f>IF(OR(AND($A$27&lt;$B$5,$A$27&gt;=$B$6),AND($A$27&gt;$B$7,$A$27&lt;=$B$8)),$A$27,#N/A)</f>
        <v>#REF!</v>
      </c>
      <c r="F27" t="e">
        <f>IF(OR(AND($A$27&lt;$B$2,$A$27&gt;=$B$5),AND($A$27&gt;$B$4,$A$27&lt;=$B$7)),$A$27,"")</f>
        <v>#REF!</v>
      </c>
      <c r="G27">
        <v>1.2</v>
      </c>
      <c r="H27" t="e">
        <f>$B$12</f>
        <v>#REF!</v>
      </c>
    </row>
    <row r="28" spans="1:8" x14ac:dyDescent="0.15">
      <c r="A28" t="e">
        <f>IF(ISBLANK(#REF!),"",#REF!)</f>
        <v>#REF!</v>
      </c>
      <c r="C28">
        <v>0.5</v>
      </c>
      <c r="D28" t="e">
        <f>IF(OR($A$28&lt;$B$6,$A$28&gt;$B$8),$A$28,#N/A)</f>
        <v>#REF!</v>
      </c>
      <c r="E28" t="e">
        <f>IF(OR(AND($A$28&lt;$B$5,$A$28&gt;=$B$6),AND($A$28&gt;$B$7,$A$28&lt;=$B$8)),$A$28,#N/A)</f>
        <v>#REF!</v>
      </c>
      <c r="F28" t="e">
        <f>IF(OR(AND($A$28&lt;$B$2,$A$28&gt;=$B$5),AND($A$28&gt;$B$4,$A$28&lt;=$B$7)),$A$28,"")</f>
        <v>#REF!</v>
      </c>
      <c r="G28">
        <v>1.8</v>
      </c>
      <c r="H28" t="e">
        <f>$B$12</f>
        <v>#REF!</v>
      </c>
    </row>
    <row r="29" spans="1:8" x14ac:dyDescent="0.15">
      <c r="A29" t="e">
        <f>IF(ISBLANK(#REF!),"",#REF!)</f>
        <v>#REF!</v>
      </c>
      <c r="C29">
        <v>0.5</v>
      </c>
      <c r="D29" t="e">
        <f>IF(OR($A$29&lt;$B$6,$A$29&gt;$B$8),$A$29,#N/A)</f>
        <v>#REF!</v>
      </c>
      <c r="E29" t="e">
        <f>IF(OR(AND($A$29&lt;$B$5,$A$29&gt;=$B$6),AND($A$29&gt;$B$7,$A$29&lt;=$B$8)),$A$29,#N/A)</f>
        <v>#REF!</v>
      </c>
      <c r="F29" t="e">
        <f>IF(OR(AND($A$29&lt;$B$2,$A$29&gt;=$B$5),AND($A$29&gt;$B$4,$A$29&lt;=$B$7)),$A$29,"")</f>
        <v>#REF!</v>
      </c>
    </row>
    <row r="30" spans="1:8" x14ac:dyDescent="0.15">
      <c r="A30" t="e">
        <f>IF(ISBLANK(#REF!),"",#REF!)</f>
        <v>#REF!</v>
      </c>
      <c r="C30">
        <v>0.5</v>
      </c>
      <c r="D30" t="e">
        <f>IF(OR($A$30&lt;$B$6,$A$30&gt;$B$8),$A$30,#N/A)</f>
        <v>#REF!</v>
      </c>
      <c r="E30" t="e">
        <f>IF(OR(AND($A$30&lt;$B$5,$A$30&gt;=$B$6),AND($A$30&gt;$B$7,$A$30&lt;=$B$8)),$A$30,#N/A)</f>
        <v>#REF!</v>
      </c>
      <c r="F30" t="e">
        <f>IF(OR(AND($A$30&lt;$B$2,$A$30&gt;=$B$5),AND($A$30&gt;$B$4,$A$30&lt;=$B$7)),$A$30,"")</f>
        <v>#REF!</v>
      </c>
    </row>
    <row r="31" spans="1:8" x14ac:dyDescent="0.15">
      <c r="A31" t="e">
        <f>IF(ISBLANK(#REF!),"",#REF!)</f>
        <v>#REF!</v>
      </c>
      <c r="C31">
        <v>0.5</v>
      </c>
      <c r="D31" t="e">
        <f>IF(OR($A$31&lt;$B$6,$A$31&gt;$B$8),$A$31,#N/A)</f>
        <v>#REF!</v>
      </c>
      <c r="E31" t="e">
        <f>IF(OR(AND($A$31&lt;$B$5,$A$31&gt;=$B$6),AND($A$31&gt;$B$7,$A$31&lt;=$B$8)),$A$31,#N/A)</f>
        <v>#REF!</v>
      </c>
      <c r="F31" t="e">
        <f>IF(OR(AND($A$31&lt;$B$2,$A$31&gt;=$B$5),AND($A$31&gt;$B$4,$A$31&lt;=$B$7)),$A$31,"")</f>
        <v>#REF!</v>
      </c>
    </row>
    <row r="32" spans="1:8" x14ac:dyDescent="0.15">
      <c r="A32" t="e">
        <f>IF(ISBLANK(#REF!),"",#REF!)</f>
        <v>#REF!</v>
      </c>
      <c r="C32">
        <v>0.5</v>
      </c>
      <c r="D32" t="e">
        <f>IF(OR($A$32&lt;$B$6,$A$32&gt;$B$8),$A$32,#N/A)</f>
        <v>#REF!</v>
      </c>
      <c r="E32" t="e">
        <f>IF(OR(AND($A$32&lt;$B$5,$A$32&gt;=$B$6),AND($A$32&gt;$B$7,$A$32&lt;=$B$8)),$A$32,#N/A)</f>
        <v>#REF!</v>
      </c>
      <c r="F32" t="e">
        <f>IF(OR(AND($A$32&lt;$B$2,$A$32&gt;=$B$5),AND($A$32&gt;$B$4,$A$32&lt;=$B$7)),$A$32,"")</f>
        <v>#REF!</v>
      </c>
    </row>
    <row r="33" spans="1:6" x14ac:dyDescent="0.15">
      <c r="A33" t="e">
        <f>IF(ISBLANK(#REF!),"",#REF!)</f>
        <v>#REF!</v>
      </c>
      <c r="C33">
        <v>0.5</v>
      </c>
      <c r="D33" t="e">
        <f>IF(OR($A$33&lt;$B$6,$A$33&gt;$B$8),$A$33,#N/A)</f>
        <v>#REF!</v>
      </c>
      <c r="E33" t="e">
        <f>IF(OR(AND($A$33&lt;$B$5,$A$33&gt;=$B$6),AND($A$33&gt;$B$7,$A$33&lt;=$B$8)),$A$33,#N/A)</f>
        <v>#REF!</v>
      </c>
      <c r="F33" t="e">
        <f>IF(OR(AND($A$33&lt;$B$2,$A$33&gt;=$B$5),AND($A$33&gt;$B$4,$A$33&lt;=$B$7)),$A$33,"")</f>
        <v>#REF!</v>
      </c>
    </row>
    <row r="34" spans="1:6" x14ac:dyDescent="0.15">
      <c r="A34" t="e">
        <f>IF(ISBLANK(#REF!),"",#REF!)</f>
        <v>#REF!</v>
      </c>
      <c r="C34">
        <v>0.5</v>
      </c>
      <c r="D34" t="e">
        <f>IF(OR($A$34&lt;$B$6,$A$34&gt;$B$8),$A$34,#N/A)</f>
        <v>#REF!</v>
      </c>
      <c r="E34" t="e">
        <f>IF(OR(AND($A$34&lt;$B$5,$A$34&gt;=$B$6),AND($A$34&gt;$B$7,$A$34&lt;=$B$8)),$A$34,#N/A)</f>
        <v>#REF!</v>
      </c>
      <c r="F34" t="e">
        <f>IF(OR(AND($A$34&lt;$B$2,$A$34&gt;=$B$5),AND($A$34&gt;$B$4,$A$34&lt;=$B$7)),$A$34,"")</f>
        <v>#REF!</v>
      </c>
    </row>
    <row r="35" spans="1:6" x14ac:dyDescent="0.15">
      <c r="A35" t="e">
        <f>IF(ISBLANK(#REF!),"",#REF!)</f>
        <v>#REF!</v>
      </c>
      <c r="C35">
        <v>0.5</v>
      </c>
      <c r="D35" t="e">
        <f>IF(OR($A$35&lt;$B$6,$A$35&gt;$B$8),$A$35,#N/A)</f>
        <v>#REF!</v>
      </c>
      <c r="E35" t="e">
        <f>IF(OR(AND($A$35&lt;$B$5,$A$35&gt;=$B$6),AND($A$35&gt;$B$7,$A$35&lt;=$B$8)),$A$35,#N/A)</f>
        <v>#REF!</v>
      </c>
      <c r="F35" t="e">
        <f>IF(OR(AND($A$35&lt;$B$2,$A$35&gt;=$B$5),AND($A$35&gt;$B$4,$A$35&lt;=$B$7)),$A$35,"")</f>
        <v>#REF!</v>
      </c>
    </row>
    <row r="36" spans="1:6" x14ac:dyDescent="0.15">
      <c r="A36" t="e">
        <f>IF(ISBLANK(#REF!),"",#REF!)</f>
        <v>#REF!</v>
      </c>
      <c r="C36">
        <v>0.5</v>
      </c>
      <c r="D36" t="e">
        <f>IF(OR($A$36&lt;$B$6,$A$36&gt;$B$8),$A$36,#N/A)</f>
        <v>#REF!</v>
      </c>
      <c r="E36" t="e">
        <f>IF(OR(AND($A$36&lt;$B$5,$A$36&gt;=$B$6),AND($A$36&gt;$B$7,$A$36&lt;=$B$8)),$A$36,#N/A)</f>
        <v>#REF!</v>
      </c>
      <c r="F36" t="e">
        <f>IF(OR(AND($A$36&lt;$B$2,$A$36&gt;=$B$5),AND($A$36&gt;$B$4,$A$36&lt;=$B$7)),$A$36,"")</f>
        <v>#REF!</v>
      </c>
    </row>
    <row r="37" spans="1:6" x14ac:dyDescent="0.15">
      <c r="A37" t="e">
        <f>IF(ISBLANK(#REF!),"",#REF!)</f>
        <v>#REF!</v>
      </c>
      <c r="C37">
        <v>0.5</v>
      </c>
      <c r="D37" t="e">
        <f>IF(OR($A$37&lt;$B$6,$A$37&gt;$B$8),$A$37,#N/A)</f>
        <v>#REF!</v>
      </c>
      <c r="E37" t="e">
        <f>IF(OR(AND($A$37&lt;$B$5,$A$37&gt;=$B$6),AND($A$37&gt;$B$7,$A$37&lt;=$B$8)),$A$37,#N/A)</f>
        <v>#REF!</v>
      </c>
      <c r="F37" t="e">
        <f>IF(OR(AND($A$37&lt;$B$2,$A$37&gt;=$B$5),AND($A$37&gt;$B$4,$A$37&lt;=$B$7)),$A$37,"")</f>
        <v>#REF!</v>
      </c>
    </row>
    <row r="38" spans="1:6" x14ac:dyDescent="0.15">
      <c r="A38" t="e">
        <f>IF(ISBLANK(#REF!),"",#REF!)</f>
        <v>#REF!</v>
      </c>
      <c r="C38">
        <v>0.5</v>
      </c>
      <c r="D38" t="e">
        <f>IF(OR($A$38&lt;$B$6,$A$38&gt;$B$8),$A$38,#N/A)</f>
        <v>#REF!</v>
      </c>
      <c r="E38" t="e">
        <f>IF(OR(AND($A$38&lt;$B$5,$A$38&gt;=$B$6),AND($A$38&gt;$B$7,$A$38&lt;=$B$8)),$A$38,#N/A)</f>
        <v>#REF!</v>
      </c>
      <c r="F38" t="e">
        <f>IF(OR(AND($A$38&lt;$B$2,$A$38&gt;=$B$5),AND($A$38&gt;$B$4,$A$38&lt;=$B$7)),$A$38,"")</f>
        <v>#REF!</v>
      </c>
    </row>
    <row r="39" spans="1:6" x14ac:dyDescent="0.15">
      <c r="A39" t="e">
        <f>IF(ISBLANK(#REF!),"",#REF!)</f>
        <v>#REF!</v>
      </c>
      <c r="C39">
        <v>0.5</v>
      </c>
      <c r="D39" t="e">
        <f>IF(OR($A$39&lt;$B$6,$A$39&gt;$B$8),$A$39,#N/A)</f>
        <v>#REF!</v>
      </c>
      <c r="E39" t="e">
        <f>IF(OR(AND($A$39&lt;$B$5,$A$39&gt;=$B$6),AND($A$39&gt;$B$7,$A$39&lt;=$B$8)),$A$39,#N/A)</f>
        <v>#REF!</v>
      </c>
      <c r="F39" t="e">
        <f>IF(OR(AND($A$39&lt;$B$2,$A$39&gt;=$B$5),AND($A$39&gt;$B$4,$A$39&lt;=$B$7)),$A$39,"")</f>
        <v>#REF!</v>
      </c>
    </row>
    <row r="40" spans="1:6" x14ac:dyDescent="0.15">
      <c r="A40" t="e">
        <f>IF(ISBLANK(#REF!),"",#REF!)</f>
        <v>#REF!</v>
      </c>
      <c r="C40">
        <v>0.5</v>
      </c>
      <c r="D40" t="e">
        <f>IF(OR($A$40&lt;$B$6,$A$40&gt;$B$8),$A$40,#N/A)</f>
        <v>#REF!</v>
      </c>
      <c r="E40" t="e">
        <f>IF(OR(AND($A$40&lt;$B$5,$A$40&gt;=$B$6),AND($A$40&gt;$B$7,$A$40&lt;=$B$8)),$A$40,#N/A)</f>
        <v>#REF!</v>
      </c>
      <c r="F40" t="e">
        <f>IF(OR(AND($A$40&lt;$B$2,$A$40&gt;=$B$5),AND($A$40&gt;$B$4,$A$40&lt;=$B$7)),$A$40,"")</f>
        <v>#REF!</v>
      </c>
    </row>
    <row r="41" spans="1:6" x14ac:dyDescent="0.15">
      <c r="A41" t="e">
        <f>IF(ISBLANK(#REF!),"",#REF!)</f>
        <v>#REF!</v>
      </c>
      <c r="C41">
        <v>0.5</v>
      </c>
      <c r="D41" t="e">
        <f>IF(OR($A$41&lt;$B$6,$A$41&gt;$B$8),$A$41,#N/A)</f>
        <v>#REF!</v>
      </c>
      <c r="E41" t="e">
        <f>IF(OR(AND($A$41&lt;$B$5,$A$41&gt;=$B$6),AND($A$41&gt;$B$7,$A$41&lt;=$B$8)),$A$41,#N/A)</f>
        <v>#REF!</v>
      </c>
      <c r="F41" t="e">
        <f>IF(OR(AND($A$41&lt;$B$2,$A$41&gt;=$B$5),AND($A$41&gt;$B$4,$A$41&lt;=$B$7)),$A$41,"")</f>
        <v>#REF!</v>
      </c>
    </row>
    <row r="42" spans="1:6" x14ac:dyDescent="0.15">
      <c r="A42" t="e">
        <f>IF(ISBLANK(#REF!),"",#REF!)</f>
        <v>#REF!</v>
      </c>
      <c r="C42">
        <v>0.5</v>
      </c>
      <c r="D42" t="e">
        <f>IF(OR($A$42&lt;$B$6,$A$42&gt;$B$8),$A$42,#N/A)</f>
        <v>#REF!</v>
      </c>
      <c r="E42" t="e">
        <f>IF(OR(AND($A$42&lt;$B$5,$A$42&gt;=$B$6),AND($A$42&gt;$B$7,$A$42&lt;=$B$8)),$A$42,#N/A)</f>
        <v>#REF!</v>
      </c>
      <c r="F42" t="e">
        <f>IF(OR(AND($A$42&lt;$B$2,$A$42&gt;=$B$5),AND($A$42&gt;$B$4,$A$42&lt;=$B$7)),$A$42,"")</f>
        <v>#REF!</v>
      </c>
    </row>
    <row r="43" spans="1:6" x14ac:dyDescent="0.15">
      <c r="A43" t="e">
        <f>IF(ISBLANK(#REF!),"",#REF!)</f>
        <v>#REF!</v>
      </c>
      <c r="C43">
        <v>0.5</v>
      </c>
      <c r="D43" t="e">
        <f>IF(OR($A$43&lt;$B$6,$A$43&gt;$B$8),$A$43,#N/A)</f>
        <v>#REF!</v>
      </c>
      <c r="E43" t="e">
        <f>IF(OR(AND($A$43&lt;$B$5,$A$43&gt;=$B$6),AND($A$43&gt;$B$7,$A$43&lt;=$B$8)),$A$43,#N/A)</f>
        <v>#REF!</v>
      </c>
      <c r="F43" t="e">
        <f>IF(OR(AND($A$43&lt;$B$2,$A$43&gt;=$B$5),AND($A$43&gt;$B$4,$A$43&lt;=$B$7)),$A$43,"")</f>
        <v>#REF!</v>
      </c>
    </row>
    <row r="44" spans="1:6" x14ac:dyDescent="0.15">
      <c r="A44" t="e">
        <f>IF(ISBLANK(#REF!),"",#REF!)</f>
        <v>#REF!</v>
      </c>
      <c r="C44">
        <v>0.5</v>
      </c>
      <c r="D44" t="e">
        <f>IF(OR($A$44&lt;$B$6,$A$44&gt;$B$8),$A$44,#N/A)</f>
        <v>#REF!</v>
      </c>
      <c r="E44" t="e">
        <f>IF(OR(AND($A$44&lt;$B$5,$A$44&gt;=$B$6),AND($A$44&gt;$B$7,$A$44&lt;=$B$8)),$A$44,#N/A)</f>
        <v>#REF!</v>
      </c>
      <c r="F44" t="e">
        <f>IF(OR(AND($A$44&lt;$B$2,$A$44&gt;=$B$5),AND($A$44&gt;$B$4,$A$44&lt;=$B$7)),$A$44,"")</f>
        <v>#REF!</v>
      </c>
    </row>
    <row r="45" spans="1:6" x14ac:dyDescent="0.15">
      <c r="A45" t="e">
        <f>IF(ISBLANK(#REF!),"",#REF!)</f>
        <v>#REF!</v>
      </c>
      <c r="C45">
        <v>0.5</v>
      </c>
      <c r="D45" t="e">
        <f>IF(OR($A$45&lt;$B$6,$A$45&gt;$B$8),$A$45,#N/A)</f>
        <v>#REF!</v>
      </c>
      <c r="E45" t="e">
        <f>IF(OR(AND($A$45&lt;$B$5,$A$45&gt;=$B$6),AND($A$45&gt;$B$7,$A$45&lt;=$B$8)),$A$45,#N/A)</f>
        <v>#REF!</v>
      </c>
      <c r="F45" t="e">
        <f>IF(OR(AND($A$45&lt;$B$2,$A$45&gt;=$B$5),AND($A$45&gt;$B$4,$A$45&lt;=$B$7)),$A$45,"")</f>
        <v>#REF!</v>
      </c>
    </row>
    <row r="46" spans="1:6" x14ac:dyDescent="0.15">
      <c r="A46" t="e">
        <f>IF(ISBLANK(#REF!),"",#REF!)</f>
        <v>#REF!</v>
      </c>
      <c r="C46">
        <v>0.5</v>
      </c>
      <c r="D46" t="e">
        <f>IF(OR($A$46&lt;$B$6,$A$46&gt;$B$8),$A$46,#N/A)</f>
        <v>#REF!</v>
      </c>
      <c r="E46" t="e">
        <f>IF(OR(AND($A$46&lt;$B$5,$A$46&gt;=$B$6),AND($A$46&gt;$B$7,$A$46&lt;=$B$8)),$A$46,#N/A)</f>
        <v>#REF!</v>
      </c>
      <c r="F46" t="e">
        <f>IF(OR(AND($A$46&lt;$B$2,$A$46&gt;=$B$5),AND($A$46&gt;$B$4,$A$46&lt;=$B$7)),$A$46,"")</f>
        <v>#REF!</v>
      </c>
    </row>
    <row r="47" spans="1:6" x14ac:dyDescent="0.15">
      <c r="A47" t="e">
        <f>IF(ISBLANK(#REF!),"",#REF!)</f>
        <v>#REF!</v>
      </c>
      <c r="C47">
        <v>0.5</v>
      </c>
      <c r="D47" t="e">
        <f>IF(OR($A$47&lt;$B$6,$A$47&gt;$B$8),$A$47,#N/A)</f>
        <v>#REF!</v>
      </c>
      <c r="E47" t="e">
        <f>IF(OR(AND($A$47&lt;$B$5,$A$47&gt;=$B$6),AND($A$47&gt;$B$7,$A$47&lt;=$B$8)),$A$47,#N/A)</f>
        <v>#REF!</v>
      </c>
      <c r="F47" t="e">
        <f>IF(OR(AND($A$47&lt;$B$2,$A$47&gt;=$B$5),AND($A$47&gt;$B$4,$A$47&lt;=$B$7)),$A$47,"")</f>
        <v>#REF!</v>
      </c>
    </row>
    <row r="48" spans="1:6" x14ac:dyDescent="0.15">
      <c r="A48" t="e">
        <f>IF(ISBLANK(#REF!),"",#REF!)</f>
        <v>#REF!</v>
      </c>
      <c r="C48">
        <v>0.5</v>
      </c>
      <c r="D48" t="e">
        <f>IF(OR($A$48&lt;$B$6,$A$48&gt;$B$8),$A$48,#N/A)</f>
        <v>#REF!</v>
      </c>
      <c r="E48" t="e">
        <f>IF(OR(AND($A$48&lt;$B$5,$A$48&gt;=$B$6),AND($A$48&gt;$B$7,$A$48&lt;=$B$8)),$A$48,#N/A)</f>
        <v>#REF!</v>
      </c>
      <c r="F48" t="e">
        <f>IF(OR(AND($A$48&lt;$B$2,$A$48&gt;=$B$5),AND($A$48&gt;$B$4,$A$48&lt;=$B$7)),$A$48,"")</f>
        <v>#REF!</v>
      </c>
    </row>
    <row r="49" spans="1:6" x14ac:dyDescent="0.15">
      <c r="A49" t="e">
        <f>IF(ISBLANK(#REF!),"",#REF!)</f>
        <v>#REF!</v>
      </c>
      <c r="C49">
        <v>0.5</v>
      </c>
      <c r="D49" t="e">
        <f>IF(OR($A$49&lt;$B$6,$A$49&gt;$B$8),$A$49,#N/A)</f>
        <v>#REF!</v>
      </c>
      <c r="E49" t="e">
        <f>IF(OR(AND($A$49&lt;$B$5,$A$49&gt;=$B$6),AND($A$49&gt;$B$7,$A$49&lt;=$B$8)),$A$49,#N/A)</f>
        <v>#REF!</v>
      </c>
      <c r="F49" t="e">
        <f>IF(OR(AND($A$49&lt;$B$2,$A$49&gt;=$B$5),AND($A$49&gt;$B$4,$A$49&lt;=$B$7)),$A$49,"")</f>
        <v>#REF!</v>
      </c>
    </row>
    <row r="50" spans="1:6" x14ac:dyDescent="0.15">
      <c r="A50" t="e">
        <f>IF(ISBLANK(#REF!),"",#REF!)</f>
        <v>#REF!</v>
      </c>
      <c r="C50">
        <v>0.5</v>
      </c>
      <c r="D50" t="e">
        <f>IF(OR($A$50&lt;$B$6,$A$50&gt;$B$8),$A$50,#N/A)</f>
        <v>#REF!</v>
      </c>
      <c r="E50" t="e">
        <f>IF(OR(AND($A$50&lt;$B$5,$A$50&gt;=$B$6),AND($A$50&gt;$B$7,$A$50&lt;=$B$8)),$A$50,#N/A)</f>
        <v>#REF!</v>
      </c>
      <c r="F50" t="e">
        <f>IF(OR(AND($A$50&lt;$B$2,$A$50&gt;=$B$5),AND($A$50&gt;$B$4,$A$50&lt;=$B$7)),$A$50,"")</f>
        <v>#REF!</v>
      </c>
    </row>
    <row r="51" spans="1:6" x14ac:dyDescent="0.15">
      <c r="A51" t="e">
        <f>IF(ISBLANK(#REF!),"",#REF!)</f>
        <v>#REF!</v>
      </c>
      <c r="C51">
        <v>0.5</v>
      </c>
      <c r="D51" t="e">
        <f>IF(OR($A$51&lt;$B$6,$A$51&gt;$B$8),$A$51,#N/A)</f>
        <v>#REF!</v>
      </c>
      <c r="E51" t="e">
        <f>IF(OR(AND($A$51&lt;$B$5,$A$51&gt;=$B$6),AND($A$51&gt;$B$7,$A$51&lt;=$B$8)),$A$51,#N/A)</f>
        <v>#REF!</v>
      </c>
      <c r="F51" t="e">
        <f>IF(OR(AND($A$51&lt;$B$2,$A$51&gt;=$B$5),AND($A$51&gt;$B$4,$A$51&lt;=$B$7)),$A$51,"")</f>
        <v>#REF!</v>
      </c>
    </row>
    <row r="52" spans="1:6" x14ac:dyDescent="0.15">
      <c r="A52" t="e">
        <f>IF(ISBLANK(#REF!),"",#REF!)</f>
        <v>#REF!</v>
      </c>
      <c r="C52">
        <v>0.5</v>
      </c>
      <c r="D52" t="e">
        <f>IF(OR($A$52&lt;$B$6,$A$52&gt;$B$8),$A$52,#N/A)</f>
        <v>#REF!</v>
      </c>
      <c r="E52" t="e">
        <f>IF(OR(AND($A$52&lt;$B$5,$A$52&gt;=$B$6),AND($A$52&gt;$B$7,$A$52&lt;=$B$8)),$A$52,#N/A)</f>
        <v>#REF!</v>
      </c>
      <c r="F52" t="e">
        <f>IF(OR(AND($A$52&lt;$B$2,$A$52&gt;=$B$5),AND($A$52&gt;$B$4,$A$52&lt;=$B$7)),$A$52,"")</f>
        <v>#REF!</v>
      </c>
    </row>
    <row r="53" spans="1:6" x14ac:dyDescent="0.15">
      <c r="A53" t="e">
        <f>IF(ISBLANK(#REF!),"",#REF!)</f>
        <v>#REF!</v>
      </c>
      <c r="C53">
        <v>0.5</v>
      </c>
      <c r="D53" t="e">
        <f>IF(OR($A$53&lt;$B$6,$A$53&gt;$B$8),$A$53,#N/A)</f>
        <v>#REF!</v>
      </c>
      <c r="E53" t="e">
        <f>IF(OR(AND($A$53&lt;$B$5,$A$53&gt;=$B$6),AND($A$53&gt;$B$7,$A$53&lt;=$B$8)),$A$53,#N/A)</f>
        <v>#REF!</v>
      </c>
      <c r="F53" t="e">
        <f>IF(OR(AND($A$53&lt;$B$2,$A$53&gt;=$B$5),AND($A$53&gt;$B$4,$A$53&lt;=$B$7)),$A$53,"")</f>
        <v>#REF!</v>
      </c>
    </row>
    <row r="54" spans="1:6" x14ac:dyDescent="0.15">
      <c r="A54" t="e">
        <f>IF(ISBLANK(#REF!),"",#REF!)</f>
        <v>#REF!</v>
      </c>
      <c r="C54">
        <v>0.5</v>
      </c>
      <c r="D54" t="e">
        <f>IF(OR($A$54&lt;$B$6,$A$54&gt;$B$8),$A$54,#N/A)</f>
        <v>#REF!</v>
      </c>
      <c r="E54" t="e">
        <f>IF(OR(AND($A$54&lt;$B$5,$A$54&gt;=$B$6),AND($A$54&gt;$B$7,$A$54&lt;=$B$8)),$A$54,#N/A)</f>
        <v>#REF!</v>
      </c>
      <c r="F54" t="e">
        <f>IF(OR(AND($A$54&lt;$B$2,$A$54&gt;=$B$5),AND($A$54&gt;$B$4,$A$54&lt;=$B$7)),$A$54,"")</f>
        <v>#REF!</v>
      </c>
    </row>
    <row r="55" spans="1:6" x14ac:dyDescent="0.15">
      <c r="A55" t="e">
        <f>IF(ISBLANK(#REF!),"",#REF!)</f>
        <v>#REF!</v>
      </c>
      <c r="C55">
        <v>0.5</v>
      </c>
      <c r="D55" t="e">
        <f>IF(OR($A$55&lt;$B$6,$A$55&gt;$B$8),$A$55,#N/A)</f>
        <v>#REF!</v>
      </c>
      <c r="E55" t="e">
        <f>IF(OR(AND($A$55&lt;$B$5,$A$55&gt;=$B$6),AND($A$55&gt;$B$7,$A$55&lt;=$B$8)),$A$55,#N/A)</f>
        <v>#REF!</v>
      </c>
      <c r="F55" t="e">
        <f>IF(OR(AND($A$55&lt;$B$2,$A$55&gt;=$B$5),AND($A$55&gt;$B$4,$A$55&lt;=$B$7)),$A$55,"")</f>
        <v>#REF!</v>
      </c>
    </row>
    <row r="56" spans="1:6" x14ac:dyDescent="0.15">
      <c r="A56" t="e">
        <f>IF(ISBLANK(#REF!),"",#REF!)</f>
        <v>#REF!</v>
      </c>
      <c r="C56">
        <v>0.5</v>
      </c>
      <c r="D56" t="e">
        <f>IF(OR($A$56&lt;$B$6,$A$56&gt;$B$8),$A$56,#N/A)</f>
        <v>#REF!</v>
      </c>
      <c r="E56" t="e">
        <f>IF(OR(AND($A$56&lt;$B$5,$A$56&gt;=$B$6),AND($A$56&gt;$B$7,$A$56&lt;=$B$8)),$A$56,#N/A)</f>
        <v>#REF!</v>
      </c>
      <c r="F56" t="e">
        <f>IF(OR(AND($A$56&lt;$B$2,$A$56&gt;=$B$5),AND($A$56&gt;$B$4,$A$56&lt;=$B$7)),$A$56,"")</f>
        <v>#REF!</v>
      </c>
    </row>
    <row r="57" spans="1:6" x14ac:dyDescent="0.15">
      <c r="A57" t="e">
        <f>IF(ISBLANK(#REF!),"",#REF!)</f>
        <v>#REF!</v>
      </c>
      <c r="C57">
        <v>0.5</v>
      </c>
      <c r="D57" t="e">
        <f>IF(OR($A$57&lt;$B$6,$A$57&gt;$B$8),$A$57,#N/A)</f>
        <v>#REF!</v>
      </c>
      <c r="E57" t="e">
        <f>IF(OR(AND($A$57&lt;$B$5,$A$57&gt;=$B$6),AND($A$57&gt;$B$7,$A$57&lt;=$B$8)),$A$57,#N/A)</f>
        <v>#REF!</v>
      </c>
      <c r="F57" t="e">
        <f>IF(OR(AND($A$57&lt;$B$2,$A$57&gt;=$B$5),AND($A$57&gt;$B$4,$A$57&lt;=$B$7)),$A$57,"")</f>
        <v>#REF!</v>
      </c>
    </row>
    <row r="58" spans="1:6" x14ac:dyDescent="0.15">
      <c r="A58" t="e">
        <f>IF(ISBLANK(#REF!),"",#REF!)</f>
        <v>#REF!</v>
      </c>
      <c r="C58">
        <v>1.5</v>
      </c>
      <c r="D58" t="e">
        <f>IF(OR($A$58&lt;$B$15,$A$58&gt;$B$17),$A$58,#N/A)</f>
        <v>#REF!</v>
      </c>
      <c r="E58" t="e">
        <f>IF(OR(AND($A$58&lt;$B$14,$A$58&gt;=$B$15),AND($A$58&gt;$B$16,$A$58&lt;=$B$17)),$A$58,#N/A)</f>
        <v>#REF!</v>
      </c>
      <c r="F58" t="e">
        <f>IF(OR(AND($A$58&lt;$B$11,$A$58&gt;=$B$14),AND($A$58&gt;$B$13,$A$58&lt;=$B$16)),$A$58,"")</f>
        <v>#REF!</v>
      </c>
    </row>
    <row r="59" spans="1:6" x14ac:dyDescent="0.15">
      <c r="A59" t="e">
        <f>IF(ISBLANK(#REF!),"",#REF!)</f>
        <v>#REF!</v>
      </c>
      <c r="C59">
        <v>1.5</v>
      </c>
      <c r="D59" t="e">
        <f>IF(OR($A$59&lt;$B$15,$A$59&gt;$B$17),$A$59,#N/A)</f>
        <v>#REF!</v>
      </c>
      <c r="E59" t="e">
        <f>IF(OR(AND($A$59&lt;$B$14,$A$59&gt;=$B$15),AND($A$59&gt;$B$16,$A$59&lt;=$B$17)),$A$59,#N/A)</f>
        <v>#REF!</v>
      </c>
      <c r="F59" t="e">
        <f>IF(OR(AND($A$59&lt;$B$11,$A$59&gt;=$B$14),AND($A$59&gt;$B$13,$A$59&lt;=$B$16)),$A$59,"")</f>
        <v>#REF!</v>
      </c>
    </row>
    <row r="60" spans="1:6" x14ac:dyDescent="0.15">
      <c r="A60" t="e">
        <f>IF(ISBLANK(#REF!),"",#REF!)</f>
        <v>#REF!</v>
      </c>
      <c r="C60">
        <v>1.5</v>
      </c>
      <c r="D60" t="e">
        <f>IF(OR($A$60&lt;$B$15,$A$60&gt;$B$17),$A$60,#N/A)</f>
        <v>#REF!</v>
      </c>
      <c r="E60" t="e">
        <f>IF(OR(AND($A$60&lt;$B$14,$A$60&gt;=$B$15),AND($A$60&gt;$B$16,$A$60&lt;=$B$17)),$A$60,#N/A)</f>
        <v>#REF!</v>
      </c>
      <c r="F60" t="e">
        <f>IF(OR(AND($A$60&lt;$B$11,$A$60&gt;=$B$14),AND($A$60&gt;$B$13,$A$60&lt;=$B$16)),$A$60,"")</f>
        <v>#REF!</v>
      </c>
    </row>
    <row r="61" spans="1:6" x14ac:dyDescent="0.15">
      <c r="A61" t="e">
        <f>IF(ISBLANK(#REF!),"",#REF!)</f>
        <v>#REF!</v>
      </c>
      <c r="C61">
        <v>1.5</v>
      </c>
      <c r="D61" t="e">
        <f>IF(OR($A$61&lt;$B$15,$A$61&gt;$B$17),$A$61,#N/A)</f>
        <v>#REF!</v>
      </c>
      <c r="E61" t="e">
        <f>IF(OR(AND($A$61&lt;$B$14,$A$61&gt;=$B$15),AND($A$61&gt;$B$16,$A$61&lt;=$B$17)),$A$61,#N/A)</f>
        <v>#REF!</v>
      </c>
      <c r="F61" t="e">
        <f>IF(OR(AND($A$61&lt;$B$11,$A$61&gt;=$B$14),AND($A$61&gt;$B$13,$A$61&lt;=$B$16)),$A$61,"")</f>
        <v>#REF!</v>
      </c>
    </row>
    <row r="62" spans="1:6" x14ac:dyDescent="0.15">
      <c r="A62" t="e">
        <f>IF(ISBLANK(#REF!),"",#REF!)</f>
        <v>#REF!</v>
      </c>
      <c r="C62">
        <v>1.5</v>
      </c>
      <c r="D62" t="e">
        <f>IF(OR($A$62&lt;$B$15,$A$62&gt;$B$17),$A$62,#N/A)</f>
        <v>#REF!</v>
      </c>
      <c r="E62" t="e">
        <f>IF(OR(AND($A$62&lt;$B$14,$A$62&gt;=$B$15),AND($A$62&gt;$B$16,$A$62&lt;=$B$17)),$A$62,#N/A)</f>
        <v>#REF!</v>
      </c>
      <c r="F62" t="e">
        <f>IF(OR(AND($A$62&lt;$B$11,$A$62&gt;=$B$14),AND($A$62&gt;$B$13,$A$62&lt;=$B$16)),$A$62,"")</f>
        <v>#REF!</v>
      </c>
    </row>
    <row r="63" spans="1:6" x14ac:dyDescent="0.15">
      <c r="A63" t="e">
        <f>IF(ISBLANK(#REF!),"",#REF!)</f>
        <v>#REF!</v>
      </c>
      <c r="C63">
        <v>1.5</v>
      </c>
      <c r="D63" t="e">
        <f>IF(OR($A$63&lt;$B$15,$A$63&gt;$B$17),$A$63,#N/A)</f>
        <v>#REF!</v>
      </c>
      <c r="E63" t="e">
        <f>IF(OR(AND($A$63&lt;$B$14,$A$63&gt;=$B$15),AND($A$63&gt;$B$16,$A$63&lt;=$B$17)),$A$63,#N/A)</f>
        <v>#REF!</v>
      </c>
      <c r="F63" t="e">
        <f>IF(OR(AND($A$63&lt;$B$11,$A$63&gt;=$B$14),AND($A$63&gt;$B$13,$A$63&lt;=$B$16)),$A$63,"")</f>
        <v>#REF!</v>
      </c>
    </row>
    <row r="64" spans="1:6" x14ac:dyDescent="0.15">
      <c r="A64" t="e">
        <f>IF(ISBLANK(#REF!),"",#REF!)</f>
        <v>#REF!</v>
      </c>
      <c r="C64">
        <v>1.5</v>
      </c>
      <c r="D64" t="e">
        <f>IF(OR($A$64&lt;$B$15,$A$64&gt;$B$17),$A$64,#N/A)</f>
        <v>#REF!</v>
      </c>
      <c r="E64" t="e">
        <f>IF(OR(AND($A$64&lt;$B$14,$A$64&gt;=$B$15),AND($A$64&gt;$B$16,$A$64&lt;=$B$17)),$A$64,#N/A)</f>
        <v>#REF!</v>
      </c>
      <c r="F64" t="e">
        <f>IF(OR(AND($A$64&lt;$B$11,$A$64&gt;=$B$14),AND($A$64&gt;$B$13,$A$64&lt;=$B$16)),$A$64,"")</f>
        <v>#REF!</v>
      </c>
    </row>
    <row r="65" spans="1:6" x14ac:dyDescent="0.15">
      <c r="A65" t="e">
        <f>IF(ISBLANK(#REF!),"",#REF!)</f>
        <v>#REF!</v>
      </c>
      <c r="C65">
        <v>1.5</v>
      </c>
      <c r="D65" t="e">
        <f>IF(OR($A$65&lt;$B$15,$A$65&gt;$B$17),$A$65,#N/A)</f>
        <v>#REF!</v>
      </c>
      <c r="E65" t="e">
        <f>IF(OR(AND($A$65&lt;$B$14,$A$65&gt;=$B$15),AND($A$65&gt;$B$16,$A$65&lt;=$B$17)),$A$65,#N/A)</f>
        <v>#REF!</v>
      </c>
      <c r="F65" t="e">
        <f>IF(OR(AND($A$65&lt;$B$11,$A$65&gt;=$B$14),AND($A$65&gt;$B$13,$A$65&lt;=$B$16)),$A$65,"")</f>
        <v>#REF!</v>
      </c>
    </row>
    <row r="66" spans="1:6" x14ac:dyDescent="0.15">
      <c r="A66" t="e">
        <f>IF(ISBLANK(#REF!),"",#REF!)</f>
        <v>#REF!</v>
      </c>
      <c r="C66">
        <v>1.5</v>
      </c>
      <c r="D66" t="e">
        <f>IF(OR($A$66&lt;$B$15,$A$66&gt;$B$17),$A$66,#N/A)</f>
        <v>#REF!</v>
      </c>
      <c r="E66" t="e">
        <f>IF(OR(AND($A$66&lt;$B$14,$A$66&gt;=$B$15),AND($A$66&gt;$B$16,$A$66&lt;=$B$17)),$A$66,#N/A)</f>
        <v>#REF!</v>
      </c>
      <c r="F66" t="e">
        <f>IF(OR(AND($A$66&lt;$B$11,$A$66&gt;=$B$14),AND($A$66&gt;$B$13,$A$66&lt;=$B$16)),$A$66,"")</f>
        <v>#REF!</v>
      </c>
    </row>
    <row r="67" spans="1:6" x14ac:dyDescent="0.15">
      <c r="A67" t="e">
        <f>IF(ISBLANK(#REF!),"",#REF!)</f>
        <v>#REF!</v>
      </c>
      <c r="C67">
        <v>1.5</v>
      </c>
      <c r="D67" t="e">
        <f>IF(OR($A$67&lt;$B$15,$A$67&gt;$B$17),$A$67,#N/A)</f>
        <v>#REF!</v>
      </c>
      <c r="E67" t="e">
        <f>IF(OR(AND($A$67&lt;$B$14,$A$67&gt;=$B$15),AND($A$67&gt;$B$16,$A$67&lt;=$B$17)),$A$67,#N/A)</f>
        <v>#REF!</v>
      </c>
      <c r="F67" t="e">
        <f>IF(OR(AND($A$67&lt;$B$11,$A$67&gt;=$B$14),AND($A$67&gt;$B$13,$A$67&lt;=$B$16)),$A$67,"")</f>
        <v>#REF!</v>
      </c>
    </row>
    <row r="68" spans="1:6" x14ac:dyDescent="0.15">
      <c r="A68" t="e">
        <f>IF(ISBLANK(#REF!),"",#REF!)</f>
        <v>#REF!</v>
      </c>
      <c r="C68">
        <v>1.5</v>
      </c>
      <c r="D68" t="e">
        <f>IF(OR($A$68&lt;$B$15,$A$68&gt;$B$17),$A$68,#N/A)</f>
        <v>#REF!</v>
      </c>
      <c r="E68" t="e">
        <f>IF(OR(AND($A$68&lt;$B$14,$A$68&gt;=$B$15),AND($A$68&gt;$B$16,$A$68&lt;=$B$17)),$A$68,#N/A)</f>
        <v>#REF!</v>
      </c>
      <c r="F68" t="e">
        <f>IF(OR(AND($A$68&lt;$B$11,$A$68&gt;=$B$14),AND($A$68&gt;$B$13,$A$68&lt;=$B$16)),$A$68,"")</f>
        <v>#REF!</v>
      </c>
    </row>
    <row r="69" spans="1:6" x14ac:dyDescent="0.15">
      <c r="A69" t="e">
        <f>IF(ISBLANK(#REF!),"",#REF!)</f>
        <v>#REF!</v>
      </c>
      <c r="C69">
        <v>1.5</v>
      </c>
      <c r="D69" t="e">
        <f>IF(OR($A$69&lt;$B$15,$A$69&gt;$B$17),$A$69,#N/A)</f>
        <v>#REF!</v>
      </c>
      <c r="E69" t="e">
        <f>IF(OR(AND($A$69&lt;$B$14,$A$69&gt;=$B$15),AND($A$69&gt;$B$16,$A$69&lt;=$B$17)),$A$69,#N/A)</f>
        <v>#REF!</v>
      </c>
      <c r="F69" t="e">
        <f>IF(OR(AND($A$69&lt;$B$11,$A$69&gt;=$B$14),AND($A$69&gt;$B$13,$A$69&lt;=$B$16)),$A$69,"")</f>
        <v>#REF!</v>
      </c>
    </row>
    <row r="70" spans="1:6" x14ac:dyDescent="0.15">
      <c r="A70" t="e">
        <f>IF(ISBLANK(#REF!),"",#REF!)</f>
        <v>#REF!</v>
      </c>
      <c r="C70">
        <v>1.5</v>
      </c>
      <c r="D70" t="e">
        <f>IF(OR($A$70&lt;$B$15,$A$70&gt;$B$17),$A$70,#N/A)</f>
        <v>#REF!</v>
      </c>
      <c r="E70" t="e">
        <f>IF(OR(AND($A$70&lt;$B$14,$A$70&gt;=$B$15),AND($A$70&gt;$B$16,$A$70&lt;=$B$17)),$A$70,#N/A)</f>
        <v>#REF!</v>
      </c>
      <c r="F70" t="e">
        <f>IF(OR(AND($A$70&lt;$B$11,$A$70&gt;=$B$14),AND($A$70&gt;$B$13,$A$70&lt;=$B$16)),$A$70,"")</f>
        <v>#REF!</v>
      </c>
    </row>
    <row r="71" spans="1:6" x14ac:dyDescent="0.15">
      <c r="A71" t="e">
        <f>IF(ISBLANK(#REF!),"",#REF!)</f>
        <v>#REF!</v>
      </c>
      <c r="C71">
        <v>1.5</v>
      </c>
      <c r="D71" t="e">
        <f>IF(OR($A$71&lt;$B$15,$A$71&gt;$B$17),$A$71,#N/A)</f>
        <v>#REF!</v>
      </c>
      <c r="E71" t="e">
        <f>IF(OR(AND($A$71&lt;$B$14,$A$71&gt;=$B$15),AND($A$71&gt;$B$16,$A$71&lt;=$B$17)),$A$71,#N/A)</f>
        <v>#REF!</v>
      </c>
      <c r="F71" t="e">
        <f>IF(OR(AND($A$71&lt;$B$11,$A$71&gt;=$B$14),AND($A$71&gt;$B$13,$A$71&lt;=$B$16)),$A$71,"")</f>
        <v>#REF!</v>
      </c>
    </row>
    <row r="72" spans="1:6" x14ac:dyDescent="0.15">
      <c r="A72" t="e">
        <f>IF(ISBLANK(#REF!),"",#REF!)</f>
        <v>#REF!</v>
      </c>
      <c r="C72">
        <v>1.5</v>
      </c>
      <c r="D72" t="e">
        <f>IF(OR($A$72&lt;$B$15,$A$72&gt;$B$17),$A$72,#N/A)</f>
        <v>#REF!</v>
      </c>
      <c r="E72" t="e">
        <f>IF(OR(AND($A$72&lt;$B$14,$A$72&gt;=$B$15),AND($A$72&gt;$B$16,$A$72&lt;=$B$17)),$A$72,#N/A)</f>
        <v>#REF!</v>
      </c>
      <c r="F72" t="e">
        <f>IF(OR(AND($A$72&lt;$B$11,$A$72&gt;=$B$14),AND($A$72&gt;$B$13,$A$72&lt;=$B$16)),$A$72,"")</f>
        <v>#REF!</v>
      </c>
    </row>
    <row r="73" spans="1:6" x14ac:dyDescent="0.15">
      <c r="A73" t="e">
        <f>IF(ISBLANK(#REF!),"",#REF!)</f>
        <v>#REF!</v>
      </c>
      <c r="C73">
        <v>1.5</v>
      </c>
      <c r="D73" t="e">
        <f>IF(OR($A$73&lt;$B$15,$A$73&gt;$B$17),$A$73,#N/A)</f>
        <v>#REF!</v>
      </c>
      <c r="E73" t="e">
        <f>IF(OR(AND($A$73&lt;$B$14,$A$73&gt;=$B$15),AND($A$73&gt;$B$16,$A$73&lt;=$B$17)),$A$73,#N/A)</f>
        <v>#REF!</v>
      </c>
      <c r="F73" t="e">
        <f>IF(OR(AND($A$73&lt;$B$11,$A$73&gt;=$B$14),AND($A$73&gt;$B$13,$A$73&lt;=$B$16)),$A$73,"")</f>
        <v>#REF!</v>
      </c>
    </row>
    <row r="74" spans="1:6" x14ac:dyDescent="0.15">
      <c r="A74" t="e">
        <f>IF(ISBLANK(#REF!),"",#REF!)</f>
        <v>#REF!</v>
      </c>
      <c r="C74">
        <v>1.5</v>
      </c>
      <c r="D74" t="e">
        <f>IF(OR($A$74&lt;$B$15,$A$74&gt;$B$17),$A$74,#N/A)</f>
        <v>#REF!</v>
      </c>
      <c r="E74" t="e">
        <f>IF(OR(AND($A$74&lt;$B$14,$A$74&gt;=$B$15),AND($A$74&gt;$B$16,$A$74&lt;=$B$17)),$A$74,#N/A)</f>
        <v>#REF!</v>
      </c>
      <c r="F74" t="e">
        <f>IF(OR(AND($A$74&lt;$B$11,$A$74&gt;=$B$14),AND($A$74&gt;$B$13,$A$74&lt;=$B$16)),$A$74,"")</f>
        <v>#REF!</v>
      </c>
    </row>
    <row r="75" spans="1:6" x14ac:dyDescent="0.15">
      <c r="A75" t="e">
        <f>IF(ISBLANK(#REF!),"",#REF!)</f>
        <v>#REF!</v>
      </c>
      <c r="C75">
        <v>1.5</v>
      </c>
      <c r="D75" t="e">
        <f>IF(OR($A$75&lt;$B$15,$A$75&gt;$B$17),$A$75,#N/A)</f>
        <v>#REF!</v>
      </c>
      <c r="E75" t="e">
        <f>IF(OR(AND($A$75&lt;$B$14,$A$75&gt;=$B$15),AND($A$75&gt;$B$16,$A$75&lt;=$B$17)),$A$75,#N/A)</f>
        <v>#REF!</v>
      </c>
      <c r="F75" t="e">
        <f>IF(OR(AND($A$75&lt;$B$11,$A$75&gt;=$B$14),AND($A$75&gt;$B$13,$A$75&lt;=$B$16)),$A$75,"")</f>
        <v>#REF!</v>
      </c>
    </row>
    <row r="76" spans="1:6" x14ac:dyDescent="0.15">
      <c r="A76" t="e">
        <f>IF(ISBLANK(#REF!),"",#REF!)</f>
        <v>#REF!</v>
      </c>
      <c r="C76">
        <v>1.5</v>
      </c>
      <c r="D76" t="e">
        <f>IF(OR($A$76&lt;$B$15,$A$76&gt;$B$17),$A$76,#N/A)</f>
        <v>#REF!</v>
      </c>
      <c r="E76" t="e">
        <f>IF(OR(AND($A$76&lt;$B$14,$A$76&gt;=$B$15),AND($A$76&gt;$B$16,$A$76&lt;=$B$17)),$A$76,#N/A)</f>
        <v>#REF!</v>
      </c>
      <c r="F76" t="e">
        <f>IF(OR(AND($A$76&lt;$B$11,$A$76&gt;=$B$14),AND($A$76&gt;$B$13,$A$76&lt;=$B$16)),$A$76,"")</f>
        <v>#REF!</v>
      </c>
    </row>
    <row r="77" spans="1:6" x14ac:dyDescent="0.15">
      <c r="A77" t="e">
        <f>IF(ISBLANK(#REF!),"",#REF!)</f>
        <v>#REF!</v>
      </c>
      <c r="C77">
        <v>1.5</v>
      </c>
      <c r="D77" t="e">
        <f>IF(OR($A$77&lt;$B$15,$A$77&gt;$B$17),$A$77,#N/A)</f>
        <v>#REF!</v>
      </c>
      <c r="E77" t="e">
        <f>IF(OR(AND($A$77&lt;$B$14,$A$77&gt;=$B$15),AND($A$77&gt;$B$16,$A$77&lt;=$B$17)),$A$77,#N/A)</f>
        <v>#REF!</v>
      </c>
      <c r="F77" t="e">
        <f>IF(OR(AND($A$77&lt;$B$11,$A$77&gt;=$B$14),AND($A$77&gt;$B$13,$A$77&lt;=$B$16)),$A$77,"")</f>
        <v>#REF!</v>
      </c>
    </row>
    <row r="78" spans="1:6" x14ac:dyDescent="0.15">
      <c r="A78" t="e">
        <f>IF(ISBLANK(#REF!),"",#REF!)</f>
        <v>#REF!</v>
      </c>
      <c r="C78">
        <v>1.5</v>
      </c>
      <c r="D78" t="e">
        <f>IF(OR($A$78&lt;$B$15,$A$78&gt;$B$17),$A$78,#N/A)</f>
        <v>#REF!</v>
      </c>
      <c r="E78" t="e">
        <f>IF(OR(AND($A$78&lt;$B$14,$A$78&gt;=$B$15),AND($A$78&gt;$B$16,$A$78&lt;=$B$17)),$A$78,#N/A)</f>
        <v>#REF!</v>
      </c>
      <c r="F78" t="e">
        <f>IF(OR(AND($A$78&lt;$B$11,$A$78&gt;=$B$14),AND($A$78&gt;$B$13,$A$78&lt;=$B$16)),$A$78,"")</f>
        <v>#REF!</v>
      </c>
    </row>
    <row r="79" spans="1:6" x14ac:dyDescent="0.15">
      <c r="A79" t="e">
        <f>IF(ISBLANK(#REF!),"",#REF!)</f>
        <v>#REF!</v>
      </c>
      <c r="C79">
        <v>1.5</v>
      </c>
      <c r="D79" t="e">
        <f>IF(OR($A$79&lt;$B$15,$A$79&gt;$B$17),$A$79,#N/A)</f>
        <v>#REF!</v>
      </c>
      <c r="E79" t="e">
        <f>IF(OR(AND($A$79&lt;$B$14,$A$79&gt;=$B$15),AND($A$79&gt;$B$16,$A$79&lt;=$B$17)),$A$79,#N/A)</f>
        <v>#REF!</v>
      </c>
      <c r="F79" t="e">
        <f>IF(OR(AND($A$79&lt;$B$11,$A$79&gt;=$B$14),AND($A$79&gt;$B$13,$A$79&lt;=$B$16)),$A$79,"")</f>
        <v>#REF!</v>
      </c>
    </row>
    <row r="80" spans="1:6" x14ac:dyDescent="0.15">
      <c r="A80" t="e">
        <f>IF(ISBLANK(#REF!),"",#REF!)</f>
        <v>#REF!</v>
      </c>
      <c r="C80">
        <v>1.5</v>
      </c>
      <c r="D80" t="e">
        <f>IF(OR($A$80&lt;$B$15,$A$80&gt;$B$17),$A$80,#N/A)</f>
        <v>#REF!</v>
      </c>
      <c r="E80" t="e">
        <f>IF(OR(AND($A$80&lt;$B$14,$A$80&gt;=$B$15),AND($A$80&gt;$B$16,$A$80&lt;=$B$17)),$A$80,#N/A)</f>
        <v>#REF!</v>
      </c>
      <c r="F80" t="e">
        <f>IF(OR(AND($A$80&lt;$B$11,$A$80&gt;=$B$14),AND($A$80&gt;$B$13,$A$80&lt;=$B$16)),$A$80,"")</f>
        <v>#REF!</v>
      </c>
    </row>
    <row r="81" spans="1:6" x14ac:dyDescent="0.15">
      <c r="A81" t="e">
        <f>IF(ISBLANK(#REF!),"",#REF!)</f>
        <v>#REF!</v>
      </c>
      <c r="C81">
        <v>1.5</v>
      </c>
      <c r="D81" t="e">
        <f>IF(OR($A$81&lt;$B$15,$A$81&gt;$B$17),$A$81,#N/A)</f>
        <v>#REF!</v>
      </c>
      <c r="E81" t="e">
        <f>IF(OR(AND($A$81&lt;$B$14,$A$81&gt;=$B$15),AND($A$81&gt;$B$16,$A$81&lt;=$B$17)),$A$81,#N/A)</f>
        <v>#REF!</v>
      </c>
      <c r="F81" t="e">
        <f>IF(OR(AND($A$81&lt;$B$11,$A$81&gt;=$B$14),AND($A$81&gt;$B$13,$A$81&lt;=$B$16)),$A$81,"")</f>
        <v>#REF!</v>
      </c>
    </row>
    <row r="82" spans="1:6" x14ac:dyDescent="0.15">
      <c r="A82" t="e">
        <f>IF(ISBLANK(#REF!),"",#REF!)</f>
        <v>#REF!</v>
      </c>
      <c r="C82">
        <v>1.5</v>
      </c>
      <c r="D82" t="e">
        <f>IF(OR($A$82&lt;$B$15,$A$82&gt;$B$17),$A$82,#N/A)</f>
        <v>#REF!</v>
      </c>
      <c r="E82" t="e">
        <f>IF(OR(AND($A$82&lt;$B$14,$A$82&gt;=$B$15),AND($A$82&gt;$B$16,$A$82&lt;=$B$17)),$A$82,#N/A)</f>
        <v>#REF!</v>
      </c>
      <c r="F82" t="e">
        <f>IF(OR(AND($A$82&lt;$B$11,$A$82&gt;=$B$14),AND($A$82&gt;$B$13,$A$82&lt;=$B$16)),$A$82,"")</f>
        <v>#REF!</v>
      </c>
    </row>
    <row r="83" spans="1:6" x14ac:dyDescent="0.15">
      <c r="A83" t="e">
        <f>IF(ISBLANK(#REF!),"",#REF!)</f>
        <v>#REF!</v>
      </c>
      <c r="C83">
        <v>1.5</v>
      </c>
      <c r="D83" t="e">
        <f>IF(OR($A$83&lt;$B$15,$A$83&gt;$B$17),$A$83,#N/A)</f>
        <v>#REF!</v>
      </c>
      <c r="E83" t="e">
        <f>IF(OR(AND($A$83&lt;$B$14,$A$83&gt;=$B$15),AND($A$83&gt;$B$16,$A$83&lt;=$B$17)),$A$83,#N/A)</f>
        <v>#REF!</v>
      </c>
      <c r="F83" t="e">
        <f>IF(OR(AND($A$83&lt;$B$11,$A$83&gt;=$B$14),AND($A$83&gt;$B$13,$A$83&lt;=$B$16)),$A$83,"")</f>
        <v>#REF!</v>
      </c>
    </row>
    <row r="84" spans="1:6" x14ac:dyDescent="0.15">
      <c r="A84" t="e">
        <f>IF(ISBLANK(#REF!),"",#REF!)</f>
        <v>#REF!</v>
      </c>
      <c r="C84">
        <v>1.5</v>
      </c>
      <c r="D84" t="e">
        <f>IF(OR($A$84&lt;$B$15,$A$84&gt;$B$17),$A$84,#N/A)</f>
        <v>#REF!</v>
      </c>
      <c r="E84" t="e">
        <f>IF(OR(AND($A$84&lt;$B$14,$A$84&gt;=$B$15),AND($A$84&gt;$B$16,$A$84&lt;=$B$17)),$A$84,#N/A)</f>
        <v>#REF!</v>
      </c>
      <c r="F84" t="e">
        <f>IF(OR(AND($A$84&lt;$B$11,$A$84&gt;=$B$14),AND($A$84&gt;$B$13,$A$84&lt;=$B$16)),$A$84,"")</f>
        <v>#REF!</v>
      </c>
    </row>
    <row r="85" spans="1:6" x14ac:dyDescent="0.15">
      <c r="A85" t="e">
        <f>IF(ISBLANK(#REF!),"",#REF!)</f>
        <v>#REF!</v>
      </c>
      <c r="C85">
        <v>1.5</v>
      </c>
      <c r="D85" t="e">
        <f>IF(OR($A$85&lt;$B$15,$A$85&gt;$B$17),$A$85,#N/A)</f>
        <v>#REF!</v>
      </c>
      <c r="E85" t="e">
        <f>IF(OR(AND($A$85&lt;$B$14,$A$85&gt;=$B$15),AND($A$85&gt;$B$16,$A$85&lt;=$B$17)),$A$85,#N/A)</f>
        <v>#REF!</v>
      </c>
      <c r="F85" t="e">
        <f>IF(OR(AND($A$85&lt;$B$11,$A$85&gt;=$B$14),AND($A$85&gt;$B$13,$A$85&lt;=$B$16)),$A$85,"")</f>
        <v>#REF!</v>
      </c>
    </row>
    <row r="86" spans="1:6" x14ac:dyDescent="0.15">
      <c r="A86" t="e">
        <f>IF(ISBLANK(#REF!),"",#REF!)</f>
        <v>#REF!</v>
      </c>
      <c r="C86">
        <v>1.5</v>
      </c>
      <c r="D86" t="e">
        <f>IF(OR($A$86&lt;$B$15,$A$86&gt;$B$17),$A$86,#N/A)</f>
        <v>#REF!</v>
      </c>
      <c r="E86" t="e">
        <f>IF(OR(AND($A$86&lt;$B$14,$A$86&gt;=$B$15),AND($A$86&gt;$B$16,$A$86&lt;=$B$17)),$A$86,#N/A)</f>
        <v>#REF!</v>
      </c>
      <c r="F86" t="e">
        <f>IF(OR(AND($A$86&lt;$B$11,$A$86&gt;=$B$14),AND($A$86&gt;$B$13,$A$86&lt;=$B$16)),$A$86,"")</f>
        <v>#REF!</v>
      </c>
    </row>
    <row r="87" spans="1:6" x14ac:dyDescent="0.15">
      <c r="A87" t="e">
        <f>IF(ISBLANK(#REF!),"",#REF!)</f>
        <v>#REF!</v>
      </c>
      <c r="C87">
        <v>1.5</v>
      </c>
      <c r="D87" t="e">
        <f>IF(OR($A$87&lt;$B$15,$A$87&gt;$B$17),$A$87,#N/A)</f>
        <v>#REF!</v>
      </c>
      <c r="E87" t="e">
        <f>IF(OR(AND($A$87&lt;$B$14,$A$87&gt;=$B$15),AND($A$87&gt;$B$16,$A$87&lt;=$B$17)),$A$87,#N/A)</f>
        <v>#REF!</v>
      </c>
      <c r="F87" t="e">
        <f>IF(OR(AND($A$87&lt;$B$11,$A$87&gt;=$B$14),AND($A$87&gt;$B$13,$A$87&lt;=$B$16)),$A$87,"")</f>
        <v>#REF!</v>
      </c>
    </row>
    <row r="88" spans="1:6" x14ac:dyDescent="0.15">
      <c r="A88" t="e">
        <f>IF(ISBLANK(#REF!),"",#REF!)</f>
        <v>#REF!</v>
      </c>
      <c r="C88">
        <v>1.5</v>
      </c>
      <c r="D88" t="e">
        <f>IF(OR($A$88&lt;$B$15,$A$88&gt;$B$17),$A$88,#N/A)</f>
        <v>#REF!</v>
      </c>
      <c r="E88" t="e">
        <f>IF(OR(AND($A$88&lt;$B$14,$A$88&gt;=$B$15),AND($A$88&gt;$B$16,$A$88&lt;=$B$17)),$A$88,#N/A)</f>
        <v>#REF!</v>
      </c>
      <c r="F88" t="e">
        <f>IF(OR(AND($A$88&lt;$B$11,$A$88&gt;=$B$14),AND($A$88&gt;$B$13,$A$88&lt;=$B$16)),$A$88,"")</f>
        <v>#REF!</v>
      </c>
    </row>
    <row r="89" spans="1:6" x14ac:dyDescent="0.15">
      <c r="A89" t="e">
        <f>IF(ISBLANK(#REF!),"",#REF!)</f>
        <v>#REF!</v>
      </c>
      <c r="C89">
        <v>1.5</v>
      </c>
      <c r="D89" t="e">
        <f>IF(OR($A$89&lt;$B$15,$A$89&gt;$B$17),$A$89,#N/A)</f>
        <v>#REF!</v>
      </c>
      <c r="E89" t="e">
        <f>IF(OR(AND($A$89&lt;$B$14,$A$89&gt;=$B$15),AND($A$89&gt;$B$16,$A$89&lt;=$B$17)),$A$89,#N/A)</f>
        <v>#REF!</v>
      </c>
      <c r="F89" t="e">
        <f>IF(OR(AND($A$89&lt;$B$11,$A$89&gt;=$B$14),AND($A$89&gt;$B$13,$A$89&lt;=$B$16)),$A$89,"")</f>
        <v>#REF!</v>
      </c>
    </row>
    <row r="90" spans="1:6" x14ac:dyDescent="0.15">
      <c r="A90" t="e">
        <f>IF(ISBLANK(#REF!),"",#REF!)</f>
        <v>#REF!</v>
      </c>
      <c r="C90">
        <v>1.5</v>
      </c>
      <c r="D90" t="e">
        <f>IF(OR($A$90&lt;$B$15,$A$90&gt;$B$17),$A$90,#N/A)</f>
        <v>#REF!</v>
      </c>
      <c r="E90" t="e">
        <f>IF(OR(AND($A$90&lt;$B$14,$A$90&gt;=$B$15),AND($A$90&gt;$B$16,$A$90&lt;=$B$17)),$A$90,#N/A)</f>
        <v>#REF!</v>
      </c>
      <c r="F90" t="e">
        <f>IF(OR(AND($A$90&lt;$B$11,$A$90&gt;=$B$14),AND($A$90&gt;$B$13,$A$90&lt;=$B$16)),$A$90,"")</f>
        <v>#REF!</v>
      </c>
    </row>
    <row r="91" spans="1:6" x14ac:dyDescent="0.15">
      <c r="A91" t="e">
        <f>IF(ISBLANK(#REF!),"",#REF!)</f>
        <v>#REF!</v>
      </c>
      <c r="C91">
        <v>1.5</v>
      </c>
      <c r="D91" t="e">
        <f>IF(OR($A$91&lt;$B$15,$A$91&gt;$B$17),$A$91,#N/A)</f>
        <v>#REF!</v>
      </c>
      <c r="E91" t="e">
        <f>IF(OR(AND($A$91&lt;$B$14,$A$91&gt;=$B$15),AND($A$91&gt;$B$16,$A$91&lt;=$B$17)),$A$91,#N/A)</f>
        <v>#REF!</v>
      </c>
      <c r="F91" t="e">
        <f>IF(OR(AND($A$91&lt;$B$11,$A$91&gt;=$B$14),AND($A$91&gt;$B$13,$A$91&lt;=$B$16)),$A$91,"")</f>
        <v>#REF!</v>
      </c>
    </row>
    <row r="92" spans="1:6" x14ac:dyDescent="0.15">
      <c r="A92" t="e">
        <f>IF(ISBLANK(#REF!),"",#REF!)</f>
        <v>#REF!</v>
      </c>
      <c r="C92">
        <v>1.5</v>
      </c>
      <c r="D92" t="e">
        <f>IF(OR($A$92&lt;$B$15,$A$92&gt;$B$17),$A$92,#N/A)</f>
        <v>#REF!</v>
      </c>
      <c r="E92" t="e">
        <f>IF(OR(AND($A$92&lt;$B$14,$A$92&gt;=$B$15),AND($A$92&gt;$B$16,$A$92&lt;=$B$17)),$A$92,#N/A)</f>
        <v>#REF!</v>
      </c>
      <c r="F92" t="e">
        <f>IF(OR(AND($A$92&lt;$B$11,$A$92&gt;=$B$14),AND($A$92&gt;$B$13,$A$92&lt;=$B$16)),$A$92,"")</f>
        <v>#REF!</v>
      </c>
    </row>
    <row r="93" spans="1:6" x14ac:dyDescent="0.15">
      <c r="A93" t="e">
        <f>IF(ISBLANK(#REF!),"",#REF!)</f>
        <v>#REF!</v>
      </c>
      <c r="C93">
        <v>1.5</v>
      </c>
      <c r="D93" t="e">
        <f>IF(OR($A$93&lt;$B$15,$A$93&gt;$B$17),$A$93,#N/A)</f>
        <v>#REF!</v>
      </c>
      <c r="E93" t="e">
        <f>IF(OR(AND($A$93&lt;$B$14,$A$93&gt;=$B$15),AND($A$93&gt;$B$16,$A$93&lt;=$B$17)),$A$93,#N/A)</f>
        <v>#REF!</v>
      </c>
      <c r="F93" t="e">
        <f>IF(OR(AND($A$93&lt;$B$11,$A$93&gt;=$B$14),AND($A$93&gt;$B$13,$A$93&lt;=$B$16)),$A$93,"")</f>
        <v>#REF!</v>
      </c>
    </row>
    <row r="94" spans="1:6" x14ac:dyDescent="0.15">
      <c r="A94" t="e">
        <f>IF(ISBLANK(#REF!),"",#REF!)</f>
        <v>#REF!</v>
      </c>
      <c r="C94">
        <v>1.5</v>
      </c>
      <c r="D94" t="e">
        <f>IF(OR($A$94&lt;$B$15,$A$94&gt;$B$17),$A$94,#N/A)</f>
        <v>#REF!</v>
      </c>
      <c r="E94" t="e">
        <f>IF(OR(AND($A$94&lt;$B$14,$A$94&gt;=$B$15),AND($A$94&gt;$B$16,$A$94&lt;=$B$17)),$A$94,#N/A)</f>
        <v>#REF!</v>
      </c>
      <c r="F94" t="e">
        <f>IF(OR(AND($A$94&lt;$B$11,$A$94&gt;=$B$14),AND($A$94&gt;$B$13,$A$94&lt;=$B$16)),$A$94,"")</f>
        <v>#REF!</v>
      </c>
    </row>
    <row r="95" spans="1:6" x14ac:dyDescent="0.15">
      <c r="A95" t="e">
        <f>IF(ISBLANK(#REF!),"",#REF!)</f>
        <v>#REF!</v>
      </c>
      <c r="C95">
        <v>1.5</v>
      </c>
      <c r="D95" t="e">
        <f>IF(OR($A$95&lt;$B$15,$A$95&gt;$B$17),$A$95,#N/A)</f>
        <v>#REF!</v>
      </c>
      <c r="E95" t="e">
        <f>IF(OR(AND($A$95&lt;$B$14,$A$95&gt;=$B$15),AND($A$95&gt;$B$16,$A$95&lt;=$B$17)),$A$95,#N/A)</f>
        <v>#REF!</v>
      </c>
      <c r="F95" t="e">
        <f>IF(OR(AND($A$95&lt;$B$11,$A$95&gt;=$B$14),AND($A$95&gt;$B$13,$A$95&lt;=$B$16)),$A$95,"")</f>
        <v>#REF!</v>
      </c>
    </row>
    <row r="96" spans="1:6" x14ac:dyDescent="0.15">
      <c r="A96" t="e">
        <f>IF(ISBLANK(#REF!),"",#REF!)</f>
        <v>#REF!</v>
      </c>
      <c r="C96">
        <v>1.5</v>
      </c>
      <c r="D96" t="e">
        <f>IF(OR($A$96&lt;$B$15,$A$96&gt;$B$17),$A$96,#N/A)</f>
        <v>#REF!</v>
      </c>
      <c r="E96" t="e">
        <f>IF(OR(AND($A$96&lt;$B$14,$A$96&gt;=$B$15),AND($A$96&gt;$B$16,$A$96&lt;=$B$17)),$A$96,#N/A)</f>
        <v>#REF!</v>
      </c>
      <c r="F96" t="e">
        <f>IF(OR(AND($A$96&lt;$B$11,$A$96&gt;=$B$14),AND($A$96&gt;$B$13,$A$96&lt;=$B$16)),$A$96,"")</f>
        <v>#REF!</v>
      </c>
    </row>
    <row r="97" spans="1:6" x14ac:dyDescent="0.15">
      <c r="A97" t="e">
        <f>IF(ISBLANK(#REF!),"",#REF!)</f>
        <v>#REF!</v>
      </c>
      <c r="C97">
        <v>1.5</v>
      </c>
      <c r="D97" t="e">
        <f>IF(OR($A$97&lt;$B$15,$A$97&gt;$B$17),$A$97,#N/A)</f>
        <v>#REF!</v>
      </c>
      <c r="E97" t="e">
        <f>IF(OR(AND($A$97&lt;$B$14,$A$97&gt;=$B$15),AND($A$97&gt;$B$16,$A$97&lt;=$B$17)),$A$97,#N/A)</f>
        <v>#REF!</v>
      </c>
      <c r="F97" t="e">
        <f>IF(OR(AND($A$97&lt;$B$11,$A$97&gt;=$B$14),AND($A$97&gt;$B$13,$A$97&lt;=$B$16)),$A$97,"")</f>
        <v>#REF!</v>
      </c>
    </row>
    <row r="98" spans="1:6" x14ac:dyDescent="0.15">
      <c r="A98" t="e">
        <f>IF(ISBLANK(#REF!),"",#REF!)</f>
        <v>#REF!</v>
      </c>
      <c r="C98">
        <v>1.5</v>
      </c>
      <c r="D98" t="e">
        <f>IF(OR($A$98&lt;$B$15,$A$98&gt;$B$17),$A$98,#N/A)</f>
        <v>#REF!</v>
      </c>
      <c r="E98" t="e">
        <f>IF(OR(AND($A$98&lt;$B$14,$A$98&gt;=$B$15),AND($A$98&gt;$B$16,$A$98&lt;=$B$17)),$A$98,#N/A)</f>
        <v>#REF!</v>
      </c>
      <c r="F98" t="e">
        <f>IF(OR(AND($A$98&lt;$B$11,$A$98&gt;=$B$14),AND($A$98&gt;$B$13,$A$98&lt;=$B$16)),$A$98,"")</f>
        <v>#REF!</v>
      </c>
    </row>
    <row r="99" spans="1:6" x14ac:dyDescent="0.15">
      <c r="A99" t="e">
        <f>IF(ISBLANK(#REF!),"",#REF!)</f>
        <v>#REF!</v>
      </c>
      <c r="C99">
        <v>1.5</v>
      </c>
      <c r="D99" t="e">
        <f>IF(OR($A$99&lt;$B$15,$A$99&gt;$B$17),$A$99,#N/A)</f>
        <v>#REF!</v>
      </c>
      <c r="E99" t="e">
        <f>IF(OR(AND($A$99&lt;$B$14,$A$99&gt;=$B$15),AND($A$99&gt;$B$16,$A$99&lt;=$B$17)),$A$99,#N/A)</f>
        <v>#REF!</v>
      </c>
      <c r="F99" t="e">
        <f>IF(OR(AND($A$99&lt;$B$11,$A$99&gt;=$B$14),AND($A$99&gt;$B$13,$A$99&lt;=$B$16)),$A$99,"")</f>
        <v>#REF!</v>
      </c>
    </row>
    <row r="100" spans="1:6" x14ac:dyDescent="0.15">
      <c r="A100" t="e">
        <f>IF(ISBLANK(#REF!),"",#REF!)</f>
        <v>#REF!</v>
      </c>
      <c r="C100">
        <v>1.5</v>
      </c>
      <c r="D100" t="e">
        <f>IF(OR($A$100&lt;$B$15,$A$100&gt;$B$17),$A$100,#N/A)</f>
        <v>#REF!</v>
      </c>
      <c r="E100" t="e">
        <f>IF(OR(AND($A$100&lt;$B$14,$A$100&gt;=$B$15),AND($A$100&gt;$B$16,$A$100&lt;=$B$17)),$A$100,#N/A)</f>
        <v>#REF!</v>
      </c>
      <c r="F100" t="e">
        <f>IF(OR(AND($A$100&lt;$B$11,$A$100&gt;=$B$14),AND($A$100&gt;$B$13,$A$100&lt;=$B$16)),$A$100,"")</f>
        <v>#REF!</v>
      </c>
    </row>
    <row r="101" spans="1:6" x14ac:dyDescent="0.15">
      <c r="A101" t="e">
        <f>IF(ISBLANK(#REF!),"",#REF!)</f>
        <v>#REF!</v>
      </c>
      <c r="C101">
        <v>1.5</v>
      </c>
      <c r="D101" t="e">
        <f>IF(OR($A$101&lt;$B$15,$A$101&gt;$B$17),$A$101,#N/A)</f>
        <v>#REF!</v>
      </c>
      <c r="E101" t="e">
        <f>IF(OR(AND($A$101&lt;$B$14,$A$101&gt;=$B$15),AND($A$101&gt;$B$16,$A$101&lt;=$B$17)),$A$101,#N/A)</f>
        <v>#REF!</v>
      </c>
      <c r="F101" t="e">
        <f>IF(OR(AND($A$101&lt;$B$11,$A$101&gt;=$B$14),AND($A$101&gt;$B$13,$A$101&lt;=$B$16)),$A$101,"")</f>
        <v>#REF!</v>
      </c>
    </row>
    <row r="102" spans="1:6" x14ac:dyDescent="0.15">
      <c r="A102" t="e">
        <f>IF(ISBLANK(#REF!),"",#REF!)</f>
        <v>#REF!</v>
      </c>
      <c r="C102">
        <v>1.5</v>
      </c>
      <c r="D102" t="e">
        <f>IF(OR($A$102&lt;$B$15,$A$102&gt;$B$17),$A$102,#N/A)</f>
        <v>#REF!</v>
      </c>
      <c r="E102" t="e">
        <f>IF(OR(AND($A$102&lt;$B$14,$A$102&gt;=$B$15),AND($A$102&gt;$B$16,$A$102&lt;=$B$17)),$A$102,#N/A)</f>
        <v>#REF!</v>
      </c>
      <c r="F102" t="e">
        <f>IF(OR(AND($A$102&lt;$B$11,$A$102&gt;=$B$14),AND($A$102&gt;$B$13,$A$102&lt;=$B$16)),$A$102,"")</f>
        <v>#REF!</v>
      </c>
    </row>
    <row r="103" spans="1:6" x14ac:dyDescent="0.15">
      <c r="A103" t="e">
        <f>IF(ISBLANK(#REF!),"",#REF!)</f>
        <v>#REF!</v>
      </c>
      <c r="C103">
        <v>1.5</v>
      </c>
      <c r="D103" t="e">
        <f>IF(OR($A$103&lt;$B$15,$A$103&gt;$B$17),$A$103,#N/A)</f>
        <v>#REF!</v>
      </c>
      <c r="E103" t="e">
        <f>IF(OR(AND($A$103&lt;$B$14,$A$103&gt;=$B$15),AND($A$103&gt;$B$16,$A$103&lt;=$B$17)),$A$103,#N/A)</f>
        <v>#REF!</v>
      </c>
      <c r="F103" t="e">
        <f>IF(OR(AND($A$103&lt;$B$11,$A$103&gt;=$B$14),AND($A$103&gt;$B$13,$A$103&lt;=$B$16)),$A$103,"")</f>
        <v>#REF!</v>
      </c>
    </row>
    <row r="104" spans="1:6" x14ac:dyDescent="0.15">
      <c r="A104" t="e">
        <f>IF(ISBLANK(#REF!),"",#REF!)</f>
        <v>#REF!</v>
      </c>
      <c r="C104">
        <v>1.5</v>
      </c>
      <c r="D104" t="e">
        <f>IF(OR($A$104&lt;$B$15,$A$104&gt;$B$17),$A$104,#N/A)</f>
        <v>#REF!</v>
      </c>
      <c r="E104" t="e">
        <f>IF(OR(AND($A$104&lt;$B$14,$A$104&gt;=$B$15),AND($A$104&gt;$B$16,$A$104&lt;=$B$17)),$A$104,#N/A)</f>
        <v>#REF!</v>
      </c>
      <c r="F104" t="e">
        <f>IF(OR(AND($A$104&lt;$B$11,$A$104&gt;=$B$14),AND($A$104&gt;$B$13,$A$104&lt;=$B$16)),$A$104,"")</f>
        <v>#REF!</v>
      </c>
    </row>
    <row r="105" spans="1:6" x14ac:dyDescent="0.15">
      <c r="A105" t="e">
        <f>IF(ISBLANK(#REF!),"",#REF!)</f>
        <v>#REF!</v>
      </c>
      <c r="C105">
        <v>1.5</v>
      </c>
      <c r="D105" t="e">
        <f>IF(OR($A$105&lt;$B$15,$A$105&gt;$B$17),$A$105,#N/A)</f>
        <v>#REF!</v>
      </c>
      <c r="E105" t="e">
        <f>IF(OR(AND($A$105&lt;$B$14,$A$105&gt;=$B$15),AND($A$105&gt;$B$16,$A$105&lt;=$B$17)),$A$105,#N/A)</f>
        <v>#REF!</v>
      </c>
      <c r="F105" t="e">
        <f>IF(OR(AND($A$105&lt;$B$11,$A$105&gt;=$B$14),AND($A$105&gt;$B$13,$A$105&lt;=$B$16)),$A$105,"")</f>
        <v>#REF!</v>
      </c>
    </row>
    <row r="106" spans="1:6" x14ac:dyDescent="0.15">
      <c r="A106" t="e">
        <f>IF(ISBLANK(#REF!),"",#REF!)</f>
        <v>#REF!</v>
      </c>
      <c r="C106">
        <v>1.5</v>
      </c>
      <c r="D106" t="e">
        <f>IF(OR($A$106&lt;$B$15,$A$106&gt;$B$17),$A$106,#N/A)</f>
        <v>#REF!</v>
      </c>
      <c r="E106" t="e">
        <f>IF(OR(AND($A$106&lt;$B$14,$A$106&gt;=$B$15),AND($A$106&gt;$B$16,$A$106&lt;=$B$17)),$A$106,#N/A)</f>
        <v>#REF!</v>
      </c>
      <c r="F106" t="e">
        <f>IF(OR(AND($A$106&lt;$B$11,$A$106&gt;=$B$14),AND($A$106&gt;$B$13,$A$106&lt;=$B$16)),$A$106,"")</f>
        <v>#REF!</v>
      </c>
    </row>
    <row r="107" spans="1:6" x14ac:dyDescent="0.15">
      <c r="A107" t="e">
        <f>IF(ISBLANK(#REF!),"",#REF!)</f>
        <v>#REF!</v>
      </c>
      <c r="C107">
        <v>1.5</v>
      </c>
      <c r="D107" t="e">
        <f>IF(OR($A$107&lt;$B$15,$A$107&gt;$B$17),$A$107,#N/A)</f>
        <v>#REF!</v>
      </c>
      <c r="E107" t="e">
        <f>IF(OR(AND($A$107&lt;$B$14,$A$107&gt;=$B$15),AND($A$107&gt;$B$16,$A$107&lt;=$B$17)),$A$107,#N/A)</f>
        <v>#REF!</v>
      </c>
      <c r="F107" t="e">
        <f>IF(OR(AND($A$107&lt;$B$11,$A$107&gt;=$B$14),AND($A$107&gt;$B$13,$A$107&lt;=$B$16)),$A$107,"")</f>
        <v>#REF!</v>
      </c>
    </row>
    <row r="108" spans="1:6" x14ac:dyDescent="0.15">
      <c r="A108" t="e">
        <f>IF(ISBLANK(#REF!),"",#REF!)</f>
        <v>#REF!</v>
      </c>
      <c r="C108">
        <v>1.5</v>
      </c>
      <c r="D108" t="e">
        <f>IF(OR($A$108&lt;$B$15,$A$108&gt;$B$17),$A$108,#N/A)</f>
        <v>#REF!</v>
      </c>
      <c r="E108" t="e">
        <f>IF(OR(AND($A$108&lt;$B$14,$A$108&gt;=$B$15),AND($A$108&gt;$B$16,$A$108&lt;=$B$17)),$A$108,#N/A)</f>
        <v>#REF!</v>
      </c>
      <c r="F108" t="e">
        <f>IF(OR(AND($A$108&lt;$B$11,$A$108&gt;=$B$14),AND($A$108&gt;$B$13,$A$108&lt;=$B$16)),$A$108,"")</f>
        <v>#REF!</v>
      </c>
    </row>
    <row r="109" spans="1:6" x14ac:dyDescent="0.15">
      <c r="A109" t="e">
        <f>IF(ISBLANK(#REF!),"",#REF!)</f>
        <v>#REF!</v>
      </c>
      <c r="C109">
        <v>1.5</v>
      </c>
      <c r="D109" t="e">
        <f>IF(OR($A$109&lt;$B$15,$A$109&gt;$B$17),$A$109,#N/A)</f>
        <v>#REF!</v>
      </c>
      <c r="E109" t="e">
        <f>IF(OR(AND($A$109&lt;$B$14,$A$109&gt;=$B$15),AND($A$109&gt;$B$16,$A$109&lt;=$B$17)),$A$109,#N/A)</f>
        <v>#REF!</v>
      </c>
      <c r="F109" t="e">
        <f>IF(OR(AND($A$109&lt;$B$11,$A$109&gt;=$B$14),AND($A$109&gt;$B$13,$A$109&lt;=$B$16)),$A$109,"")</f>
        <v>#REF!</v>
      </c>
    </row>
    <row r="110" spans="1:6" x14ac:dyDescent="0.15">
      <c r="A110" t="e">
        <f>IF(ISBLANK(#REF!),"",#REF!)</f>
        <v>#REF!</v>
      </c>
      <c r="C110">
        <v>1.5</v>
      </c>
      <c r="D110" t="e">
        <f>IF(OR($A$110&lt;$B$15,$A$110&gt;$B$17),$A$110,#N/A)</f>
        <v>#REF!</v>
      </c>
      <c r="E110" t="e">
        <f>IF(OR(AND($A$110&lt;$B$14,$A$110&gt;=$B$15),AND($A$110&gt;$B$16,$A$110&lt;=$B$17)),$A$110,#N/A)</f>
        <v>#REF!</v>
      </c>
      <c r="F110" t="e">
        <f>IF(OR(AND($A$110&lt;$B$11,$A$110&gt;=$B$14),AND($A$110&gt;$B$13,$A$110&lt;=$B$16)),$A$110,"")</f>
        <v>#REF!</v>
      </c>
    </row>
    <row r="111" spans="1:6" x14ac:dyDescent="0.15">
      <c r="A111" t="e">
        <f>IF(ISBLANK(#REF!),"",#REF!)</f>
        <v>#REF!</v>
      </c>
      <c r="C111">
        <v>1.5</v>
      </c>
      <c r="D111" t="e">
        <f>IF(OR($A$111&lt;$B$15,$A$111&gt;$B$17),$A$111,#N/A)</f>
        <v>#REF!</v>
      </c>
      <c r="E111" t="e">
        <f>IF(OR(AND($A$111&lt;$B$14,$A$111&gt;=$B$15),AND($A$111&gt;$B$16,$A$111&lt;=$B$17)),$A$111,#N/A)</f>
        <v>#REF!</v>
      </c>
      <c r="F111" t="e">
        <f>IF(OR(AND($A$111&lt;$B$11,$A$111&gt;=$B$14),AND($A$111&gt;$B$13,$A$111&lt;=$B$16)),$A$111,"")</f>
        <v>#REF!</v>
      </c>
    </row>
    <row r="112" spans="1:6" x14ac:dyDescent="0.15">
      <c r="A112" t="e">
        <f>IF(ISBLANK(#REF!),"",#REF!)</f>
        <v>#REF!</v>
      </c>
      <c r="C112">
        <v>1.5</v>
      </c>
      <c r="D112" t="e">
        <f>IF(OR($A$112&lt;$B$15,$A$112&gt;$B$17),$A$112,#N/A)</f>
        <v>#REF!</v>
      </c>
      <c r="E112" t="e">
        <f>IF(OR(AND($A$112&lt;$B$14,$A$112&gt;=$B$15),AND($A$112&gt;$B$16,$A$112&lt;=$B$17)),$A$112,#N/A)</f>
        <v>#REF!</v>
      </c>
      <c r="F112" t="e">
        <f>IF(OR(AND($A$112&lt;$B$11,$A$112&gt;=$B$14),AND($A$112&gt;$B$13,$A$112&lt;=$B$16)),$A$112,"")</f>
        <v>#REF!</v>
      </c>
    </row>
    <row r="113" spans="1:6" x14ac:dyDescent="0.15">
      <c r="A113" t="e">
        <f>IF(ISBLANK(#REF!),"",#REF!)</f>
        <v>#REF!</v>
      </c>
      <c r="C113">
        <v>1.5</v>
      </c>
      <c r="D113" t="e">
        <f>IF(OR($A$113&lt;$B$15,$A$113&gt;$B$17),$A$113,#N/A)</f>
        <v>#REF!</v>
      </c>
      <c r="E113" t="e">
        <f>IF(OR(AND($A$113&lt;$B$14,$A$113&gt;=$B$15),AND($A$113&gt;$B$16,$A$113&lt;=$B$17)),$A$113,#N/A)</f>
        <v>#REF!</v>
      </c>
      <c r="F113" t="e">
        <f>IF(OR(AND($A$113&lt;$B$11,$A$113&gt;=$B$14),AND($A$113&gt;$B$13,$A$113&lt;=$B$16)),$A$113,"")</f>
        <v>#REF!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 Approach</vt:lpstr>
      <vt:lpstr>StudentT Approach</vt:lpstr>
      <vt:lpstr>Half-Width Ratio</vt:lpstr>
      <vt:lpstr>Computing S from hw</vt:lpstr>
      <vt:lpstr>Student-t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Manuel D. Rossetti</cp:lastModifiedBy>
  <dcterms:created xsi:type="dcterms:W3CDTF">1996-10-14T23:33:28Z</dcterms:created>
  <dcterms:modified xsi:type="dcterms:W3CDTF">2022-10-04T18:14:54Z</dcterms:modified>
</cp:coreProperties>
</file>