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X:\Biodiesel\Inteligência Competitiva\Informações Mercado\"/>
    </mc:Choice>
  </mc:AlternateContent>
  <xr:revisionPtr revIDLastSave="0" documentId="13_ncr:1_{640A3454-543D-42C0-9F48-8749EDA4C18F}" xr6:coauthVersionLast="45" xr6:coauthVersionMax="45" xr10:uidLastSave="{00000000-0000-0000-0000-000000000000}"/>
  <bookViews>
    <workbookView xWindow="-120" yWindow="-120" windowWidth="20730" windowHeight="11160" tabRatio="739" xr2:uid="{00000000-000D-0000-FFFF-FFFF00000000}"/>
  </bookViews>
  <sheets>
    <sheet name="Dados" sheetId="30" r:id="rId1"/>
    <sheet name="Fontes" sheetId="3" state="hidden" r:id="rId2"/>
    <sheet name="Tabela de Conversões" sheetId="18" r:id="rId3"/>
    <sheet name="Gráf1" sheetId="19" state="hidden" r:id="rId4"/>
    <sheet name="Gráf2" sheetId="20" state="hidden" r:id="rId5"/>
    <sheet name="Gráf3" sheetId="21" state="hidden" r:id="rId6"/>
    <sheet name="Gráf6" sheetId="29" state="hidden" r:id="rId7"/>
  </sheets>
  <definedNames>
    <definedName name="_xlnm._FilterDatabase" localSheetId="1" hidden="1">Fontes!$A$1:$H$44</definedName>
  </definedNames>
  <calcPr calcId="18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H13" i="30" l="1"/>
  <c r="LI13" i="30"/>
  <c r="LL13" i="30"/>
  <c r="LM13" i="30"/>
  <c r="LN13" i="30"/>
  <c r="LO13" i="30"/>
  <c r="LP13" i="30"/>
  <c r="LS13" i="30"/>
  <c r="LT13" i="30"/>
  <c r="LU13" i="30"/>
  <c r="LV13" i="30"/>
  <c r="LW13" i="30"/>
  <c r="LZ13" i="30"/>
  <c r="MA13" i="30"/>
  <c r="MB13" i="30"/>
  <c r="MC13" i="30"/>
  <c r="MD13" i="30"/>
  <c r="MG13" i="30"/>
  <c r="MH13" i="30"/>
  <c r="MI13" i="30"/>
  <c r="MJ13" i="30"/>
  <c r="MK13" i="30"/>
  <c r="MN13" i="30"/>
  <c r="MO13" i="30"/>
  <c r="MP13" i="30"/>
  <c r="MQ13" i="30"/>
  <c r="MR13" i="30"/>
  <c r="MU13" i="30"/>
  <c r="MV13" i="30"/>
  <c r="MW13" i="30"/>
  <c r="MX13" i="30"/>
  <c r="MY13" i="30"/>
  <c r="NB13" i="30"/>
  <c r="NC13" i="30"/>
  <c r="NC11" i="30" l="1"/>
  <c r="NC12" i="30" s="1"/>
  <c r="NC29" i="30"/>
  <c r="NC30" i="30" s="1"/>
  <c r="NC18" i="30"/>
  <c r="NC19" i="30" s="1"/>
  <c r="NC16" i="30"/>
  <c r="NC14" i="30"/>
  <c r="NC15" i="30" s="1"/>
  <c r="NC3" i="30"/>
  <c r="NB29" i="30"/>
  <c r="NB18" i="30"/>
  <c r="NB19" i="30" s="1"/>
  <c r="NB16" i="30"/>
  <c r="NB14" i="30"/>
  <c r="NB15" i="30" s="1"/>
  <c r="NB12" i="30"/>
  <c r="NB11" i="30"/>
  <c r="NB3" i="30"/>
  <c r="NB30" i="30" l="1"/>
  <c r="NC31" i="30"/>
  <c r="MW29" i="30"/>
  <c r="MW30" i="30" s="1"/>
  <c r="MW3" i="30"/>
  <c r="MW11" i="30"/>
  <c r="MW12" i="30"/>
  <c r="MW14" i="30"/>
  <c r="MW15" i="30" s="1"/>
  <c r="MW16" i="30"/>
  <c r="MW18" i="30"/>
  <c r="MW19" i="30" s="1"/>
  <c r="MY29" i="30" l="1"/>
  <c r="NB31" i="30" s="1"/>
  <c r="MX29" i="30"/>
  <c r="MX30" i="30" s="1"/>
  <c r="MV29" i="30"/>
  <c r="MU29" i="30"/>
  <c r="MU30" i="30" s="1"/>
  <c r="MY18" i="30"/>
  <c r="MY19" i="30" s="1"/>
  <c r="MX18" i="30"/>
  <c r="MX19" i="30" s="1"/>
  <c r="MV18" i="30"/>
  <c r="MV19" i="30" s="1"/>
  <c r="MU18" i="30"/>
  <c r="MU19" i="30" s="1"/>
  <c r="MY16" i="30"/>
  <c r="MX16" i="30"/>
  <c r="MV16" i="30"/>
  <c r="MU16" i="30"/>
  <c r="MY14" i="30"/>
  <c r="MY15" i="30" s="1"/>
  <c r="MX14" i="30"/>
  <c r="MX15" i="30" s="1"/>
  <c r="MV14" i="30"/>
  <c r="MV15" i="30" s="1"/>
  <c r="MU14" i="30"/>
  <c r="MU15" i="30" s="1"/>
  <c r="MY11" i="30"/>
  <c r="MY12" i="30" s="1"/>
  <c r="MX11" i="30"/>
  <c r="MX12" i="30" s="1"/>
  <c r="MV11" i="30"/>
  <c r="MV12" i="30" s="1"/>
  <c r="MU11" i="30"/>
  <c r="MU12" i="30" s="1"/>
  <c r="MY3" i="30"/>
  <c r="MX3" i="30"/>
  <c r="MV3" i="30"/>
  <c r="MU3" i="30"/>
  <c r="MV30" i="30" l="1"/>
  <c r="MW31" i="30"/>
  <c r="MY31" i="30"/>
  <c r="MY30" i="30"/>
  <c r="MV31" i="30"/>
  <c r="MX31" i="30"/>
  <c r="MH11" i="30"/>
  <c r="MG29" i="30"/>
  <c r="MN3" i="30"/>
  <c r="MO3" i="30"/>
  <c r="MP3" i="30"/>
  <c r="MQ3" i="30"/>
  <c r="MR3" i="30"/>
  <c r="MN11" i="30"/>
  <c r="MN12" i="30" s="1"/>
  <c r="MO11" i="30"/>
  <c r="MO12" i="30" s="1"/>
  <c r="MP11" i="30"/>
  <c r="MP12" i="30" s="1"/>
  <c r="MQ11" i="30"/>
  <c r="MQ12" i="30" s="1"/>
  <c r="MR11" i="30"/>
  <c r="MR12" i="30" s="1"/>
  <c r="MN14" i="30"/>
  <c r="MN15" i="30" s="1"/>
  <c r="MO14" i="30"/>
  <c r="MO15" i="30" s="1"/>
  <c r="MP14" i="30"/>
  <c r="MP15" i="30" s="1"/>
  <c r="MQ14" i="30"/>
  <c r="MQ15" i="30" s="1"/>
  <c r="MR14" i="30"/>
  <c r="MR15" i="30" s="1"/>
  <c r="MN16" i="30"/>
  <c r="MO16" i="30"/>
  <c r="MP16" i="30"/>
  <c r="MQ16" i="30"/>
  <c r="MR16" i="30"/>
  <c r="MN18" i="30"/>
  <c r="MN19" i="30" s="1"/>
  <c r="MO18" i="30"/>
  <c r="MO19" i="30" s="1"/>
  <c r="MP18" i="30"/>
  <c r="MP19" i="30" s="1"/>
  <c r="MQ18" i="30"/>
  <c r="MQ19" i="30" s="1"/>
  <c r="MR18" i="30"/>
  <c r="MR19" i="30" s="1"/>
  <c r="MN29" i="30"/>
  <c r="MO29" i="30"/>
  <c r="MO30" i="30" s="1"/>
  <c r="MP29" i="30"/>
  <c r="MP30" i="30" s="1"/>
  <c r="MQ29" i="30"/>
  <c r="MQ30" i="30" s="1"/>
  <c r="MR29" i="30"/>
  <c r="MR30" i="30" l="1"/>
  <c r="MU31" i="30"/>
  <c r="MN30" i="30"/>
  <c r="MP31" i="30"/>
  <c r="MR31" i="30"/>
  <c r="MQ31" i="30"/>
  <c r="MO31" i="30"/>
  <c r="MK29" i="30"/>
  <c r="MN31" i="30" s="1"/>
  <c r="MJ29" i="30"/>
  <c r="MI29" i="30"/>
  <c r="MI30" i="30" s="1"/>
  <c r="MH29" i="30"/>
  <c r="MH30" i="30" s="1"/>
  <c r="MK18" i="30"/>
  <c r="MK19" i="30" s="1"/>
  <c r="MJ18" i="30"/>
  <c r="MJ19" i="30" s="1"/>
  <c r="MI18" i="30"/>
  <c r="MI19" i="30" s="1"/>
  <c r="MH18" i="30"/>
  <c r="MH19" i="30" s="1"/>
  <c r="MG18" i="30"/>
  <c r="MG19" i="30" s="1"/>
  <c r="MK16" i="30"/>
  <c r="MJ16" i="30"/>
  <c r="MI16" i="30"/>
  <c r="MH16" i="30"/>
  <c r="MG16" i="30"/>
  <c r="MK14" i="30"/>
  <c r="MK15" i="30" s="1"/>
  <c r="MJ14" i="30"/>
  <c r="MJ15" i="30" s="1"/>
  <c r="MI14" i="30"/>
  <c r="MI15" i="30" s="1"/>
  <c r="MH14" i="30"/>
  <c r="MH15" i="30" s="1"/>
  <c r="MG14" i="30"/>
  <c r="MG15" i="30" s="1"/>
  <c r="MK11" i="30"/>
  <c r="MK12" i="30" s="1"/>
  <c r="MJ11" i="30"/>
  <c r="MJ12" i="30" s="1"/>
  <c r="MI11" i="30"/>
  <c r="MI12" i="30" s="1"/>
  <c r="MH12" i="30"/>
  <c r="MG11" i="30"/>
  <c r="MG12" i="30" s="1"/>
  <c r="MK3" i="30"/>
  <c r="MJ3" i="30"/>
  <c r="MI3" i="30"/>
  <c r="MH3" i="30"/>
  <c r="MG3" i="30"/>
  <c r="MJ31" i="30" l="1"/>
  <c r="MK31" i="30"/>
  <c r="MI31" i="30"/>
  <c r="MH31" i="30"/>
  <c r="MJ30" i="30"/>
  <c r="MG30" i="30"/>
  <c r="MK30" i="30"/>
  <c r="LZ29" i="30"/>
  <c r="MA29" i="30"/>
  <c r="MB29" i="30"/>
  <c r="MC29" i="30"/>
  <c r="MD29" i="30"/>
  <c r="MG31" i="30" s="1"/>
  <c r="LZ18" i="30"/>
  <c r="MA18" i="30"/>
  <c r="MA19" i="30" s="1"/>
  <c r="MB18" i="30"/>
  <c r="MB19" i="30" s="1"/>
  <c r="MC18" i="30"/>
  <c r="MC19" i="30" s="1"/>
  <c r="MD18" i="30"/>
  <c r="MD19" i="30" s="1"/>
  <c r="LZ19" i="30"/>
  <c r="LZ3" i="30"/>
  <c r="MA3" i="30"/>
  <c r="MB3" i="30"/>
  <c r="MC3" i="30"/>
  <c r="MD3" i="30"/>
  <c r="LZ14" i="30"/>
  <c r="LZ15" i="30" s="1"/>
  <c r="MA14" i="30"/>
  <c r="MA15" i="30" s="1"/>
  <c r="MB14" i="30"/>
  <c r="MB15" i="30" s="1"/>
  <c r="MC14" i="30"/>
  <c r="MC15" i="30" s="1"/>
  <c r="MD14" i="30"/>
  <c r="MD15" i="30" s="1"/>
  <c r="LZ16" i="30"/>
  <c r="MA16" i="30"/>
  <c r="MB16" i="30"/>
  <c r="MC16" i="30"/>
  <c r="MD16" i="30"/>
  <c r="LZ11" i="30"/>
  <c r="LZ12" i="30" s="1"/>
  <c r="MA11" i="30"/>
  <c r="MA12" i="30" s="1"/>
  <c r="MB11" i="30"/>
  <c r="MB12" i="30" s="1"/>
  <c r="MC11" i="30"/>
  <c r="MC12" i="30" s="1"/>
  <c r="MD11" i="30"/>
  <c r="MD12" i="30" s="1"/>
  <c r="MA31" i="30" l="1"/>
  <c r="MC31" i="30"/>
  <c r="MD31" i="30"/>
  <c r="MB31" i="30"/>
  <c r="MD30" i="30"/>
  <c r="LZ30" i="30"/>
  <c r="MC30" i="30"/>
  <c r="MB30" i="30"/>
  <c r="MA30" i="30"/>
  <c r="LO16" i="30"/>
  <c r="LW29" i="30" l="1"/>
  <c r="LZ31" i="30" s="1"/>
  <c r="LV29" i="30"/>
  <c r="LU29" i="30"/>
  <c r="LU30" i="30" s="1"/>
  <c r="LT29" i="30"/>
  <c r="LT30" i="30" s="1"/>
  <c r="LS29" i="30"/>
  <c r="LW18" i="30"/>
  <c r="LW19" i="30" s="1"/>
  <c r="LV18" i="30"/>
  <c r="LV19" i="30" s="1"/>
  <c r="LU18" i="30"/>
  <c r="LU19" i="30" s="1"/>
  <c r="LT18" i="30"/>
  <c r="LT19" i="30" s="1"/>
  <c r="LS18" i="30"/>
  <c r="LS19" i="30" s="1"/>
  <c r="LW16" i="30"/>
  <c r="LV16" i="30"/>
  <c r="LU16" i="30"/>
  <c r="LT16" i="30"/>
  <c r="LS16" i="30"/>
  <c r="LW14" i="30"/>
  <c r="LW15" i="30" s="1"/>
  <c r="LV14" i="30"/>
  <c r="LV15" i="30" s="1"/>
  <c r="LU14" i="30"/>
  <c r="LU15" i="30" s="1"/>
  <c r="LT14" i="30"/>
  <c r="LT15" i="30" s="1"/>
  <c r="LS14" i="30"/>
  <c r="LS15" i="30" s="1"/>
  <c r="LW11" i="30"/>
  <c r="LW12" i="30" s="1"/>
  <c r="LV11" i="30"/>
  <c r="LV12" i="30" s="1"/>
  <c r="LU11" i="30"/>
  <c r="LU12" i="30" s="1"/>
  <c r="LT11" i="30"/>
  <c r="LT12" i="30" s="1"/>
  <c r="LS11" i="30"/>
  <c r="LS12" i="30" s="1"/>
  <c r="LW3" i="30"/>
  <c r="LV3" i="30"/>
  <c r="LU3" i="30"/>
  <c r="LT3" i="30"/>
  <c r="LS3" i="30"/>
  <c r="LP29" i="30"/>
  <c r="LO29" i="30"/>
  <c r="LN29" i="30"/>
  <c r="LM29" i="30"/>
  <c r="LM30" i="30" s="1"/>
  <c r="LL29" i="30"/>
  <c r="LP18" i="30"/>
  <c r="LP19" i="30" s="1"/>
  <c r="LO18" i="30"/>
  <c r="LO19" i="30" s="1"/>
  <c r="LN18" i="30"/>
  <c r="LN19" i="30" s="1"/>
  <c r="LM18" i="30"/>
  <c r="LM19" i="30" s="1"/>
  <c r="LL18" i="30"/>
  <c r="LL19" i="30" s="1"/>
  <c r="LP16" i="30"/>
  <c r="LN16" i="30"/>
  <c r="LM16" i="30"/>
  <c r="LL16" i="30"/>
  <c r="LP14" i="30"/>
  <c r="LP15" i="30" s="1"/>
  <c r="LO14" i="30"/>
  <c r="LO15" i="30" s="1"/>
  <c r="LN14" i="30"/>
  <c r="LN15" i="30" s="1"/>
  <c r="LM14" i="30"/>
  <c r="LM15" i="30" s="1"/>
  <c r="LL14" i="30"/>
  <c r="LL15" i="30" s="1"/>
  <c r="LP11" i="30"/>
  <c r="LP12" i="30" s="1"/>
  <c r="LO11" i="30"/>
  <c r="LO12" i="30" s="1"/>
  <c r="LN11" i="30"/>
  <c r="LN12" i="30" s="1"/>
  <c r="LM11" i="30"/>
  <c r="LM12" i="30" s="1"/>
  <c r="LL11" i="30"/>
  <c r="LL12" i="30" s="1"/>
  <c r="LP3" i="30"/>
  <c r="LO3" i="30"/>
  <c r="LN3" i="30"/>
  <c r="LM3" i="30"/>
  <c r="LL3" i="30"/>
  <c r="LV31" i="30" l="1"/>
  <c r="LW31" i="30"/>
  <c r="LT31" i="30"/>
  <c r="LU31" i="30"/>
  <c r="LS31" i="30"/>
  <c r="LP31" i="30"/>
  <c r="LN31" i="30"/>
  <c r="LV30" i="30"/>
  <c r="LS30" i="30"/>
  <c r="LW30" i="30"/>
  <c r="LN30" i="30"/>
  <c r="LM31" i="30"/>
  <c r="LO31" i="30"/>
  <c r="LO30" i="30"/>
  <c r="LL30" i="30"/>
  <c r="LP30" i="30"/>
  <c r="LG37" i="30"/>
  <c r="LF37" i="30" l="1"/>
  <c r="LE37" i="30"/>
  <c r="LI29" i="30" l="1"/>
  <c r="LL31" i="30" s="1"/>
  <c r="LH29" i="30"/>
  <c r="LH30" i="30" s="1"/>
  <c r="LG29" i="30"/>
  <c r="LG30" i="30" s="1"/>
  <c r="LF29" i="30"/>
  <c r="LE29" i="30"/>
  <c r="LI18" i="30"/>
  <c r="LI19" i="30" s="1"/>
  <c r="LH18" i="30"/>
  <c r="LH19" i="30" s="1"/>
  <c r="LG18" i="30"/>
  <c r="LG19" i="30" s="1"/>
  <c r="LF18" i="30"/>
  <c r="LF19" i="30" s="1"/>
  <c r="LE18" i="30"/>
  <c r="LE19" i="30" s="1"/>
  <c r="LI16" i="30"/>
  <c r="LH16" i="30"/>
  <c r="LG16" i="30"/>
  <c r="LF16" i="30"/>
  <c r="LE16" i="30"/>
  <c r="LI14" i="30"/>
  <c r="LI15" i="30" s="1"/>
  <c r="LH14" i="30"/>
  <c r="LH15" i="30" s="1"/>
  <c r="LG14" i="30"/>
  <c r="LG15" i="30" s="1"/>
  <c r="LF14" i="30"/>
  <c r="LF15" i="30" s="1"/>
  <c r="LE14" i="30"/>
  <c r="LE15" i="30" s="1"/>
  <c r="LI11" i="30"/>
  <c r="LI12" i="30" s="1"/>
  <c r="LH11" i="30"/>
  <c r="LH12" i="30" s="1"/>
  <c r="LG11" i="30"/>
  <c r="LG12" i="30" s="1"/>
  <c r="LF11" i="30"/>
  <c r="LF12" i="30" s="1"/>
  <c r="LE11" i="30"/>
  <c r="LE12" i="30" s="1"/>
  <c r="LI3" i="30"/>
  <c r="LH3" i="30"/>
  <c r="LG3" i="30"/>
  <c r="LF3" i="30"/>
  <c r="LE3" i="30"/>
  <c r="LI31" i="30" l="1"/>
  <c r="LF31" i="30"/>
  <c r="LF30" i="30"/>
  <c r="LH31" i="30"/>
  <c r="LG31" i="30"/>
  <c r="LE30" i="30"/>
  <c r="LI30" i="30"/>
  <c r="LB37" i="30"/>
  <c r="LA37" i="30" l="1"/>
  <c r="KZ37" i="30" l="1"/>
  <c r="KY37" i="30" l="1"/>
  <c r="KY29" i="30"/>
  <c r="KY18" i="30"/>
  <c r="KY19" i="30" s="1"/>
  <c r="KY16" i="30"/>
  <c r="KY14" i="30"/>
  <c r="KY15" i="30" s="1"/>
  <c r="KY11" i="30"/>
  <c r="KY12" i="30" s="1"/>
  <c r="KY3" i="30"/>
  <c r="KY30" i="30" l="1"/>
  <c r="KX37" i="30"/>
  <c r="LB29" i="30"/>
  <c r="LE31" i="30" s="1"/>
  <c r="LA29" i="30"/>
  <c r="KZ29" i="30"/>
  <c r="KX29" i="30"/>
  <c r="LB18" i="30"/>
  <c r="LB19" i="30" s="1"/>
  <c r="LA18" i="30"/>
  <c r="LA19" i="30" s="1"/>
  <c r="KZ18" i="30"/>
  <c r="KZ19" i="30" s="1"/>
  <c r="KX18" i="30"/>
  <c r="KX19" i="30" s="1"/>
  <c r="LB16" i="30"/>
  <c r="LA16" i="30"/>
  <c r="KZ16" i="30"/>
  <c r="KX16" i="30"/>
  <c r="LB14" i="30"/>
  <c r="LB15" i="30" s="1"/>
  <c r="LA14" i="30"/>
  <c r="LA15" i="30" s="1"/>
  <c r="KZ14" i="30"/>
  <c r="KZ15" i="30" s="1"/>
  <c r="KX14" i="30"/>
  <c r="KX15" i="30" s="1"/>
  <c r="LB11" i="30"/>
  <c r="LB12" i="30" s="1"/>
  <c r="LA11" i="30"/>
  <c r="LA12" i="30" s="1"/>
  <c r="KZ11" i="30"/>
  <c r="KZ12" i="30" s="1"/>
  <c r="KX11" i="30"/>
  <c r="KX12" i="30" s="1"/>
  <c r="LB3" i="30"/>
  <c r="LA3" i="30"/>
  <c r="KZ3" i="30"/>
  <c r="KX3" i="30"/>
  <c r="KY31" i="30" l="1"/>
  <c r="LB31" i="30"/>
  <c r="KZ31" i="30"/>
  <c r="LA31" i="30"/>
  <c r="KZ30" i="30"/>
  <c r="LA30" i="30"/>
  <c r="KX30" i="30"/>
  <c r="LB30" i="30"/>
  <c r="KU37" i="30"/>
  <c r="KT37" i="30" l="1"/>
  <c r="KS37" i="30" l="1"/>
  <c r="KR14" i="30" l="1"/>
  <c r="KR37" i="30"/>
  <c r="KQ37" i="30" l="1"/>
  <c r="KU29" i="30"/>
  <c r="KT29" i="30"/>
  <c r="KS29" i="30"/>
  <c r="KR29" i="30"/>
  <c r="KR30" i="30" s="1"/>
  <c r="KQ29" i="30"/>
  <c r="KQ30" i="30" s="1"/>
  <c r="KU18" i="30"/>
  <c r="KU19" i="30" s="1"/>
  <c r="KT18" i="30"/>
  <c r="KT19" i="30" s="1"/>
  <c r="KS18" i="30"/>
  <c r="KS19" i="30" s="1"/>
  <c r="KR18" i="30"/>
  <c r="KR19" i="30" s="1"/>
  <c r="KQ18" i="30"/>
  <c r="KQ19" i="30" s="1"/>
  <c r="KU16" i="30"/>
  <c r="KT16" i="30"/>
  <c r="KS16" i="30"/>
  <c r="KR16" i="30"/>
  <c r="KQ16" i="30"/>
  <c r="KU14" i="30"/>
  <c r="KU15" i="30" s="1"/>
  <c r="KT14" i="30"/>
  <c r="KT15" i="30" s="1"/>
  <c r="KS14" i="30"/>
  <c r="KS15" i="30" s="1"/>
  <c r="KR15" i="30"/>
  <c r="KQ14" i="30"/>
  <c r="KQ15" i="30" s="1"/>
  <c r="KU11" i="30"/>
  <c r="KU12" i="30" s="1"/>
  <c r="KT11" i="30"/>
  <c r="KT12" i="30" s="1"/>
  <c r="KS11" i="30"/>
  <c r="KS12" i="30" s="1"/>
  <c r="KR11" i="30"/>
  <c r="KR12" i="30" s="1"/>
  <c r="KQ11" i="30"/>
  <c r="KQ12" i="30" s="1"/>
  <c r="KU3" i="30"/>
  <c r="KT3" i="30"/>
  <c r="KS3" i="30"/>
  <c r="KR3" i="30"/>
  <c r="KQ3" i="30"/>
  <c r="KU30" i="30" l="1"/>
  <c r="KX31" i="30"/>
  <c r="KT31" i="30"/>
  <c r="KR31" i="30"/>
  <c r="KS31" i="30"/>
  <c r="KU31" i="30"/>
  <c r="KS30" i="30"/>
  <c r="KT30" i="30"/>
  <c r="KN37" i="30"/>
  <c r="KM37" i="30" l="1"/>
  <c r="KL37" i="30" l="1"/>
  <c r="KK37" i="30" l="1"/>
  <c r="KJ37" i="30" l="1"/>
  <c r="KN29" i="30"/>
  <c r="KQ31" i="30" s="1"/>
  <c r="KM29" i="30"/>
  <c r="KL29" i="30"/>
  <c r="KL30" i="30" s="1"/>
  <c r="KK29" i="30"/>
  <c r="KJ29" i="30"/>
  <c r="KN18" i="30"/>
  <c r="KN19" i="30" s="1"/>
  <c r="KM18" i="30"/>
  <c r="KM19" i="30" s="1"/>
  <c r="KL18" i="30"/>
  <c r="KL19" i="30" s="1"/>
  <c r="KK18" i="30"/>
  <c r="KK19" i="30" s="1"/>
  <c r="KJ18" i="30"/>
  <c r="KJ19" i="30" s="1"/>
  <c r="KN16" i="30"/>
  <c r="KM16" i="30"/>
  <c r="KL16" i="30"/>
  <c r="KK16" i="30"/>
  <c r="KJ16" i="30"/>
  <c r="KN14" i="30"/>
  <c r="KN15" i="30" s="1"/>
  <c r="KM14" i="30"/>
  <c r="KM15" i="30" s="1"/>
  <c r="KL14" i="30"/>
  <c r="KL15" i="30" s="1"/>
  <c r="KK14" i="30"/>
  <c r="KK15" i="30" s="1"/>
  <c r="KJ14" i="30"/>
  <c r="KJ15" i="30" s="1"/>
  <c r="KN11" i="30"/>
  <c r="KN12" i="30" s="1"/>
  <c r="KM11" i="30"/>
  <c r="KM12" i="30" s="1"/>
  <c r="KL11" i="30"/>
  <c r="KL12" i="30" s="1"/>
  <c r="KK11" i="30"/>
  <c r="KK12" i="30" s="1"/>
  <c r="KJ11" i="30"/>
  <c r="KJ12" i="30" s="1"/>
  <c r="KN3" i="30"/>
  <c r="KM3" i="30"/>
  <c r="KL3" i="30"/>
  <c r="KK3" i="30"/>
  <c r="KJ3" i="30"/>
  <c r="KM31" i="30" l="1"/>
  <c r="KK31" i="30"/>
  <c r="KM30" i="30"/>
  <c r="KL31" i="30"/>
  <c r="KN31" i="30"/>
  <c r="KJ30" i="30"/>
  <c r="KN30" i="30"/>
  <c r="KK30" i="30"/>
  <c r="KG37" i="30"/>
  <c r="KF37" i="30" l="1"/>
  <c r="KE37" i="30" l="1"/>
  <c r="KE3" i="30"/>
  <c r="C105" i="30" l="1"/>
  <c r="KG3" i="30" l="1"/>
  <c r="KF3" i="30"/>
  <c r="KD3" i="30"/>
  <c r="KC3" i="30"/>
  <c r="KD37" i="30"/>
  <c r="KC37" i="30"/>
  <c r="KG29" i="30"/>
  <c r="KJ31" i="30" s="1"/>
  <c r="KF29" i="30"/>
  <c r="KE29" i="30"/>
  <c r="KE30" i="30" s="1"/>
  <c r="KD29" i="30"/>
  <c r="KC29" i="30"/>
  <c r="KG18" i="30"/>
  <c r="KG19" i="30" s="1"/>
  <c r="KF18" i="30"/>
  <c r="KF19" i="30" s="1"/>
  <c r="KE18" i="30"/>
  <c r="KE19" i="30" s="1"/>
  <c r="KD18" i="30"/>
  <c r="KD19" i="30" s="1"/>
  <c r="KC18" i="30"/>
  <c r="KC19" i="30" s="1"/>
  <c r="KG16" i="30"/>
  <c r="KF16" i="30"/>
  <c r="KE16" i="30"/>
  <c r="KD16" i="30"/>
  <c r="KC16" i="30"/>
  <c r="KG14" i="30"/>
  <c r="KG15" i="30" s="1"/>
  <c r="KF14" i="30"/>
  <c r="KF15" i="30" s="1"/>
  <c r="KE14" i="30"/>
  <c r="KE15" i="30" s="1"/>
  <c r="KD14" i="30"/>
  <c r="KD15" i="30" s="1"/>
  <c r="KC14" i="30"/>
  <c r="KC15" i="30" s="1"/>
  <c r="KG11" i="30"/>
  <c r="KG12" i="30" s="1"/>
  <c r="KF11" i="30"/>
  <c r="KF12" i="30" s="1"/>
  <c r="KE11" i="30"/>
  <c r="KE12" i="30" s="1"/>
  <c r="KD11" i="30"/>
  <c r="KD12" i="30" s="1"/>
  <c r="KC11" i="30"/>
  <c r="KC12" i="30" s="1"/>
  <c r="KF30" i="30" l="1"/>
  <c r="KF31" i="30"/>
  <c r="KD31" i="30"/>
  <c r="KE31" i="30"/>
  <c r="KG31" i="30"/>
  <c r="KC30" i="30"/>
  <c r="KG30" i="30"/>
  <c r="KD30" i="30"/>
  <c r="JZ37" i="30"/>
  <c r="JY37" i="30" l="1"/>
  <c r="JX37" i="30" l="1"/>
  <c r="JW37" i="30" l="1"/>
  <c r="JV37" i="30" l="1"/>
  <c r="JZ29" i="30"/>
  <c r="KC31" i="30" s="1"/>
  <c r="JY29" i="30"/>
  <c r="JY30" i="30" s="1"/>
  <c r="JX29" i="30"/>
  <c r="JX30" i="30" s="1"/>
  <c r="JW29" i="30"/>
  <c r="JV29" i="30"/>
  <c r="JZ18" i="30"/>
  <c r="JZ19" i="30" s="1"/>
  <c r="JY18" i="30"/>
  <c r="JY19" i="30" s="1"/>
  <c r="JX18" i="30"/>
  <c r="JX19" i="30" s="1"/>
  <c r="JW18" i="30"/>
  <c r="JW19" i="30" s="1"/>
  <c r="JV18" i="30"/>
  <c r="JV19" i="30" s="1"/>
  <c r="JZ16" i="30"/>
  <c r="JY16" i="30"/>
  <c r="JX16" i="30"/>
  <c r="JW16" i="30"/>
  <c r="JV16" i="30"/>
  <c r="JZ14" i="30"/>
  <c r="JZ15" i="30" s="1"/>
  <c r="JY14" i="30"/>
  <c r="JY15" i="30" s="1"/>
  <c r="JX14" i="30"/>
  <c r="JX15" i="30" s="1"/>
  <c r="JW14" i="30"/>
  <c r="JW15" i="30" s="1"/>
  <c r="JV14" i="30"/>
  <c r="JV15" i="30" s="1"/>
  <c r="JZ11" i="30"/>
  <c r="JZ12" i="30" s="1"/>
  <c r="JY11" i="30"/>
  <c r="JY12" i="30" s="1"/>
  <c r="JX11" i="30"/>
  <c r="JX12" i="30" s="1"/>
  <c r="JW11" i="30"/>
  <c r="JW12" i="30" s="1"/>
  <c r="JV11" i="30"/>
  <c r="JV12" i="30" s="1"/>
  <c r="JZ3" i="30"/>
  <c r="JY3" i="30"/>
  <c r="JX3" i="30"/>
  <c r="JW3" i="30"/>
  <c r="JV3" i="30"/>
  <c r="JZ31" i="30" l="1"/>
  <c r="JW31" i="30"/>
  <c r="JX31" i="30"/>
  <c r="JY31" i="30"/>
  <c r="JV30" i="30"/>
  <c r="JZ30" i="30"/>
  <c r="JW30" i="30"/>
  <c r="JS37" i="30"/>
  <c r="JR37" i="30" l="1"/>
  <c r="JQ37" i="30" l="1"/>
  <c r="JP37" i="30" l="1"/>
  <c r="JO37" i="30" l="1"/>
  <c r="JS29" i="30"/>
  <c r="JV31" i="30" s="1"/>
  <c r="JR29" i="30"/>
  <c r="JQ29" i="30"/>
  <c r="JQ30" i="30" s="1"/>
  <c r="JP29" i="30"/>
  <c r="JO29" i="30"/>
  <c r="JS18" i="30"/>
  <c r="JS19" i="30" s="1"/>
  <c r="JR18" i="30"/>
  <c r="JR19" i="30" s="1"/>
  <c r="JQ18" i="30"/>
  <c r="JQ19" i="30" s="1"/>
  <c r="JP18" i="30"/>
  <c r="JP19" i="30" s="1"/>
  <c r="JO18" i="30"/>
  <c r="JO19" i="30" s="1"/>
  <c r="JS16" i="30"/>
  <c r="JR16" i="30"/>
  <c r="JQ16" i="30"/>
  <c r="JP16" i="30"/>
  <c r="JO16" i="30"/>
  <c r="JS14" i="30"/>
  <c r="JS15" i="30" s="1"/>
  <c r="JR14" i="30"/>
  <c r="JR15" i="30" s="1"/>
  <c r="JQ14" i="30"/>
  <c r="JQ15" i="30" s="1"/>
  <c r="JP14" i="30"/>
  <c r="JP15" i="30" s="1"/>
  <c r="JO14" i="30"/>
  <c r="JO15" i="30" s="1"/>
  <c r="JS11" i="30"/>
  <c r="JS12" i="30" s="1"/>
  <c r="JR11" i="30"/>
  <c r="JR12" i="30" s="1"/>
  <c r="JQ11" i="30"/>
  <c r="JQ12" i="30" s="1"/>
  <c r="JP11" i="30"/>
  <c r="JP12" i="30" s="1"/>
  <c r="JO11" i="30"/>
  <c r="JO12" i="30" s="1"/>
  <c r="JS3" i="30"/>
  <c r="JR3" i="30"/>
  <c r="JQ3" i="30"/>
  <c r="JP3" i="30"/>
  <c r="JO3" i="30"/>
  <c r="JR31" i="30" l="1"/>
  <c r="JP31" i="30"/>
  <c r="JR30" i="30"/>
  <c r="JQ31" i="30"/>
  <c r="JS31" i="30"/>
  <c r="JO30" i="30"/>
  <c r="JS30" i="30"/>
  <c r="JP30" i="30"/>
  <c r="JL37" i="30"/>
  <c r="JK11" i="30" l="1"/>
  <c r="JK37" i="30" l="1"/>
  <c r="JJ37" i="30" l="1"/>
  <c r="JI37" i="30" l="1"/>
  <c r="JH37" i="30" l="1"/>
  <c r="JL29" i="30"/>
  <c r="JK29" i="30"/>
  <c r="JK30" i="30" s="1"/>
  <c r="JJ29" i="30"/>
  <c r="JJ30" i="30" s="1"/>
  <c r="JI29" i="30"/>
  <c r="JH29" i="30"/>
  <c r="JL18" i="30"/>
  <c r="JL19" i="30" s="1"/>
  <c r="JK18" i="30"/>
  <c r="JK19" i="30" s="1"/>
  <c r="JJ18" i="30"/>
  <c r="JJ19" i="30" s="1"/>
  <c r="JI18" i="30"/>
  <c r="JI19" i="30" s="1"/>
  <c r="JH18" i="30"/>
  <c r="JH19" i="30" s="1"/>
  <c r="JL16" i="30"/>
  <c r="JK16" i="30"/>
  <c r="JJ16" i="30"/>
  <c r="JI16" i="30"/>
  <c r="JH16" i="30"/>
  <c r="JL14" i="30"/>
  <c r="JL15" i="30" s="1"/>
  <c r="JK14" i="30"/>
  <c r="JK15" i="30" s="1"/>
  <c r="JJ14" i="30"/>
  <c r="JJ15" i="30" s="1"/>
  <c r="JI14" i="30"/>
  <c r="JI15" i="30" s="1"/>
  <c r="JH14" i="30"/>
  <c r="JH15" i="30" s="1"/>
  <c r="JL11" i="30"/>
  <c r="JL12" i="30" s="1"/>
  <c r="JK12" i="30"/>
  <c r="JJ11" i="30"/>
  <c r="JJ12" i="30" s="1"/>
  <c r="JI11" i="30"/>
  <c r="JI12" i="30" s="1"/>
  <c r="JH11" i="30"/>
  <c r="JH12" i="30" s="1"/>
  <c r="JL3" i="30"/>
  <c r="JK3" i="30"/>
  <c r="JJ3" i="30"/>
  <c r="JI3" i="30"/>
  <c r="JH3" i="30"/>
  <c r="JL30" i="30" l="1"/>
  <c r="JO31" i="30"/>
  <c r="JI31" i="30"/>
  <c r="JH30" i="30"/>
  <c r="JK31" i="30"/>
  <c r="JL31" i="30"/>
  <c r="JJ31" i="30"/>
  <c r="JI30" i="30"/>
  <c r="JD37" i="30"/>
  <c r="JE37" i="30"/>
  <c r="JC11" i="30" l="1"/>
  <c r="JC37" i="30"/>
  <c r="JB37" i="30" l="1"/>
  <c r="JA37" i="30" l="1"/>
  <c r="JE29" i="30"/>
  <c r="JD29" i="30"/>
  <c r="JC29" i="30"/>
  <c r="JB29" i="30"/>
  <c r="JB30" i="30" s="1"/>
  <c r="JA29" i="30"/>
  <c r="JA30" i="30" s="1"/>
  <c r="JE18" i="30"/>
  <c r="JE19" i="30" s="1"/>
  <c r="JD18" i="30"/>
  <c r="JD19" i="30" s="1"/>
  <c r="JC18" i="30"/>
  <c r="JC19" i="30" s="1"/>
  <c r="JB18" i="30"/>
  <c r="JB19" i="30" s="1"/>
  <c r="JA18" i="30"/>
  <c r="JA19" i="30" s="1"/>
  <c r="JE16" i="30"/>
  <c r="JD16" i="30"/>
  <c r="JC16" i="30"/>
  <c r="JB16" i="30"/>
  <c r="JA16" i="30"/>
  <c r="JE14" i="30"/>
  <c r="JE15" i="30" s="1"/>
  <c r="JD14" i="30"/>
  <c r="JD15" i="30" s="1"/>
  <c r="JC14" i="30"/>
  <c r="JC15" i="30" s="1"/>
  <c r="JB14" i="30"/>
  <c r="JB15" i="30" s="1"/>
  <c r="JA14" i="30"/>
  <c r="JA15" i="30" s="1"/>
  <c r="JE11" i="30"/>
  <c r="JE12" i="30" s="1"/>
  <c r="JD11" i="30"/>
  <c r="JD12" i="30" s="1"/>
  <c r="JC12" i="30"/>
  <c r="JB11" i="30"/>
  <c r="JB12" i="30" s="1"/>
  <c r="JA11" i="30"/>
  <c r="JA12" i="30" s="1"/>
  <c r="JE3" i="30"/>
  <c r="JD3" i="30"/>
  <c r="JC3" i="30"/>
  <c r="JB3" i="30"/>
  <c r="JA3" i="30"/>
  <c r="JE30" i="30" l="1"/>
  <c r="JH31" i="30"/>
  <c r="JC31" i="30"/>
  <c r="JB31" i="30"/>
  <c r="JD31" i="30"/>
  <c r="JE31" i="30"/>
  <c r="JC30" i="30"/>
  <c r="JD30" i="30"/>
  <c r="IX37" i="30"/>
  <c r="IW37" i="30" l="1"/>
  <c r="IV37" i="30" l="1"/>
  <c r="IU37" i="30" l="1"/>
  <c r="IT37" i="30" l="1"/>
  <c r="IX29" i="30"/>
  <c r="JA31" i="30" s="1"/>
  <c r="IW29" i="30"/>
  <c r="IV29" i="30"/>
  <c r="IV30" i="30" s="1"/>
  <c r="IU29" i="30"/>
  <c r="IT29" i="30"/>
  <c r="IX18" i="30"/>
  <c r="IX19" i="30" s="1"/>
  <c r="IW18" i="30"/>
  <c r="IW19" i="30" s="1"/>
  <c r="IV18" i="30"/>
  <c r="IV19" i="30" s="1"/>
  <c r="IU18" i="30"/>
  <c r="IU19" i="30" s="1"/>
  <c r="IT18" i="30"/>
  <c r="IT19" i="30" s="1"/>
  <c r="IX16" i="30"/>
  <c r="IW16" i="30"/>
  <c r="IV16" i="30"/>
  <c r="IU16" i="30"/>
  <c r="IT16" i="30"/>
  <c r="IX14" i="30"/>
  <c r="IX15" i="30" s="1"/>
  <c r="IW14" i="30"/>
  <c r="IW15" i="30" s="1"/>
  <c r="IV14" i="30"/>
  <c r="IV15" i="30" s="1"/>
  <c r="IU14" i="30"/>
  <c r="IU15" i="30" s="1"/>
  <c r="IT14" i="30"/>
  <c r="IT15" i="30" s="1"/>
  <c r="IX11" i="30"/>
  <c r="IX12" i="30" s="1"/>
  <c r="IW11" i="30"/>
  <c r="IW12" i="30" s="1"/>
  <c r="IV11" i="30"/>
  <c r="IV12" i="30" s="1"/>
  <c r="IU11" i="30"/>
  <c r="IU12" i="30" s="1"/>
  <c r="IT11" i="30"/>
  <c r="IT12" i="30" s="1"/>
  <c r="IX3" i="30"/>
  <c r="IW3" i="30"/>
  <c r="IV3" i="30"/>
  <c r="IU3" i="30"/>
  <c r="IT3" i="30"/>
  <c r="IW31" i="30" l="1"/>
  <c r="IU31" i="30"/>
  <c r="IW30" i="30"/>
  <c r="IV31" i="30"/>
  <c r="IX31" i="30"/>
  <c r="IT30" i="30"/>
  <c r="IX30" i="30"/>
  <c r="IU30" i="30"/>
  <c r="IQ37" i="30"/>
  <c r="IP37" i="30" l="1"/>
  <c r="IP29" i="30" l="1"/>
  <c r="IP18" i="30"/>
  <c r="IP19" i="30" s="1"/>
  <c r="IP16" i="30"/>
  <c r="IP14" i="30"/>
  <c r="IP15" i="30" s="1"/>
  <c r="IP11" i="30"/>
  <c r="IP12" i="30" s="1"/>
  <c r="IP3" i="30"/>
  <c r="IP30" i="30" l="1"/>
  <c r="IO37" i="30"/>
  <c r="IN37" i="30" l="1"/>
  <c r="IM37" i="30" l="1"/>
  <c r="IQ29" i="30"/>
  <c r="IT31" i="30" s="1"/>
  <c r="IO29" i="30"/>
  <c r="IN29" i="30"/>
  <c r="IN30" i="30" s="1"/>
  <c r="IM29" i="30"/>
  <c r="IQ18" i="30"/>
  <c r="IQ19" i="30" s="1"/>
  <c r="IO18" i="30"/>
  <c r="IO19" i="30" s="1"/>
  <c r="IN18" i="30"/>
  <c r="IN19" i="30" s="1"/>
  <c r="IM18" i="30"/>
  <c r="IM19" i="30" s="1"/>
  <c r="IQ16" i="30"/>
  <c r="IO16" i="30"/>
  <c r="IN16" i="30"/>
  <c r="IM16" i="30"/>
  <c r="IQ14" i="30"/>
  <c r="IQ15" i="30" s="1"/>
  <c r="IO14" i="30"/>
  <c r="IO15" i="30" s="1"/>
  <c r="IN14" i="30"/>
  <c r="IN15" i="30" s="1"/>
  <c r="IM14" i="30"/>
  <c r="IM15" i="30" s="1"/>
  <c r="IQ11" i="30"/>
  <c r="IQ12" i="30" s="1"/>
  <c r="IO11" i="30"/>
  <c r="IO12" i="30" s="1"/>
  <c r="IN11" i="30"/>
  <c r="IN12" i="30" s="1"/>
  <c r="IM11" i="30"/>
  <c r="IM12" i="30" s="1"/>
  <c r="IQ3" i="30"/>
  <c r="IO3" i="30"/>
  <c r="IN3" i="30"/>
  <c r="IM3" i="30"/>
  <c r="IO30" i="30" l="1"/>
  <c r="IP31" i="30"/>
  <c r="IO31" i="30"/>
  <c r="IQ31" i="30"/>
  <c r="IN31" i="30"/>
  <c r="IM30" i="30"/>
  <c r="IQ30" i="30"/>
  <c r="IJ37" i="30"/>
  <c r="II37" i="30" l="1"/>
  <c r="IH37" i="30" l="1"/>
  <c r="IG37" i="30" l="1"/>
  <c r="IF37" i="30" l="1"/>
  <c r="IJ29" i="30"/>
  <c r="II29" i="30"/>
  <c r="IH29" i="30"/>
  <c r="IG29" i="30"/>
  <c r="IG30" i="30" s="1"/>
  <c r="IF29" i="30"/>
  <c r="IF30" i="30" s="1"/>
  <c r="IJ18" i="30"/>
  <c r="IJ19" i="30" s="1"/>
  <c r="II18" i="30"/>
  <c r="II19" i="30" s="1"/>
  <c r="IH18" i="30"/>
  <c r="IH19" i="30" s="1"/>
  <c r="IG18" i="30"/>
  <c r="IG19" i="30" s="1"/>
  <c r="IF18" i="30"/>
  <c r="IF19" i="30" s="1"/>
  <c r="IJ16" i="30"/>
  <c r="II16" i="30"/>
  <c r="IH16" i="30"/>
  <c r="IG16" i="30"/>
  <c r="IF16" i="30"/>
  <c r="IJ14" i="30"/>
  <c r="IJ15" i="30" s="1"/>
  <c r="II14" i="30"/>
  <c r="II15" i="30" s="1"/>
  <c r="IH14" i="30"/>
  <c r="IH15" i="30" s="1"/>
  <c r="IG14" i="30"/>
  <c r="IG15" i="30" s="1"/>
  <c r="IF14" i="30"/>
  <c r="IF15" i="30" s="1"/>
  <c r="IJ11" i="30"/>
  <c r="IJ12" i="30" s="1"/>
  <c r="II11" i="30"/>
  <c r="II12" i="30" s="1"/>
  <c r="IH11" i="30"/>
  <c r="IH12" i="30" s="1"/>
  <c r="IG11" i="30"/>
  <c r="IG12" i="30" s="1"/>
  <c r="IF11" i="30"/>
  <c r="IF12" i="30" s="1"/>
  <c r="IJ3" i="30"/>
  <c r="II3" i="30"/>
  <c r="IH3" i="30"/>
  <c r="IG3" i="30"/>
  <c r="IF3" i="30"/>
  <c r="IJ30" i="30" l="1"/>
  <c r="IM31" i="30"/>
  <c r="IH31" i="30"/>
  <c r="II31" i="30"/>
  <c r="IG31" i="30"/>
  <c r="IJ31" i="30"/>
  <c r="IH30" i="30"/>
  <c r="II30" i="30"/>
  <c r="IC37" i="30"/>
  <c r="IB37" i="30" l="1"/>
  <c r="IA37" i="30" l="1"/>
  <c r="HZ37" i="30" l="1"/>
  <c r="HY37" i="30" l="1"/>
  <c r="IC29" i="30"/>
  <c r="IF31" i="30" s="1"/>
  <c r="IB29" i="30"/>
  <c r="IA29" i="30"/>
  <c r="IA30" i="30" s="1"/>
  <c r="HZ29" i="30"/>
  <c r="HY29" i="30"/>
  <c r="IC18" i="30"/>
  <c r="IC19" i="30" s="1"/>
  <c r="IB18" i="30"/>
  <c r="IB19" i="30" s="1"/>
  <c r="IA18" i="30"/>
  <c r="IA19" i="30" s="1"/>
  <c r="HZ18" i="30"/>
  <c r="HZ19" i="30" s="1"/>
  <c r="HY18" i="30"/>
  <c r="HY19" i="30" s="1"/>
  <c r="IC16" i="30"/>
  <c r="IB16" i="30"/>
  <c r="IA16" i="30"/>
  <c r="HZ16" i="30"/>
  <c r="HY16" i="30"/>
  <c r="IC14" i="30"/>
  <c r="IC15" i="30" s="1"/>
  <c r="IB14" i="30"/>
  <c r="IB15" i="30" s="1"/>
  <c r="IA14" i="30"/>
  <c r="IA15" i="30" s="1"/>
  <c r="HZ14" i="30"/>
  <c r="HZ15" i="30" s="1"/>
  <c r="HY14" i="30"/>
  <c r="HY15" i="30" s="1"/>
  <c r="IC11" i="30"/>
  <c r="IC12" i="30" s="1"/>
  <c r="IB11" i="30"/>
  <c r="IB12" i="30" s="1"/>
  <c r="IA11" i="30"/>
  <c r="IA12" i="30" s="1"/>
  <c r="HZ11" i="30"/>
  <c r="HZ12" i="30" s="1"/>
  <c r="HY11" i="30"/>
  <c r="HY12" i="30" s="1"/>
  <c r="IC3" i="30"/>
  <c r="IB3" i="30"/>
  <c r="IA3" i="30"/>
  <c r="HZ3" i="30"/>
  <c r="HY3" i="30"/>
  <c r="IB31" i="30" l="1"/>
  <c r="HZ31" i="30"/>
  <c r="IB30" i="30"/>
  <c r="IA31" i="30"/>
  <c r="IC31" i="30"/>
  <c r="HY30" i="30"/>
  <c r="IC30" i="30"/>
  <c r="HZ30" i="30"/>
  <c r="HV37" i="30"/>
  <c r="HU37" i="30" l="1"/>
  <c r="HT37" i="30" l="1"/>
  <c r="HS37" i="30" l="1"/>
  <c r="HR37" i="30" l="1"/>
  <c r="HV29" i="30"/>
  <c r="HY31" i="30" s="1"/>
  <c r="HU29" i="30"/>
  <c r="HT29" i="30"/>
  <c r="HS29" i="30"/>
  <c r="HS30" i="30" s="1"/>
  <c r="HR29" i="30"/>
  <c r="HV18" i="30"/>
  <c r="HV19" i="30" s="1"/>
  <c r="HU18" i="30"/>
  <c r="HU19" i="30" s="1"/>
  <c r="HT18" i="30"/>
  <c r="HT19" i="30" s="1"/>
  <c r="HS18" i="30"/>
  <c r="HS19" i="30" s="1"/>
  <c r="HR18" i="30"/>
  <c r="HR19" i="30" s="1"/>
  <c r="HV16" i="30"/>
  <c r="HU16" i="30"/>
  <c r="HT16" i="30"/>
  <c r="HS16" i="30"/>
  <c r="HR16" i="30"/>
  <c r="HV14" i="30"/>
  <c r="HV15" i="30" s="1"/>
  <c r="HU14" i="30"/>
  <c r="HU15" i="30" s="1"/>
  <c r="HT14" i="30"/>
  <c r="HT15" i="30" s="1"/>
  <c r="HS14" i="30"/>
  <c r="HS15" i="30" s="1"/>
  <c r="HR14" i="30"/>
  <c r="HR15" i="30" s="1"/>
  <c r="HV11" i="30"/>
  <c r="HV12" i="30" s="1"/>
  <c r="HU11" i="30"/>
  <c r="HU12" i="30" s="1"/>
  <c r="HT11" i="30"/>
  <c r="HT12" i="30" s="1"/>
  <c r="HS11" i="30"/>
  <c r="HR11" i="30"/>
  <c r="HR12" i="30" s="1"/>
  <c r="HV3" i="30"/>
  <c r="HU3" i="30"/>
  <c r="HT3" i="30"/>
  <c r="HS3" i="30"/>
  <c r="HR3" i="30"/>
  <c r="HV31" i="30" l="1"/>
  <c r="HS12" i="30"/>
  <c r="HT31" i="30"/>
  <c r="HT30" i="30"/>
  <c r="HS31" i="30"/>
  <c r="HU31" i="30"/>
  <c r="HU30" i="30"/>
  <c r="HR30" i="30"/>
  <c r="HV30" i="30"/>
  <c r="HO37" i="30"/>
  <c r="HN37" i="30" l="1"/>
  <c r="HM37" i="30" l="1"/>
  <c r="HL37" i="30" l="1"/>
  <c r="HK37" i="30" l="1"/>
  <c r="HO29" i="30"/>
  <c r="HR31" i="30" s="1"/>
  <c r="HN29" i="30"/>
  <c r="HM29" i="30"/>
  <c r="HL29" i="30"/>
  <c r="HL30" i="30" s="1"/>
  <c r="HK29" i="30"/>
  <c r="HO18" i="30"/>
  <c r="HO19" i="30" s="1"/>
  <c r="HN18" i="30"/>
  <c r="HN19" i="30" s="1"/>
  <c r="HM18" i="30"/>
  <c r="HM19" i="30" s="1"/>
  <c r="HL18" i="30"/>
  <c r="HL19" i="30" s="1"/>
  <c r="HK18" i="30"/>
  <c r="HK19" i="30" s="1"/>
  <c r="HO16" i="30"/>
  <c r="HN16" i="30"/>
  <c r="HM16" i="30"/>
  <c r="HL16" i="30"/>
  <c r="HK16" i="30"/>
  <c r="HO14" i="30"/>
  <c r="HO15" i="30" s="1"/>
  <c r="HN14" i="30"/>
  <c r="HN15" i="30" s="1"/>
  <c r="HM14" i="30"/>
  <c r="HM15" i="30" s="1"/>
  <c r="HL14" i="30"/>
  <c r="HL15" i="30" s="1"/>
  <c r="HK14" i="30"/>
  <c r="HK15" i="30" s="1"/>
  <c r="HO11" i="30"/>
  <c r="HO12" i="30" s="1"/>
  <c r="HN11" i="30"/>
  <c r="HM11" i="30"/>
  <c r="HM12" i="30" s="1"/>
  <c r="HL11" i="30"/>
  <c r="HL12" i="30" s="1"/>
  <c r="HK11" i="30"/>
  <c r="HK12" i="30" s="1"/>
  <c r="HO3" i="30"/>
  <c r="HN3" i="30"/>
  <c r="HM3" i="30"/>
  <c r="HL3" i="30"/>
  <c r="HK3" i="30"/>
  <c r="HN12" i="30" l="1"/>
  <c r="HO31" i="30"/>
  <c r="HM31" i="30"/>
  <c r="HM30" i="30"/>
  <c r="HL31" i="30"/>
  <c r="HN31" i="30"/>
  <c r="HN30" i="30"/>
  <c r="HK30" i="30"/>
  <c r="HO30" i="30"/>
  <c r="HH37" i="30"/>
  <c r="HG37" i="30" l="1"/>
  <c r="HF37" i="30" l="1"/>
  <c r="HE37" i="30" l="1"/>
  <c r="HD37" i="30" l="1"/>
  <c r="HH29" i="30"/>
  <c r="HK31" i="30" s="1"/>
  <c r="HG29" i="30"/>
  <c r="HG30" i="30" s="1"/>
  <c r="HF29" i="30"/>
  <c r="HF30" i="30" s="1"/>
  <c r="HE29" i="30"/>
  <c r="HD29" i="30"/>
  <c r="HH18" i="30"/>
  <c r="HH19" i="30" s="1"/>
  <c r="HG18" i="30"/>
  <c r="HG19" i="30" s="1"/>
  <c r="HF18" i="30"/>
  <c r="HF19" i="30" s="1"/>
  <c r="HE18" i="30"/>
  <c r="HE19" i="30" s="1"/>
  <c r="HD18" i="30"/>
  <c r="HD19" i="30" s="1"/>
  <c r="HH16" i="30"/>
  <c r="HG16" i="30"/>
  <c r="HF16" i="30"/>
  <c r="HE16" i="30"/>
  <c r="HD16" i="30"/>
  <c r="HH14" i="30"/>
  <c r="HH15" i="30" s="1"/>
  <c r="HG14" i="30"/>
  <c r="HG15" i="30" s="1"/>
  <c r="HF14" i="30"/>
  <c r="HF15" i="30" s="1"/>
  <c r="HE14" i="30"/>
  <c r="HE15" i="30" s="1"/>
  <c r="HD14" i="30"/>
  <c r="HD15" i="30" s="1"/>
  <c r="HH11" i="30"/>
  <c r="HH12" i="30" s="1"/>
  <c r="HG11" i="30"/>
  <c r="HG12" i="30" s="1"/>
  <c r="HF11" i="30"/>
  <c r="HF12" i="30" s="1"/>
  <c r="HE11" i="30"/>
  <c r="HE12" i="30" s="1"/>
  <c r="HD11" i="30"/>
  <c r="HD12" i="30" s="1"/>
  <c r="HH3" i="30"/>
  <c r="HG3" i="30"/>
  <c r="HF3" i="30"/>
  <c r="HE3" i="30"/>
  <c r="HD3" i="30"/>
  <c r="HH31" i="30" l="1"/>
  <c r="HE31" i="30"/>
  <c r="HF31" i="30"/>
  <c r="HG31" i="30"/>
  <c r="HD30" i="30"/>
  <c r="HH30" i="30"/>
  <c r="HE30" i="30"/>
  <c r="HA37" i="30" l="1"/>
  <c r="GZ37" i="30"/>
  <c r="GY37" i="30" l="1"/>
  <c r="GX37" i="30" l="1"/>
  <c r="GW37" i="30" l="1"/>
  <c r="HA29" i="30"/>
  <c r="GZ29" i="30"/>
  <c r="GY29" i="30"/>
  <c r="GX29" i="30"/>
  <c r="GX30" i="30" s="1"/>
  <c r="GW29" i="30"/>
  <c r="GW30" i="30" s="1"/>
  <c r="HA18" i="30"/>
  <c r="HA19" i="30" s="1"/>
  <c r="GZ18" i="30"/>
  <c r="GZ19" i="30" s="1"/>
  <c r="GY18" i="30"/>
  <c r="GY19" i="30" s="1"/>
  <c r="GX18" i="30"/>
  <c r="GX19" i="30" s="1"/>
  <c r="GW18" i="30"/>
  <c r="GW19" i="30" s="1"/>
  <c r="HA16" i="30"/>
  <c r="GZ16" i="30"/>
  <c r="GY16" i="30"/>
  <c r="GX16" i="30"/>
  <c r="GW16" i="30"/>
  <c r="HA14" i="30"/>
  <c r="HA15" i="30" s="1"/>
  <c r="GZ14" i="30"/>
  <c r="GZ15" i="30" s="1"/>
  <c r="GY14" i="30"/>
  <c r="GY15" i="30" s="1"/>
  <c r="GX14" i="30"/>
  <c r="GX15" i="30" s="1"/>
  <c r="GW14" i="30"/>
  <c r="GW15" i="30" s="1"/>
  <c r="HA11" i="30"/>
  <c r="HA12" i="30" s="1"/>
  <c r="GZ11" i="30"/>
  <c r="GZ12" i="30" s="1"/>
  <c r="GY11" i="30"/>
  <c r="GY12" i="30" s="1"/>
  <c r="GX11" i="30"/>
  <c r="GX12" i="30" s="1"/>
  <c r="GW11" i="30"/>
  <c r="GW12" i="30" s="1"/>
  <c r="HA3" i="30"/>
  <c r="GZ3" i="30"/>
  <c r="GY3" i="30"/>
  <c r="GX3" i="30"/>
  <c r="GW3" i="30"/>
  <c r="HA30" i="30" l="1"/>
  <c r="HD31" i="30"/>
  <c r="GY31" i="30"/>
  <c r="GX31" i="30"/>
  <c r="GZ31" i="30"/>
  <c r="HA31" i="30"/>
  <c r="GY30" i="30"/>
  <c r="GZ30" i="30"/>
  <c r="GT37" i="30" l="1"/>
  <c r="GS37" i="30" l="1"/>
  <c r="GR37" i="30" l="1"/>
  <c r="GQ37" i="30" l="1"/>
  <c r="GP37" i="30" l="1"/>
  <c r="GT29" i="30"/>
  <c r="GW31" i="30" s="1"/>
  <c r="GS29" i="30"/>
  <c r="GR29" i="30"/>
  <c r="GR30" i="30" s="1"/>
  <c r="GQ29" i="30"/>
  <c r="GP29" i="30"/>
  <c r="GT18" i="30"/>
  <c r="GT19" i="30" s="1"/>
  <c r="GS18" i="30"/>
  <c r="GS19" i="30" s="1"/>
  <c r="GR18" i="30"/>
  <c r="GR19" i="30" s="1"/>
  <c r="GQ18" i="30"/>
  <c r="GQ19" i="30" s="1"/>
  <c r="GP18" i="30"/>
  <c r="GP19" i="30" s="1"/>
  <c r="GT16" i="30"/>
  <c r="GS16" i="30"/>
  <c r="GR16" i="30"/>
  <c r="GQ16" i="30"/>
  <c r="GP16" i="30"/>
  <c r="GT14" i="30"/>
  <c r="GT15" i="30" s="1"/>
  <c r="GS14" i="30"/>
  <c r="GS15" i="30" s="1"/>
  <c r="GR14" i="30"/>
  <c r="GR15" i="30" s="1"/>
  <c r="GQ14" i="30"/>
  <c r="GQ15" i="30" s="1"/>
  <c r="GP14" i="30"/>
  <c r="GP15" i="30" s="1"/>
  <c r="GT11" i="30"/>
  <c r="GT12" i="30" s="1"/>
  <c r="GS11" i="30"/>
  <c r="GS12" i="30" s="1"/>
  <c r="GR11" i="30"/>
  <c r="GR12" i="30" s="1"/>
  <c r="GQ11" i="30"/>
  <c r="GQ12" i="30" s="1"/>
  <c r="GP11" i="30"/>
  <c r="GP12" i="30" s="1"/>
  <c r="GT3" i="30"/>
  <c r="GS3" i="30"/>
  <c r="GR3" i="30"/>
  <c r="GQ3" i="30"/>
  <c r="GP3" i="30"/>
  <c r="GS31" i="30" l="1"/>
  <c r="GT31" i="30"/>
  <c r="GQ31" i="30"/>
  <c r="GP30" i="30"/>
  <c r="GT30" i="30"/>
  <c r="GQ30" i="30"/>
  <c r="GS30" i="30"/>
  <c r="GR31" i="30"/>
  <c r="GM37" i="30"/>
  <c r="GL37" i="30" l="1"/>
  <c r="GK37" i="30" l="1"/>
  <c r="GJ37" i="30" l="1"/>
  <c r="GM29" i="30" l="1"/>
  <c r="GP31" i="30" s="1"/>
  <c r="GL29" i="30"/>
  <c r="GK29" i="30"/>
  <c r="GK30" i="30" s="1"/>
  <c r="GJ29" i="30"/>
  <c r="GJ30" i="30" s="1"/>
  <c r="GI29" i="30"/>
  <c r="GM18" i="30"/>
  <c r="GM19" i="30" s="1"/>
  <c r="GL18" i="30"/>
  <c r="GL19" i="30" s="1"/>
  <c r="GK18" i="30"/>
  <c r="GK19" i="30" s="1"/>
  <c r="GJ18" i="30"/>
  <c r="GJ19" i="30" s="1"/>
  <c r="GI18" i="30"/>
  <c r="GI19" i="30" s="1"/>
  <c r="GM16" i="30"/>
  <c r="GL16" i="30"/>
  <c r="GK16" i="30"/>
  <c r="GJ16" i="30"/>
  <c r="GI16" i="30"/>
  <c r="GM14" i="30"/>
  <c r="GM15" i="30" s="1"/>
  <c r="GL14" i="30"/>
  <c r="GL15" i="30" s="1"/>
  <c r="GK14" i="30"/>
  <c r="GK15" i="30" s="1"/>
  <c r="GJ14" i="30"/>
  <c r="GJ15" i="30" s="1"/>
  <c r="GI14" i="30"/>
  <c r="GI15" i="30" s="1"/>
  <c r="GM11" i="30"/>
  <c r="GM12" i="30" s="1"/>
  <c r="GL11" i="30"/>
  <c r="GL12" i="30" s="1"/>
  <c r="GK11" i="30"/>
  <c r="GK12" i="30" s="1"/>
  <c r="GJ11" i="30"/>
  <c r="GJ12" i="30" s="1"/>
  <c r="GI11" i="30"/>
  <c r="GI12" i="30" s="1"/>
  <c r="GM3" i="30"/>
  <c r="GL3" i="30"/>
  <c r="GK3" i="30"/>
  <c r="GJ3" i="30"/>
  <c r="GI3" i="30"/>
  <c r="GI37" i="30"/>
  <c r="GM31" i="30" l="1"/>
  <c r="GL31" i="30"/>
  <c r="GK31" i="30"/>
  <c r="GJ31" i="30"/>
  <c r="GL30" i="30"/>
  <c r="GI30" i="30"/>
  <c r="GM30" i="30"/>
  <c r="GF37" i="30" l="1"/>
  <c r="GD37" i="30" l="1"/>
  <c r="GE37" i="30"/>
  <c r="GC37" i="30" l="1"/>
  <c r="GB37" i="30" l="1"/>
  <c r="GF29" i="30"/>
  <c r="GI31" i="30" s="1"/>
  <c r="GE29" i="30"/>
  <c r="GD29" i="30"/>
  <c r="GD30" i="30" s="1"/>
  <c r="GC29" i="30"/>
  <c r="GB29" i="30"/>
  <c r="GF18" i="30"/>
  <c r="GF19" i="30" s="1"/>
  <c r="GE18" i="30"/>
  <c r="GE19" i="30" s="1"/>
  <c r="GD18" i="30"/>
  <c r="GD19" i="30" s="1"/>
  <c r="GC18" i="30"/>
  <c r="GC19" i="30" s="1"/>
  <c r="GB18" i="30"/>
  <c r="GB19" i="30" s="1"/>
  <c r="GF16" i="30"/>
  <c r="GE16" i="30"/>
  <c r="GD16" i="30"/>
  <c r="GC16" i="30"/>
  <c r="GB16" i="30"/>
  <c r="GF14" i="30"/>
  <c r="GF15" i="30" s="1"/>
  <c r="GE14" i="30"/>
  <c r="GE15" i="30" s="1"/>
  <c r="GD14" i="30"/>
  <c r="GD15" i="30" s="1"/>
  <c r="GC14" i="30"/>
  <c r="GC15" i="30" s="1"/>
  <c r="GB14" i="30"/>
  <c r="GB15" i="30" s="1"/>
  <c r="GF11" i="30"/>
  <c r="GF12" i="30" s="1"/>
  <c r="GE11" i="30"/>
  <c r="GE12" i="30" s="1"/>
  <c r="GD11" i="30"/>
  <c r="GD12" i="30" s="1"/>
  <c r="GC11" i="30"/>
  <c r="GC12" i="30" s="1"/>
  <c r="GB11" i="30"/>
  <c r="GB12" i="30" s="1"/>
  <c r="GF3" i="30"/>
  <c r="GE3" i="30"/>
  <c r="GD3" i="30"/>
  <c r="GC3" i="30"/>
  <c r="GB3" i="30"/>
  <c r="GF31" i="30" l="1"/>
  <c r="GE31" i="30"/>
  <c r="GC31" i="30"/>
  <c r="GE30" i="30"/>
  <c r="GD31" i="30"/>
  <c r="GB30" i="30"/>
  <c r="GF30" i="30"/>
  <c r="GC30" i="30"/>
  <c r="FY37" i="30"/>
  <c r="FX37" i="30" l="1"/>
  <c r="FW37" i="30" l="1"/>
  <c r="FV37" i="30" l="1"/>
  <c r="FU37" i="30" l="1"/>
  <c r="FY29" i="30"/>
  <c r="GB31" i="30" s="1"/>
  <c r="FX29" i="30"/>
  <c r="FW29" i="30"/>
  <c r="FW30" i="30" s="1"/>
  <c r="FV29" i="30"/>
  <c r="FV30" i="30" s="1"/>
  <c r="FU29" i="30"/>
  <c r="FY18" i="30"/>
  <c r="FY19" i="30" s="1"/>
  <c r="FX18" i="30"/>
  <c r="FX19" i="30" s="1"/>
  <c r="FW18" i="30"/>
  <c r="FW19" i="30" s="1"/>
  <c r="FV18" i="30"/>
  <c r="FV19" i="30" s="1"/>
  <c r="FU18" i="30"/>
  <c r="FU19" i="30" s="1"/>
  <c r="FY16" i="30"/>
  <c r="FX16" i="30"/>
  <c r="FW16" i="30"/>
  <c r="FV16" i="30"/>
  <c r="FU16" i="30"/>
  <c r="FY14" i="30"/>
  <c r="FY15" i="30" s="1"/>
  <c r="FX14" i="30"/>
  <c r="FX15" i="30" s="1"/>
  <c r="FW14" i="30"/>
  <c r="FW15" i="30" s="1"/>
  <c r="FV14" i="30"/>
  <c r="FV15" i="30" s="1"/>
  <c r="FU14" i="30"/>
  <c r="FU15" i="30" s="1"/>
  <c r="FY11" i="30"/>
  <c r="FY12" i="30" s="1"/>
  <c r="FX11" i="30"/>
  <c r="FX12" i="30" s="1"/>
  <c r="FW11" i="30"/>
  <c r="FW12" i="30" s="1"/>
  <c r="FV11" i="30"/>
  <c r="FV12" i="30" s="1"/>
  <c r="FU11" i="30"/>
  <c r="FU12" i="30" s="1"/>
  <c r="FY3" i="30"/>
  <c r="FX3" i="30"/>
  <c r="FW3" i="30"/>
  <c r="FV3" i="30"/>
  <c r="FU3" i="30"/>
  <c r="FX31" i="30" l="1"/>
  <c r="FY31" i="30"/>
  <c r="FW31" i="30"/>
  <c r="FV31" i="30"/>
  <c r="FX30" i="30"/>
  <c r="FU30" i="30"/>
  <c r="FY30" i="30"/>
  <c r="FR37" i="30"/>
  <c r="FQ37" i="30" l="1"/>
  <c r="FP37" i="30" l="1"/>
  <c r="FO18" i="30" l="1"/>
  <c r="FO37" i="30"/>
  <c r="FN37" i="30" l="1"/>
  <c r="FR29" i="30"/>
  <c r="FU31" i="30" s="1"/>
  <c r="FQ29" i="30"/>
  <c r="FP29" i="30"/>
  <c r="FO29" i="30"/>
  <c r="FO30" i="30" s="1"/>
  <c r="FN29" i="30"/>
  <c r="FR18" i="30"/>
  <c r="FR19" i="30" s="1"/>
  <c r="FQ18" i="30"/>
  <c r="FQ19" i="30" s="1"/>
  <c r="FP18" i="30"/>
  <c r="FP19" i="30" s="1"/>
  <c r="FO19" i="30"/>
  <c r="FN18" i="30"/>
  <c r="FN19" i="30" s="1"/>
  <c r="FR16" i="30"/>
  <c r="FQ16" i="30"/>
  <c r="FP16" i="30"/>
  <c r="FO16" i="30"/>
  <c r="FN16" i="30"/>
  <c r="FR14" i="30"/>
  <c r="FR15" i="30" s="1"/>
  <c r="FQ14" i="30"/>
  <c r="FQ15" i="30" s="1"/>
  <c r="FP14" i="30"/>
  <c r="FP15" i="30" s="1"/>
  <c r="FO14" i="30"/>
  <c r="FO15" i="30" s="1"/>
  <c r="FN14" i="30"/>
  <c r="FN15" i="30" s="1"/>
  <c r="FR11" i="30"/>
  <c r="FR12" i="30" s="1"/>
  <c r="FQ11" i="30"/>
  <c r="FQ12" i="30" s="1"/>
  <c r="FP11" i="30"/>
  <c r="FP12" i="30" s="1"/>
  <c r="FO11" i="30"/>
  <c r="FO12" i="30" s="1"/>
  <c r="FN11" i="30"/>
  <c r="FN12" i="30" s="1"/>
  <c r="FR3" i="30"/>
  <c r="FQ3" i="30"/>
  <c r="FP3" i="30"/>
  <c r="FO3" i="30"/>
  <c r="FN3" i="30"/>
  <c r="FR31" i="30" l="1"/>
  <c r="FP31" i="30"/>
  <c r="FP30" i="30"/>
  <c r="FO31" i="30"/>
  <c r="FQ31" i="30"/>
  <c r="FQ30" i="30"/>
  <c r="FN30" i="30"/>
  <c r="FR30" i="30"/>
  <c r="FK37" i="30"/>
  <c r="FJ37" i="30" l="1"/>
  <c r="FI37" i="30" l="1"/>
  <c r="FH37" i="30" l="1"/>
  <c r="FG37" i="30" l="1"/>
  <c r="FK29" i="30"/>
  <c r="FJ29" i="30"/>
  <c r="FI29" i="30"/>
  <c r="FI30" i="30" s="1"/>
  <c r="FH29" i="30"/>
  <c r="FG29" i="30"/>
  <c r="FK18" i="30"/>
  <c r="FK19" i="30" s="1"/>
  <c r="FJ18" i="30"/>
  <c r="FJ19" i="30" s="1"/>
  <c r="FI18" i="30"/>
  <c r="FI19" i="30" s="1"/>
  <c r="FH18" i="30"/>
  <c r="FH19" i="30" s="1"/>
  <c r="FG18" i="30"/>
  <c r="FG19" i="30" s="1"/>
  <c r="FK16" i="30"/>
  <c r="FJ16" i="30"/>
  <c r="FI16" i="30"/>
  <c r="FH16" i="30"/>
  <c r="FG16" i="30"/>
  <c r="FK14" i="30"/>
  <c r="FK15" i="30" s="1"/>
  <c r="FJ14" i="30"/>
  <c r="FJ15" i="30" s="1"/>
  <c r="FI14" i="30"/>
  <c r="FI15" i="30" s="1"/>
  <c r="FH14" i="30"/>
  <c r="FH15" i="30" s="1"/>
  <c r="FG14" i="30"/>
  <c r="FG15" i="30" s="1"/>
  <c r="FK11" i="30"/>
  <c r="FK12" i="30" s="1"/>
  <c r="FJ11" i="30"/>
  <c r="FJ12" i="30" s="1"/>
  <c r="FI11" i="30"/>
  <c r="FI12" i="30" s="1"/>
  <c r="FH11" i="30"/>
  <c r="FH12" i="30" s="1"/>
  <c r="FG11" i="30"/>
  <c r="FG12" i="30" s="1"/>
  <c r="FK3" i="30"/>
  <c r="FJ3" i="30"/>
  <c r="FI3" i="30"/>
  <c r="FH3" i="30"/>
  <c r="FG3" i="30"/>
  <c r="FK30" i="30" l="1"/>
  <c r="FN31" i="30"/>
  <c r="FJ31" i="30"/>
  <c r="FH31" i="30"/>
  <c r="FJ30" i="30"/>
  <c r="FI31" i="30"/>
  <c r="FK31" i="30"/>
  <c r="FG30" i="30"/>
  <c r="FH30" i="30"/>
  <c r="FD37" i="30"/>
  <c r="FC37" i="30" l="1"/>
  <c r="FB37" i="30" l="1"/>
  <c r="FA37" i="30" l="1"/>
  <c r="EZ37" i="30" l="1"/>
  <c r="FD29" i="30"/>
  <c r="FG31" i="30" s="1"/>
  <c r="FC29" i="30"/>
  <c r="FB29" i="30"/>
  <c r="FB30" i="30" s="1"/>
  <c r="FA29" i="30"/>
  <c r="EZ29" i="30"/>
  <c r="FD18" i="30"/>
  <c r="FD19" i="30" s="1"/>
  <c r="FC18" i="30"/>
  <c r="FC19" i="30" s="1"/>
  <c r="FB18" i="30"/>
  <c r="FB19" i="30" s="1"/>
  <c r="FA18" i="30"/>
  <c r="FA19" i="30" s="1"/>
  <c r="EZ18" i="30"/>
  <c r="EZ19" i="30" s="1"/>
  <c r="FD16" i="30"/>
  <c r="FC16" i="30"/>
  <c r="FB16" i="30"/>
  <c r="FA16" i="30"/>
  <c r="EZ16" i="30"/>
  <c r="FD14" i="30"/>
  <c r="FD15" i="30" s="1"/>
  <c r="FC14" i="30"/>
  <c r="FC15" i="30" s="1"/>
  <c r="FB14" i="30"/>
  <c r="FB15" i="30" s="1"/>
  <c r="FA14" i="30"/>
  <c r="FA15" i="30" s="1"/>
  <c r="EZ14" i="30"/>
  <c r="EZ15" i="30" s="1"/>
  <c r="FD11" i="30"/>
  <c r="FD12" i="30" s="1"/>
  <c r="FC11" i="30"/>
  <c r="FC12" i="30" s="1"/>
  <c r="FB11" i="30"/>
  <c r="FB12" i="30" s="1"/>
  <c r="FA11" i="30"/>
  <c r="FA12" i="30" s="1"/>
  <c r="EZ11" i="30"/>
  <c r="EZ12" i="30" s="1"/>
  <c r="FD3" i="30"/>
  <c r="FC3" i="30"/>
  <c r="FB3" i="30"/>
  <c r="FA3" i="30"/>
  <c r="EZ3" i="30"/>
  <c r="FD31" i="30" l="1"/>
  <c r="FC31" i="30"/>
  <c r="FA31" i="30"/>
  <c r="FC30" i="30"/>
  <c r="FB31" i="30"/>
  <c r="EZ30" i="30"/>
  <c r="FD30" i="30"/>
  <c r="FA30" i="30"/>
  <c r="EW37" i="30"/>
  <c r="EV37" i="30" l="1"/>
  <c r="EU37" i="30" l="1"/>
  <c r="ET37" i="30" l="1"/>
  <c r="ES18" i="30" l="1"/>
  <c r="ES19" i="30" s="1"/>
  <c r="ES37" i="30"/>
  <c r="EW29" i="30"/>
  <c r="EZ31" i="30" s="1"/>
  <c r="EV29" i="30"/>
  <c r="EU29" i="30"/>
  <c r="ET29" i="30"/>
  <c r="ET30" i="30" s="1"/>
  <c r="ES29" i="30"/>
  <c r="EW18" i="30"/>
  <c r="EW19" i="30" s="1"/>
  <c r="EV18" i="30"/>
  <c r="EV19" i="30" s="1"/>
  <c r="EU18" i="30"/>
  <c r="EU19" i="30" s="1"/>
  <c r="ET18" i="30"/>
  <c r="ET19" i="30" s="1"/>
  <c r="EW16" i="30"/>
  <c r="EV16" i="30"/>
  <c r="EU16" i="30"/>
  <c r="ET16" i="30"/>
  <c r="ES16" i="30"/>
  <c r="EW14" i="30"/>
  <c r="EW15" i="30" s="1"/>
  <c r="EV14" i="30"/>
  <c r="EV15" i="30" s="1"/>
  <c r="EU14" i="30"/>
  <c r="EU15" i="30" s="1"/>
  <c r="ET14" i="30"/>
  <c r="ET15" i="30" s="1"/>
  <c r="ES14" i="30"/>
  <c r="ES15" i="30" s="1"/>
  <c r="EW11" i="30"/>
  <c r="EW12" i="30" s="1"/>
  <c r="EV11" i="30"/>
  <c r="EV12" i="30" s="1"/>
  <c r="EU11" i="30"/>
  <c r="EU12" i="30" s="1"/>
  <c r="ET11" i="30"/>
  <c r="ET12" i="30" s="1"/>
  <c r="ES11" i="30"/>
  <c r="ES12" i="30" s="1"/>
  <c r="EW3" i="30"/>
  <c r="EV3" i="30"/>
  <c r="EU3" i="30"/>
  <c r="ET3" i="30"/>
  <c r="ES3" i="30"/>
  <c r="EU31" i="30" l="1"/>
  <c r="EV31" i="30"/>
  <c r="EU30" i="30"/>
  <c r="EW31" i="30"/>
  <c r="ET31" i="30"/>
  <c r="EV30" i="30"/>
  <c r="ES30" i="30"/>
  <c r="EW30" i="30"/>
  <c r="EP37" i="30"/>
  <c r="EO37" i="30" l="1"/>
  <c r="EN14" i="30" l="1"/>
  <c r="EN37" i="30"/>
  <c r="EM37" i="30" l="1"/>
  <c r="EL37" i="30" l="1"/>
  <c r="EP29" i="30"/>
  <c r="ES31" i="30" s="1"/>
  <c r="EO29" i="30"/>
  <c r="EN29" i="30"/>
  <c r="EM29" i="30"/>
  <c r="EM30" i="30" s="1"/>
  <c r="EL29" i="30"/>
  <c r="EP18" i="30"/>
  <c r="EP19" i="30" s="1"/>
  <c r="EO18" i="30"/>
  <c r="EO19" i="30" s="1"/>
  <c r="EN18" i="30"/>
  <c r="EN19" i="30" s="1"/>
  <c r="EM18" i="30"/>
  <c r="EM19" i="30" s="1"/>
  <c r="EL18" i="30"/>
  <c r="EL19" i="30" s="1"/>
  <c r="EP16" i="30"/>
  <c r="EO16" i="30"/>
  <c r="EN16" i="30"/>
  <c r="EM16" i="30"/>
  <c r="EL16" i="30"/>
  <c r="EP14" i="30"/>
  <c r="EP15" i="30" s="1"/>
  <c r="EO14" i="30"/>
  <c r="EO15" i="30" s="1"/>
  <c r="EN15" i="30"/>
  <c r="EM14" i="30"/>
  <c r="EM15" i="30" s="1"/>
  <c r="EL14" i="30"/>
  <c r="EL15" i="30" s="1"/>
  <c r="EP11" i="30"/>
  <c r="EP12" i="30" s="1"/>
  <c r="EO11" i="30"/>
  <c r="EO12" i="30" s="1"/>
  <c r="EN11" i="30"/>
  <c r="EN12" i="30" s="1"/>
  <c r="EM11" i="30"/>
  <c r="EM12" i="30" s="1"/>
  <c r="EL11" i="30"/>
  <c r="EL12" i="30" s="1"/>
  <c r="EP3" i="30"/>
  <c r="EO3" i="30"/>
  <c r="EN3" i="30"/>
  <c r="EM3" i="30"/>
  <c r="EL3" i="30"/>
  <c r="EP31" i="30" l="1"/>
  <c r="EO31" i="30"/>
  <c r="EL30" i="30"/>
  <c r="EN31" i="30"/>
  <c r="EN30" i="30"/>
  <c r="EP30" i="30"/>
  <c r="EM31" i="30"/>
  <c r="EO30" i="30"/>
  <c r="EI37" i="30"/>
  <c r="EH37" i="30" l="1"/>
  <c r="EG37" i="30" l="1"/>
  <c r="EF37" i="30" l="1"/>
  <c r="EB37" i="30" l="1"/>
  <c r="EE37" i="30" l="1"/>
  <c r="EI29" i="30"/>
  <c r="EL31" i="30" s="1"/>
  <c r="EH29" i="30"/>
  <c r="EG29" i="30"/>
  <c r="EG30" i="30" s="1"/>
  <c r="EF29" i="30"/>
  <c r="EF30" i="30" s="1"/>
  <c r="EE29" i="30"/>
  <c r="EI18" i="30"/>
  <c r="EI19" i="30" s="1"/>
  <c r="EH18" i="30"/>
  <c r="EH19" i="30" s="1"/>
  <c r="EG18" i="30"/>
  <c r="EG19" i="30" s="1"/>
  <c r="EF18" i="30"/>
  <c r="EF19" i="30" s="1"/>
  <c r="EE18" i="30"/>
  <c r="EE19" i="30" s="1"/>
  <c r="EI16" i="30"/>
  <c r="EH16" i="30"/>
  <c r="EG16" i="30"/>
  <c r="EF16" i="30"/>
  <c r="EE16" i="30"/>
  <c r="EI14" i="30"/>
  <c r="EI15" i="30" s="1"/>
  <c r="EH14" i="30"/>
  <c r="EH15" i="30" s="1"/>
  <c r="EG14" i="30"/>
  <c r="EG15" i="30" s="1"/>
  <c r="EF14" i="30"/>
  <c r="EF15" i="30" s="1"/>
  <c r="EE14" i="30"/>
  <c r="EE15" i="30" s="1"/>
  <c r="EI11" i="30"/>
  <c r="EI12" i="30" s="1"/>
  <c r="EH11" i="30"/>
  <c r="EH12" i="30" s="1"/>
  <c r="EG11" i="30"/>
  <c r="EG12" i="30" s="1"/>
  <c r="EF11" i="30"/>
  <c r="EF12" i="30" s="1"/>
  <c r="EE11" i="30"/>
  <c r="EE12" i="30" s="1"/>
  <c r="EI3" i="30"/>
  <c r="EH3" i="30"/>
  <c r="EG3" i="30"/>
  <c r="EF3" i="30"/>
  <c r="EE3" i="30"/>
  <c r="EF31" i="30" l="1"/>
  <c r="EH31" i="30"/>
  <c r="EG31" i="30"/>
  <c r="EI31" i="30"/>
  <c r="EH30" i="30"/>
  <c r="EE30" i="30"/>
  <c r="EI30" i="30"/>
  <c r="EA37" i="30"/>
  <c r="DZ37" i="30" l="1"/>
  <c r="DY37" i="30" l="1"/>
  <c r="DX37" i="30" l="1"/>
  <c r="DZ29" i="30"/>
  <c r="EA29" i="30"/>
  <c r="EA30" i="30" s="1"/>
  <c r="DZ18" i="30"/>
  <c r="DZ19" i="30" s="1"/>
  <c r="EA18" i="30"/>
  <c r="EA19" i="30" s="1"/>
  <c r="DZ11" i="30"/>
  <c r="DZ12" i="30" s="1"/>
  <c r="EA11" i="30"/>
  <c r="EA12" i="30" s="1"/>
  <c r="EB11" i="30"/>
  <c r="DZ14" i="30"/>
  <c r="DZ15" i="30" s="1"/>
  <c r="EA14" i="30"/>
  <c r="EA15" i="30" s="1"/>
  <c r="EB14" i="30"/>
  <c r="EB15" i="30" s="1"/>
  <c r="DZ16" i="30"/>
  <c r="EA16" i="30"/>
  <c r="EB16" i="30"/>
  <c r="DZ3" i="30"/>
  <c r="EA3" i="30"/>
  <c r="EB29" i="30"/>
  <c r="EE31" i="30" s="1"/>
  <c r="DY29" i="30"/>
  <c r="DY30" i="30" s="1"/>
  <c r="DX29" i="30"/>
  <c r="EB18" i="30"/>
  <c r="EB19" i="30" s="1"/>
  <c r="DY18" i="30"/>
  <c r="DY19" i="30" s="1"/>
  <c r="DX18" i="30"/>
  <c r="DX19" i="30" s="1"/>
  <c r="DY16" i="30"/>
  <c r="DX16" i="30"/>
  <c r="DY14" i="30"/>
  <c r="DY15" i="30" s="1"/>
  <c r="DX14" i="30"/>
  <c r="DX15" i="30" s="1"/>
  <c r="DY11" i="30"/>
  <c r="DY12" i="30" s="1"/>
  <c r="DX11" i="30"/>
  <c r="DX12" i="30" s="1"/>
  <c r="EB3" i="30"/>
  <c r="DY3" i="30"/>
  <c r="DX3" i="30"/>
  <c r="EB12" i="30" l="1"/>
  <c r="EA31" i="30"/>
  <c r="EB31" i="30"/>
  <c r="DZ30" i="30"/>
  <c r="DZ31" i="30"/>
  <c r="DX30" i="30"/>
  <c r="EB30" i="30"/>
  <c r="DY31" i="30"/>
  <c r="DU37" i="30" l="1"/>
  <c r="DR37" i="30" l="1"/>
  <c r="DQ37" i="30" l="1"/>
  <c r="DU29" i="30"/>
  <c r="DX31" i="30" s="1"/>
  <c r="DR29" i="30"/>
  <c r="DQ29" i="30"/>
  <c r="DQ30" i="30" s="1"/>
  <c r="DU18" i="30"/>
  <c r="DU19" i="30" s="1"/>
  <c r="DR18" i="30"/>
  <c r="DR19" i="30" s="1"/>
  <c r="DQ18" i="30"/>
  <c r="DQ19" i="30" s="1"/>
  <c r="DU16" i="30"/>
  <c r="DR16" i="30"/>
  <c r="DQ16" i="30"/>
  <c r="DU14" i="30"/>
  <c r="DU15" i="30" s="1"/>
  <c r="DR14" i="30"/>
  <c r="DR15" i="30" s="1"/>
  <c r="DQ14" i="30"/>
  <c r="DQ15" i="30" s="1"/>
  <c r="DU11" i="30"/>
  <c r="DU12" i="30" s="1"/>
  <c r="DR11" i="30"/>
  <c r="DR12" i="30" s="1"/>
  <c r="DQ11" i="30"/>
  <c r="DQ12" i="30" s="1"/>
  <c r="DU3" i="30"/>
  <c r="DR3" i="30"/>
  <c r="DQ3" i="30"/>
  <c r="DU31" i="30" l="1"/>
  <c r="DR31" i="30"/>
  <c r="DR30" i="30"/>
  <c r="DU30" i="30"/>
  <c r="DN37" i="30"/>
  <c r="DM37" i="30" l="1"/>
  <c r="DL37" i="30" l="1"/>
  <c r="DK37" i="30" l="1"/>
  <c r="DJ37" i="30" l="1"/>
  <c r="DN29" i="30" l="1"/>
  <c r="DQ31" i="30" s="1"/>
  <c r="DM29" i="30"/>
  <c r="DL29" i="30"/>
  <c r="DK29" i="30"/>
  <c r="DK30" i="30" s="1"/>
  <c r="DJ29" i="30"/>
  <c r="DN18" i="30"/>
  <c r="DN19" i="30" s="1"/>
  <c r="DM18" i="30"/>
  <c r="DM19" i="30" s="1"/>
  <c r="DL18" i="30"/>
  <c r="DL19" i="30" s="1"/>
  <c r="DK18" i="30"/>
  <c r="DK19" i="30" s="1"/>
  <c r="DJ18" i="30"/>
  <c r="DJ19" i="30" s="1"/>
  <c r="DN16" i="30"/>
  <c r="DM16" i="30"/>
  <c r="DL16" i="30"/>
  <c r="DK16" i="30"/>
  <c r="DJ16" i="30"/>
  <c r="DN14" i="30"/>
  <c r="DN15" i="30" s="1"/>
  <c r="DM14" i="30"/>
  <c r="DM15" i="30" s="1"/>
  <c r="DL14" i="30"/>
  <c r="DL15" i="30" s="1"/>
  <c r="DK14" i="30"/>
  <c r="DK15" i="30" s="1"/>
  <c r="DJ14" i="30"/>
  <c r="DJ15" i="30" s="1"/>
  <c r="DN11" i="30"/>
  <c r="DN12" i="30" s="1"/>
  <c r="DM11" i="30"/>
  <c r="DM12" i="30" s="1"/>
  <c r="DL11" i="30"/>
  <c r="DL12" i="30" s="1"/>
  <c r="DK11" i="30"/>
  <c r="DK12" i="30" s="1"/>
  <c r="DJ11" i="30"/>
  <c r="DN3" i="30"/>
  <c r="DM3" i="30"/>
  <c r="DL3" i="30"/>
  <c r="DK3" i="30"/>
  <c r="DJ3" i="30"/>
  <c r="DJ12" i="30" l="1"/>
  <c r="DJ31" i="30"/>
  <c r="DL31" i="30"/>
  <c r="DM31" i="30"/>
  <c r="DN31" i="30"/>
  <c r="DL30" i="30"/>
  <c r="DK31" i="30"/>
  <c r="DM30" i="30"/>
  <c r="DJ30" i="30"/>
  <c r="DN30" i="30"/>
  <c r="DF37" i="30" l="1"/>
  <c r="DE37" i="30" l="1"/>
  <c r="DD37" i="30" l="1"/>
  <c r="DC37" i="30" l="1"/>
  <c r="DF29" i="30"/>
  <c r="DE29" i="30"/>
  <c r="DE30" i="30" s="1"/>
  <c r="DD29" i="30"/>
  <c r="DC29" i="30"/>
  <c r="DF18" i="30"/>
  <c r="DF19" i="30" s="1"/>
  <c r="DE18" i="30"/>
  <c r="DE19" i="30" s="1"/>
  <c r="DD18" i="30"/>
  <c r="DD19" i="30" s="1"/>
  <c r="DC18" i="30"/>
  <c r="DC19" i="30" s="1"/>
  <c r="DF16" i="30"/>
  <c r="DE16" i="30"/>
  <c r="DD16" i="30"/>
  <c r="DC16" i="30"/>
  <c r="DF14" i="30"/>
  <c r="DF15" i="30" s="1"/>
  <c r="DE14" i="30"/>
  <c r="DE15" i="30" s="1"/>
  <c r="DD14" i="30"/>
  <c r="DD15" i="30" s="1"/>
  <c r="DC14" i="30"/>
  <c r="DC15" i="30" s="1"/>
  <c r="DF11" i="30"/>
  <c r="DF12" i="30" s="1"/>
  <c r="DE11" i="30"/>
  <c r="DE12" i="30" s="1"/>
  <c r="DD11" i="30"/>
  <c r="DD12" i="30" s="1"/>
  <c r="DC11" i="30"/>
  <c r="DC12" i="30" s="1"/>
  <c r="DF3" i="30"/>
  <c r="DE3" i="30"/>
  <c r="DD3" i="30"/>
  <c r="DC3" i="30"/>
  <c r="DF31" i="30" l="1"/>
  <c r="DD31" i="30"/>
  <c r="DF30" i="30"/>
  <c r="DE31" i="30"/>
  <c r="DC30" i="30"/>
  <c r="DD30" i="30"/>
  <c r="CZ37" i="30"/>
  <c r="CY37" i="30" l="1"/>
  <c r="CX37" i="30" l="1"/>
  <c r="CW37" i="30" l="1"/>
  <c r="CV37" i="30" l="1"/>
  <c r="CZ29" i="30"/>
  <c r="DC31" i="30" s="1"/>
  <c r="CY29" i="30"/>
  <c r="CX29" i="30"/>
  <c r="CX30" i="30" s="1"/>
  <c r="CW29" i="30"/>
  <c r="CV29" i="30"/>
  <c r="CZ18" i="30"/>
  <c r="CZ19" i="30" s="1"/>
  <c r="CY18" i="30"/>
  <c r="CY19" i="30" s="1"/>
  <c r="CX18" i="30"/>
  <c r="CX19" i="30" s="1"/>
  <c r="CW18" i="30"/>
  <c r="CW19" i="30" s="1"/>
  <c r="CV18" i="30"/>
  <c r="CV19" i="30" s="1"/>
  <c r="CZ16" i="30"/>
  <c r="CY16" i="30"/>
  <c r="CX16" i="30"/>
  <c r="CW16" i="30"/>
  <c r="CV16" i="30"/>
  <c r="CZ14" i="30"/>
  <c r="CZ15" i="30" s="1"/>
  <c r="CY14" i="30"/>
  <c r="CY15" i="30" s="1"/>
  <c r="CX14" i="30"/>
  <c r="CX15" i="30" s="1"/>
  <c r="CW14" i="30"/>
  <c r="CW15" i="30" s="1"/>
  <c r="CV14" i="30"/>
  <c r="CV15" i="30" s="1"/>
  <c r="CZ11" i="30"/>
  <c r="CZ12" i="30" s="1"/>
  <c r="CY11" i="30"/>
  <c r="CY12" i="30" s="1"/>
  <c r="CX11" i="30"/>
  <c r="CX12" i="30" s="1"/>
  <c r="CW11" i="30"/>
  <c r="CW12" i="30" s="1"/>
  <c r="CV11" i="30"/>
  <c r="CV12" i="30" s="1"/>
  <c r="CZ3" i="30"/>
  <c r="CY3" i="30"/>
  <c r="CX3" i="30"/>
  <c r="CW3" i="30"/>
  <c r="CV3" i="30"/>
  <c r="CX31" i="30" l="1"/>
  <c r="CY31" i="30"/>
  <c r="CZ31" i="30"/>
  <c r="CW31" i="30"/>
  <c r="CY30" i="30"/>
  <c r="CV30" i="30"/>
  <c r="CZ30" i="30"/>
  <c r="CW30" i="30"/>
  <c r="CS37" i="30"/>
  <c r="CR37" i="30" l="1"/>
  <c r="CQ37" i="30" l="1"/>
  <c r="CP37" i="30" l="1"/>
  <c r="CO37" i="30" l="1"/>
  <c r="CS29" i="30" l="1"/>
  <c r="CV31" i="30" s="1"/>
  <c r="CR29" i="30"/>
  <c r="CQ29" i="30"/>
  <c r="CP29" i="30"/>
  <c r="CP30" i="30" s="1"/>
  <c r="CO29" i="30"/>
  <c r="CS18" i="30"/>
  <c r="CS19" i="30" s="1"/>
  <c r="CR18" i="30"/>
  <c r="CR19" i="30" s="1"/>
  <c r="CQ18" i="30"/>
  <c r="CQ19" i="30" s="1"/>
  <c r="CP18" i="30"/>
  <c r="CP19" i="30" s="1"/>
  <c r="CO18" i="30"/>
  <c r="CO19" i="30" s="1"/>
  <c r="CS16" i="30"/>
  <c r="CR16" i="30"/>
  <c r="CQ16" i="30"/>
  <c r="CP16" i="30"/>
  <c r="CO16" i="30"/>
  <c r="CS14" i="30"/>
  <c r="CS15" i="30" s="1"/>
  <c r="CR14" i="30"/>
  <c r="CR15" i="30" s="1"/>
  <c r="CQ14" i="30"/>
  <c r="CQ15" i="30" s="1"/>
  <c r="CP14" i="30"/>
  <c r="CP15" i="30" s="1"/>
  <c r="CO14" i="30"/>
  <c r="CO15" i="30" s="1"/>
  <c r="CS11" i="30"/>
  <c r="CS12" i="30" s="1"/>
  <c r="CR11" i="30"/>
  <c r="CR12" i="30" s="1"/>
  <c r="CQ11" i="30"/>
  <c r="CQ12" i="30" s="1"/>
  <c r="CP11" i="30"/>
  <c r="CP12" i="30" s="1"/>
  <c r="CO11" i="30"/>
  <c r="CO12" i="30" s="1"/>
  <c r="CS3" i="30"/>
  <c r="CR3" i="30"/>
  <c r="CQ3" i="30"/>
  <c r="CP3" i="30"/>
  <c r="CO3" i="30"/>
  <c r="CS31" i="30" l="1"/>
  <c r="CR31" i="30"/>
  <c r="CQ31" i="30"/>
  <c r="CQ30" i="30"/>
  <c r="CP31" i="30"/>
  <c r="CR30" i="30"/>
  <c r="CO30" i="30"/>
  <c r="CS30" i="30"/>
  <c r="CL37" i="30" l="1"/>
  <c r="CK37" i="30" l="1"/>
  <c r="CJ37" i="30" l="1"/>
  <c r="CI37" i="30" l="1"/>
  <c r="M81" i="30" l="1"/>
  <c r="CH37" i="30" l="1"/>
  <c r="CL29" i="30" l="1"/>
  <c r="CO31" i="30" s="1"/>
  <c r="CK29" i="30"/>
  <c r="CJ29" i="30"/>
  <c r="CJ30" i="30" s="1"/>
  <c r="CI29" i="30"/>
  <c r="CI30" i="30" s="1"/>
  <c r="CH29" i="30"/>
  <c r="CL18" i="30"/>
  <c r="CL19" i="30" s="1"/>
  <c r="CK18" i="30"/>
  <c r="CK19" i="30" s="1"/>
  <c r="CJ18" i="30"/>
  <c r="CJ19" i="30" s="1"/>
  <c r="CI18" i="30"/>
  <c r="CI19" i="30" s="1"/>
  <c r="CH18" i="30"/>
  <c r="CH19" i="30" s="1"/>
  <c r="CL16" i="30"/>
  <c r="CK16" i="30"/>
  <c r="CJ16" i="30"/>
  <c r="CI16" i="30"/>
  <c r="CH16" i="30"/>
  <c r="CL14" i="30"/>
  <c r="CL15" i="30" s="1"/>
  <c r="CK14" i="30"/>
  <c r="CK15" i="30" s="1"/>
  <c r="CJ14" i="30"/>
  <c r="CJ15" i="30" s="1"/>
  <c r="CI14" i="30"/>
  <c r="CI15" i="30" s="1"/>
  <c r="CH14" i="30"/>
  <c r="CH15" i="30" s="1"/>
  <c r="CL11" i="30"/>
  <c r="CL12" i="30" s="1"/>
  <c r="CK11" i="30"/>
  <c r="CK12" i="30" s="1"/>
  <c r="CJ11" i="30"/>
  <c r="CJ12" i="30" s="1"/>
  <c r="CI11" i="30"/>
  <c r="CI12" i="30" s="1"/>
  <c r="CH11" i="30"/>
  <c r="CH12" i="30" s="1"/>
  <c r="CL3" i="30"/>
  <c r="CK3" i="30"/>
  <c r="CJ3" i="30"/>
  <c r="CI3" i="30"/>
  <c r="CH3" i="30"/>
  <c r="CE37" i="30"/>
  <c r="CJ31" i="30" l="1"/>
  <c r="CK31" i="30"/>
  <c r="CI31" i="30"/>
  <c r="CL31" i="30"/>
  <c r="CK30" i="30"/>
  <c r="CH30" i="30"/>
  <c r="CL30" i="30"/>
  <c r="CD37" i="30"/>
  <c r="CC37" i="30" l="1"/>
  <c r="CB37" i="30" l="1"/>
  <c r="CA37" i="30" l="1"/>
  <c r="CE29" i="30" l="1"/>
  <c r="CH31" i="30" s="1"/>
  <c r="CD29" i="30"/>
  <c r="CD30" i="30" s="1"/>
  <c r="CC29" i="30"/>
  <c r="CC30" i="30" s="1"/>
  <c r="CB29" i="30"/>
  <c r="CA29" i="30"/>
  <c r="CE18" i="30"/>
  <c r="CE19" i="30" s="1"/>
  <c r="CD18" i="30"/>
  <c r="CD19" i="30" s="1"/>
  <c r="CC18" i="30"/>
  <c r="CC19" i="30" s="1"/>
  <c r="CB18" i="30"/>
  <c r="CB19" i="30" s="1"/>
  <c r="CA18" i="30"/>
  <c r="CA19" i="30" s="1"/>
  <c r="CE16" i="30"/>
  <c r="CD16" i="30"/>
  <c r="CC16" i="30"/>
  <c r="CB16" i="30"/>
  <c r="CA16" i="30"/>
  <c r="CE14" i="30"/>
  <c r="CE15" i="30" s="1"/>
  <c r="CD14" i="30"/>
  <c r="CD15" i="30" s="1"/>
  <c r="CC14" i="30"/>
  <c r="CC15" i="30" s="1"/>
  <c r="CB14" i="30"/>
  <c r="CB15" i="30" s="1"/>
  <c r="CA14" i="30"/>
  <c r="CA15" i="30" s="1"/>
  <c r="CE11" i="30"/>
  <c r="CE12" i="30" s="1"/>
  <c r="CD11" i="30"/>
  <c r="CD12" i="30" s="1"/>
  <c r="CC11" i="30"/>
  <c r="CC12" i="30" s="1"/>
  <c r="CB11" i="30"/>
  <c r="CB12" i="30" s="1"/>
  <c r="CA11" i="30"/>
  <c r="CA12" i="30" s="1"/>
  <c r="CE3" i="30"/>
  <c r="CD3" i="30"/>
  <c r="CC3" i="30"/>
  <c r="CB3" i="30"/>
  <c r="CA3" i="30"/>
  <c r="CE31" i="30" l="1"/>
  <c r="CC31" i="30"/>
  <c r="CB31" i="30"/>
  <c r="CD31" i="30"/>
  <c r="CA30" i="30"/>
  <c r="CE30" i="30"/>
  <c r="CB30" i="30"/>
  <c r="BX37" i="30"/>
  <c r="BW37" i="30" l="1"/>
  <c r="BV37" i="30" l="1"/>
  <c r="BU37" i="30" l="1"/>
  <c r="BT37" i="30" l="1"/>
  <c r="BQ18" i="30" l="1"/>
  <c r="BQ14" i="30"/>
  <c r="BQ15" i="30" s="1"/>
  <c r="BQ16" i="30"/>
  <c r="BT16" i="30"/>
  <c r="BT3" i="30"/>
  <c r="BU3" i="30"/>
  <c r="BV3" i="30"/>
  <c r="BW3" i="30"/>
  <c r="BX3" i="30"/>
  <c r="BT11" i="30"/>
  <c r="BT12" i="30" s="1"/>
  <c r="BU11" i="30"/>
  <c r="BV11" i="30"/>
  <c r="BV12" i="30" s="1"/>
  <c r="BW11" i="30"/>
  <c r="BW12" i="30" s="1"/>
  <c r="BX11" i="30"/>
  <c r="BX12" i="30" s="1"/>
  <c r="BT14" i="30"/>
  <c r="BT15" i="30" s="1"/>
  <c r="BU14" i="30"/>
  <c r="BU15" i="30" s="1"/>
  <c r="BV14" i="30"/>
  <c r="BV15" i="30" s="1"/>
  <c r="BW14" i="30"/>
  <c r="BW15" i="30" s="1"/>
  <c r="BX14" i="30"/>
  <c r="BX15" i="30" s="1"/>
  <c r="BU16" i="30"/>
  <c r="BV16" i="30"/>
  <c r="BW16" i="30"/>
  <c r="BX16" i="30"/>
  <c r="BT18" i="30"/>
  <c r="BT19" i="30" s="1"/>
  <c r="BU18" i="30"/>
  <c r="BU19" i="30" s="1"/>
  <c r="BV18" i="30"/>
  <c r="BV19" i="30" s="1"/>
  <c r="BW18" i="30"/>
  <c r="BW19" i="30" s="1"/>
  <c r="BX18" i="30"/>
  <c r="BX19" i="30" s="1"/>
  <c r="BT29" i="30"/>
  <c r="BT30" i="30" s="1"/>
  <c r="BU29" i="30"/>
  <c r="BU30" i="30" s="1"/>
  <c r="BV29" i="30"/>
  <c r="BV30" i="30" s="1"/>
  <c r="BW29" i="30"/>
  <c r="BW30" i="30" s="1"/>
  <c r="BX29" i="30"/>
  <c r="BQ37" i="30"/>
  <c r="BQ11" i="30"/>
  <c r="BQ12" i="30" s="1"/>
  <c r="BQ19" i="30"/>
  <c r="BQ29" i="30"/>
  <c r="BQ3" i="30"/>
  <c r="BX30" i="30" l="1"/>
  <c r="CA31" i="30"/>
  <c r="BU12" i="30"/>
  <c r="BV31" i="30"/>
  <c r="BU31" i="30"/>
  <c r="BT31" i="30"/>
  <c r="BX31" i="30"/>
  <c r="BW31" i="30"/>
  <c r="BQ30" i="30"/>
  <c r="BP37" i="30" l="1"/>
  <c r="BO37" i="30" l="1"/>
  <c r="BJ16" i="30" l="1"/>
  <c r="BJ11" i="30"/>
  <c r="BJ12" i="30" s="1"/>
  <c r="BJ3" i="30"/>
  <c r="BJ37" i="30"/>
  <c r="BJ29" i="30"/>
  <c r="BJ30" i="30" s="1"/>
  <c r="BJ18" i="30"/>
  <c r="BJ19" i="30" s="1"/>
  <c r="BJ14" i="30"/>
  <c r="BJ15" i="30" s="1"/>
  <c r="AU3" i="30" l="1"/>
  <c r="BH37" i="30" l="1"/>
  <c r="BH20" i="30"/>
  <c r="BH29" i="30" s="1"/>
  <c r="BH18" i="30"/>
  <c r="BH19" i="30" s="1"/>
  <c r="BH16" i="30"/>
  <c r="BH14" i="30"/>
  <c r="BH11" i="30"/>
  <c r="BH12" i="30" s="1"/>
  <c r="BH3" i="30"/>
  <c r="BG37" i="30"/>
  <c r="BG20" i="30"/>
  <c r="BH15" i="30" l="1"/>
  <c r="BH30" i="30"/>
  <c r="BJ31" i="30"/>
  <c r="BF20" i="30"/>
  <c r="BE20" i="30"/>
  <c r="BF37" i="30"/>
  <c r="BE37" i="30"/>
  <c r="BB37" i="30" l="1"/>
  <c r="BB20" i="30"/>
  <c r="BA11" i="30" l="1"/>
  <c r="BA20" i="30"/>
  <c r="BA37" i="30"/>
  <c r="AY20" i="30" l="1"/>
  <c r="AY37" i="30" l="1"/>
  <c r="AX20" i="30" l="1"/>
  <c r="AX37" i="30"/>
  <c r="AU20" i="30" l="1"/>
  <c r="AU37" i="30"/>
  <c r="AT37" i="30" l="1"/>
  <c r="BP29" i="30"/>
  <c r="BQ31" i="30" s="1"/>
  <c r="BO29" i="30"/>
  <c r="BO31" i="30" s="1"/>
  <c r="BP18" i="30"/>
  <c r="BP19" i="30" s="1"/>
  <c r="BO18" i="30"/>
  <c r="BO19" i="30" s="1"/>
  <c r="BP16" i="30"/>
  <c r="BO16" i="30"/>
  <c r="BP14" i="30"/>
  <c r="BP15" i="30" s="1"/>
  <c r="BO14" i="30"/>
  <c r="BO15" i="30" s="1"/>
  <c r="BP11" i="30"/>
  <c r="BP12" i="30" s="1"/>
  <c r="BO11" i="30"/>
  <c r="BO12" i="30" s="1"/>
  <c r="BP3" i="30"/>
  <c r="BO3" i="30"/>
  <c r="BI29" i="30"/>
  <c r="BG29" i="30"/>
  <c r="BH31" i="30" s="1"/>
  <c r="BF29" i="30"/>
  <c r="BF30" i="30" s="1"/>
  <c r="BE29" i="30"/>
  <c r="BI18" i="30"/>
  <c r="BI19" i="30" s="1"/>
  <c r="BG18" i="30"/>
  <c r="BG19" i="30" s="1"/>
  <c r="BF18" i="30"/>
  <c r="BF19" i="30" s="1"/>
  <c r="BE18" i="30"/>
  <c r="BE19" i="30" s="1"/>
  <c r="BI16" i="30"/>
  <c r="BG16" i="30"/>
  <c r="BF16" i="30"/>
  <c r="BE16" i="30"/>
  <c r="BI14" i="30"/>
  <c r="BI15" i="30" s="1"/>
  <c r="BG14" i="30"/>
  <c r="BG15" i="30" s="1"/>
  <c r="BF14" i="30"/>
  <c r="BF15" i="30" s="1"/>
  <c r="BE14" i="30"/>
  <c r="BE15" i="30" s="1"/>
  <c r="BI11" i="30"/>
  <c r="BI12" i="30" s="1"/>
  <c r="BG11" i="30"/>
  <c r="BG12" i="30" s="1"/>
  <c r="BF11" i="30"/>
  <c r="BF12" i="30" s="1"/>
  <c r="BE11" i="30"/>
  <c r="BE12" i="30" s="1"/>
  <c r="BI3" i="30"/>
  <c r="BG3" i="30"/>
  <c r="BF3" i="30"/>
  <c r="BE3" i="30"/>
  <c r="BB29" i="30"/>
  <c r="BA29" i="30"/>
  <c r="BA31" i="30" s="1"/>
  <c r="AY29" i="30"/>
  <c r="AX29" i="30"/>
  <c r="BB18" i="30"/>
  <c r="BB19" i="30" s="1"/>
  <c r="BA18" i="30"/>
  <c r="BA19" i="30" s="1"/>
  <c r="AY18" i="30"/>
  <c r="AY19" i="30" s="1"/>
  <c r="AX18" i="30"/>
  <c r="AX19" i="30" s="1"/>
  <c r="BB16" i="30"/>
  <c r="BA16" i="30"/>
  <c r="AY16" i="30"/>
  <c r="AX16" i="30"/>
  <c r="BB14" i="30"/>
  <c r="BB15" i="30" s="1"/>
  <c r="BA14" i="30"/>
  <c r="BA15" i="30" s="1"/>
  <c r="AY14" i="30"/>
  <c r="AY15" i="30" s="1"/>
  <c r="AX14" i="30"/>
  <c r="AX15" i="30" s="1"/>
  <c r="BB11" i="30"/>
  <c r="BB12" i="30" s="1"/>
  <c r="BA12" i="30"/>
  <c r="AY11" i="30"/>
  <c r="AY12" i="30" s="1"/>
  <c r="AX11" i="30"/>
  <c r="AX12" i="30" s="1"/>
  <c r="BB3" i="30"/>
  <c r="BA3" i="30"/>
  <c r="AY3" i="30"/>
  <c r="AX3" i="30"/>
  <c r="BP31" i="30" l="1"/>
  <c r="BI31" i="30"/>
  <c r="BG31" i="30"/>
  <c r="BE31" i="30"/>
  <c r="AY31" i="30"/>
  <c r="BO30" i="30"/>
  <c r="BP30" i="30"/>
  <c r="BG30" i="30"/>
  <c r="BF31" i="30"/>
  <c r="BE30" i="30"/>
  <c r="BI30" i="30"/>
  <c r="BB31" i="30"/>
  <c r="AY30" i="30"/>
  <c r="BA30" i="30"/>
  <c r="AX30" i="30"/>
  <c r="BB30" i="30"/>
  <c r="AS37" i="30" l="1"/>
  <c r="AR37" i="30" l="1"/>
  <c r="AQ37" i="30" l="1"/>
  <c r="AU29" i="30"/>
  <c r="AX31" i="30" s="1"/>
  <c r="AT29" i="30"/>
  <c r="AS29" i="30"/>
  <c r="AS30" i="30" s="1"/>
  <c r="AR29" i="30"/>
  <c r="AQ29" i="30"/>
  <c r="AU18" i="30"/>
  <c r="AU19" i="30" s="1"/>
  <c r="AT18" i="30"/>
  <c r="AT19" i="30" s="1"/>
  <c r="AS18" i="30"/>
  <c r="AS19" i="30" s="1"/>
  <c r="AR18" i="30"/>
  <c r="AR19" i="30" s="1"/>
  <c r="AQ18" i="30"/>
  <c r="AQ19" i="30" s="1"/>
  <c r="AU16" i="30"/>
  <c r="AT16" i="30"/>
  <c r="AS16" i="30"/>
  <c r="AR16" i="30"/>
  <c r="AQ16" i="30"/>
  <c r="AU14" i="30"/>
  <c r="AU15" i="30" s="1"/>
  <c r="AT14" i="30"/>
  <c r="AT15" i="30" s="1"/>
  <c r="AS14" i="30"/>
  <c r="AS15" i="30" s="1"/>
  <c r="AR14" i="30"/>
  <c r="AR15" i="30" s="1"/>
  <c r="AQ14" i="30"/>
  <c r="AQ15" i="30" s="1"/>
  <c r="AU11" i="30"/>
  <c r="AU12" i="30" s="1"/>
  <c r="AT11" i="30"/>
  <c r="AT12" i="30" s="1"/>
  <c r="AS11" i="30"/>
  <c r="AS12" i="30" s="1"/>
  <c r="AR11" i="30"/>
  <c r="AR12" i="30" s="1"/>
  <c r="AQ11" i="30"/>
  <c r="AQ12" i="30" s="1"/>
  <c r="AT3" i="30"/>
  <c r="AS3" i="30"/>
  <c r="AR3" i="30"/>
  <c r="AQ3" i="30"/>
  <c r="AT31" i="30" l="1"/>
  <c r="AU31" i="30"/>
  <c r="AR31" i="30"/>
  <c r="AT30" i="30"/>
  <c r="AS31" i="30"/>
  <c r="AQ30" i="30"/>
  <c r="AU30" i="30"/>
  <c r="AR30" i="30"/>
  <c r="AN37" i="30" l="1"/>
  <c r="AM37" i="30" l="1"/>
  <c r="AL37" i="30" l="1"/>
  <c r="AK37" i="30" l="1"/>
  <c r="AJ37" i="30" l="1"/>
  <c r="AN29" i="30"/>
  <c r="AQ31" i="30" s="1"/>
  <c r="AM29" i="30"/>
  <c r="AM30" i="30" s="1"/>
  <c r="AL29" i="30"/>
  <c r="AL30" i="30" s="1"/>
  <c r="AK29" i="30"/>
  <c r="AJ29" i="30"/>
  <c r="AN18" i="30"/>
  <c r="AN19" i="30" s="1"/>
  <c r="AM18" i="30"/>
  <c r="AM19" i="30" s="1"/>
  <c r="AL18" i="30"/>
  <c r="AL19" i="30" s="1"/>
  <c r="AK18" i="30"/>
  <c r="AK19" i="30" s="1"/>
  <c r="AJ18" i="30"/>
  <c r="AJ19" i="30" s="1"/>
  <c r="AN16" i="30"/>
  <c r="AM16" i="30"/>
  <c r="AL16" i="30"/>
  <c r="AK16" i="30"/>
  <c r="AJ16" i="30"/>
  <c r="AN14" i="30"/>
  <c r="AN15" i="30" s="1"/>
  <c r="AM14" i="30"/>
  <c r="AM15" i="30" s="1"/>
  <c r="AL14" i="30"/>
  <c r="AL15" i="30" s="1"/>
  <c r="AK14" i="30"/>
  <c r="AK15" i="30" s="1"/>
  <c r="AJ14" i="30"/>
  <c r="AJ15" i="30" s="1"/>
  <c r="AN11" i="30"/>
  <c r="AN12" i="30" s="1"/>
  <c r="AM11" i="30"/>
  <c r="AM12" i="30" s="1"/>
  <c r="AL11" i="30"/>
  <c r="AL12" i="30" s="1"/>
  <c r="AK11" i="30"/>
  <c r="AK12" i="30" s="1"/>
  <c r="AJ11" i="30"/>
  <c r="AJ12" i="30" s="1"/>
  <c r="AN3" i="30"/>
  <c r="AM3" i="30"/>
  <c r="AL3" i="30"/>
  <c r="AK3" i="30"/>
  <c r="AJ3" i="30"/>
  <c r="AN31" i="30" l="1"/>
  <c r="AM31" i="30"/>
  <c r="AL31" i="30"/>
  <c r="AK31" i="30"/>
  <c r="AJ30" i="30"/>
  <c r="AN30" i="30"/>
  <c r="AK30" i="30"/>
  <c r="AG37" i="30"/>
  <c r="AF37" i="30" l="1"/>
  <c r="AE37" i="30" l="1"/>
  <c r="AD37" i="30" l="1"/>
  <c r="AC37" i="30"/>
  <c r="AG29" i="30" l="1"/>
  <c r="AJ31" i="30" s="1"/>
  <c r="AF29" i="30"/>
  <c r="AF30" i="30" s="1"/>
  <c r="AE29" i="30"/>
  <c r="AD29" i="30"/>
  <c r="AD30" i="30" s="1"/>
  <c r="AC29" i="30"/>
  <c r="AG18" i="30"/>
  <c r="AG19" i="30" s="1"/>
  <c r="AF18" i="30"/>
  <c r="AF19" i="30" s="1"/>
  <c r="AE18" i="30"/>
  <c r="AE19" i="30" s="1"/>
  <c r="AD18" i="30"/>
  <c r="AD19" i="30" s="1"/>
  <c r="AC18" i="30"/>
  <c r="AC19" i="30" s="1"/>
  <c r="AG16" i="30"/>
  <c r="AF16" i="30"/>
  <c r="AE16" i="30"/>
  <c r="AD16" i="30"/>
  <c r="AC16" i="30"/>
  <c r="AG14" i="30"/>
  <c r="AG15" i="30" s="1"/>
  <c r="AF14" i="30"/>
  <c r="AF15" i="30" s="1"/>
  <c r="AE14" i="30"/>
  <c r="AE15" i="30" s="1"/>
  <c r="AD14" i="30"/>
  <c r="AD15" i="30" s="1"/>
  <c r="AC14" i="30"/>
  <c r="AC15" i="30" s="1"/>
  <c r="AG11" i="30"/>
  <c r="AG12" i="30" s="1"/>
  <c r="AF11" i="30"/>
  <c r="AF12" i="30" s="1"/>
  <c r="AE11" i="30"/>
  <c r="AE12" i="30" s="1"/>
  <c r="AD11" i="30"/>
  <c r="AC11" i="30"/>
  <c r="AG3" i="30"/>
  <c r="AF3" i="30"/>
  <c r="AE3" i="30"/>
  <c r="AD3" i="30"/>
  <c r="AC3" i="30"/>
  <c r="AG31" i="30" l="1"/>
  <c r="AC12" i="30"/>
  <c r="AD12" i="30"/>
  <c r="AE31" i="30"/>
  <c r="AE30" i="30"/>
  <c r="AD31" i="30"/>
  <c r="AC30" i="30"/>
  <c r="AG30" i="30"/>
  <c r="AF31" i="30"/>
  <c r="Z37" i="30" l="1"/>
  <c r="Y37" i="30" l="1"/>
  <c r="X37" i="30" l="1"/>
  <c r="W37" i="30" l="1"/>
  <c r="V37" i="30" l="1"/>
  <c r="Z29" i="30"/>
  <c r="Y29" i="30"/>
  <c r="Y30" i="30" s="1"/>
  <c r="X29" i="30"/>
  <c r="X30" i="30" s="1"/>
  <c r="W29" i="30"/>
  <c r="V29" i="30"/>
  <c r="Z18" i="30"/>
  <c r="Z19" i="30" s="1"/>
  <c r="Y18" i="30"/>
  <c r="Y19" i="30" s="1"/>
  <c r="X18" i="30"/>
  <c r="X19" i="30" s="1"/>
  <c r="W18" i="30"/>
  <c r="W19" i="30" s="1"/>
  <c r="V18" i="30"/>
  <c r="V19" i="30" s="1"/>
  <c r="Z16" i="30"/>
  <c r="Y16" i="30"/>
  <c r="X16" i="30"/>
  <c r="W16" i="30"/>
  <c r="V16" i="30"/>
  <c r="Z14" i="30"/>
  <c r="Z15" i="30" s="1"/>
  <c r="Y14" i="30"/>
  <c r="Y15" i="30" s="1"/>
  <c r="X14" i="30"/>
  <c r="X15" i="30" s="1"/>
  <c r="W14" i="30"/>
  <c r="W15" i="30" s="1"/>
  <c r="V14" i="30"/>
  <c r="V15" i="30" s="1"/>
  <c r="Z11" i="30"/>
  <c r="Z12" i="30" s="1"/>
  <c r="Y11" i="30"/>
  <c r="Y12" i="30" s="1"/>
  <c r="X11" i="30"/>
  <c r="X12" i="30" s="1"/>
  <c r="W11" i="30"/>
  <c r="W12" i="30" s="1"/>
  <c r="V11" i="30"/>
  <c r="V12" i="30" s="1"/>
  <c r="Z3" i="30"/>
  <c r="Y3" i="30"/>
  <c r="X3" i="30"/>
  <c r="W3" i="30"/>
  <c r="V3" i="30"/>
  <c r="Z30" i="30" l="1"/>
  <c r="AC31" i="30"/>
  <c r="W31" i="30"/>
  <c r="X31" i="30"/>
  <c r="Y31" i="30"/>
  <c r="Z31" i="30"/>
  <c r="V30" i="30"/>
  <c r="W30" i="30"/>
  <c r="S37" i="30"/>
  <c r="R37" i="30" l="1"/>
  <c r="Q37" i="30" l="1"/>
  <c r="P37" i="30" l="1"/>
  <c r="O37" i="30" l="1"/>
  <c r="S29" i="30" l="1"/>
  <c r="V31" i="30" s="1"/>
  <c r="R29" i="30"/>
  <c r="Q29" i="30"/>
  <c r="P29" i="30"/>
  <c r="O29" i="30"/>
  <c r="S18" i="30"/>
  <c r="S19" i="30" s="1"/>
  <c r="R18" i="30"/>
  <c r="R19" i="30" s="1"/>
  <c r="Q18" i="30"/>
  <c r="Q19" i="30" s="1"/>
  <c r="P18" i="30"/>
  <c r="P19" i="30" s="1"/>
  <c r="O18" i="30"/>
  <c r="O19" i="30" s="1"/>
  <c r="S16" i="30"/>
  <c r="R16" i="30"/>
  <c r="Q16" i="30"/>
  <c r="P16" i="30"/>
  <c r="O16" i="30"/>
  <c r="S14" i="30"/>
  <c r="S15" i="30" s="1"/>
  <c r="R14" i="30"/>
  <c r="R15" i="30" s="1"/>
  <c r="Q14" i="30"/>
  <c r="Q15" i="30" s="1"/>
  <c r="P14" i="30"/>
  <c r="P15" i="30" s="1"/>
  <c r="O14" i="30"/>
  <c r="O15" i="30" s="1"/>
  <c r="S11" i="30"/>
  <c r="S12" i="30" s="1"/>
  <c r="R11" i="30"/>
  <c r="R12" i="30" s="1"/>
  <c r="Q11" i="30"/>
  <c r="Q12" i="30" s="1"/>
  <c r="P11" i="30"/>
  <c r="P12" i="30" s="1"/>
  <c r="O11" i="30"/>
  <c r="O12" i="30" s="1"/>
  <c r="S3" i="30"/>
  <c r="R3" i="30"/>
  <c r="Q3" i="30"/>
  <c r="P3" i="30"/>
  <c r="O3" i="30"/>
  <c r="S31" i="30" l="1"/>
  <c r="Q31" i="30"/>
  <c r="P31" i="30"/>
  <c r="Q30" i="30"/>
  <c r="R31" i="30"/>
  <c r="R30" i="30"/>
  <c r="O30" i="30"/>
  <c r="S30" i="30"/>
  <c r="P30" i="30"/>
  <c r="L37" i="30"/>
  <c r="K37" i="30" l="1"/>
  <c r="J37" i="30" l="1"/>
  <c r="I37" i="30" l="1"/>
  <c r="L29" i="30" l="1"/>
  <c r="K29" i="30"/>
  <c r="L18" i="30"/>
  <c r="L19" i="30" s="1"/>
  <c r="K18" i="30"/>
  <c r="K19" i="30" s="1"/>
  <c r="L16" i="30"/>
  <c r="K16" i="30"/>
  <c r="L14" i="30"/>
  <c r="L15" i="30" s="1"/>
  <c r="K14" i="30"/>
  <c r="K15" i="30" s="1"/>
  <c r="L11" i="30"/>
  <c r="K11" i="30"/>
  <c r="K12" i="30" s="1"/>
  <c r="L3" i="30"/>
  <c r="K3" i="30"/>
  <c r="H37" i="30"/>
  <c r="J29" i="30"/>
  <c r="I29" i="30"/>
  <c r="I30" i="30" s="1"/>
  <c r="H29" i="30"/>
  <c r="H30" i="30" s="1"/>
  <c r="J18" i="30"/>
  <c r="J19" i="30" s="1"/>
  <c r="I18" i="30"/>
  <c r="I19" i="30" s="1"/>
  <c r="H18" i="30"/>
  <c r="H19" i="30" s="1"/>
  <c r="J16" i="30"/>
  <c r="I16" i="30"/>
  <c r="H16" i="30"/>
  <c r="J14" i="30"/>
  <c r="J15" i="30" s="1"/>
  <c r="I14" i="30"/>
  <c r="I15" i="30" s="1"/>
  <c r="H14" i="30"/>
  <c r="H15" i="30" s="1"/>
  <c r="J11" i="30"/>
  <c r="J12" i="30" s="1"/>
  <c r="I11" i="30"/>
  <c r="I12" i="30" s="1"/>
  <c r="H11" i="30"/>
  <c r="H12" i="30" s="1"/>
  <c r="J3" i="30"/>
  <c r="I3" i="30"/>
  <c r="H3" i="30"/>
  <c r="L30" i="30" l="1"/>
  <c r="O31" i="30"/>
  <c r="L12" i="30"/>
  <c r="K31" i="30"/>
  <c r="I31" i="30"/>
  <c r="J31" i="30"/>
  <c r="J30" i="30"/>
  <c r="L31" i="30"/>
  <c r="K30" i="30"/>
  <c r="E37" i="30"/>
  <c r="D37" i="30" l="1"/>
  <c r="D3" i="30" l="1"/>
  <c r="C3" i="30"/>
  <c r="C37" i="30"/>
  <c r="E29" i="30"/>
  <c r="D29" i="30"/>
  <c r="D30" i="30" s="1"/>
  <c r="C29" i="30"/>
  <c r="C30" i="30" s="1"/>
  <c r="E18" i="30"/>
  <c r="E19" i="30" s="1"/>
  <c r="D18" i="30"/>
  <c r="D19" i="30" s="1"/>
  <c r="C18" i="30"/>
  <c r="C19" i="30" s="1"/>
  <c r="E16" i="30"/>
  <c r="D16" i="30"/>
  <c r="C16" i="30"/>
  <c r="E14" i="30"/>
  <c r="E15" i="30" s="1"/>
  <c r="D14" i="30"/>
  <c r="D15" i="30" s="1"/>
  <c r="C14" i="30"/>
  <c r="C15" i="30" s="1"/>
  <c r="E11" i="30"/>
  <c r="E12" i="30" s="1"/>
  <c r="D11" i="30"/>
  <c r="D12" i="30" s="1"/>
  <c r="C11" i="30"/>
  <c r="C12" i="30" s="1"/>
  <c r="E3" i="30"/>
  <c r="E30" i="30" l="1"/>
  <c r="H31" i="30"/>
  <c r="E31" i="30"/>
  <c r="D31" i="30"/>
  <c r="G10" i="18" l="1"/>
  <c r="G11" i="18" s="1"/>
  <c r="G12" i="1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Daniel Roesch</author>
    <author>Francine Ferraro</author>
    <author>Otavio L. Kucharski Jr. - Oleoplan</author>
  </authors>
  <commentList>
    <comment ref="AU1" authorId="0" shapeId="0" xr:uid="{00000000-0006-0000-0000-000001000000}">
      <text>
        <r>
          <rPr>
            <b/>
            <sz val="9"/>
            <color indexed="81"/>
            <rFont val="Segoe UI"/>
            <family val="2"/>
          </rPr>
          <t>Daniel Roesch:</t>
        </r>
        <r>
          <rPr>
            <sz val="9"/>
            <color indexed="81"/>
            <rFont val="Segoe UI"/>
            <family val="2"/>
          </rPr>
          <t xml:space="preserve">
Dados da segunda-feira (18/2)</t>
        </r>
      </text>
    </comment>
    <comment ref="AX1" authorId="0" shapeId="0" xr:uid="{00000000-0006-0000-0000-000002000000}">
      <text>
        <r>
          <rPr>
            <b/>
            <sz val="9"/>
            <color indexed="81"/>
            <rFont val="Segoe UI"/>
            <family val="2"/>
          </rPr>
          <t>Daniel Roesch:</t>
        </r>
        <r>
          <rPr>
            <sz val="9"/>
            <color indexed="81"/>
            <rFont val="Segoe UI"/>
            <family val="2"/>
          </rPr>
          <t xml:space="preserve">
Dados de terça-feira (19/2)</t>
        </r>
      </text>
    </comment>
    <comment ref="AZ1" authorId="1" shapeId="0" xr:uid="{00000000-0006-0000-0000-000003000000}">
      <text>
        <r>
          <rPr>
            <b/>
            <sz val="9"/>
            <color indexed="81"/>
            <rFont val="Segoe UI"/>
            <family val="2"/>
          </rPr>
          <t>Francine Ferraro:</t>
        </r>
        <r>
          <rPr>
            <sz val="9"/>
            <color indexed="81"/>
            <rFont val="Segoe UI"/>
            <family val="2"/>
          </rPr>
          <t xml:space="preserve">
Dados iguais ao da terça-feira (19/02)</t>
        </r>
      </text>
    </comment>
    <comment ref="LG2" authorId="1" shapeId="0" xr:uid="{00000000-0006-0000-0000-000004000000}">
      <text>
        <r>
          <rPr>
            <b/>
            <sz val="9"/>
            <color indexed="81"/>
            <rFont val="Segoe UI"/>
            <family val="2"/>
          </rPr>
          <t>Francine Ferraro:</t>
        </r>
        <r>
          <rPr>
            <sz val="9"/>
            <color indexed="81"/>
            <rFont val="Segoe UI"/>
            <family val="2"/>
          </rPr>
          <t xml:space="preserve">
https://www.cmegroup.com/trading/energy/crude-oil/brent-crude-oil.html</t>
        </r>
      </text>
    </comment>
    <comment ref="LG8" authorId="1" shapeId="0" xr:uid="{00000000-0006-0000-0000-000005000000}">
      <text>
        <r>
          <rPr>
            <b/>
            <sz val="9"/>
            <color indexed="81"/>
            <rFont val="Segoe UI"/>
            <family val="2"/>
          </rPr>
          <t>Francine Ferraro:</t>
        </r>
        <r>
          <rPr>
            <sz val="9"/>
            <color indexed="81"/>
            <rFont val="Segoe UI"/>
            <family val="2"/>
          </rPr>
          <t xml:space="preserve">
http://www.safras.com.br/produtos/safrasnet/conversor.asp</t>
        </r>
      </text>
    </comment>
    <comment ref="LG9" authorId="1" shapeId="0" xr:uid="{00000000-0006-0000-0000-000006000000}">
      <text>
        <r>
          <rPr>
            <b/>
            <sz val="9"/>
            <color indexed="81"/>
            <rFont val="Segoe UI"/>
            <family val="2"/>
          </rPr>
          <t>Francine Ferraro:</t>
        </r>
        <r>
          <rPr>
            <sz val="9"/>
            <color indexed="81"/>
            <rFont val="Segoe UI"/>
            <family val="2"/>
          </rPr>
          <t xml:space="preserve">
https://valor.globo.com/valor-data/commodities/</t>
        </r>
      </text>
    </comment>
    <comment ref="LG10" authorId="1" shapeId="0" xr:uid="{00000000-0006-0000-0000-000007000000}">
      <text>
        <r>
          <rPr>
            <b/>
            <sz val="9"/>
            <color indexed="81"/>
            <rFont val="Segoe UI"/>
            <family val="2"/>
          </rPr>
          <t>Francine Ferraro:</t>
        </r>
        <r>
          <rPr>
            <sz val="9"/>
            <color indexed="81"/>
            <rFont val="Segoe UI"/>
            <family val="2"/>
          </rPr>
          <t xml:space="preserve">
http://www.safras.com.br/pdf_pub/373081839084.pdf</t>
        </r>
      </text>
    </comment>
    <comment ref="LG13" authorId="1" shapeId="0" xr:uid="{00000000-0006-0000-0000-000008000000}">
      <text>
        <r>
          <rPr>
            <b/>
            <sz val="9"/>
            <color indexed="81"/>
            <rFont val="Segoe UI"/>
            <family val="2"/>
          </rPr>
          <t>Francine Ferraro:</t>
        </r>
        <r>
          <rPr>
            <sz val="9"/>
            <color indexed="81"/>
            <rFont val="Segoe UI"/>
            <family val="2"/>
          </rPr>
          <t xml:space="preserve">
http://www.safras.com.br/pdf_pub/373081839084.pdf</t>
        </r>
      </text>
    </comment>
    <comment ref="LG17" authorId="1" shapeId="0" xr:uid="{00000000-0006-0000-0000-000009000000}">
      <text>
        <r>
          <rPr>
            <b/>
            <sz val="9"/>
            <color indexed="81"/>
            <rFont val="Segoe UI"/>
            <family val="2"/>
          </rPr>
          <t>Francine Ferraro:</t>
        </r>
        <r>
          <rPr>
            <sz val="9"/>
            <color indexed="81"/>
            <rFont val="Segoe UI"/>
            <family val="2"/>
          </rPr>
          <t xml:space="preserve">
http://www.safras.com.br/pdf_pub/373081839084.pdf</t>
        </r>
      </text>
    </comment>
    <comment ref="LG20" authorId="1" shapeId="0" xr:uid="{00000000-0006-0000-0000-00000A000000}">
      <text>
        <r>
          <rPr>
            <b/>
            <sz val="9"/>
            <color indexed="81"/>
            <rFont val="Segoe UI"/>
            <family val="2"/>
          </rPr>
          <t>Francine Ferraro:</t>
        </r>
        <r>
          <rPr>
            <sz val="9"/>
            <color indexed="81"/>
            <rFont val="Segoe UI"/>
            <family val="2"/>
          </rPr>
          <t xml:space="preserve">
https://www.bcb.gov.br/</t>
        </r>
      </text>
    </comment>
    <comment ref="LG22" authorId="1" shapeId="0" xr:uid="{00000000-0006-0000-0000-00000B000000}">
      <text>
        <r>
          <rPr>
            <b/>
            <sz val="9"/>
            <color indexed="81"/>
            <rFont val="Segoe UI"/>
            <family val="2"/>
          </rPr>
          <t>Francine Ferraro:</t>
        </r>
        <r>
          <rPr>
            <sz val="9"/>
            <color indexed="81"/>
            <rFont val="Segoe UI"/>
            <family val="2"/>
          </rPr>
          <t xml:space="preserve">
http://www.safras.com.br/pdf_pub/764245963095.pdf</t>
        </r>
      </text>
    </comment>
    <comment ref="LI22" authorId="2" shapeId="0" xr:uid="{00000000-0006-0000-0000-00000C000000}">
      <text>
        <r>
          <rPr>
            <b/>
            <sz val="9"/>
            <color indexed="81"/>
            <rFont val="Segoe UI"/>
            <family val="2"/>
          </rPr>
          <t>Otavio L. Kucharski Jr. - Oleoplan:</t>
        </r>
        <r>
          <rPr>
            <sz val="9"/>
            <color indexed="81"/>
            <rFont val="Segoe UI"/>
            <family val="2"/>
          </rPr>
          <t xml:space="preserve">
Passo Fundo
</t>
        </r>
      </text>
    </comment>
    <comment ref="LI23" authorId="2" shapeId="0" xr:uid="{00000000-0006-0000-0000-00000D000000}">
      <text>
        <r>
          <rPr>
            <b/>
            <sz val="9"/>
            <color indexed="81"/>
            <rFont val="Segoe UI"/>
            <family val="2"/>
          </rPr>
          <t>Otavio L. Kucharski Jr. - Oleoplan:</t>
        </r>
        <r>
          <rPr>
            <sz val="9"/>
            <color indexed="81"/>
            <rFont val="Segoe UI"/>
            <family val="2"/>
          </rPr>
          <t xml:space="preserve">
Barreiras</t>
        </r>
      </text>
    </comment>
    <comment ref="LI24" authorId="2" shapeId="0" xr:uid="{00000000-0006-0000-0000-00000E000000}">
      <text>
        <r>
          <rPr>
            <b/>
            <sz val="9"/>
            <color indexed="81"/>
            <rFont val="Segoe UI"/>
            <family val="2"/>
          </rPr>
          <t>Otavio L. Kucharski Jr. - Oleoplan:</t>
        </r>
        <r>
          <rPr>
            <sz val="9"/>
            <color indexed="81"/>
            <rFont val="Segoe UI"/>
            <family val="2"/>
          </rPr>
          <t xml:space="preserve">
Ponta Grossa</t>
        </r>
      </text>
    </comment>
    <comment ref="LI25" authorId="2" shapeId="0" xr:uid="{00000000-0006-0000-0000-00000F000000}">
      <text>
        <r>
          <rPr>
            <b/>
            <sz val="9"/>
            <color indexed="81"/>
            <rFont val="Segoe UI"/>
            <family val="2"/>
          </rPr>
          <t>Otavio L. Kucharski Jr. - Oleoplan:</t>
        </r>
        <r>
          <rPr>
            <sz val="9"/>
            <color indexed="81"/>
            <rFont val="Segoe UI"/>
            <family val="2"/>
          </rPr>
          <t xml:space="preserve">
Rondonopolis
</t>
        </r>
      </text>
    </comment>
    <comment ref="LI26" authorId="2" shapeId="0" xr:uid="{00000000-0006-0000-0000-000010000000}">
      <text>
        <r>
          <rPr>
            <b/>
            <sz val="9"/>
            <color indexed="81"/>
            <rFont val="Segoe UI"/>
            <family val="2"/>
          </rPr>
          <t>Otavio L. Kucharski Jr. - Oleoplan:</t>
        </r>
        <r>
          <rPr>
            <sz val="9"/>
            <color indexed="81"/>
            <rFont val="Segoe UI"/>
            <family val="2"/>
          </rPr>
          <t xml:space="preserve">
Rio Verde</t>
        </r>
      </text>
    </comment>
    <comment ref="LG27" authorId="1" shapeId="0" xr:uid="{00000000-0006-0000-0000-000011000000}">
      <text>
        <r>
          <rPr>
            <b/>
            <sz val="9"/>
            <color indexed="81"/>
            <rFont val="Segoe UI"/>
            <family val="2"/>
          </rPr>
          <t>Francine Ferraro:</t>
        </r>
        <r>
          <rPr>
            <sz val="9"/>
            <color indexed="81"/>
            <rFont val="Segoe UI"/>
            <family val="2"/>
          </rPr>
          <t xml:space="preserve">
Marcel do Comercial da Soja
</t>
        </r>
      </text>
    </comment>
    <comment ref="LG28" authorId="1" shapeId="0" xr:uid="{00000000-0006-0000-0000-000012000000}">
      <text>
        <r>
          <rPr>
            <b/>
            <sz val="9"/>
            <color indexed="81"/>
            <rFont val="Segoe UI"/>
            <family val="2"/>
          </rPr>
          <t>Francine Ferraro:</t>
        </r>
        <r>
          <rPr>
            <sz val="9"/>
            <color indexed="81"/>
            <rFont val="Segoe UI"/>
            <family val="2"/>
          </rPr>
          <t xml:space="preserve">
Marcel do Comercial da Soja</t>
        </r>
      </text>
    </comment>
    <comment ref="LG32" authorId="1" shapeId="0" xr:uid="{00000000-0006-0000-0000-000013000000}">
      <text>
        <r>
          <rPr>
            <b/>
            <sz val="9"/>
            <color indexed="81"/>
            <rFont val="Segoe UI"/>
            <family val="2"/>
          </rPr>
          <t>Francine Ferraro:</t>
        </r>
        <r>
          <rPr>
            <sz val="9"/>
            <color indexed="81"/>
            <rFont val="Segoe UI"/>
            <family val="2"/>
          </rPr>
          <t xml:space="preserve">
http://www.safras.com.br/pdf_pub/373081839084.pdf</t>
        </r>
      </text>
    </comment>
    <comment ref="LG36" authorId="1" shapeId="0" xr:uid="{00000000-0006-0000-0000-000014000000}">
      <text>
        <r>
          <rPr>
            <b/>
            <sz val="9"/>
            <color indexed="81"/>
            <rFont val="Segoe UI"/>
            <family val="2"/>
          </rPr>
          <t>Francine Ferraro:</t>
        </r>
        <r>
          <rPr>
            <sz val="9"/>
            <color indexed="81"/>
            <rFont val="Segoe UI"/>
            <family val="2"/>
          </rPr>
          <t xml:space="preserve">
https://www.cepea.esalq.usp.br/br/indicador/boi-gordo.aspx</t>
        </r>
      </text>
    </comment>
    <comment ref="LG37" authorId="1" shapeId="0" xr:uid="{00000000-0006-0000-0000-000015000000}">
      <text>
        <r>
          <rPr>
            <b/>
            <sz val="9"/>
            <color indexed="81"/>
            <rFont val="Segoe UI"/>
            <family val="2"/>
          </rPr>
          <t>Francine Ferraro:</t>
        </r>
        <r>
          <rPr>
            <sz val="9"/>
            <color indexed="81"/>
            <rFont val="Segoe UI"/>
            <family val="2"/>
          </rPr>
          <t xml:space="preserve">
http://www.safras.com.br/produtos/safrasnet/IndexPreco.asp?xml=preco_boi</t>
        </r>
      </text>
    </comment>
    <comment ref="LG38" authorId="1" shapeId="0" xr:uid="{00000000-0006-0000-0000-000016000000}">
      <text>
        <r>
          <rPr>
            <b/>
            <sz val="9"/>
            <color indexed="81"/>
            <rFont val="Segoe UI"/>
            <family val="2"/>
          </rPr>
          <t>Francine Ferraro:</t>
        </r>
        <r>
          <rPr>
            <sz val="9"/>
            <color indexed="81"/>
            <rFont val="Segoe UI"/>
            <family val="2"/>
          </rPr>
          <t xml:space="preserve">
http://www.safras.com.br/pdf_pub/212914383411.pdf</t>
        </r>
      </text>
    </comment>
    <comment ref="KK40" authorId="1" shapeId="0" xr:uid="{00000000-0006-0000-0000-000017000000}">
      <text>
        <r>
          <rPr>
            <b/>
            <sz val="9"/>
            <color indexed="81"/>
            <rFont val="Segoe UI"/>
            <family val="2"/>
          </rPr>
          <t>Francine Ferraro:</t>
        </r>
        <r>
          <rPr>
            <sz val="9"/>
            <color indexed="81"/>
            <rFont val="Segoe UI"/>
            <family val="2"/>
          </rPr>
          <t xml:space="preserve">
Contém um contrato de óleo de canola.</t>
        </r>
      </text>
    </comment>
    <comment ref="AM41" authorId="1" shapeId="0" xr:uid="{00000000-0006-0000-0000-000018000000}">
      <text>
        <r>
          <rPr>
            <b/>
            <sz val="9"/>
            <color indexed="81"/>
            <rFont val="Segoe UI"/>
            <family val="2"/>
          </rPr>
          <t>Francine Ferraro:</t>
        </r>
        <r>
          <rPr>
            <sz val="9"/>
            <color indexed="81"/>
            <rFont val="Segoe UI"/>
            <family val="2"/>
          </rPr>
          <t xml:space="preserve">
Óleo de palma da AF</t>
        </r>
      </text>
    </comment>
    <comment ref="CS41" authorId="1" shapeId="0" xr:uid="{00000000-0006-0000-0000-000019000000}">
      <text>
        <r>
          <rPr>
            <b/>
            <sz val="9"/>
            <color indexed="81"/>
            <rFont val="Segoe UI"/>
            <family val="2"/>
          </rPr>
          <t>Francine Ferraro:</t>
        </r>
        <r>
          <rPr>
            <sz val="9"/>
            <color indexed="81"/>
            <rFont val="Segoe UI"/>
            <family val="2"/>
          </rPr>
          <t xml:space="preserve">
Inclui óleo de palma da Comtrata.</t>
        </r>
      </text>
    </comment>
    <comment ref="EP41" authorId="1" shapeId="0" xr:uid="{00000000-0006-0000-0000-00001A000000}">
      <text>
        <r>
          <rPr>
            <b/>
            <sz val="9"/>
            <color indexed="81"/>
            <rFont val="Segoe UI"/>
            <family val="2"/>
          </rPr>
          <t>Francine Ferraro:</t>
        </r>
        <r>
          <rPr>
            <sz val="9"/>
            <color indexed="81"/>
            <rFont val="Segoe UI"/>
            <family val="2"/>
          </rPr>
          <t xml:space="preserve">
Inclui um contrato de óleo de palma da Coomtrata</t>
        </r>
      </text>
    </comment>
    <comment ref="HL41" authorId="1" shapeId="0" xr:uid="{00000000-0006-0000-0000-00001B000000}">
      <text>
        <r>
          <rPr>
            <b/>
            <sz val="9"/>
            <color indexed="81"/>
            <rFont val="Segoe UI"/>
            <family val="2"/>
          </rPr>
          <t>Francine Ferraro:</t>
        </r>
        <r>
          <rPr>
            <sz val="9"/>
            <color indexed="81"/>
            <rFont val="Segoe UI"/>
            <family val="2"/>
          </rPr>
          <t xml:space="preserve">
Inclui um contrato de óleo de palma da Coomtrata</t>
        </r>
      </text>
    </comment>
    <comment ref="HZ41" authorId="1" shapeId="0" xr:uid="{00000000-0006-0000-0000-00001C000000}">
      <text>
        <r>
          <rPr>
            <b/>
            <sz val="9"/>
            <color indexed="81"/>
            <rFont val="Segoe UI"/>
            <family val="2"/>
          </rPr>
          <t>Francine Ferraro:</t>
        </r>
        <r>
          <rPr>
            <sz val="9"/>
            <color indexed="81"/>
            <rFont val="Segoe UI"/>
            <family val="2"/>
          </rPr>
          <t xml:space="preserve">
Óleo de Palma (Biopalma)</t>
        </r>
      </text>
    </comment>
    <comment ref="IB41" authorId="1" shapeId="0" xr:uid="{00000000-0006-0000-0000-00001D000000}">
      <text>
        <r>
          <rPr>
            <b/>
            <sz val="9"/>
            <color indexed="81"/>
            <rFont val="Segoe UI"/>
            <family val="2"/>
          </rPr>
          <t>Francine Ferraro:</t>
        </r>
        <r>
          <rPr>
            <sz val="9"/>
            <color indexed="81"/>
            <rFont val="Segoe UI"/>
            <family val="2"/>
          </rPr>
          <t xml:space="preserve">
Inclui óleo de palma da Coomtrata.</t>
        </r>
      </text>
    </comment>
    <comment ref="KD41" authorId="1" shapeId="0" xr:uid="{00000000-0006-0000-0000-00001E000000}">
      <text>
        <r>
          <rPr>
            <b/>
            <sz val="9"/>
            <color indexed="81"/>
            <rFont val="Segoe UI"/>
            <family val="2"/>
          </rPr>
          <t>Francine Ferraro:</t>
        </r>
        <r>
          <rPr>
            <sz val="9"/>
            <color indexed="81"/>
            <rFont val="Segoe UI"/>
            <family val="2"/>
          </rPr>
          <t xml:space="preserve">
Óleo de palma</t>
        </r>
      </text>
    </comment>
    <comment ref="MK41" authorId="1" shapeId="0" xr:uid="{00000000-0006-0000-0000-00001F000000}">
      <text>
        <r>
          <rPr>
            <b/>
            <sz val="9"/>
            <color indexed="81"/>
            <rFont val="Segoe UI"/>
            <family val="2"/>
          </rPr>
          <t>Francine Ferraro:</t>
        </r>
        <r>
          <rPr>
            <sz val="9"/>
            <color indexed="81"/>
            <rFont val="Segoe UI"/>
            <family val="2"/>
          </rPr>
          <t xml:space="preserve">
Óleo de palma</t>
        </r>
      </text>
    </comment>
    <comment ref="LG45" authorId="1" shapeId="0" xr:uid="{00000000-0006-0000-0000-000020000000}">
      <text>
        <r>
          <rPr>
            <b/>
            <sz val="9"/>
            <color indexed="81"/>
            <rFont val="Segoe UI"/>
            <family val="2"/>
          </rPr>
          <t>Francine Ferraro:</t>
        </r>
        <r>
          <rPr>
            <sz val="9"/>
            <color indexed="81"/>
            <rFont val="Segoe UI"/>
            <family val="2"/>
          </rPr>
          <t xml:space="preserve">
https://valor.globo.com/valor-data/commodities/</t>
        </r>
      </text>
    </comment>
  </commentList>
</comments>
</file>

<file path=xl/sharedStrings.xml><?xml version="1.0" encoding="utf-8"?>
<sst xmlns="http://schemas.openxmlformats.org/spreadsheetml/2006/main" count="306" uniqueCount="182">
  <si>
    <t>Taxa Dólar</t>
  </si>
  <si>
    <t>Fonte</t>
  </si>
  <si>
    <t>Agência Nacional do Petróleo</t>
  </si>
  <si>
    <t>Banco Central do Brasil</t>
  </si>
  <si>
    <t>Informações</t>
  </si>
  <si>
    <t>R$/M3</t>
  </si>
  <si>
    <t>R$/saca de 60Kg</t>
  </si>
  <si>
    <t>Valor Econômico</t>
  </si>
  <si>
    <t>R$/ton</t>
  </si>
  <si>
    <t>US$/MT</t>
  </si>
  <si>
    <t>CME Group - chapter 1150</t>
  </si>
  <si>
    <t>CME Group - chapter 1148</t>
  </si>
  <si>
    <t>CME Group</t>
  </si>
  <si>
    <t>Safras e Mercado</t>
  </si>
  <si>
    <t>Preço do petróleo bruto Brendt spot</t>
  </si>
  <si>
    <t>FAME 0 Biodiesel FOB Rdam (Argus) (RED Compliant) vs. Gasoil Futures spot</t>
  </si>
  <si>
    <t>Preço spot</t>
  </si>
  <si>
    <t>US$/ton curta</t>
  </si>
  <si>
    <t>US$/ton</t>
  </si>
  <si>
    <t>Óleo de Soja Chicago (pontos)</t>
  </si>
  <si>
    <t>Preço do petróleo bruto Brendt spot multiplicado por 7,33</t>
  </si>
  <si>
    <t>US$/barril</t>
  </si>
  <si>
    <t>pontos</t>
  </si>
  <si>
    <t>Pontos no fechamento da CBOT</t>
  </si>
  <si>
    <t>Pontos no fechamento da CBOT multiplicado por 0,220462</t>
  </si>
  <si>
    <t>Prêmio de venda de óleo de soja em Rio Grande</t>
  </si>
  <si>
    <t>Valor do óleo de soja RIG de acordo com o dólar do dia</t>
  </si>
  <si>
    <t>Pontos no fechamento da CBOT convertidos pela calculadora do Safrasnet</t>
  </si>
  <si>
    <t>Preço do óleo de soja local de acordo com o dólar do dia</t>
  </si>
  <si>
    <t>US$/saca de 60kg</t>
  </si>
  <si>
    <t>ESALQ</t>
  </si>
  <si>
    <t>Média ponderada do boi gordo no Estado de São Paulo</t>
  </si>
  <si>
    <t>R$/arroba</t>
  </si>
  <si>
    <t>Múltiplo OV/Brendt</t>
  </si>
  <si>
    <t>Média boi gordo RS à vista</t>
  </si>
  <si>
    <t>Óleo de palma bruto/Malásia CIF Roterdam spot</t>
  </si>
  <si>
    <t>Múltiplo OV Cbot/Brendt</t>
  </si>
  <si>
    <t>Soja e Trigo</t>
  </si>
  <si>
    <t>1 bushel de soja</t>
  </si>
  <si>
    <t>60 libras</t>
  </si>
  <si>
    <t>27,2155 kg</t>
  </si>
  <si>
    <t>1 saca de soja</t>
  </si>
  <si>
    <t>60 kg</t>
  </si>
  <si>
    <t>2,20462 bushels</t>
  </si>
  <si>
    <t>1 bushel/acre</t>
  </si>
  <si>
    <t>67,25 kg/ha</t>
  </si>
  <si>
    <t>1.00 dólar/bushel</t>
  </si>
  <si>
    <t>2,2046 dólar/saca</t>
  </si>
  <si>
    <t>Tabela de Conversão Agrícola</t>
  </si>
  <si>
    <t>1 ton.</t>
  </si>
  <si>
    <t>1.000 kg</t>
  </si>
  <si>
    <t>1 kg</t>
  </si>
  <si>
    <t>2.20462 libras</t>
  </si>
  <si>
    <t>1 libra</t>
  </si>
  <si>
    <t>0,45359 kg</t>
  </si>
  <si>
    <t>1 acre</t>
  </si>
  <si>
    <t>0,40469 hectares</t>
  </si>
  <si>
    <t>0,1840 alqueire</t>
  </si>
  <si>
    <t>1 hectare</t>
  </si>
  <si>
    <t>2,47105 acres</t>
  </si>
  <si>
    <r>
      <t>10.000 m</t>
    </r>
    <r>
      <rPr>
        <vertAlign val="superscript"/>
        <sz val="11"/>
        <color theme="1"/>
        <rFont val="Calibri"/>
        <family val="2"/>
        <scheme val="minor"/>
      </rPr>
      <t>2</t>
    </r>
  </si>
  <si>
    <t>1 alqueire</t>
  </si>
  <si>
    <t>5,4363 acres</t>
  </si>
  <si>
    <t>Milho</t>
  </si>
  <si>
    <t>1 bushel de milho</t>
  </si>
  <si>
    <t>56 libras</t>
  </si>
  <si>
    <t>25,40 kg</t>
  </si>
  <si>
    <t>1 saca de milho</t>
  </si>
  <si>
    <t>2,36210 bushels</t>
  </si>
  <si>
    <t>62,77 kg/ha</t>
  </si>
  <si>
    <t>2,3621 dólar/saca</t>
  </si>
  <si>
    <t>BR Soluções</t>
  </si>
  <si>
    <t>Petróleo Brendt (US$/barril)</t>
  </si>
  <si>
    <t>Petróleo Brendt (US$/ton)</t>
  </si>
  <si>
    <t>Gasoil (US$/MT)</t>
  </si>
  <si>
    <t>FAME Biodiesel (US$/MT)</t>
  </si>
  <si>
    <t>Prêmio RME (US$/MT)</t>
  </si>
  <si>
    <t>Soja Chicago (US$/saca 60kg)</t>
  </si>
  <si>
    <t>Farelo Chicago (US$/ton curta)</t>
  </si>
  <si>
    <t>Óleo de Soja Chicago (US$/ton)</t>
  </si>
  <si>
    <t>Prêmio Exportação RIG (pontos)</t>
  </si>
  <si>
    <t>Óleo de Soja FOB RIG (US$/ton)</t>
  </si>
  <si>
    <t>Óleo de Soja FOB RIG (R$/ton)</t>
  </si>
  <si>
    <t>Prêmio Exportação PRG (pontos)</t>
  </si>
  <si>
    <t>Óleo de Soja FOB PRG (US$/ton)</t>
  </si>
  <si>
    <t>Óleo de Soja FOB PRG (R$/ton)</t>
  </si>
  <si>
    <t>Soja Rio Grande do Sul (R$/saca 60kg)</t>
  </si>
  <si>
    <t>Soja Bahia (R$/saca 60kg)</t>
  </si>
  <si>
    <t>Soja Paraná (R$/saca 60kg)</t>
  </si>
  <si>
    <t>Soja Mato Grosso (R$/saca 60kg)</t>
  </si>
  <si>
    <t>Farelo Veranópolis (R$/ton)</t>
  </si>
  <si>
    <t>Óleo de Soja LEM (R$/ton)</t>
  </si>
  <si>
    <t>Boi Gordo São Paulo (R$/@)</t>
  </si>
  <si>
    <t>Boi Gordo RS (R$/@)</t>
  </si>
  <si>
    <t>Gordura Animal Safras (R$/ton)</t>
  </si>
  <si>
    <t>Gordura Animal BR Soluções (R$/ton)</t>
  </si>
  <si>
    <t>Gordura Animal Oleoplan (R$/ton)</t>
  </si>
  <si>
    <t>Gordura Animal Oleoplan Nordeste (R$/ton)</t>
  </si>
  <si>
    <t>Ácido Graxo Oleoplan (R$/ton)</t>
  </si>
  <si>
    <t>Biodiesel Oleoplan (R$/M3)</t>
  </si>
  <si>
    <t>Biodiesel Oleoplan Nordeste (R$/M3)</t>
  </si>
  <si>
    <t>Óleo de Soja CIF Veranópolis (R$/ton)</t>
  </si>
  <si>
    <t>Óleo de Soja CIF Veranópolis (US$/ton)</t>
  </si>
  <si>
    <t>Variação Óleo de Soja CIF Veranópolis</t>
  </si>
  <si>
    <t>Fórmula</t>
  </si>
  <si>
    <t>Prêmio de venda de óleo de soja em Paranaguá</t>
  </si>
  <si>
    <t>Valor do óleo de soja PRG de acordo com o dólar do dia</t>
  </si>
  <si>
    <t>Soma dos pontos de CBOT com o prêmio PRG multiplicado por 0,220462</t>
  </si>
  <si>
    <t>Soma dos pontos de CBOT com o prêmio RIG multiplicado por 0,220462</t>
  </si>
  <si>
    <t>R$/US$</t>
  </si>
  <si>
    <t xml:space="preserve">Soja em grão à granel, CIF Barreiras-BA </t>
  </si>
  <si>
    <t>Soja em grão à granel, FOB Passo Fundo-RS</t>
  </si>
  <si>
    <t>Soja em grão à granel, FOB Ponta Grossa-PR</t>
  </si>
  <si>
    <t>Soja em grão à granel, FOB Rondonopolis-MT</t>
  </si>
  <si>
    <t>Comercial Soja</t>
  </si>
  <si>
    <t>Preço de venda do farelo do dia da Oleoplan</t>
  </si>
  <si>
    <t>Preço de compra/cotação do óleo do dia da Oleoplan</t>
  </si>
  <si>
    <t>ICMS diferido, Barreiras-BA</t>
  </si>
  <si>
    <t>ICMS diferido, CIF São Paulo-SP</t>
  </si>
  <si>
    <t>ICMS 12%, CIF São Paulo-SP 30 dd</t>
  </si>
  <si>
    <t>Comercial Biodiesel</t>
  </si>
  <si>
    <t>Preço médio homologado pela ANP para Veranópolis</t>
  </si>
  <si>
    <t>Preço médio homologado pela ANP para Iraquara</t>
  </si>
  <si>
    <t>%</t>
  </si>
  <si>
    <t>Variação diária do preço do OVD Veranópolis</t>
  </si>
  <si>
    <t>número</t>
  </si>
  <si>
    <t>Prêmio Exportação RIG (US$/ton)</t>
  </si>
  <si>
    <t>Pontos do prêmio exportação RIG multiplicado por 0,220462</t>
  </si>
  <si>
    <t>Relação entre OV CBOT e Brendt barril - quanto mais perto de 7 mais indicada é a compra</t>
  </si>
  <si>
    <t>Relação entre OV Veranópolis e Brendt barril - quanto mais perto de 7 mais indicada é a compra</t>
  </si>
  <si>
    <t>Variável</t>
  </si>
  <si>
    <t>Óleo de Soja Cuiabá (R$/ton)</t>
  </si>
  <si>
    <t>Óleo de Soja Rio Verde (R$/ton)</t>
  </si>
  <si>
    <t>Óleo de soja bruto, FOB, sem PIS/COFINS, 7% ICMS</t>
  </si>
  <si>
    <t>Óleo de soja bruto, FOB, sem PIS/COFINS, s/ ICMS</t>
  </si>
  <si>
    <t>http://www.valor.com.br/valor-data/commodities/minerais</t>
  </si>
  <si>
    <t>Link</t>
  </si>
  <si>
    <t>http://www.valor.com.br/valor-data/commodities/agricolas</t>
  </si>
  <si>
    <t>http://www.bcb.gov.br/pt-br/paginas/default.aspx</t>
  </si>
  <si>
    <t>Média Ptax's do dia</t>
  </si>
  <si>
    <t>http://cepea.esalq.usp.br/boi/</t>
  </si>
  <si>
    <t>http://www.safras.com.br/safrasprodutos/Safrasnet.aspx</t>
  </si>
  <si>
    <t>Log in: vendas@oleoplan.com.br; Senha: 741109; Diretório: Boi/Cotações de preços físicos</t>
  </si>
  <si>
    <t>Log in: vendas@oleoplan.com.br; Senha: 741109; Diretório: Boi/Informativo Diário</t>
  </si>
  <si>
    <t>Log in: vendas@oleoplan.com.br; Senha: 741109; Diretório: Soja/Informativo Diário Óleo</t>
  </si>
  <si>
    <t>Log in: vendas@oleoplan.com.br; Senha: 741109; Diretório: Soja/Informativo Diário Soja</t>
  </si>
  <si>
    <t>Log in: vendas@oleoplan.com.br; Senha: 741109; Diretório: Soja/Informativo Diário Soja (transformar os pontos em dólares por meio da Conversão de Unidades Agrícolas)</t>
  </si>
  <si>
    <t>Petróleo Brent (US$/barril)</t>
  </si>
  <si>
    <t>Média Móvel</t>
  </si>
  <si>
    <t>View All Energy Products</t>
  </si>
  <si>
    <t>RME Biodiesel FOB Rdam (Argus) (RED Compliant) vs. Low Sulphur Gasoil Futures</t>
  </si>
  <si>
    <t>Valor de venda</t>
  </si>
  <si>
    <t>European Low Sulphur Gasoil Bullet Futures</t>
  </si>
  <si>
    <t>Ácido Graxo Oleoplan Nordeste (R$/ton)</t>
  </si>
  <si>
    <t>Soja Goiás (R$/saca 60kg)</t>
  </si>
  <si>
    <t>Soja em grão à granel, CIF Rio Verde-GO</t>
  </si>
  <si>
    <t>Formato</t>
  </si>
  <si>
    <t>http://www.cmegroup.com/europe/products/energy/biofuels/european-gasoil-ice-calendar-future_quotes_settlements_futures.html?sector=AGRICULTURE&amp;clearingCode=0B</t>
  </si>
  <si>
    <t>Log in: vendas@oleoplan.com.br; Senha: 741109; Diretório: Soja/Informativo Diário Óleo Soja</t>
  </si>
  <si>
    <t/>
  </si>
  <si>
    <t>Óleo de Palma Bolsa CIF Rotterdam (US$/ton)</t>
  </si>
  <si>
    <t>Petróleo Brent (US$/ton)</t>
  </si>
  <si>
    <t>http://www.cmegroup.com/europe/products/energy/biofuels/european-fame-0-biodiesel-fob-ara-red-compliant-argus-vs-european-gasoil-ice-spread-calendar-futures.html_quotes_settlements_futures.html</t>
  </si>
  <si>
    <t>http://www.cmegroup.com/europe/products/energy/biofuels/european-rme-biodiesel-fob-ara-red-compliant-argus-vs-european-gasoil-ice-spread-calendar-futures.html_quotes_settlements_futures.html</t>
  </si>
  <si>
    <t>compra</t>
  </si>
  <si>
    <t>Custo efetivo recomp das compras de GA do dia para Veranópolis</t>
  </si>
  <si>
    <t>Custo efetivo recomp das compras de GA do dia para Iraquara</t>
  </si>
  <si>
    <t>Custo efetivo recomp das compras de AG do dia para Veranópolis</t>
  </si>
  <si>
    <t>A partir do dia 15/12/2016, essa informação passou a ser pega da página do investing.com [http://br.investing.com/commodities/brent-oil]</t>
  </si>
  <si>
    <t>A partir do dia 15/12/2016, essa informação passou a ser pega da página de outra página do site do Valor Econômico [http://www.valor.com.br/valor-data/tabela/5846/oleo-vegetal]</t>
  </si>
  <si>
    <t>Biodiesel Oleoplan (R$/m³)</t>
  </si>
  <si>
    <t>Biodiesel Oleoplan Nordeste (R$/m³)</t>
  </si>
  <si>
    <t>Prêmio RME (US$/mt)</t>
  </si>
  <si>
    <t>FAME Biodiesel (US$/mt)</t>
  </si>
  <si>
    <t>Gasoil (US$/mt)</t>
  </si>
  <si>
    <t>Óleo de Palma Bruto (US$/ton)</t>
  </si>
  <si>
    <t>c$</t>
  </si>
  <si>
    <t>buschel</t>
  </si>
  <si>
    <t>MP AA Oleoplan (R$/ton)</t>
  </si>
  <si>
    <t>MP AA Oleoplan Nordeste (R$/ton)</t>
  </si>
  <si>
    <t>MP AG Oleoplan (R$/ton)</t>
  </si>
  <si>
    <t>MP AG Oleoplan Nordeste (R$/ton)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</si>
</sst>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(&quot;R$&quot;* #,##0.00_);_(&quot;R$&quot;* \(#,##0.00\);_(&quot;R$&quot;* &quot;-&quot;??_);_(@_)"/>
    <numFmt numFmtId="165" formatCode="_(* #,##0.00_);_(* \(#,##0.00\);_(* &quot;-&quot;??_);_(@_)"/>
    <numFmt numFmtId="166" formatCode="_-[$$-409]* #,##0.00_ ;_-[$$-409]* \-#,##0.00\ ;_-[$$-409]* &quot;-&quot;??_ ;_-@_ "/>
    <numFmt numFmtId="167" formatCode="_-[$R$-416]\ * #,##0.00_-;\-[$R$-416]\ * #,##0.00_-;_-[$R$-416]\ * &quot;-&quot;??_-;_-@_-"/>
    <numFmt numFmtId="168" formatCode="_-[$€-2]\ * #,##0.00_-;\-[$€-2]\ * #,##0.00_-;_-[$€-2]\ * &quot;-&quot;??_-;_-@_-"/>
    <numFmt numFmtId="169" formatCode="_-* #,##0_-;\-* #,##0_-;_-* &quot;-&quot;??_-;_-@_-"/>
    <numFmt numFmtId="170" formatCode="_-* #,##0.00\ _R_$_-;\-* #,##0.00\ _R_$_-;_-* \-??\ _R_$_-;_-@_-"/>
    <numFmt numFmtId="171" formatCode="_-[$R$-416]\ * #,##0.000_-;\-[$R$-416]\ * #,##0.000_-;_-[$R$-416]\ * &quot;-&quot;??_-;_-@_-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vertAlign val="superscript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8"/>
      <color indexed="62"/>
      <name val="Cambria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6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  <bgColor indexed="41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2"/>
      </patternFill>
    </fill>
    <fill>
      <patternFill patternType="solid">
        <fgColor indexed="47"/>
        <bgColor indexed="41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54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theme="0" tint="-0.24994659260841701"/>
      </left>
      <right/>
      <top/>
      <bottom/>
      <diagonal/>
    </border>
    <border>
      <left/>
      <right style="medium">
        <color theme="0" tint="-0.24994659260841701"/>
      </right>
      <top/>
      <bottom/>
      <diagonal/>
    </border>
    <border>
      <left style="medium">
        <color theme="0" tint="-0.24994659260841701"/>
      </left>
      <right/>
      <top/>
      <bottom style="medium">
        <color theme="0" tint="-0.24994659260841701"/>
      </bottom>
      <diagonal/>
    </border>
    <border>
      <left/>
      <right/>
      <top/>
      <bottom style="medium">
        <color theme="0" tint="-0.24994659260841701"/>
      </bottom>
      <diagonal/>
    </border>
    <border>
      <left/>
      <right style="medium">
        <color theme="0" tint="-0.24994659260841701"/>
      </right>
      <top/>
      <bottom style="medium">
        <color theme="0" tint="-0.24994659260841701"/>
      </bottom>
      <diagonal/>
    </border>
    <border>
      <left style="medium">
        <color theme="0" tint="-0.24994659260841701"/>
      </left>
      <right/>
      <top style="medium">
        <color theme="0" tint="-0.24994659260841701"/>
      </top>
      <bottom style="medium">
        <color theme="0" tint="-0.24994659260841701"/>
      </bottom>
      <diagonal/>
    </border>
    <border>
      <left/>
      <right/>
      <top style="medium">
        <color theme="0" tint="-0.24994659260841701"/>
      </top>
      <bottom style="medium">
        <color theme="0" tint="-0.24994659260841701"/>
      </bottom>
      <diagonal/>
    </border>
    <border>
      <left/>
      <right style="medium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17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0" fillId="0" borderId="0" applyNumberForma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1" fillId="38" borderId="0" applyNumberFormat="0" applyBorder="0" applyAlignment="0" applyProtection="0"/>
    <xf numFmtId="0" fontId="21" fillId="39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21" fillId="42" borderId="0" applyNumberFormat="0" applyBorder="0" applyAlignment="0" applyProtection="0"/>
    <xf numFmtId="0" fontId="21" fillId="43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21" fillId="46" borderId="0" applyNumberFormat="0" applyBorder="0" applyAlignment="0" applyProtection="0"/>
    <xf numFmtId="0" fontId="21" fillId="41" borderId="0" applyNumberFormat="0" applyBorder="0" applyAlignment="0" applyProtection="0"/>
    <xf numFmtId="0" fontId="21" fillId="44" borderId="0" applyNumberFormat="0" applyBorder="0" applyAlignment="0" applyProtection="0"/>
    <xf numFmtId="0" fontId="21" fillId="47" borderId="0" applyNumberFormat="0" applyBorder="0" applyAlignment="0" applyProtection="0"/>
    <xf numFmtId="0" fontId="22" fillId="48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22" fillId="49" borderId="0" applyNumberFormat="0" applyBorder="0" applyAlignment="0" applyProtection="0"/>
    <xf numFmtId="0" fontId="22" fillId="50" borderId="0" applyNumberFormat="0" applyBorder="0" applyAlignment="0" applyProtection="0"/>
    <xf numFmtId="0" fontId="22" fillId="51" borderId="0" applyNumberFormat="0" applyBorder="0" applyAlignment="0" applyProtection="0"/>
    <xf numFmtId="0" fontId="23" fillId="40" borderId="0" applyNumberFormat="0" applyBorder="0" applyAlignment="0" applyProtection="0"/>
    <xf numFmtId="0" fontId="24" fillId="52" borderId="18" applyNumberFormat="0" applyAlignment="0" applyProtection="0"/>
    <xf numFmtId="0" fontId="25" fillId="53" borderId="19" applyNumberFormat="0" applyAlignment="0" applyProtection="0"/>
    <xf numFmtId="0" fontId="26" fillId="0" borderId="20" applyNumberFormat="0" applyFill="0" applyAlignment="0" applyProtection="0"/>
    <xf numFmtId="0" fontId="22" fillId="54" borderId="0" applyNumberFormat="0" applyBorder="0" applyAlignment="0" applyProtection="0"/>
    <xf numFmtId="0" fontId="22" fillId="55" borderId="0" applyNumberFormat="0" applyBorder="0" applyAlignment="0" applyProtection="0"/>
    <xf numFmtId="0" fontId="22" fillId="56" borderId="0" applyNumberFormat="0" applyBorder="0" applyAlignment="0" applyProtection="0"/>
    <xf numFmtId="0" fontId="22" fillId="49" borderId="0" applyNumberFormat="0" applyBorder="0" applyAlignment="0" applyProtection="0"/>
    <xf numFmtId="0" fontId="22" fillId="50" borderId="0" applyNumberFormat="0" applyBorder="0" applyAlignment="0" applyProtection="0"/>
    <xf numFmtId="0" fontId="22" fillId="57" borderId="0" applyNumberFormat="0" applyBorder="0" applyAlignment="0" applyProtection="0"/>
    <xf numFmtId="0" fontId="27" fillId="43" borderId="18" applyNumberFormat="0" applyAlignment="0" applyProtection="0"/>
    <xf numFmtId="0" fontId="28" fillId="39" borderId="0" applyNumberFormat="0" applyBorder="0" applyAlignment="0" applyProtection="0"/>
    <xf numFmtId="164" fontId="1" fillId="0" borderId="0" applyFont="0" applyFill="0" applyBorder="0" applyAlignment="0" applyProtection="0"/>
    <xf numFmtId="0" fontId="29" fillId="58" borderId="0" applyNumberFormat="0" applyBorder="0" applyAlignment="0" applyProtection="0"/>
    <xf numFmtId="0" fontId="18" fillId="0" borderId="0"/>
    <xf numFmtId="0" fontId="1" fillId="0" borderId="0"/>
    <xf numFmtId="0" fontId="18" fillId="59" borderId="21" applyNumberFormat="0" applyAlignment="0" applyProtection="0"/>
    <xf numFmtId="9" fontId="18" fillId="0" borderId="0" applyFill="0" applyBorder="0" applyAlignment="0" applyProtection="0"/>
    <xf numFmtId="0" fontId="30" fillId="52" borderId="22" applyNumberFormat="0" applyAlignment="0" applyProtection="0"/>
    <xf numFmtId="165" fontId="18" fillId="0" borderId="0" applyFon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23" applyNumberFormat="0" applyFill="0" applyAlignment="0" applyProtection="0"/>
    <xf numFmtId="0" fontId="35" fillId="0" borderId="0" applyNumberFormat="0" applyFill="0" applyBorder="0" applyAlignment="0" applyProtection="0"/>
    <xf numFmtId="0" fontId="36" fillId="0" borderId="24" applyNumberFormat="0" applyFill="0" applyAlignment="0" applyProtection="0"/>
    <xf numFmtId="0" fontId="37" fillId="0" borderId="25" applyNumberFormat="0" applyFill="0" applyAlignment="0" applyProtection="0"/>
    <xf numFmtId="0" fontId="37" fillId="0" borderId="0" applyNumberFormat="0" applyFill="0" applyBorder="0" applyAlignment="0" applyProtection="0"/>
    <xf numFmtId="0" fontId="38" fillId="0" borderId="26" applyNumberFormat="0" applyFill="0" applyAlignment="0" applyProtection="0"/>
    <xf numFmtId="170" fontId="18" fillId="0" borderId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35">
    <xf numFmtId="0" fontId="0" fillId="0" borderId="0" xfId="0"/>
    <xf numFmtId="0" fontId="13" fillId="34" borderId="0" xfId="0" applyFont="1" applyFill="1"/>
    <xf numFmtId="0" fontId="0" fillId="33" borderId="0" xfId="0" applyFill="1"/>
    <xf numFmtId="0" fontId="20" fillId="33" borderId="0" xfId="46" applyFill="1"/>
    <xf numFmtId="0" fontId="20" fillId="0" borderId="0" xfId="46"/>
    <xf numFmtId="0" fontId="0" fillId="37" borderId="0" xfId="0" applyFill="1"/>
    <xf numFmtId="165" fontId="0" fillId="37" borderId="0" xfId="45" applyFont="1" applyFill="1"/>
    <xf numFmtId="0" fontId="0" fillId="37" borderId="10" xfId="0" applyFill="1" applyBorder="1" applyAlignment="1">
      <alignment vertical="center" wrapText="1"/>
    </xf>
    <xf numFmtId="0" fontId="0" fillId="37" borderId="0" xfId="0" applyFill="1" applyAlignment="1">
      <alignment vertical="center" wrapText="1"/>
    </xf>
    <xf numFmtId="0" fontId="0" fillId="37" borderId="11" xfId="0" applyFill="1" applyBorder="1" applyAlignment="1">
      <alignment vertical="center" wrapText="1"/>
    </xf>
    <xf numFmtId="0" fontId="0" fillId="37" borderId="10" xfId="0" applyFill="1" applyBorder="1"/>
    <xf numFmtId="0" fontId="0" fillId="37" borderId="11" xfId="0" applyFill="1" applyBorder="1"/>
    <xf numFmtId="0" fontId="0" fillId="37" borderId="12" xfId="0" applyFill="1" applyBorder="1"/>
    <xf numFmtId="0" fontId="0" fillId="37" borderId="13" xfId="0" applyFill="1" applyBorder="1"/>
    <xf numFmtId="0" fontId="0" fillId="37" borderId="14" xfId="0" applyFill="1" applyBorder="1"/>
    <xf numFmtId="0" fontId="39" fillId="35" borderId="0" xfId="0" applyFont="1" applyFill="1" applyAlignment="1">
      <alignment horizontal="center" vertical="center" wrapText="1"/>
    </xf>
    <xf numFmtId="16" fontId="40" fillId="35" borderId="0" xfId="0" applyNumberFormat="1" applyFont="1" applyFill="1" applyAlignment="1">
      <alignment horizontal="center" vertical="center"/>
    </xf>
    <xf numFmtId="0" fontId="40" fillId="36" borderId="0" xfId="0" applyFont="1" applyFill="1"/>
    <xf numFmtId="166" fontId="40" fillId="0" borderId="0" xfId="0" applyNumberFormat="1" applyFont="1"/>
    <xf numFmtId="0" fontId="40" fillId="35" borderId="0" xfId="0" applyFont="1" applyFill="1"/>
    <xf numFmtId="0" fontId="40" fillId="36" borderId="0" xfId="45" applyNumberFormat="1" applyFont="1" applyFill="1"/>
    <xf numFmtId="169" fontId="40" fillId="36" borderId="0" xfId="45" applyNumberFormat="1" applyFont="1" applyFill="1"/>
    <xf numFmtId="167" fontId="40" fillId="36" borderId="0" xfId="45" applyNumberFormat="1" applyFont="1" applyFill="1"/>
    <xf numFmtId="167" fontId="40" fillId="36" borderId="0" xfId="0" applyNumberFormat="1" applyFont="1" applyFill="1"/>
    <xf numFmtId="167" fontId="40" fillId="36" borderId="0" xfId="44" applyNumberFormat="1" applyFont="1" applyFill="1"/>
    <xf numFmtId="167" fontId="40" fillId="35" borderId="0" xfId="0" applyNumberFormat="1" applyFont="1" applyFill="1"/>
    <xf numFmtId="0" fontId="40" fillId="36" borderId="0" xfId="44" applyNumberFormat="1" applyFont="1" applyFill="1"/>
    <xf numFmtId="165" fontId="40" fillId="36" borderId="0" xfId="45" applyFont="1" applyFill="1"/>
    <xf numFmtId="167" fontId="40" fillId="0" borderId="0" xfId="44" applyNumberFormat="1" applyFont="1"/>
    <xf numFmtId="167" fontId="40" fillId="0" borderId="0" xfId="0" applyNumberFormat="1" applyFont="1"/>
    <xf numFmtId="166" fontId="40" fillId="36" borderId="0" xfId="44" applyNumberFormat="1" applyFont="1" applyFill="1"/>
    <xf numFmtId="168" fontId="40" fillId="35" borderId="0" xfId="0" applyNumberFormat="1" applyFont="1" applyFill="1"/>
    <xf numFmtId="164" fontId="40" fillId="36" borderId="0" xfId="1" applyFont="1" applyFill="1"/>
    <xf numFmtId="2" fontId="0" fillId="37" borderId="0" xfId="0" applyNumberFormat="1" applyFill="1"/>
    <xf numFmtId="0" fontId="0" fillId="36" borderId="0" xfId="44" applyNumberFormat="1" applyFont="1" applyFill="1"/>
    <xf numFmtId="0" fontId="40" fillId="37" borderId="0" xfId="0" applyFont="1" applyFill="1"/>
    <xf numFmtId="166" fontId="40" fillId="37" borderId="0" xfId="1" applyNumberFormat="1" applyFont="1" applyFill="1"/>
    <xf numFmtId="0" fontId="40" fillId="37" borderId="0" xfId="45" applyNumberFormat="1" applyFont="1" applyFill="1"/>
    <xf numFmtId="169" fontId="40" fillId="37" borderId="0" xfId="45" applyNumberFormat="1" applyFont="1" applyFill="1"/>
    <xf numFmtId="166" fontId="40" fillId="37" borderId="0" xfId="0" applyNumberFormat="1" applyFont="1" applyFill="1"/>
    <xf numFmtId="166" fontId="40" fillId="37" borderId="0" xfId="45" applyNumberFormat="1" applyFont="1" applyFill="1"/>
    <xf numFmtId="167" fontId="40" fillId="37" borderId="0" xfId="0" applyNumberFormat="1" applyFont="1" applyFill="1"/>
    <xf numFmtId="0" fontId="40" fillId="37" borderId="0" xfId="44" applyNumberFormat="1" applyFont="1" applyFill="1"/>
    <xf numFmtId="167" fontId="40" fillId="37" borderId="0" xfId="44" applyNumberFormat="1" applyFont="1" applyFill="1"/>
    <xf numFmtId="0" fontId="40" fillId="37" borderId="0" xfId="44" applyNumberFormat="1" applyFont="1" applyFill="1" applyAlignment="1">
      <alignment horizontal="left"/>
    </xf>
    <xf numFmtId="166" fontId="40" fillId="37" borderId="0" xfId="44" applyNumberFormat="1" applyFont="1" applyFill="1"/>
    <xf numFmtId="10" fontId="40" fillId="37" borderId="0" xfId="44" applyNumberFormat="1" applyFont="1" applyFill="1"/>
    <xf numFmtId="0" fontId="0" fillId="37" borderId="0" xfId="44" applyNumberFormat="1" applyFont="1" applyFill="1"/>
    <xf numFmtId="164" fontId="40" fillId="37" borderId="0" xfId="1" applyFont="1" applyFill="1"/>
    <xf numFmtId="166" fontId="40" fillId="0" borderId="0" xfId="45" applyNumberFormat="1" applyFont="1"/>
    <xf numFmtId="169" fontId="40" fillId="0" borderId="0" xfId="45" applyNumberFormat="1" applyFont="1"/>
    <xf numFmtId="166" fontId="40" fillId="0" borderId="0" xfId="1" applyNumberFormat="1" applyFont="1"/>
    <xf numFmtId="167" fontId="40" fillId="0" borderId="0" xfId="45" applyNumberFormat="1" applyFont="1"/>
    <xf numFmtId="16" fontId="0" fillId="60" borderId="0" xfId="0" applyNumberFormat="1" applyFill="1" applyAlignment="1">
      <alignment horizontal="center" vertical="center"/>
    </xf>
    <xf numFmtId="166" fontId="40" fillId="60" borderId="0" xfId="0" applyNumberFormat="1" applyFont="1" applyFill="1"/>
    <xf numFmtId="166" fontId="40" fillId="60" borderId="0" xfId="45" applyNumberFormat="1" applyFont="1" applyFill="1"/>
    <xf numFmtId="169" fontId="40" fillId="60" borderId="0" xfId="45" applyNumberFormat="1" applyFont="1" applyFill="1"/>
    <xf numFmtId="166" fontId="40" fillId="60" borderId="0" xfId="1" applyNumberFormat="1" applyFont="1" applyFill="1"/>
    <xf numFmtId="167" fontId="40" fillId="60" borderId="0" xfId="45" applyNumberFormat="1" applyFont="1" applyFill="1"/>
    <xf numFmtId="167" fontId="40" fillId="60" borderId="0" xfId="44" applyNumberFormat="1" applyFont="1" applyFill="1"/>
    <xf numFmtId="167" fontId="40" fillId="60" borderId="0" xfId="0" applyNumberFormat="1" applyFont="1" applyFill="1"/>
    <xf numFmtId="166" fontId="40" fillId="60" borderId="0" xfId="44" applyNumberFormat="1" applyFont="1" applyFill="1"/>
    <xf numFmtId="165" fontId="40" fillId="60" borderId="0" xfId="45" applyFont="1" applyFill="1"/>
    <xf numFmtId="10" fontId="40" fillId="60" borderId="0" xfId="44" applyNumberFormat="1" applyFont="1" applyFill="1"/>
    <xf numFmtId="168" fontId="40" fillId="60" borderId="0" xfId="0" applyNumberFormat="1" applyFont="1" applyFill="1"/>
    <xf numFmtId="164" fontId="40" fillId="60" borderId="0" xfId="1" applyFont="1" applyFill="1"/>
    <xf numFmtId="0" fontId="40" fillId="60" borderId="0" xfId="0" applyFont="1" applyFill="1"/>
    <xf numFmtId="0" fontId="0" fillId="60" borderId="0" xfId="0" applyFill="1"/>
    <xf numFmtId="167" fontId="14" fillId="36" borderId="0" xfId="44" applyNumberFormat="1" applyFont="1" applyFill="1"/>
    <xf numFmtId="167" fontId="14" fillId="37" borderId="0" xfId="44" applyNumberFormat="1" applyFont="1" applyFill="1"/>
    <xf numFmtId="166" fontId="0" fillId="37" borderId="0" xfId="45" applyNumberFormat="1" applyFont="1" applyFill="1"/>
    <xf numFmtId="167" fontId="1" fillId="37" borderId="0" xfId="44" applyNumberFormat="1" applyFill="1"/>
    <xf numFmtId="16" fontId="0" fillId="35" borderId="0" xfId="0" applyNumberFormat="1" applyFill="1" applyAlignment="1">
      <alignment horizontal="center" vertical="center"/>
    </xf>
    <xf numFmtId="166" fontId="0" fillId="37" borderId="0" xfId="0" applyNumberFormat="1" applyFill="1"/>
    <xf numFmtId="166" fontId="0" fillId="0" borderId="0" xfId="0" applyNumberFormat="1"/>
    <xf numFmtId="169" fontId="0" fillId="37" borderId="0" xfId="45" applyNumberFormat="1" applyFont="1" applyFill="1"/>
    <xf numFmtId="166" fontId="0" fillId="36" borderId="0" xfId="45" applyNumberFormat="1" applyFont="1" applyFill="1"/>
    <xf numFmtId="169" fontId="0" fillId="36" borderId="0" xfId="45" applyNumberFormat="1" applyFont="1" applyFill="1"/>
    <xf numFmtId="166" fontId="0" fillId="37" borderId="0" xfId="1" applyNumberFormat="1" applyFont="1" applyFill="1"/>
    <xf numFmtId="167" fontId="0" fillId="36" borderId="0" xfId="45" applyNumberFormat="1" applyFont="1" applyFill="1"/>
    <xf numFmtId="167" fontId="0" fillId="36" borderId="0" xfId="44" applyNumberFormat="1" applyFont="1" applyFill="1"/>
    <xf numFmtId="167" fontId="0" fillId="37" borderId="0" xfId="0" applyNumberFormat="1" applyFill="1"/>
    <xf numFmtId="167" fontId="0" fillId="35" borderId="0" xfId="0" applyNumberFormat="1" applyFill="1"/>
    <xf numFmtId="167" fontId="0" fillId="36" borderId="0" xfId="0" applyNumberFormat="1" applyFill="1"/>
    <xf numFmtId="167" fontId="0" fillId="37" borderId="0" xfId="44" applyNumberFormat="1" applyFont="1" applyFill="1"/>
    <xf numFmtId="166" fontId="0" fillId="37" borderId="0" xfId="44" applyNumberFormat="1" applyFont="1" applyFill="1"/>
    <xf numFmtId="165" fontId="0" fillId="36" borderId="0" xfId="45" applyFont="1" applyFill="1"/>
    <xf numFmtId="10" fontId="0" fillId="37" borderId="0" xfId="44" applyNumberFormat="1" applyFont="1" applyFill="1"/>
    <xf numFmtId="166" fontId="0" fillId="36" borderId="0" xfId="44" applyNumberFormat="1" applyFont="1" applyFill="1"/>
    <xf numFmtId="168" fontId="0" fillId="35" borderId="0" xfId="0" applyNumberFormat="1" applyFill="1"/>
    <xf numFmtId="164" fontId="0" fillId="37" borderId="0" xfId="1" applyFont="1" applyFill="1"/>
    <xf numFmtId="164" fontId="0" fillId="36" borderId="0" xfId="1" applyFont="1" applyFill="1"/>
    <xf numFmtId="0" fontId="0" fillId="35" borderId="0" xfId="0" applyFill="1"/>
    <xf numFmtId="166" fontId="0" fillId="0" borderId="0" xfId="45" applyNumberFormat="1" applyFont="1"/>
    <xf numFmtId="169" fontId="0" fillId="0" borderId="0" xfId="45" applyNumberFormat="1" applyFont="1"/>
    <xf numFmtId="166" fontId="0" fillId="0" borderId="0" xfId="1" applyNumberFormat="1" applyFont="1"/>
    <xf numFmtId="167" fontId="0" fillId="0" borderId="0" xfId="45" applyNumberFormat="1" applyFont="1"/>
    <xf numFmtId="167" fontId="0" fillId="0" borderId="0" xfId="44" applyNumberFormat="1" applyFont="1"/>
    <xf numFmtId="167" fontId="0" fillId="0" borderId="0" xfId="0" applyNumberFormat="1"/>
    <xf numFmtId="0" fontId="0" fillId="36" borderId="0" xfId="0" applyFill="1"/>
    <xf numFmtId="167" fontId="1" fillId="36" borderId="0" xfId="44" applyNumberFormat="1" applyFill="1"/>
    <xf numFmtId="167" fontId="1" fillId="36" borderId="0" xfId="44" applyNumberFormat="1" applyFont="1" applyFill="1"/>
    <xf numFmtId="167" fontId="1" fillId="37" borderId="0" xfId="44" applyNumberFormat="1" applyFont="1" applyFill="1"/>
    <xf numFmtId="166" fontId="1" fillId="37" borderId="0" xfId="44" applyNumberFormat="1" applyFont="1" applyFill="1"/>
    <xf numFmtId="166" fontId="0" fillId="36" borderId="0" xfId="0" applyNumberFormat="1" applyFont="1" applyFill="1"/>
    <xf numFmtId="166" fontId="1" fillId="37" borderId="0" xfId="45" applyNumberFormat="1" applyFill="1"/>
    <xf numFmtId="169" fontId="1" fillId="37" borderId="0" xfId="45" applyNumberFormat="1" applyFill="1"/>
    <xf numFmtId="169" fontId="1" fillId="36" borderId="0" xfId="45" applyNumberFormat="1" applyFill="1"/>
    <xf numFmtId="166" fontId="1" fillId="37" borderId="0" xfId="1" applyNumberFormat="1" applyFill="1"/>
    <xf numFmtId="167" fontId="1" fillId="36" borderId="0" xfId="45" applyNumberFormat="1" applyFill="1"/>
    <xf numFmtId="167" fontId="1" fillId="37" borderId="0" xfId="0" applyNumberFormat="1" applyFont="1" applyFill="1"/>
    <xf numFmtId="167" fontId="1" fillId="35" borderId="0" xfId="0" applyNumberFormat="1" applyFont="1" applyFill="1"/>
    <xf numFmtId="167" fontId="1" fillId="36" borderId="0" xfId="0" applyNumberFormat="1" applyFont="1" applyFill="1"/>
    <xf numFmtId="166" fontId="1" fillId="37" borderId="0" xfId="44" applyNumberFormat="1" applyFill="1"/>
    <xf numFmtId="165" fontId="1" fillId="36" borderId="0" xfId="45" applyFill="1"/>
    <xf numFmtId="10" fontId="1" fillId="37" borderId="0" xfId="44" applyNumberFormat="1" applyFill="1"/>
    <xf numFmtId="166" fontId="14" fillId="36" borderId="0" xfId="44" applyNumberFormat="1" applyFont="1" applyFill="1"/>
    <xf numFmtId="166" fontId="1" fillId="36" borderId="0" xfId="44" applyNumberFormat="1" applyFont="1" applyFill="1"/>
    <xf numFmtId="0" fontId="0" fillId="36" borderId="0" xfId="0" applyFont="1" applyFill="1"/>
    <xf numFmtId="166" fontId="0" fillId="60" borderId="0" xfId="0" applyNumberFormat="1" applyFont="1" applyFill="1"/>
    <xf numFmtId="0" fontId="0" fillId="0" borderId="0" xfId="0" applyFont="1"/>
    <xf numFmtId="0" fontId="0" fillId="37" borderId="0" xfId="0" applyFont="1" applyFill="1"/>
    <xf numFmtId="166" fontId="0" fillId="37" borderId="0" xfId="0" applyNumberFormat="1" applyFont="1" applyFill="1"/>
    <xf numFmtId="166" fontId="0" fillId="0" borderId="0" xfId="0" applyNumberFormat="1" applyFont="1"/>
    <xf numFmtId="0" fontId="0" fillId="35" borderId="0" xfId="0" applyFont="1" applyFill="1"/>
    <xf numFmtId="166" fontId="0" fillId="35" borderId="0" xfId="0" applyNumberFormat="1" applyFont="1" applyFill="1"/>
    <xf numFmtId="166" fontId="0" fillId="60" borderId="0" xfId="45" applyNumberFormat="1" applyFont="1" applyFill="1"/>
    <xf numFmtId="0" fontId="0" fillId="37" borderId="0" xfId="45" applyNumberFormat="1" applyFont="1" applyFill="1"/>
    <xf numFmtId="169" fontId="0" fillId="60" borderId="0" xfId="45" applyNumberFormat="1" applyFont="1" applyFill="1"/>
    <xf numFmtId="167" fontId="0" fillId="36" borderId="0" xfId="0" applyNumberFormat="1" applyFont="1" applyFill="1"/>
    <xf numFmtId="171" fontId="40" fillId="37" borderId="0" xfId="0" applyNumberFormat="1" applyFont="1" applyFill="1"/>
    <xf numFmtId="167" fontId="0" fillId="37" borderId="0" xfId="0" applyNumberFormat="1" applyFont="1" applyFill="1"/>
    <xf numFmtId="0" fontId="16" fillId="36" borderId="15" xfId="0" applyFont="1" applyFill="1" applyBorder="1" applyAlignment="1">
      <alignment horizontal="center" vertical="center" wrapText="1"/>
    </xf>
    <xf numFmtId="0" fontId="16" fillId="36" borderId="16" xfId="0" applyFont="1" applyFill="1" applyBorder="1" applyAlignment="1">
      <alignment horizontal="center" vertical="center" wrapText="1"/>
    </xf>
    <xf numFmtId="0" fontId="16" fillId="36" borderId="17" xfId="0" applyFont="1" applyFill="1" applyBorder="1" applyAlignment="1">
      <alignment horizontal="center" vertical="center" wrapText="1"/>
    </xf>
  </cellXfs>
  <cellStyles count="417">
    <cellStyle name="20% - Ênfase1" xfId="20" builtinId="30" customBuiltin="1"/>
    <cellStyle name="20% - Ênfase1 2" xfId="49" xr:uid="{00000000-0005-0000-0000-000001000000}"/>
    <cellStyle name="20% - Ênfase2" xfId="24" builtinId="34" customBuiltin="1"/>
    <cellStyle name="20% - Ênfase2 2" xfId="50" xr:uid="{00000000-0005-0000-0000-000003000000}"/>
    <cellStyle name="20% - Ênfase3" xfId="28" builtinId="38" customBuiltin="1"/>
    <cellStyle name="20% - Ênfase3 2" xfId="51" xr:uid="{00000000-0005-0000-0000-000005000000}"/>
    <cellStyle name="20% - Ênfase4" xfId="32" builtinId="42" customBuiltin="1"/>
    <cellStyle name="20% - Ênfase4 2" xfId="52" xr:uid="{00000000-0005-0000-0000-000007000000}"/>
    <cellStyle name="20% - Ênfase5" xfId="36" builtinId="46" customBuiltin="1"/>
    <cellStyle name="20% - Ênfase5 2" xfId="53" xr:uid="{00000000-0005-0000-0000-000009000000}"/>
    <cellStyle name="20% - Ênfase6" xfId="40" builtinId="50" customBuiltin="1"/>
    <cellStyle name="20% - Ênfase6 2" xfId="54" xr:uid="{00000000-0005-0000-0000-00000B000000}"/>
    <cellStyle name="40% - Ênfase1" xfId="21" builtinId="31" customBuiltin="1"/>
    <cellStyle name="40% - Ênfase1 2" xfId="55" xr:uid="{00000000-0005-0000-0000-00000D000000}"/>
    <cellStyle name="40% - Ênfase2" xfId="25" builtinId="35" customBuiltin="1"/>
    <cellStyle name="40% - Ênfase2 2" xfId="56" xr:uid="{00000000-0005-0000-0000-00000F000000}"/>
    <cellStyle name="40% - Ênfase3" xfId="29" builtinId="39" customBuiltin="1"/>
    <cellStyle name="40% - Ênfase3 2" xfId="57" xr:uid="{00000000-0005-0000-0000-000011000000}"/>
    <cellStyle name="40% - Ênfase4" xfId="33" builtinId="43" customBuiltin="1"/>
    <cellStyle name="40% - Ênfase4 2" xfId="58" xr:uid="{00000000-0005-0000-0000-000013000000}"/>
    <cellStyle name="40% - Ênfase5" xfId="37" builtinId="47" customBuiltin="1"/>
    <cellStyle name="40% - Ênfase5 2" xfId="59" xr:uid="{00000000-0005-0000-0000-000015000000}"/>
    <cellStyle name="40% - Ênfase6" xfId="41" builtinId="51" customBuiltin="1"/>
    <cellStyle name="40% - Ênfase6 2" xfId="60" xr:uid="{00000000-0005-0000-0000-000017000000}"/>
    <cellStyle name="60% - Ênfase1" xfId="22" builtinId="32" customBuiltin="1"/>
    <cellStyle name="60% - Ênfase1 2" xfId="61" xr:uid="{00000000-0005-0000-0000-000019000000}"/>
    <cellStyle name="60% - Ênfase2" xfId="26" builtinId="36" customBuiltin="1"/>
    <cellStyle name="60% - Ênfase2 2" xfId="62" xr:uid="{00000000-0005-0000-0000-00001B000000}"/>
    <cellStyle name="60% - Ênfase3" xfId="30" builtinId="40" customBuiltin="1"/>
    <cellStyle name="60% - Ênfase3 2" xfId="63" xr:uid="{00000000-0005-0000-0000-00001D000000}"/>
    <cellStyle name="60% - Ênfase4" xfId="34" builtinId="44" customBuiltin="1"/>
    <cellStyle name="60% - Ênfase4 2" xfId="64" xr:uid="{00000000-0005-0000-0000-00001F000000}"/>
    <cellStyle name="60% - Ênfase5" xfId="38" builtinId="48" customBuiltin="1"/>
    <cellStyle name="60% - Ênfase5 2" xfId="65" xr:uid="{00000000-0005-0000-0000-000021000000}"/>
    <cellStyle name="60% - Ênfase6" xfId="42" builtinId="52" customBuiltin="1"/>
    <cellStyle name="60% - Ênfase6 2" xfId="66" xr:uid="{00000000-0005-0000-0000-000023000000}"/>
    <cellStyle name="Bom" xfId="7" builtinId="26" customBuiltin="1"/>
    <cellStyle name="Bom 2" xfId="67" xr:uid="{00000000-0005-0000-0000-000025000000}"/>
    <cellStyle name="Cálculo" xfId="12" builtinId="22" customBuiltin="1"/>
    <cellStyle name="Cálculo 2" xfId="68" xr:uid="{00000000-0005-0000-0000-000027000000}"/>
    <cellStyle name="Célula de Verificação" xfId="14" builtinId="23" customBuiltin="1"/>
    <cellStyle name="Célula de Verificação 2" xfId="69" xr:uid="{00000000-0005-0000-0000-000029000000}"/>
    <cellStyle name="Célula Vinculada" xfId="13" builtinId="24" customBuiltin="1"/>
    <cellStyle name="Célula Vinculada 2" xfId="70" xr:uid="{00000000-0005-0000-0000-00002B000000}"/>
    <cellStyle name="Ênfase1" xfId="19" builtinId="29" customBuiltin="1"/>
    <cellStyle name="Ênfase1 2" xfId="71" xr:uid="{00000000-0005-0000-0000-00002D000000}"/>
    <cellStyle name="Ênfase2" xfId="23" builtinId="33" customBuiltin="1"/>
    <cellStyle name="Ênfase2 2" xfId="72" xr:uid="{00000000-0005-0000-0000-00002F000000}"/>
    <cellStyle name="Ênfase3" xfId="27" builtinId="37" customBuiltin="1"/>
    <cellStyle name="Ênfase3 2" xfId="73" xr:uid="{00000000-0005-0000-0000-000031000000}"/>
    <cellStyle name="Ênfase4" xfId="31" builtinId="41" customBuiltin="1"/>
    <cellStyle name="Ênfase4 2" xfId="74" xr:uid="{00000000-0005-0000-0000-000033000000}"/>
    <cellStyle name="Ênfase5" xfId="35" builtinId="45" customBuiltin="1"/>
    <cellStyle name="Ênfase5 2" xfId="75" xr:uid="{00000000-0005-0000-0000-000035000000}"/>
    <cellStyle name="Ênfase6" xfId="39" builtinId="49" customBuiltin="1"/>
    <cellStyle name="Ênfase6 2" xfId="76" xr:uid="{00000000-0005-0000-0000-000037000000}"/>
    <cellStyle name="Entrada" xfId="10" builtinId="20" customBuiltin="1"/>
    <cellStyle name="Entrada 2" xfId="77" xr:uid="{00000000-0005-0000-0000-000039000000}"/>
    <cellStyle name="Hiperlink" xfId="46" builtinId="8"/>
    <cellStyle name="Incorreto 2" xfId="78" xr:uid="{00000000-0005-0000-0000-00003C000000}"/>
    <cellStyle name="Moeda" xfId="1" builtinId="4"/>
    <cellStyle name="Moeda 10" xfId="123" xr:uid="{00000000-0005-0000-0000-00003E000000}"/>
    <cellStyle name="Moeda 10 2" xfId="274" xr:uid="{00000000-0005-0000-0000-00003F000000}"/>
    <cellStyle name="Moeda 11" xfId="127" xr:uid="{00000000-0005-0000-0000-000040000000}"/>
    <cellStyle name="Moeda 11 2" xfId="278" xr:uid="{00000000-0005-0000-0000-000041000000}"/>
    <cellStyle name="Moeda 12" xfId="131" xr:uid="{00000000-0005-0000-0000-000042000000}"/>
    <cellStyle name="Moeda 12 2" xfId="282" xr:uid="{00000000-0005-0000-0000-000043000000}"/>
    <cellStyle name="Moeda 13" xfId="135" xr:uid="{00000000-0005-0000-0000-000044000000}"/>
    <cellStyle name="Moeda 13 2" xfId="286" xr:uid="{00000000-0005-0000-0000-000045000000}"/>
    <cellStyle name="Moeda 14" xfId="139" xr:uid="{00000000-0005-0000-0000-000046000000}"/>
    <cellStyle name="Moeda 14 2" xfId="290" xr:uid="{00000000-0005-0000-0000-000047000000}"/>
    <cellStyle name="Moeda 15" xfId="143" xr:uid="{00000000-0005-0000-0000-000048000000}"/>
    <cellStyle name="Moeda 15 2" xfId="294" xr:uid="{00000000-0005-0000-0000-000049000000}"/>
    <cellStyle name="Moeda 16" xfId="147" xr:uid="{00000000-0005-0000-0000-00004A000000}"/>
    <cellStyle name="Moeda 16 2" xfId="298" xr:uid="{00000000-0005-0000-0000-00004B000000}"/>
    <cellStyle name="Moeda 17" xfId="151" xr:uid="{00000000-0005-0000-0000-00004C000000}"/>
    <cellStyle name="Moeda 17 2" xfId="302" xr:uid="{00000000-0005-0000-0000-00004D000000}"/>
    <cellStyle name="Moeda 18" xfId="155" xr:uid="{00000000-0005-0000-0000-00004E000000}"/>
    <cellStyle name="Moeda 18 2" xfId="306" xr:uid="{00000000-0005-0000-0000-00004F000000}"/>
    <cellStyle name="Moeda 19" xfId="159" xr:uid="{00000000-0005-0000-0000-000050000000}"/>
    <cellStyle name="Moeda 19 2" xfId="310" xr:uid="{00000000-0005-0000-0000-000051000000}"/>
    <cellStyle name="Moeda 2" xfId="79" xr:uid="{00000000-0005-0000-0000-000052000000}"/>
    <cellStyle name="Moeda 2 10" xfId="132" xr:uid="{00000000-0005-0000-0000-000053000000}"/>
    <cellStyle name="Moeda 2 10 2" xfId="283" xr:uid="{00000000-0005-0000-0000-000054000000}"/>
    <cellStyle name="Moeda 2 11" xfId="136" xr:uid="{00000000-0005-0000-0000-000055000000}"/>
    <cellStyle name="Moeda 2 11 2" xfId="287" xr:uid="{00000000-0005-0000-0000-000056000000}"/>
    <cellStyle name="Moeda 2 12" xfId="140" xr:uid="{00000000-0005-0000-0000-000057000000}"/>
    <cellStyle name="Moeda 2 12 2" xfId="291" xr:uid="{00000000-0005-0000-0000-000058000000}"/>
    <cellStyle name="Moeda 2 13" xfId="144" xr:uid="{00000000-0005-0000-0000-000059000000}"/>
    <cellStyle name="Moeda 2 13 2" xfId="295" xr:uid="{00000000-0005-0000-0000-00005A000000}"/>
    <cellStyle name="Moeda 2 14" xfId="148" xr:uid="{00000000-0005-0000-0000-00005B000000}"/>
    <cellStyle name="Moeda 2 14 2" xfId="299" xr:uid="{00000000-0005-0000-0000-00005C000000}"/>
    <cellStyle name="Moeda 2 15" xfId="152" xr:uid="{00000000-0005-0000-0000-00005D000000}"/>
    <cellStyle name="Moeda 2 15 2" xfId="303" xr:uid="{00000000-0005-0000-0000-00005E000000}"/>
    <cellStyle name="Moeda 2 16" xfId="156" xr:uid="{00000000-0005-0000-0000-00005F000000}"/>
    <cellStyle name="Moeda 2 16 2" xfId="307" xr:uid="{00000000-0005-0000-0000-000060000000}"/>
    <cellStyle name="Moeda 2 17" xfId="160" xr:uid="{00000000-0005-0000-0000-000061000000}"/>
    <cellStyle name="Moeda 2 17 2" xfId="311" xr:uid="{00000000-0005-0000-0000-000062000000}"/>
    <cellStyle name="Moeda 2 18" xfId="164" xr:uid="{00000000-0005-0000-0000-000063000000}"/>
    <cellStyle name="Moeda 2 18 2" xfId="315" xr:uid="{00000000-0005-0000-0000-000064000000}"/>
    <cellStyle name="Moeda 2 19" xfId="168" xr:uid="{00000000-0005-0000-0000-000065000000}"/>
    <cellStyle name="Moeda 2 19 2" xfId="319" xr:uid="{00000000-0005-0000-0000-000066000000}"/>
    <cellStyle name="Moeda 2 2" xfId="100" xr:uid="{00000000-0005-0000-0000-000067000000}"/>
    <cellStyle name="Moeda 2 2 2" xfId="251" xr:uid="{00000000-0005-0000-0000-000068000000}"/>
    <cellStyle name="Moeda 2 2 3" xfId="405" xr:uid="{00000000-0005-0000-0000-000069000000}"/>
    <cellStyle name="Moeda 2 2 4" xfId="414" xr:uid="{00000000-0005-0000-0000-00006A000000}"/>
    <cellStyle name="Moeda 2 20" xfId="172" xr:uid="{00000000-0005-0000-0000-00006B000000}"/>
    <cellStyle name="Moeda 2 20 2" xfId="323" xr:uid="{00000000-0005-0000-0000-00006C000000}"/>
    <cellStyle name="Moeda 2 21" xfId="176" xr:uid="{00000000-0005-0000-0000-00006D000000}"/>
    <cellStyle name="Moeda 2 21 2" xfId="327" xr:uid="{00000000-0005-0000-0000-00006E000000}"/>
    <cellStyle name="Moeda 2 22" xfId="180" xr:uid="{00000000-0005-0000-0000-00006F000000}"/>
    <cellStyle name="Moeda 2 22 2" xfId="331" xr:uid="{00000000-0005-0000-0000-000070000000}"/>
    <cellStyle name="Moeda 2 23" xfId="184" xr:uid="{00000000-0005-0000-0000-000071000000}"/>
    <cellStyle name="Moeda 2 23 2" xfId="335" xr:uid="{00000000-0005-0000-0000-000072000000}"/>
    <cellStyle name="Moeda 2 24" xfId="188" xr:uid="{00000000-0005-0000-0000-000073000000}"/>
    <cellStyle name="Moeda 2 24 2" xfId="339" xr:uid="{00000000-0005-0000-0000-000074000000}"/>
    <cellStyle name="Moeda 2 25" xfId="192" xr:uid="{00000000-0005-0000-0000-000075000000}"/>
    <cellStyle name="Moeda 2 25 2" xfId="343" xr:uid="{00000000-0005-0000-0000-000076000000}"/>
    <cellStyle name="Moeda 2 26" xfId="196" xr:uid="{00000000-0005-0000-0000-000077000000}"/>
    <cellStyle name="Moeda 2 26 2" xfId="347" xr:uid="{00000000-0005-0000-0000-000078000000}"/>
    <cellStyle name="Moeda 2 27" xfId="200" xr:uid="{00000000-0005-0000-0000-000079000000}"/>
    <cellStyle name="Moeda 2 27 2" xfId="351" xr:uid="{00000000-0005-0000-0000-00007A000000}"/>
    <cellStyle name="Moeda 2 28" xfId="204" xr:uid="{00000000-0005-0000-0000-00007B000000}"/>
    <cellStyle name="Moeda 2 28 2" xfId="355" xr:uid="{00000000-0005-0000-0000-00007C000000}"/>
    <cellStyle name="Moeda 2 29" xfId="208" xr:uid="{00000000-0005-0000-0000-00007D000000}"/>
    <cellStyle name="Moeda 2 29 2" xfId="359" xr:uid="{00000000-0005-0000-0000-00007E000000}"/>
    <cellStyle name="Moeda 2 3" xfId="104" xr:uid="{00000000-0005-0000-0000-00007F000000}"/>
    <cellStyle name="Moeda 2 3 2" xfId="255" xr:uid="{00000000-0005-0000-0000-000080000000}"/>
    <cellStyle name="Moeda 2 30" xfId="212" xr:uid="{00000000-0005-0000-0000-000081000000}"/>
    <cellStyle name="Moeda 2 30 2" xfId="363" xr:uid="{00000000-0005-0000-0000-000082000000}"/>
    <cellStyle name="Moeda 2 31" xfId="216" xr:uid="{00000000-0005-0000-0000-000083000000}"/>
    <cellStyle name="Moeda 2 31 2" xfId="367" xr:uid="{00000000-0005-0000-0000-000084000000}"/>
    <cellStyle name="Moeda 2 32" xfId="220" xr:uid="{00000000-0005-0000-0000-000085000000}"/>
    <cellStyle name="Moeda 2 32 2" xfId="371" xr:uid="{00000000-0005-0000-0000-000086000000}"/>
    <cellStyle name="Moeda 2 33" xfId="224" xr:uid="{00000000-0005-0000-0000-000087000000}"/>
    <cellStyle name="Moeda 2 33 2" xfId="375" xr:uid="{00000000-0005-0000-0000-000088000000}"/>
    <cellStyle name="Moeda 2 34" xfId="228" xr:uid="{00000000-0005-0000-0000-000089000000}"/>
    <cellStyle name="Moeda 2 34 2" xfId="379" xr:uid="{00000000-0005-0000-0000-00008A000000}"/>
    <cellStyle name="Moeda 2 35" xfId="232" xr:uid="{00000000-0005-0000-0000-00008B000000}"/>
    <cellStyle name="Moeda 2 35 2" xfId="383" xr:uid="{00000000-0005-0000-0000-00008C000000}"/>
    <cellStyle name="Moeda 2 36" xfId="236" xr:uid="{00000000-0005-0000-0000-00008D000000}"/>
    <cellStyle name="Moeda 2 36 2" xfId="387" xr:uid="{00000000-0005-0000-0000-00008E000000}"/>
    <cellStyle name="Moeda 2 37" xfId="240" xr:uid="{00000000-0005-0000-0000-00008F000000}"/>
    <cellStyle name="Moeda 2 37 2" xfId="391" xr:uid="{00000000-0005-0000-0000-000090000000}"/>
    <cellStyle name="Moeda 2 38" xfId="245" xr:uid="{00000000-0005-0000-0000-000091000000}"/>
    <cellStyle name="Moeda 2 38 2" xfId="396" xr:uid="{00000000-0005-0000-0000-000092000000}"/>
    <cellStyle name="Moeda 2 39" xfId="401" xr:uid="{00000000-0005-0000-0000-000093000000}"/>
    <cellStyle name="Moeda 2 4" xfId="108" xr:uid="{00000000-0005-0000-0000-000094000000}"/>
    <cellStyle name="Moeda 2 4 2" xfId="259" xr:uid="{00000000-0005-0000-0000-000095000000}"/>
    <cellStyle name="Moeda 2 40" xfId="410" xr:uid="{00000000-0005-0000-0000-000096000000}"/>
    <cellStyle name="Moeda 2 5" xfId="112" xr:uid="{00000000-0005-0000-0000-000097000000}"/>
    <cellStyle name="Moeda 2 5 2" xfId="263" xr:uid="{00000000-0005-0000-0000-000098000000}"/>
    <cellStyle name="Moeda 2 6" xfId="116" xr:uid="{00000000-0005-0000-0000-000099000000}"/>
    <cellStyle name="Moeda 2 6 2" xfId="267" xr:uid="{00000000-0005-0000-0000-00009A000000}"/>
    <cellStyle name="Moeda 2 7" xfId="120" xr:uid="{00000000-0005-0000-0000-00009B000000}"/>
    <cellStyle name="Moeda 2 7 2" xfId="271" xr:uid="{00000000-0005-0000-0000-00009C000000}"/>
    <cellStyle name="Moeda 2 8" xfId="124" xr:uid="{00000000-0005-0000-0000-00009D000000}"/>
    <cellStyle name="Moeda 2 8 2" xfId="275" xr:uid="{00000000-0005-0000-0000-00009E000000}"/>
    <cellStyle name="Moeda 2 9" xfId="128" xr:uid="{00000000-0005-0000-0000-00009F000000}"/>
    <cellStyle name="Moeda 2 9 2" xfId="279" xr:uid="{00000000-0005-0000-0000-0000A0000000}"/>
    <cellStyle name="Moeda 20" xfId="163" xr:uid="{00000000-0005-0000-0000-0000A1000000}"/>
    <cellStyle name="Moeda 20 2" xfId="314" xr:uid="{00000000-0005-0000-0000-0000A2000000}"/>
    <cellStyle name="Moeda 21" xfId="167" xr:uid="{00000000-0005-0000-0000-0000A3000000}"/>
    <cellStyle name="Moeda 21 2" xfId="318" xr:uid="{00000000-0005-0000-0000-0000A4000000}"/>
    <cellStyle name="Moeda 22" xfId="171" xr:uid="{00000000-0005-0000-0000-0000A5000000}"/>
    <cellStyle name="Moeda 22 2" xfId="322" xr:uid="{00000000-0005-0000-0000-0000A6000000}"/>
    <cellStyle name="Moeda 23" xfId="175" xr:uid="{00000000-0005-0000-0000-0000A7000000}"/>
    <cellStyle name="Moeda 23 2" xfId="326" xr:uid="{00000000-0005-0000-0000-0000A8000000}"/>
    <cellStyle name="Moeda 24" xfId="179" xr:uid="{00000000-0005-0000-0000-0000A9000000}"/>
    <cellStyle name="Moeda 24 2" xfId="330" xr:uid="{00000000-0005-0000-0000-0000AA000000}"/>
    <cellStyle name="Moeda 25" xfId="183" xr:uid="{00000000-0005-0000-0000-0000AB000000}"/>
    <cellStyle name="Moeda 25 2" xfId="334" xr:uid="{00000000-0005-0000-0000-0000AC000000}"/>
    <cellStyle name="Moeda 26" xfId="187" xr:uid="{00000000-0005-0000-0000-0000AD000000}"/>
    <cellStyle name="Moeda 26 2" xfId="338" xr:uid="{00000000-0005-0000-0000-0000AE000000}"/>
    <cellStyle name="Moeda 27" xfId="191" xr:uid="{00000000-0005-0000-0000-0000AF000000}"/>
    <cellStyle name="Moeda 27 2" xfId="342" xr:uid="{00000000-0005-0000-0000-0000B0000000}"/>
    <cellStyle name="Moeda 28" xfId="195" xr:uid="{00000000-0005-0000-0000-0000B1000000}"/>
    <cellStyle name="Moeda 28 2" xfId="346" xr:uid="{00000000-0005-0000-0000-0000B2000000}"/>
    <cellStyle name="Moeda 29" xfId="199" xr:uid="{00000000-0005-0000-0000-0000B3000000}"/>
    <cellStyle name="Moeda 29 2" xfId="350" xr:uid="{00000000-0005-0000-0000-0000B4000000}"/>
    <cellStyle name="Moeda 3" xfId="48" xr:uid="{00000000-0005-0000-0000-0000B5000000}"/>
    <cellStyle name="Moeda 3 2" xfId="248" xr:uid="{00000000-0005-0000-0000-0000B6000000}"/>
    <cellStyle name="Moeda 3 3" xfId="404" xr:uid="{00000000-0005-0000-0000-0000B7000000}"/>
    <cellStyle name="Moeda 3 4" xfId="413" xr:uid="{00000000-0005-0000-0000-0000B8000000}"/>
    <cellStyle name="Moeda 30" xfId="203" xr:uid="{00000000-0005-0000-0000-0000B9000000}"/>
    <cellStyle name="Moeda 30 2" xfId="354" xr:uid="{00000000-0005-0000-0000-0000BA000000}"/>
    <cellStyle name="Moeda 31" xfId="207" xr:uid="{00000000-0005-0000-0000-0000BB000000}"/>
    <cellStyle name="Moeda 31 2" xfId="358" xr:uid="{00000000-0005-0000-0000-0000BC000000}"/>
    <cellStyle name="Moeda 32" xfId="211" xr:uid="{00000000-0005-0000-0000-0000BD000000}"/>
    <cellStyle name="Moeda 32 2" xfId="362" xr:uid="{00000000-0005-0000-0000-0000BE000000}"/>
    <cellStyle name="Moeda 33" xfId="215" xr:uid="{00000000-0005-0000-0000-0000BF000000}"/>
    <cellStyle name="Moeda 33 2" xfId="366" xr:uid="{00000000-0005-0000-0000-0000C0000000}"/>
    <cellStyle name="Moeda 34" xfId="219" xr:uid="{00000000-0005-0000-0000-0000C1000000}"/>
    <cellStyle name="Moeda 34 2" xfId="370" xr:uid="{00000000-0005-0000-0000-0000C2000000}"/>
    <cellStyle name="Moeda 35" xfId="223" xr:uid="{00000000-0005-0000-0000-0000C3000000}"/>
    <cellStyle name="Moeda 35 2" xfId="374" xr:uid="{00000000-0005-0000-0000-0000C4000000}"/>
    <cellStyle name="Moeda 36" xfId="227" xr:uid="{00000000-0005-0000-0000-0000C5000000}"/>
    <cellStyle name="Moeda 36 2" xfId="378" xr:uid="{00000000-0005-0000-0000-0000C6000000}"/>
    <cellStyle name="Moeda 37" xfId="231" xr:uid="{00000000-0005-0000-0000-0000C7000000}"/>
    <cellStyle name="Moeda 37 2" xfId="382" xr:uid="{00000000-0005-0000-0000-0000C8000000}"/>
    <cellStyle name="Moeda 38" xfId="235" xr:uid="{00000000-0005-0000-0000-0000C9000000}"/>
    <cellStyle name="Moeda 38 2" xfId="386" xr:uid="{00000000-0005-0000-0000-0000CA000000}"/>
    <cellStyle name="Moeda 39" xfId="239" xr:uid="{00000000-0005-0000-0000-0000CB000000}"/>
    <cellStyle name="Moeda 39 2" xfId="390" xr:uid="{00000000-0005-0000-0000-0000CC000000}"/>
    <cellStyle name="Moeda 4" xfId="99" xr:uid="{00000000-0005-0000-0000-0000CD000000}"/>
    <cellStyle name="Moeda 4 2" xfId="250" xr:uid="{00000000-0005-0000-0000-0000CE000000}"/>
    <cellStyle name="Moeda 40" xfId="244" xr:uid="{00000000-0005-0000-0000-0000CF000000}"/>
    <cellStyle name="Moeda 40 2" xfId="395" xr:uid="{00000000-0005-0000-0000-0000D0000000}"/>
    <cellStyle name="Moeda 41" xfId="400" xr:uid="{00000000-0005-0000-0000-0000D1000000}"/>
    <cellStyle name="Moeda 42" xfId="409" xr:uid="{00000000-0005-0000-0000-0000D2000000}"/>
    <cellStyle name="Moeda 5" xfId="103" xr:uid="{00000000-0005-0000-0000-0000D3000000}"/>
    <cellStyle name="Moeda 5 2" xfId="254" xr:uid="{00000000-0005-0000-0000-0000D4000000}"/>
    <cellStyle name="Moeda 6" xfId="107" xr:uid="{00000000-0005-0000-0000-0000D5000000}"/>
    <cellStyle name="Moeda 6 2" xfId="258" xr:uid="{00000000-0005-0000-0000-0000D6000000}"/>
    <cellStyle name="Moeda 7" xfId="111" xr:uid="{00000000-0005-0000-0000-0000D7000000}"/>
    <cellStyle name="Moeda 7 2" xfId="262" xr:uid="{00000000-0005-0000-0000-0000D8000000}"/>
    <cellStyle name="Moeda 8" xfId="115" xr:uid="{00000000-0005-0000-0000-0000D9000000}"/>
    <cellStyle name="Moeda 8 2" xfId="266" xr:uid="{00000000-0005-0000-0000-0000DA000000}"/>
    <cellStyle name="Moeda 9" xfId="119" xr:uid="{00000000-0005-0000-0000-0000DB000000}"/>
    <cellStyle name="Moeda 9 2" xfId="270" xr:uid="{00000000-0005-0000-0000-0000DC000000}"/>
    <cellStyle name="Neutra 2" xfId="80" xr:uid="{00000000-0005-0000-0000-0000DE000000}"/>
    <cellStyle name="Neutro" xfId="9" builtinId="28" customBuiltin="1"/>
    <cellStyle name="Normal" xfId="0" builtinId="0"/>
    <cellStyle name="Normal 2" xfId="43" xr:uid="{00000000-0005-0000-0000-0000E0000000}"/>
    <cellStyle name="Normal 3" xfId="81" xr:uid="{00000000-0005-0000-0000-0000E1000000}"/>
    <cellStyle name="Normal 5" xfId="82" xr:uid="{00000000-0005-0000-0000-0000E2000000}"/>
    <cellStyle name="Nota" xfId="16" builtinId="10" customBuiltin="1"/>
    <cellStyle name="Nota 2" xfId="83" xr:uid="{00000000-0005-0000-0000-0000E4000000}"/>
    <cellStyle name="Porcentagem" xfId="44" builtinId="5"/>
    <cellStyle name="Porcentagem 2" xfId="84" xr:uid="{00000000-0005-0000-0000-0000E6000000}"/>
    <cellStyle name="Ruim" xfId="8" builtinId="27" customBuiltin="1"/>
    <cellStyle name="Saída" xfId="11" builtinId="21" customBuiltin="1"/>
    <cellStyle name="Saída 2" xfId="85" xr:uid="{00000000-0005-0000-0000-0000E8000000}"/>
    <cellStyle name="Separador de milhares 2" xfId="86" xr:uid="{00000000-0005-0000-0000-0000E9000000}"/>
    <cellStyle name="Separador de milhares 2 2" xfId="241" xr:uid="{00000000-0005-0000-0000-0000EA000000}"/>
    <cellStyle name="Separador de milhares 2 2 2" xfId="392" xr:uid="{00000000-0005-0000-0000-0000EB000000}"/>
    <cellStyle name="Separador de milhares 2 2 3" xfId="406" xr:uid="{00000000-0005-0000-0000-0000EC000000}"/>
    <cellStyle name="Separador de milhares 2 2 4" xfId="415" xr:uid="{00000000-0005-0000-0000-0000ED000000}"/>
    <cellStyle name="Texto de Aviso" xfId="15" builtinId="11" customBuiltin="1"/>
    <cellStyle name="Texto de Aviso 2" xfId="87" xr:uid="{00000000-0005-0000-0000-0000EF000000}"/>
    <cellStyle name="Texto Explicativo" xfId="17" builtinId="53" customBuiltin="1"/>
    <cellStyle name="Texto Explicativo 2" xfId="88" xr:uid="{00000000-0005-0000-0000-0000F1000000}"/>
    <cellStyle name="Título" xfId="2" builtinId="15" customBuiltin="1"/>
    <cellStyle name="Título 1" xfId="3" builtinId="16" customBuiltin="1"/>
    <cellStyle name="Título 1 1" xfId="89" xr:uid="{00000000-0005-0000-0000-0000F4000000}"/>
    <cellStyle name="Título 1 1 1" xfId="90" xr:uid="{00000000-0005-0000-0000-0000F5000000}"/>
    <cellStyle name="Título 1 2" xfId="91" xr:uid="{00000000-0005-0000-0000-0000F6000000}"/>
    <cellStyle name="Título 2" xfId="4" builtinId="17" customBuiltin="1"/>
    <cellStyle name="Título 2 2" xfId="92" xr:uid="{00000000-0005-0000-0000-0000F8000000}"/>
    <cellStyle name="Título 3" xfId="5" builtinId="18" customBuiltin="1"/>
    <cellStyle name="Título 3 2" xfId="93" xr:uid="{00000000-0005-0000-0000-0000FA000000}"/>
    <cellStyle name="Título 4" xfId="6" builtinId="19" customBuiltin="1"/>
    <cellStyle name="Título 4 2" xfId="94" xr:uid="{00000000-0005-0000-0000-0000FC000000}"/>
    <cellStyle name="Total" xfId="18" builtinId="25" customBuiltin="1"/>
    <cellStyle name="Total 2" xfId="95" xr:uid="{00000000-0005-0000-0000-0000FE000000}"/>
    <cellStyle name="Vírgula" xfId="45" builtinId="3"/>
    <cellStyle name="Vírgula 10" xfId="122" xr:uid="{00000000-0005-0000-0000-000000010000}"/>
    <cellStyle name="Vírgula 10 2" xfId="273" xr:uid="{00000000-0005-0000-0000-000001010000}"/>
    <cellStyle name="Vírgula 11" xfId="126" xr:uid="{00000000-0005-0000-0000-000002010000}"/>
    <cellStyle name="Vírgula 11 2" xfId="277" xr:uid="{00000000-0005-0000-0000-000003010000}"/>
    <cellStyle name="Vírgula 12" xfId="130" xr:uid="{00000000-0005-0000-0000-000004010000}"/>
    <cellStyle name="Vírgula 12 2" xfId="281" xr:uid="{00000000-0005-0000-0000-000005010000}"/>
    <cellStyle name="Vírgula 13" xfId="134" xr:uid="{00000000-0005-0000-0000-000006010000}"/>
    <cellStyle name="Vírgula 13 2" xfId="285" xr:uid="{00000000-0005-0000-0000-000007010000}"/>
    <cellStyle name="Vírgula 14" xfId="138" xr:uid="{00000000-0005-0000-0000-000008010000}"/>
    <cellStyle name="Vírgula 14 2" xfId="289" xr:uid="{00000000-0005-0000-0000-000009010000}"/>
    <cellStyle name="Vírgula 15" xfId="142" xr:uid="{00000000-0005-0000-0000-00000A010000}"/>
    <cellStyle name="Vírgula 15 2" xfId="293" xr:uid="{00000000-0005-0000-0000-00000B010000}"/>
    <cellStyle name="Vírgula 16" xfId="146" xr:uid="{00000000-0005-0000-0000-00000C010000}"/>
    <cellStyle name="Vírgula 16 2" xfId="297" xr:uid="{00000000-0005-0000-0000-00000D010000}"/>
    <cellStyle name="Vírgula 17" xfId="150" xr:uid="{00000000-0005-0000-0000-00000E010000}"/>
    <cellStyle name="Vírgula 17 2" xfId="301" xr:uid="{00000000-0005-0000-0000-00000F010000}"/>
    <cellStyle name="Vírgula 18" xfId="154" xr:uid="{00000000-0005-0000-0000-000010010000}"/>
    <cellStyle name="Vírgula 18 2" xfId="305" xr:uid="{00000000-0005-0000-0000-000011010000}"/>
    <cellStyle name="Vírgula 19" xfId="158" xr:uid="{00000000-0005-0000-0000-000012010000}"/>
    <cellStyle name="Vírgula 19 2" xfId="309" xr:uid="{00000000-0005-0000-0000-000013010000}"/>
    <cellStyle name="Vírgula 2" xfId="96" xr:uid="{00000000-0005-0000-0000-000014010000}"/>
    <cellStyle name="Vírgula 2 2" xfId="97" xr:uid="{00000000-0005-0000-0000-000015010000}"/>
    <cellStyle name="Vírgula 2 2 10" xfId="133" xr:uid="{00000000-0005-0000-0000-000016010000}"/>
    <cellStyle name="Vírgula 2 2 10 2" xfId="284" xr:uid="{00000000-0005-0000-0000-000017010000}"/>
    <cellStyle name="Vírgula 2 2 11" xfId="137" xr:uid="{00000000-0005-0000-0000-000018010000}"/>
    <cellStyle name="Vírgula 2 2 11 2" xfId="288" xr:uid="{00000000-0005-0000-0000-000019010000}"/>
    <cellStyle name="Vírgula 2 2 12" xfId="141" xr:uid="{00000000-0005-0000-0000-00001A010000}"/>
    <cellStyle name="Vírgula 2 2 12 2" xfId="292" xr:uid="{00000000-0005-0000-0000-00001B010000}"/>
    <cellStyle name="Vírgula 2 2 13" xfId="145" xr:uid="{00000000-0005-0000-0000-00001C010000}"/>
    <cellStyle name="Vírgula 2 2 13 2" xfId="296" xr:uid="{00000000-0005-0000-0000-00001D010000}"/>
    <cellStyle name="Vírgula 2 2 14" xfId="149" xr:uid="{00000000-0005-0000-0000-00001E010000}"/>
    <cellStyle name="Vírgula 2 2 14 2" xfId="300" xr:uid="{00000000-0005-0000-0000-00001F010000}"/>
    <cellStyle name="Vírgula 2 2 15" xfId="153" xr:uid="{00000000-0005-0000-0000-000020010000}"/>
    <cellStyle name="Vírgula 2 2 15 2" xfId="304" xr:uid="{00000000-0005-0000-0000-000021010000}"/>
    <cellStyle name="Vírgula 2 2 16" xfId="157" xr:uid="{00000000-0005-0000-0000-000022010000}"/>
    <cellStyle name="Vírgula 2 2 16 2" xfId="308" xr:uid="{00000000-0005-0000-0000-000023010000}"/>
    <cellStyle name="Vírgula 2 2 17" xfId="161" xr:uid="{00000000-0005-0000-0000-000024010000}"/>
    <cellStyle name="Vírgula 2 2 17 2" xfId="312" xr:uid="{00000000-0005-0000-0000-000025010000}"/>
    <cellStyle name="Vírgula 2 2 18" xfId="165" xr:uid="{00000000-0005-0000-0000-000026010000}"/>
    <cellStyle name="Vírgula 2 2 18 2" xfId="316" xr:uid="{00000000-0005-0000-0000-000027010000}"/>
    <cellStyle name="Vírgula 2 2 19" xfId="169" xr:uid="{00000000-0005-0000-0000-000028010000}"/>
    <cellStyle name="Vírgula 2 2 19 2" xfId="320" xr:uid="{00000000-0005-0000-0000-000029010000}"/>
    <cellStyle name="Vírgula 2 2 2" xfId="101" xr:uid="{00000000-0005-0000-0000-00002A010000}"/>
    <cellStyle name="Vírgula 2 2 2 2" xfId="252" xr:uid="{00000000-0005-0000-0000-00002B010000}"/>
    <cellStyle name="Vírgula 2 2 2 3" xfId="407" xr:uid="{00000000-0005-0000-0000-00002C010000}"/>
    <cellStyle name="Vírgula 2 2 2 4" xfId="416" xr:uid="{00000000-0005-0000-0000-00002D010000}"/>
    <cellStyle name="Vírgula 2 2 20" xfId="173" xr:uid="{00000000-0005-0000-0000-00002E010000}"/>
    <cellStyle name="Vírgula 2 2 20 2" xfId="324" xr:uid="{00000000-0005-0000-0000-00002F010000}"/>
    <cellStyle name="Vírgula 2 2 21" xfId="177" xr:uid="{00000000-0005-0000-0000-000030010000}"/>
    <cellStyle name="Vírgula 2 2 21 2" xfId="328" xr:uid="{00000000-0005-0000-0000-000031010000}"/>
    <cellStyle name="Vírgula 2 2 22" xfId="181" xr:uid="{00000000-0005-0000-0000-000032010000}"/>
    <cellStyle name="Vírgula 2 2 22 2" xfId="332" xr:uid="{00000000-0005-0000-0000-000033010000}"/>
    <cellStyle name="Vírgula 2 2 23" xfId="185" xr:uid="{00000000-0005-0000-0000-000034010000}"/>
    <cellStyle name="Vírgula 2 2 23 2" xfId="336" xr:uid="{00000000-0005-0000-0000-000035010000}"/>
    <cellStyle name="Vírgula 2 2 24" xfId="189" xr:uid="{00000000-0005-0000-0000-000036010000}"/>
    <cellStyle name="Vírgula 2 2 24 2" xfId="340" xr:uid="{00000000-0005-0000-0000-000037010000}"/>
    <cellStyle name="Vírgula 2 2 25" xfId="193" xr:uid="{00000000-0005-0000-0000-000038010000}"/>
    <cellStyle name="Vírgula 2 2 25 2" xfId="344" xr:uid="{00000000-0005-0000-0000-000039010000}"/>
    <cellStyle name="Vírgula 2 2 26" xfId="197" xr:uid="{00000000-0005-0000-0000-00003A010000}"/>
    <cellStyle name="Vírgula 2 2 26 2" xfId="348" xr:uid="{00000000-0005-0000-0000-00003B010000}"/>
    <cellStyle name="Vírgula 2 2 27" xfId="201" xr:uid="{00000000-0005-0000-0000-00003C010000}"/>
    <cellStyle name="Vírgula 2 2 27 2" xfId="352" xr:uid="{00000000-0005-0000-0000-00003D010000}"/>
    <cellStyle name="Vírgula 2 2 28" xfId="205" xr:uid="{00000000-0005-0000-0000-00003E010000}"/>
    <cellStyle name="Vírgula 2 2 28 2" xfId="356" xr:uid="{00000000-0005-0000-0000-00003F010000}"/>
    <cellStyle name="Vírgula 2 2 29" xfId="209" xr:uid="{00000000-0005-0000-0000-000040010000}"/>
    <cellStyle name="Vírgula 2 2 29 2" xfId="360" xr:uid="{00000000-0005-0000-0000-000041010000}"/>
    <cellStyle name="Vírgula 2 2 3" xfId="105" xr:uid="{00000000-0005-0000-0000-000042010000}"/>
    <cellStyle name="Vírgula 2 2 3 2" xfId="256" xr:uid="{00000000-0005-0000-0000-000043010000}"/>
    <cellStyle name="Vírgula 2 2 30" xfId="213" xr:uid="{00000000-0005-0000-0000-000044010000}"/>
    <cellStyle name="Vírgula 2 2 30 2" xfId="364" xr:uid="{00000000-0005-0000-0000-000045010000}"/>
    <cellStyle name="Vírgula 2 2 31" xfId="217" xr:uid="{00000000-0005-0000-0000-000046010000}"/>
    <cellStyle name="Vírgula 2 2 31 2" xfId="368" xr:uid="{00000000-0005-0000-0000-000047010000}"/>
    <cellStyle name="Vírgula 2 2 32" xfId="221" xr:uid="{00000000-0005-0000-0000-000048010000}"/>
    <cellStyle name="Vírgula 2 2 32 2" xfId="372" xr:uid="{00000000-0005-0000-0000-000049010000}"/>
    <cellStyle name="Vírgula 2 2 33" xfId="225" xr:uid="{00000000-0005-0000-0000-00004A010000}"/>
    <cellStyle name="Vírgula 2 2 33 2" xfId="376" xr:uid="{00000000-0005-0000-0000-00004B010000}"/>
    <cellStyle name="Vírgula 2 2 34" xfId="229" xr:uid="{00000000-0005-0000-0000-00004C010000}"/>
    <cellStyle name="Vírgula 2 2 34 2" xfId="380" xr:uid="{00000000-0005-0000-0000-00004D010000}"/>
    <cellStyle name="Vírgula 2 2 35" xfId="233" xr:uid="{00000000-0005-0000-0000-00004E010000}"/>
    <cellStyle name="Vírgula 2 2 35 2" xfId="384" xr:uid="{00000000-0005-0000-0000-00004F010000}"/>
    <cellStyle name="Vírgula 2 2 36" xfId="237" xr:uid="{00000000-0005-0000-0000-000050010000}"/>
    <cellStyle name="Vírgula 2 2 36 2" xfId="388" xr:uid="{00000000-0005-0000-0000-000051010000}"/>
    <cellStyle name="Vírgula 2 2 37" xfId="242" xr:uid="{00000000-0005-0000-0000-000052010000}"/>
    <cellStyle name="Vírgula 2 2 37 2" xfId="393" xr:uid="{00000000-0005-0000-0000-000053010000}"/>
    <cellStyle name="Vírgula 2 2 38" xfId="246" xr:uid="{00000000-0005-0000-0000-000054010000}"/>
    <cellStyle name="Vírgula 2 2 38 2" xfId="397" xr:uid="{00000000-0005-0000-0000-000055010000}"/>
    <cellStyle name="Vírgula 2 2 39" xfId="402" xr:uid="{00000000-0005-0000-0000-000056010000}"/>
    <cellStyle name="Vírgula 2 2 4" xfId="109" xr:uid="{00000000-0005-0000-0000-000057010000}"/>
    <cellStyle name="Vírgula 2 2 4 2" xfId="260" xr:uid="{00000000-0005-0000-0000-000058010000}"/>
    <cellStyle name="Vírgula 2 2 40" xfId="411" xr:uid="{00000000-0005-0000-0000-000059010000}"/>
    <cellStyle name="Vírgula 2 2 5" xfId="113" xr:uid="{00000000-0005-0000-0000-00005A010000}"/>
    <cellStyle name="Vírgula 2 2 5 2" xfId="264" xr:uid="{00000000-0005-0000-0000-00005B010000}"/>
    <cellStyle name="Vírgula 2 2 6" xfId="117" xr:uid="{00000000-0005-0000-0000-00005C010000}"/>
    <cellStyle name="Vírgula 2 2 6 2" xfId="268" xr:uid="{00000000-0005-0000-0000-00005D010000}"/>
    <cellStyle name="Vírgula 2 2 7" xfId="121" xr:uid="{00000000-0005-0000-0000-00005E010000}"/>
    <cellStyle name="Vírgula 2 2 7 2" xfId="272" xr:uid="{00000000-0005-0000-0000-00005F010000}"/>
    <cellStyle name="Vírgula 2 2 8" xfId="125" xr:uid="{00000000-0005-0000-0000-000060010000}"/>
    <cellStyle name="Vírgula 2 2 8 2" xfId="276" xr:uid="{00000000-0005-0000-0000-000061010000}"/>
    <cellStyle name="Vírgula 2 2 9" xfId="129" xr:uid="{00000000-0005-0000-0000-000062010000}"/>
    <cellStyle name="Vírgula 2 2 9 2" xfId="280" xr:uid="{00000000-0005-0000-0000-000063010000}"/>
    <cellStyle name="Vírgula 20" xfId="162" xr:uid="{00000000-0005-0000-0000-000064010000}"/>
    <cellStyle name="Vírgula 20 2" xfId="313" xr:uid="{00000000-0005-0000-0000-000065010000}"/>
    <cellStyle name="Vírgula 21" xfId="166" xr:uid="{00000000-0005-0000-0000-000066010000}"/>
    <cellStyle name="Vírgula 21 2" xfId="317" xr:uid="{00000000-0005-0000-0000-000067010000}"/>
    <cellStyle name="Vírgula 22" xfId="170" xr:uid="{00000000-0005-0000-0000-000068010000}"/>
    <cellStyle name="Vírgula 22 2" xfId="321" xr:uid="{00000000-0005-0000-0000-000069010000}"/>
    <cellStyle name="Vírgula 23" xfId="174" xr:uid="{00000000-0005-0000-0000-00006A010000}"/>
    <cellStyle name="Vírgula 23 2" xfId="325" xr:uid="{00000000-0005-0000-0000-00006B010000}"/>
    <cellStyle name="Vírgula 24" xfId="178" xr:uid="{00000000-0005-0000-0000-00006C010000}"/>
    <cellStyle name="Vírgula 24 2" xfId="329" xr:uid="{00000000-0005-0000-0000-00006D010000}"/>
    <cellStyle name="Vírgula 25" xfId="182" xr:uid="{00000000-0005-0000-0000-00006E010000}"/>
    <cellStyle name="Vírgula 25 2" xfId="333" xr:uid="{00000000-0005-0000-0000-00006F010000}"/>
    <cellStyle name="Vírgula 26" xfId="186" xr:uid="{00000000-0005-0000-0000-000070010000}"/>
    <cellStyle name="Vírgula 26 2" xfId="337" xr:uid="{00000000-0005-0000-0000-000071010000}"/>
    <cellStyle name="Vírgula 27" xfId="190" xr:uid="{00000000-0005-0000-0000-000072010000}"/>
    <cellStyle name="Vírgula 27 2" xfId="341" xr:uid="{00000000-0005-0000-0000-000073010000}"/>
    <cellStyle name="Vírgula 28" xfId="194" xr:uid="{00000000-0005-0000-0000-000074010000}"/>
    <cellStyle name="Vírgula 28 2" xfId="345" xr:uid="{00000000-0005-0000-0000-000075010000}"/>
    <cellStyle name="Vírgula 29" xfId="198" xr:uid="{00000000-0005-0000-0000-000076010000}"/>
    <cellStyle name="Vírgula 29 2" xfId="349" xr:uid="{00000000-0005-0000-0000-000077010000}"/>
    <cellStyle name="Vírgula 3" xfId="47" xr:uid="{00000000-0005-0000-0000-000078010000}"/>
    <cellStyle name="Vírgula 3 2" xfId="247" xr:uid="{00000000-0005-0000-0000-000079010000}"/>
    <cellStyle name="Vírgula 3 3" xfId="398" xr:uid="{00000000-0005-0000-0000-00007A010000}"/>
    <cellStyle name="Vírgula 3 4" xfId="403" xr:uid="{00000000-0005-0000-0000-00007B010000}"/>
    <cellStyle name="Vírgula 3 5" xfId="412" xr:uid="{00000000-0005-0000-0000-00007C010000}"/>
    <cellStyle name="Vírgula 30" xfId="202" xr:uid="{00000000-0005-0000-0000-00007D010000}"/>
    <cellStyle name="Vírgula 30 2" xfId="353" xr:uid="{00000000-0005-0000-0000-00007E010000}"/>
    <cellStyle name="Vírgula 31" xfId="206" xr:uid="{00000000-0005-0000-0000-00007F010000}"/>
    <cellStyle name="Vírgula 31 2" xfId="357" xr:uid="{00000000-0005-0000-0000-000080010000}"/>
    <cellStyle name="Vírgula 32" xfId="210" xr:uid="{00000000-0005-0000-0000-000081010000}"/>
    <cellStyle name="Vírgula 32 2" xfId="361" xr:uid="{00000000-0005-0000-0000-000082010000}"/>
    <cellStyle name="Vírgula 33" xfId="214" xr:uid="{00000000-0005-0000-0000-000083010000}"/>
    <cellStyle name="Vírgula 33 2" xfId="365" xr:uid="{00000000-0005-0000-0000-000084010000}"/>
    <cellStyle name="Vírgula 34" xfId="218" xr:uid="{00000000-0005-0000-0000-000085010000}"/>
    <cellStyle name="Vírgula 34 2" xfId="369" xr:uid="{00000000-0005-0000-0000-000086010000}"/>
    <cellStyle name="Vírgula 35" xfId="222" xr:uid="{00000000-0005-0000-0000-000087010000}"/>
    <cellStyle name="Vírgula 35 2" xfId="373" xr:uid="{00000000-0005-0000-0000-000088010000}"/>
    <cellStyle name="Vírgula 36" xfId="226" xr:uid="{00000000-0005-0000-0000-000089010000}"/>
    <cellStyle name="Vírgula 36 2" xfId="377" xr:uid="{00000000-0005-0000-0000-00008A010000}"/>
    <cellStyle name="Vírgula 37" xfId="230" xr:uid="{00000000-0005-0000-0000-00008B010000}"/>
    <cellStyle name="Vírgula 37 2" xfId="381" xr:uid="{00000000-0005-0000-0000-00008C010000}"/>
    <cellStyle name="Vírgula 38" xfId="234" xr:uid="{00000000-0005-0000-0000-00008D010000}"/>
    <cellStyle name="Vírgula 38 2" xfId="385" xr:uid="{00000000-0005-0000-0000-00008E010000}"/>
    <cellStyle name="Vírgula 39" xfId="238" xr:uid="{00000000-0005-0000-0000-00008F010000}"/>
    <cellStyle name="Vírgula 39 2" xfId="389" xr:uid="{00000000-0005-0000-0000-000090010000}"/>
    <cellStyle name="Vírgula 4" xfId="98" xr:uid="{00000000-0005-0000-0000-000091010000}"/>
    <cellStyle name="Vírgula 4 2" xfId="249" xr:uid="{00000000-0005-0000-0000-000092010000}"/>
    <cellStyle name="Vírgula 40" xfId="243" xr:uid="{00000000-0005-0000-0000-000093010000}"/>
    <cellStyle name="Vírgula 40 2" xfId="394" xr:uid="{00000000-0005-0000-0000-000094010000}"/>
    <cellStyle name="Vírgula 41" xfId="399" xr:uid="{00000000-0005-0000-0000-000095010000}"/>
    <cellStyle name="Vírgula 42" xfId="408" xr:uid="{00000000-0005-0000-0000-000096010000}"/>
    <cellStyle name="Vírgula 5" xfId="102" xr:uid="{00000000-0005-0000-0000-000097010000}"/>
    <cellStyle name="Vírgula 5 2" xfId="253" xr:uid="{00000000-0005-0000-0000-000098010000}"/>
    <cellStyle name="Vírgula 6" xfId="106" xr:uid="{00000000-0005-0000-0000-000099010000}"/>
    <cellStyle name="Vírgula 6 2" xfId="257" xr:uid="{00000000-0005-0000-0000-00009A010000}"/>
    <cellStyle name="Vírgula 7" xfId="110" xr:uid="{00000000-0005-0000-0000-00009B010000}"/>
    <cellStyle name="Vírgula 7 2" xfId="261" xr:uid="{00000000-0005-0000-0000-00009C010000}"/>
    <cellStyle name="Vírgula 8" xfId="114" xr:uid="{00000000-0005-0000-0000-00009D010000}"/>
    <cellStyle name="Vírgula 8 2" xfId="265" xr:uid="{00000000-0005-0000-0000-00009E010000}"/>
    <cellStyle name="Vírgula 9" xfId="118" xr:uid="{00000000-0005-0000-0000-00009F010000}"/>
    <cellStyle name="Vírgula 9 2" xfId="269" xr:uid="{00000000-0005-0000-0000-0000A0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11" Type="http://schemas.openxmlformats.org/officeDocument/2006/relationships/calcChain" Target="calcChain.xml"/><Relationship Id="rId5" Type="http://schemas.openxmlformats.org/officeDocument/2006/relationships/chartsheet" Target="chartsheets/sheet2.xml"/><Relationship Id="rId10" Type="http://schemas.openxmlformats.org/officeDocument/2006/relationships/sharedStrings" Target="sharedStrings.xml"/><Relationship Id="rId4" Type="http://schemas.openxmlformats.org/officeDocument/2006/relationships/chartsheet" Target="chartsheets/sheet1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7705-4DA1-97DA-475F1E5E73A4}"/>
            </c:ext>
          </c:extLst>
        </c:ser>
        <c:ser>
          <c:idx val="1"/>
          <c:order val="1"/>
          <c:spPr>
            <a:ln>
              <a:noFill/>
            </a:ln>
          </c:spPr>
          <c:marker>
            <c:symbol val="circle"/>
            <c:size val="3"/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7705-4DA1-97DA-475F1E5E73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0235248"/>
        <c:axId val="230237208"/>
      </c:lineChart>
      <c:catAx>
        <c:axId val="230235248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crossAx val="230237208"/>
        <c:crosses val="autoZero"/>
        <c:auto val="1"/>
        <c:lblAlgn val="ctr"/>
        <c:lblOffset val="100"/>
        <c:noMultiLvlLbl val="1"/>
      </c:catAx>
      <c:valAx>
        <c:axId val="230237208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30235248"/>
        <c:crosses val="autoZero"/>
        <c:crossBetween val="between"/>
      </c:valAx>
    </c:plotArea>
    <c:legend>
      <c:legendPos val="b"/>
      <c:overlay val="0"/>
    </c:legend>
    <c:plotVisOnly val="1"/>
    <c:dispBlanksAs val="span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7C83-42BB-A3D2-944717B8BDF9}"/>
            </c:ext>
          </c:extLst>
        </c:ser>
        <c:ser>
          <c:idx val="1"/>
          <c:order val="1"/>
          <c:marker>
            <c:symbol val="none"/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7C83-42BB-A3D2-944717B8BD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0237992"/>
        <c:axId val="230238384"/>
      </c:lineChart>
      <c:catAx>
        <c:axId val="230237992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crossAx val="230238384"/>
        <c:crosses val="autoZero"/>
        <c:auto val="1"/>
        <c:lblAlgn val="ctr"/>
        <c:lblOffset val="100"/>
        <c:tickLblSkip val="1"/>
        <c:noMultiLvlLbl val="1"/>
      </c:catAx>
      <c:valAx>
        <c:axId val="2302383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30237992"/>
        <c:crosses val="autoZero"/>
        <c:crossBetween val="midCat"/>
      </c:valAx>
    </c:plotArea>
    <c:legend>
      <c:legendPos val="b"/>
      <c:overlay val="0"/>
    </c:legend>
    <c:plotVisOnly val="1"/>
    <c:dispBlanksAs val="span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027150314384022E-2"/>
          <c:y val="2.3465697963139739E-2"/>
          <c:w val="0.89523147652826562"/>
          <c:h val="0.85778374452641237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C52F-42B3-9865-FCAE3070405A}"/>
            </c:ext>
          </c:extLst>
        </c:ser>
        <c:ser>
          <c:idx val="1"/>
          <c:order val="1"/>
          <c:marker>
            <c:symbol val="none"/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C52F-42B3-9865-FCAE3070405A}"/>
            </c:ext>
          </c:extLst>
        </c:ser>
        <c:ser>
          <c:idx val="2"/>
          <c:order val="2"/>
          <c:marker>
            <c:symbol val="none"/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C52F-42B3-9865-FCAE3070405A}"/>
            </c:ext>
          </c:extLst>
        </c:ser>
        <c:ser>
          <c:idx val="3"/>
          <c:order val="3"/>
          <c:marker>
            <c:symbol val="none"/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3-C52F-42B3-9865-FCAE307040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2215048"/>
        <c:axId val="232215440"/>
      </c:lineChart>
      <c:catAx>
        <c:axId val="232215048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crossAx val="232215440"/>
        <c:crosses val="autoZero"/>
        <c:auto val="1"/>
        <c:lblAlgn val="ctr"/>
        <c:lblOffset val="100"/>
        <c:noMultiLvlLbl val="1"/>
      </c:catAx>
      <c:valAx>
        <c:axId val="232215440"/>
        <c:scaling>
          <c:orientation val="minMax"/>
          <c:min val="19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32215048"/>
        <c:crosses val="autoZero"/>
        <c:crossBetween val="between"/>
      </c:valAx>
    </c:plotArea>
    <c:legend>
      <c:legendPos val="b"/>
      <c:overlay val="0"/>
    </c:legend>
    <c:plotVisOnly val="1"/>
    <c:dispBlanksAs val="span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CCA9-4287-B6B9-F69EECD6322C}"/>
            </c:ext>
          </c:extLst>
        </c:ser>
        <c:ser>
          <c:idx val="1"/>
          <c:order val="1"/>
          <c:trendline>
            <c:trendlineType val="poly"/>
            <c:order val="2"/>
            <c:dispRSqr val="0"/>
            <c:dispEq val="0"/>
          </c:trendline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CCA9-4287-B6B9-F69EECD632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2216224"/>
        <c:axId val="232216616"/>
      </c:lineChart>
      <c:catAx>
        <c:axId val="232216224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crossAx val="232216616"/>
        <c:crosses val="autoZero"/>
        <c:auto val="1"/>
        <c:lblAlgn val="ctr"/>
        <c:lblOffset val="100"/>
        <c:tickLblSkip val="1"/>
        <c:noMultiLvlLbl val="1"/>
      </c:catAx>
      <c:valAx>
        <c:axId val="2322166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32216224"/>
        <c:crosses val="autoZero"/>
        <c:crossBetween val="midCat"/>
      </c:valAx>
    </c:plotArea>
    <c:legend>
      <c:legendPos val="b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 codeName="Gráf4"/>
  <sheetViews>
    <sheetView zoomScale="94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400-000000000000}">
  <sheetPr codeName="Gráf5"/>
  <sheetViews>
    <sheetView zoomScale="80" workbookViewId="0"/>
  </sheetViews>
  <pageMargins left="0.511811024" right="0.511811024" top="0.78740157499999996" bottom="0.78740157499999996" header="0.31496062000000002" footer="0.31496062000000002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500-000000000000}">
  <sheetPr codeName="Gráf6"/>
  <sheetViews>
    <sheetView zoomScale="94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600-000000000000}">
  <sheetPr codeName="Gráf9"/>
  <sheetViews>
    <sheetView zoomScale="94" workbookViewId="0" zoomToFit="1"/>
  </sheetViews>
  <pageMargins left="0.511811024" right="0.511811024" top="0.78740157499999996" bottom="0.78740157499999996" header="0.31496062000000002" footer="0.31496062000000002"/>
  <pageSetup paperSize="9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36463" cy="600885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644063" cy="601265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636463" cy="600885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636463" cy="600885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megroup.com/europe/products/energy/biofuels/european-gasoil-ice-calendar-future_quotes_settlements_futures.html?sector=AGRICULTURE&amp;clearingCode=0B" TargetMode="External"/><Relationship Id="rId13" Type="http://schemas.openxmlformats.org/officeDocument/2006/relationships/hyperlink" Target="http://www.safras.com.br/safrasprodutos/Safrasnet.aspx" TargetMode="External"/><Relationship Id="rId18" Type="http://schemas.openxmlformats.org/officeDocument/2006/relationships/hyperlink" Target="http://www.safras.com.br/safrasprodutos/Safrasnet.aspx" TargetMode="External"/><Relationship Id="rId3" Type="http://schemas.openxmlformats.org/officeDocument/2006/relationships/hyperlink" Target="http://www.valor.com.br/valor-data/commodities/minerais" TargetMode="External"/><Relationship Id="rId7" Type="http://schemas.openxmlformats.org/officeDocument/2006/relationships/hyperlink" Target="http://cepea.esalq.usp.br/boi/" TargetMode="External"/><Relationship Id="rId12" Type="http://schemas.openxmlformats.org/officeDocument/2006/relationships/hyperlink" Target="http://www.safras.com.br/safrasprodutos/Safrasnet.aspx" TargetMode="External"/><Relationship Id="rId17" Type="http://schemas.openxmlformats.org/officeDocument/2006/relationships/hyperlink" Target="http://www.cmegroup.com/europe/products/energy/biofuels/european-rme-biodiesel-fob-ara-red-compliant-argus-vs-european-gasoil-ice-spread-calendar-futures.html_quotes_settlements_futures.html" TargetMode="External"/><Relationship Id="rId2" Type="http://schemas.openxmlformats.org/officeDocument/2006/relationships/hyperlink" Target="http://www.valor.com.br/valor-data/commodities/agricolas" TargetMode="External"/><Relationship Id="rId16" Type="http://schemas.openxmlformats.org/officeDocument/2006/relationships/hyperlink" Target="http://www.cmegroup.com/europe/products/energy/biofuels/european-fame-0-biodiesel-fob-ara-red-compliant-argus-vs-european-gasoil-ice-spread-calendar-futures.html_quotes_settlements_futures.html" TargetMode="External"/><Relationship Id="rId1" Type="http://schemas.openxmlformats.org/officeDocument/2006/relationships/hyperlink" Target="http://www.valor.com.br/valor-data/commodities/agricolas" TargetMode="External"/><Relationship Id="rId6" Type="http://schemas.openxmlformats.org/officeDocument/2006/relationships/hyperlink" Target="http://www.safras.com.br/safrasprodutos/Safrasnet.aspx" TargetMode="External"/><Relationship Id="rId11" Type="http://schemas.openxmlformats.org/officeDocument/2006/relationships/hyperlink" Target="http://www.safras.com.br/safrasprodutos/Safrasnet.aspx" TargetMode="External"/><Relationship Id="rId5" Type="http://schemas.openxmlformats.org/officeDocument/2006/relationships/hyperlink" Target="http://www.bcb.gov.br/pt-br/paginas/default.aspx" TargetMode="External"/><Relationship Id="rId15" Type="http://schemas.openxmlformats.org/officeDocument/2006/relationships/hyperlink" Target="http://www.safras.com.br/safrasprodutos/Safrasnet.aspx" TargetMode="External"/><Relationship Id="rId10" Type="http://schemas.openxmlformats.org/officeDocument/2006/relationships/hyperlink" Target="http://www.safras.com.br/safrasprodutos/Safrasnet.aspx" TargetMode="External"/><Relationship Id="rId19" Type="http://schemas.openxmlformats.org/officeDocument/2006/relationships/hyperlink" Target="http://www.safras.com.br/safrasprodutos/Safrasnet.aspx" TargetMode="External"/><Relationship Id="rId4" Type="http://schemas.openxmlformats.org/officeDocument/2006/relationships/hyperlink" Target="http://www.safras.com.br/safrasprodutos/Safrasnet.aspx" TargetMode="External"/><Relationship Id="rId9" Type="http://schemas.openxmlformats.org/officeDocument/2006/relationships/hyperlink" Target="http://www.safras.com.br/safrasprodutos/Safrasnet.aspx" TargetMode="External"/><Relationship Id="rId14" Type="http://schemas.openxmlformats.org/officeDocument/2006/relationships/hyperlink" Target="http://www.safras.com.br/safrasprodutos/Safrasnet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D145"/>
  <sheetViews>
    <sheetView tabSelected="1" zoomScaleNormal="100" workbookViewId="0">
      <pane xSplit="1" ySplit="1" topLeftCell="LF32" activePane="bottomRight" state="frozen"/>
      <selection pane="topRight" activeCell="B1" sqref="B1"/>
      <selection pane="bottomLeft" activeCell="A2" sqref="A2"/>
      <selection pane="bottomRight" activeCell="LN44" sqref="LN44"/>
    </sheetView>
  </sheetViews>
  <sheetFormatPr defaultColWidth="0" defaultRowHeight="15" zeroHeight="1" x14ac:dyDescent="0.25"/>
  <cols>
    <col min="1" max="1" width="36.28515625" bestFit="1" customWidth="1"/>
    <col min="2" max="2" width="11.7109375" customWidth="1"/>
    <col min="3" max="5" width="12.140625" customWidth="1"/>
    <col min="6" max="7" width="11.7109375" customWidth="1"/>
    <col min="8" max="12" width="12.140625" customWidth="1"/>
    <col min="13" max="14" width="11.7109375" customWidth="1"/>
    <col min="15" max="19" width="12.140625" customWidth="1"/>
    <col min="20" max="21" width="11.7109375" customWidth="1"/>
    <col min="22" max="26" width="12.140625" customWidth="1"/>
    <col min="27" max="28" width="11.7109375" customWidth="1"/>
    <col min="29" max="33" width="12.140625" customWidth="1"/>
    <col min="34" max="35" width="11.7109375" customWidth="1"/>
    <col min="36" max="40" width="12.140625" customWidth="1"/>
    <col min="41" max="42" width="11.7109375" customWidth="1"/>
    <col min="43" max="47" width="12.140625" customWidth="1"/>
    <col min="48" max="49" width="11.7109375" customWidth="1"/>
    <col min="50" max="54" width="12.140625" customWidth="1"/>
    <col min="55" max="56" width="11.7109375" customWidth="1"/>
    <col min="57" max="59" width="12.140625" customWidth="1"/>
    <col min="60" max="60" width="12.140625" bestFit="1" customWidth="1"/>
    <col min="61" max="61" width="11.7109375" style="67" bestFit="1" customWidth="1"/>
    <col min="62" max="62" width="12.140625" bestFit="1" customWidth="1"/>
    <col min="63" max="64" width="11.7109375" bestFit="1" customWidth="1"/>
    <col min="65" max="69" width="12.140625" bestFit="1" customWidth="1"/>
    <col min="70" max="71" width="11.7109375" bestFit="1" customWidth="1"/>
    <col min="72" max="76" width="12.140625" bestFit="1" customWidth="1"/>
    <col min="77" max="78" width="11.7109375" bestFit="1" customWidth="1"/>
    <col min="79" max="83" width="12.140625" bestFit="1" customWidth="1"/>
    <col min="84" max="85" width="11.7109375" bestFit="1" customWidth="1"/>
    <col min="86" max="90" width="12.140625" bestFit="1" customWidth="1"/>
    <col min="91" max="92" width="11.7109375" bestFit="1" customWidth="1"/>
    <col min="93" max="97" width="12.140625" bestFit="1" customWidth="1"/>
    <col min="98" max="99" width="11.7109375" bestFit="1" customWidth="1"/>
    <col min="100" max="104" width="12.140625" bestFit="1" customWidth="1"/>
    <col min="105" max="106" width="11.7109375" bestFit="1" customWidth="1"/>
    <col min="107" max="111" width="12.140625" bestFit="1" customWidth="1"/>
    <col min="112" max="113" width="11.7109375" bestFit="1" customWidth="1"/>
    <col min="114" max="118" width="12.140625" bestFit="1" customWidth="1"/>
    <col min="119" max="120" width="11.7109375" bestFit="1" customWidth="1"/>
    <col min="121" max="125" width="12.140625" bestFit="1" customWidth="1"/>
    <col min="126" max="127" width="11.7109375" bestFit="1" customWidth="1"/>
    <col min="128" max="132" width="12.140625" bestFit="1" customWidth="1"/>
    <col min="133" max="134" width="11.7109375" bestFit="1" customWidth="1"/>
    <col min="135" max="139" width="12.140625" bestFit="1" customWidth="1"/>
    <col min="140" max="141" width="11.7109375" bestFit="1" customWidth="1"/>
    <col min="142" max="146" width="12.140625" bestFit="1" customWidth="1"/>
    <col min="147" max="148" width="11.7109375" bestFit="1" customWidth="1"/>
    <col min="149" max="153" width="12.140625" bestFit="1" customWidth="1"/>
    <col min="154" max="155" width="11.7109375" bestFit="1" customWidth="1"/>
    <col min="156" max="160" width="12.140625" bestFit="1" customWidth="1"/>
    <col min="161" max="162" width="11.7109375" bestFit="1" customWidth="1"/>
    <col min="163" max="167" width="12.140625" bestFit="1" customWidth="1"/>
    <col min="168" max="169" width="11.7109375" bestFit="1" customWidth="1"/>
    <col min="170" max="174" width="12.140625" bestFit="1" customWidth="1"/>
    <col min="175" max="176" width="11.7109375" bestFit="1" customWidth="1"/>
    <col min="177" max="181" width="12.140625" bestFit="1" customWidth="1"/>
    <col min="182" max="183" width="11.7109375" bestFit="1" customWidth="1"/>
    <col min="184" max="189" width="12.140625" bestFit="1" customWidth="1"/>
    <col min="190" max="190" width="11.7109375" bestFit="1" customWidth="1"/>
    <col min="191" max="195" width="12.140625" bestFit="1" customWidth="1"/>
    <col min="196" max="197" width="11.7109375" bestFit="1" customWidth="1"/>
    <col min="198" max="202" width="12.140625" bestFit="1" customWidth="1"/>
    <col min="203" max="204" width="11.7109375" bestFit="1" customWidth="1"/>
    <col min="205" max="209" width="12.140625" bestFit="1" customWidth="1"/>
    <col min="210" max="211" width="11.7109375" bestFit="1" customWidth="1"/>
    <col min="212" max="216" width="12.140625" bestFit="1" customWidth="1"/>
    <col min="217" max="218" width="11.7109375" bestFit="1" customWidth="1"/>
    <col min="219" max="223" width="12.140625" bestFit="1" customWidth="1"/>
    <col min="224" max="225" width="11.7109375" bestFit="1" customWidth="1"/>
    <col min="226" max="230" width="12.140625" bestFit="1" customWidth="1"/>
    <col min="231" max="232" width="11.7109375" bestFit="1" customWidth="1"/>
    <col min="233" max="237" width="12.140625" bestFit="1" customWidth="1"/>
    <col min="238" max="239" width="11.7109375" bestFit="1" customWidth="1"/>
    <col min="240" max="245" width="12.140625" bestFit="1" customWidth="1"/>
    <col min="246" max="246" width="11.7109375" bestFit="1" customWidth="1"/>
    <col min="247" max="251" width="12.140625" bestFit="1" customWidth="1"/>
    <col min="252" max="253" width="11.7109375" bestFit="1" customWidth="1"/>
    <col min="254" max="258" width="12.140625" bestFit="1" customWidth="1"/>
    <col min="259" max="260" width="11.7109375" bestFit="1" customWidth="1"/>
    <col min="261" max="265" width="12.140625" bestFit="1" customWidth="1"/>
    <col min="266" max="267" width="11.7109375" bestFit="1" customWidth="1"/>
    <col min="268" max="272" width="12.140625" bestFit="1" customWidth="1"/>
    <col min="273" max="274" width="11.7109375" bestFit="1" customWidth="1"/>
    <col min="275" max="279" width="12.140625" bestFit="1" customWidth="1"/>
    <col min="280" max="281" width="11.7109375" bestFit="1" customWidth="1"/>
    <col min="282" max="286" width="12.140625" bestFit="1" customWidth="1"/>
    <col min="287" max="288" width="11.7109375" bestFit="1" customWidth="1"/>
    <col min="289" max="293" width="12.140625" bestFit="1" customWidth="1"/>
    <col min="294" max="295" width="11.7109375" bestFit="1" customWidth="1"/>
    <col min="296" max="300" width="12.140625" bestFit="1" customWidth="1"/>
    <col min="301" max="302" width="11.7109375" bestFit="1" customWidth="1"/>
    <col min="303" max="307" width="12.140625" bestFit="1" customWidth="1"/>
    <col min="308" max="309" width="11.7109375" bestFit="1" customWidth="1"/>
    <col min="310" max="314" width="12.140625" bestFit="1" customWidth="1"/>
    <col min="315" max="316" width="11.7109375" bestFit="1" customWidth="1"/>
    <col min="317" max="320" width="12.140625" bestFit="1" customWidth="1"/>
    <col min="321" max="321" width="13.28515625" bestFit="1" customWidth="1"/>
    <col min="322" max="323" width="11.7109375" bestFit="1" customWidth="1"/>
    <col min="324" max="328" width="12.140625" bestFit="1" customWidth="1"/>
    <col min="329" max="330" width="11.7109375" bestFit="1" customWidth="1"/>
    <col min="331" max="339" width="12.140625" bestFit="1" customWidth="1"/>
    <col min="340" max="340" width="13.28515625" bestFit="1" customWidth="1"/>
    <col min="341" max="342" width="12.140625" bestFit="1" customWidth="1"/>
    <col min="343" max="344" width="11.7109375" bestFit="1" customWidth="1"/>
    <col min="345" max="349" width="12.140625" bestFit="1" customWidth="1"/>
    <col min="350" max="351" width="11.7109375" bestFit="1" customWidth="1"/>
    <col min="352" max="358" width="12.140625" bestFit="1" customWidth="1"/>
    <col min="359" max="363" width="12.7109375" bestFit="1" customWidth="1"/>
    <col min="364" max="365" width="12.140625" bestFit="1" customWidth="1"/>
    <col min="366" max="367" width="12.7109375" bestFit="1" customWidth="1"/>
    <col min="368" max="368" width="9.140625" customWidth="1"/>
    <col min="369" max="16384" width="9.140625" hidden="1"/>
  </cols>
  <sheetData>
    <row r="1" spans="1:367" ht="15.75" x14ac:dyDescent="0.25">
      <c r="A1" s="15"/>
      <c r="B1" s="16">
        <v>43466</v>
      </c>
      <c r="C1" s="16">
        <v>43467</v>
      </c>
      <c r="D1" s="16">
        <v>43468</v>
      </c>
      <c r="E1" s="16">
        <v>43469</v>
      </c>
      <c r="F1" s="16">
        <v>43470</v>
      </c>
      <c r="G1" s="16">
        <v>43471</v>
      </c>
      <c r="H1" s="16">
        <v>43472</v>
      </c>
      <c r="I1" s="16">
        <v>43473</v>
      </c>
      <c r="J1" s="16">
        <v>43474</v>
      </c>
      <c r="K1" s="16">
        <v>43475</v>
      </c>
      <c r="L1" s="16">
        <v>43476</v>
      </c>
      <c r="M1" s="16">
        <v>43477</v>
      </c>
      <c r="N1" s="16">
        <v>43478</v>
      </c>
      <c r="O1" s="16">
        <v>43479</v>
      </c>
      <c r="P1" s="16">
        <v>43480</v>
      </c>
      <c r="Q1" s="16">
        <v>43481</v>
      </c>
      <c r="R1" s="16">
        <v>43482</v>
      </c>
      <c r="S1" s="16">
        <v>43483</v>
      </c>
      <c r="T1" s="16">
        <v>43484</v>
      </c>
      <c r="U1" s="16">
        <v>43485</v>
      </c>
      <c r="V1" s="16">
        <v>43486</v>
      </c>
      <c r="W1" s="16">
        <v>43487</v>
      </c>
      <c r="X1" s="16">
        <v>43488</v>
      </c>
      <c r="Y1" s="16">
        <v>43489</v>
      </c>
      <c r="Z1" s="16">
        <v>43490</v>
      </c>
      <c r="AA1" s="16">
        <v>43491</v>
      </c>
      <c r="AB1" s="16">
        <v>43492</v>
      </c>
      <c r="AC1" s="16">
        <v>43493</v>
      </c>
      <c r="AD1" s="16">
        <v>43494</v>
      </c>
      <c r="AE1" s="16">
        <v>43495</v>
      </c>
      <c r="AF1" s="16">
        <v>43496</v>
      </c>
      <c r="AG1" s="16">
        <v>43497</v>
      </c>
      <c r="AH1" s="16">
        <v>43498</v>
      </c>
      <c r="AI1" s="16">
        <v>43499</v>
      </c>
      <c r="AJ1" s="16">
        <v>43500</v>
      </c>
      <c r="AK1" s="16">
        <v>43501</v>
      </c>
      <c r="AL1" s="16">
        <v>43502</v>
      </c>
      <c r="AM1" s="16">
        <v>43503</v>
      </c>
      <c r="AN1" s="16">
        <v>43504</v>
      </c>
      <c r="AO1" s="16">
        <v>43505</v>
      </c>
      <c r="AP1" s="16">
        <v>43506</v>
      </c>
      <c r="AQ1" s="16">
        <v>43507</v>
      </c>
      <c r="AR1" s="16">
        <v>43508</v>
      </c>
      <c r="AS1" s="16">
        <v>43509</v>
      </c>
      <c r="AT1" s="16">
        <v>43510</v>
      </c>
      <c r="AU1" s="16">
        <v>43511</v>
      </c>
      <c r="AV1" s="16">
        <v>43512</v>
      </c>
      <c r="AW1" s="16">
        <v>43513</v>
      </c>
      <c r="AX1" s="16">
        <v>43514</v>
      </c>
      <c r="AY1" s="16">
        <v>43515</v>
      </c>
      <c r="AZ1" s="16">
        <v>43516</v>
      </c>
      <c r="BA1" s="16">
        <v>43517</v>
      </c>
      <c r="BB1" s="16">
        <v>43518</v>
      </c>
      <c r="BC1" s="16">
        <v>43519</v>
      </c>
      <c r="BD1" s="16">
        <v>43520</v>
      </c>
      <c r="BE1" s="16">
        <v>43521</v>
      </c>
      <c r="BF1" s="16">
        <v>43522</v>
      </c>
      <c r="BG1" s="72">
        <v>43523</v>
      </c>
      <c r="BH1" s="16">
        <v>43524</v>
      </c>
      <c r="BI1" s="53"/>
      <c r="BJ1" s="16">
        <v>43525</v>
      </c>
      <c r="BK1" s="16">
        <v>43526</v>
      </c>
      <c r="BL1" s="16">
        <v>43527</v>
      </c>
      <c r="BM1" s="16">
        <v>43528</v>
      </c>
      <c r="BN1" s="16">
        <v>43529</v>
      </c>
      <c r="BO1" s="16">
        <v>43530</v>
      </c>
      <c r="BP1" s="16">
        <v>43531</v>
      </c>
      <c r="BQ1" s="16">
        <v>43532</v>
      </c>
      <c r="BR1" s="16">
        <v>43533</v>
      </c>
      <c r="BS1" s="16">
        <v>43534</v>
      </c>
      <c r="BT1" s="16">
        <v>43535</v>
      </c>
      <c r="BU1" s="16">
        <v>43536</v>
      </c>
      <c r="BV1" s="16">
        <v>43537</v>
      </c>
      <c r="BW1" s="16">
        <v>43538</v>
      </c>
      <c r="BX1" s="16">
        <v>43539</v>
      </c>
      <c r="BY1" s="16">
        <v>43540</v>
      </c>
      <c r="BZ1" s="16">
        <v>43541</v>
      </c>
      <c r="CA1" s="16">
        <v>43542</v>
      </c>
      <c r="CB1" s="16">
        <v>43543</v>
      </c>
      <c r="CC1" s="16">
        <v>43544</v>
      </c>
      <c r="CD1" s="16">
        <v>43545</v>
      </c>
      <c r="CE1" s="16">
        <v>43546</v>
      </c>
      <c r="CF1" s="16">
        <v>43547</v>
      </c>
      <c r="CG1" s="16">
        <v>43548</v>
      </c>
      <c r="CH1" s="16">
        <v>43549</v>
      </c>
      <c r="CI1" s="16">
        <v>43550</v>
      </c>
      <c r="CJ1" s="16">
        <v>43551</v>
      </c>
      <c r="CK1" s="16">
        <v>43552</v>
      </c>
      <c r="CL1" s="16">
        <v>43553</v>
      </c>
      <c r="CM1" s="16">
        <v>43554</v>
      </c>
      <c r="CN1" s="16">
        <v>43555</v>
      </c>
      <c r="CO1" s="16">
        <v>43556</v>
      </c>
      <c r="CP1" s="16">
        <v>43557</v>
      </c>
      <c r="CQ1" s="16">
        <v>43558</v>
      </c>
      <c r="CR1" s="16">
        <v>43559</v>
      </c>
      <c r="CS1" s="16">
        <v>43560</v>
      </c>
      <c r="CT1" s="16">
        <v>43561</v>
      </c>
      <c r="CU1" s="16">
        <v>43562</v>
      </c>
      <c r="CV1" s="16">
        <v>43563</v>
      </c>
      <c r="CW1" s="16">
        <v>43564</v>
      </c>
      <c r="CX1" s="16">
        <v>43565</v>
      </c>
      <c r="CY1" s="16">
        <v>43566</v>
      </c>
      <c r="CZ1" s="16">
        <v>43567</v>
      </c>
      <c r="DA1" s="16">
        <v>43568</v>
      </c>
      <c r="DB1" s="16">
        <v>43569</v>
      </c>
      <c r="DC1" s="16">
        <v>43570</v>
      </c>
      <c r="DD1" s="16">
        <v>43571</v>
      </c>
      <c r="DE1" s="16">
        <v>43572</v>
      </c>
      <c r="DF1" s="16">
        <v>43573</v>
      </c>
      <c r="DG1" s="16">
        <v>43574</v>
      </c>
      <c r="DH1" s="16">
        <v>43575</v>
      </c>
      <c r="DI1" s="16">
        <v>43576</v>
      </c>
      <c r="DJ1" s="16">
        <v>43577</v>
      </c>
      <c r="DK1" s="16">
        <v>43578</v>
      </c>
      <c r="DL1" s="16">
        <v>43579</v>
      </c>
      <c r="DM1" s="16">
        <v>43580</v>
      </c>
      <c r="DN1" s="16">
        <v>43581</v>
      </c>
      <c r="DO1" s="16">
        <v>43582</v>
      </c>
      <c r="DP1" s="16">
        <v>43583</v>
      </c>
      <c r="DQ1" s="16">
        <v>43584</v>
      </c>
      <c r="DR1" s="16">
        <v>43585</v>
      </c>
      <c r="DS1" s="16">
        <v>43586</v>
      </c>
      <c r="DT1" s="16">
        <v>43587</v>
      </c>
      <c r="DU1" s="16">
        <v>43588</v>
      </c>
      <c r="DV1" s="16">
        <v>43589</v>
      </c>
      <c r="DW1" s="16">
        <v>43590</v>
      </c>
      <c r="DX1" s="16">
        <v>43591</v>
      </c>
      <c r="DY1" s="16">
        <v>43592</v>
      </c>
      <c r="DZ1" s="16">
        <v>43593</v>
      </c>
      <c r="EA1" s="16">
        <v>43594</v>
      </c>
      <c r="EB1" s="16">
        <v>43595</v>
      </c>
      <c r="EC1" s="16">
        <v>43596</v>
      </c>
      <c r="ED1" s="16">
        <v>43597</v>
      </c>
      <c r="EE1" s="16">
        <v>43598</v>
      </c>
      <c r="EF1" s="16">
        <v>43599</v>
      </c>
      <c r="EG1" s="16">
        <v>43600</v>
      </c>
      <c r="EH1" s="16">
        <v>43601</v>
      </c>
      <c r="EI1" s="16">
        <v>43602</v>
      </c>
      <c r="EJ1" s="16">
        <v>43603</v>
      </c>
      <c r="EK1" s="16">
        <v>43604</v>
      </c>
      <c r="EL1" s="16">
        <v>43605</v>
      </c>
      <c r="EM1" s="16">
        <v>43606</v>
      </c>
      <c r="EN1" s="16">
        <v>43607</v>
      </c>
      <c r="EO1" s="16">
        <v>43608</v>
      </c>
      <c r="EP1" s="16">
        <v>43609</v>
      </c>
      <c r="EQ1" s="16">
        <v>43610</v>
      </c>
      <c r="ER1" s="16">
        <v>43611</v>
      </c>
      <c r="ES1" s="16">
        <v>43612</v>
      </c>
      <c r="ET1" s="16">
        <v>43613</v>
      </c>
      <c r="EU1" s="16">
        <v>43614</v>
      </c>
      <c r="EV1" s="16">
        <v>43615</v>
      </c>
      <c r="EW1" s="16">
        <v>43616</v>
      </c>
      <c r="EX1" s="16">
        <v>43617</v>
      </c>
      <c r="EY1" s="16">
        <v>43618</v>
      </c>
      <c r="EZ1" s="16">
        <v>43619</v>
      </c>
      <c r="FA1" s="16">
        <v>43620</v>
      </c>
      <c r="FB1" s="16">
        <v>43621</v>
      </c>
      <c r="FC1" s="16">
        <v>43622</v>
      </c>
      <c r="FD1" s="16">
        <v>43623</v>
      </c>
      <c r="FE1" s="16">
        <v>43624</v>
      </c>
      <c r="FF1" s="16">
        <v>43625</v>
      </c>
      <c r="FG1" s="16">
        <v>43626</v>
      </c>
      <c r="FH1" s="16">
        <v>43627</v>
      </c>
      <c r="FI1" s="16">
        <v>43628</v>
      </c>
      <c r="FJ1" s="16">
        <v>43629</v>
      </c>
      <c r="FK1" s="16">
        <v>43630</v>
      </c>
      <c r="FL1" s="16">
        <v>43631</v>
      </c>
      <c r="FM1" s="16">
        <v>43632</v>
      </c>
      <c r="FN1" s="16">
        <v>43633</v>
      </c>
      <c r="FO1" s="16">
        <v>43634</v>
      </c>
      <c r="FP1" s="16">
        <v>43635</v>
      </c>
      <c r="FQ1" s="16">
        <v>43636</v>
      </c>
      <c r="FR1" s="16">
        <v>43637</v>
      </c>
      <c r="FS1" s="16">
        <v>43638</v>
      </c>
      <c r="FT1" s="16">
        <v>43639</v>
      </c>
      <c r="FU1" s="16">
        <v>43640</v>
      </c>
      <c r="FV1" s="16">
        <v>43641</v>
      </c>
      <c r="FW1" s="16">
        <v>43642</v>
      </c>
      <c r="FX1" s="16">
        <v>43643</v>
      </c>
      <c r="FY1" s="16">
        <v>43644</v>
      </c>
      <c r="FZ1" s="16">
        <v>43645</v>
      </c>
      <c r="GA1" s="16">
        <v>43646</v>
      </c>
      <c r="GB1" s="16">
        <v>43647</v>
      </c>
      <c r="GC1" s="16">
        <v>43648</v>
      </c>
      <c r="GD1" s="16">
        <v>43649</v>
      </c>
      <c r="GE1" s="16">
        <v>43650</v>
      </c>
      <c r="GF1" s="16">
        <v>43651</v>
      </c>
      <c r="GG1" s="16">
        <v>43652</v>
      </c>
      <c r="GH1" s="16">
        <v>43653</v>
      </c>
      <c r="GI1" s="16">
        <v>43654</v>
      </c>
      <c r="GJ1" s="16">
        <v>43655</v>
      </c>
      <c r="GK1" s="16">
        <v>43656</v>
      </c>
      <c r="GL1" s="16">
        <v>43657</v>
      </c>
      <c r="GM1" s="16">
        <v>43658</v>
      </c>
      <c r="GN1" s="16">
        <v>43659</v>
      </c>
      <c r="GO1" s="16">
        <v>43660</v>
      </c>
      <c r="GP1" s="16">
        <v>43661</v>
      </c>
      <c r="GQ1" s="16">
        <v>43662</v>
      </c>
      <c r="GR1" s="16">
        <v>43663</v>
      </c>
      <c r="GS1" s="16">
        <v>43664</v>
      </c>
      <c r="GT1" s="16">
        <v>43665</v>
      </c>
      <c r="GU1" s="16">
        <v>43666</v>
      </c>
      <c r="GV1" s="16">
        <v>43667</v>
      </c>
      <c r="GW1" s="16">
        <v>43668</v>
      </c>
      <c r="GX1" s="16">
        <v>43669</v>
      </c>
      <c r="GY1" s="16">
        <v>43670</v>
      </c>
      <c r="GZ1" s="16">
        <v>43671</v>
      </c>
      <c r="HA1" s="16">
        <v>43672</v>
      </c>
      <c r="HB1" s="16">
        <v>43673</v>
      </c>
      <c r="HC1" s="16">
        <v>43674</v>
      </c>
      <c r="HD1" s="16">
        <v>43675</v>
      </c>
      <c r="HE1" s="16">
        <v>43676</v>
      </c>
      <c r="HF1" s="16">
        <v>43677</v>
      </c>
      <c r="HG1" s="16">
        <v>43678</v>
      </c>
      <c r="HH1" s="16">
        <v>43679</v>
      </c>
      <c r="HI1" s="16">
        <v>43680</v>
      </c>
      <c r="HJ1" s="16">
        <v>43681</v>
      </c>
      <c r="HK1" s="16">
        <v>43682</v>
      </c>
      <c r="HL1" s="16">
        <v>43683</v>
      </c>
      <c r="HM1" s="16">
        <v>43684</v>
      </c>
      <c r="HN1" s="16">
        <v>43685</v>
      </c>
      <c r="HO1" s="16">
        <v>43686</v>
      </c>
      <c r="HP1" s="16">
        <v>43687</v>
      </c>
      <c r="HQ1" s="16">
        <v>43688</v>
      </c>
      <c r="HR1" s="16">
        <v>43689</v>
      </c>
      <c r="HS1" s="16">
        <v>43690</v>
      </c>
      <c r="HT1" s="16">
        <v>43691</v>
      </c>
      <c r="HU1" s="16">
        <v>43692</v>
      </c>
      <c r="HV1" s="16">
        <v>43693</v>
      </c>
      <c r="HW1" s="16">
        <v>43694</v>
      </c>
      <c r="HX1" s="16">
        <v>43695</v>
      </c>
      <c r="HY1" s="16">
        <v>43696</v>
      </c>
      <c r="HZ1" s="16">
        <v>43697</v>
      </c>
      <c r="IA1" s="16">
        <v>43698</v>
      </c>
      <c r="IB1" s="16">
        <v>43699</v>
      </c>
      <c r="IC1" s="16">
        <v>43700</v>
      </c>
      <c r="ID1" s="16">
        <v>43701</v>
      </c>
      <c r="IE1" s="16">
        <v>43702</v>
      </c>
      <c r="IF1" s="16">
        <v>43703</v>
      </c>
      <c r="IG1" s="16">
        <v>43704</v>
      </c>
      <c r="IH1" s="16">
        <v>43705</v>
      </c>
      <c r="II1" s="16">
        <v>43706</v>
      </c>
      <c r="IJ1" s="16">
        <v>43707</v>
      </c>
      <c r="IK1" s="16">
        <v>43708</v>
      </c>
      <c r="IL1" s="16">
        <v>43709</v>
      </c>
      <c r="IM1" s="16">
        <v>43710</v>
      </c>
      <c r="IN1" s="16">
        <v>43711</v>
      </c>
      <c r="IO1" s="16">
        <v>43712</v>
      </c>
      <c r="IP1" s="16">
        <v>43713</v>
      </c>
      <c r="IQ1" s="16">
        <v>43714</v>
      </c>
      <c r="IR1" s="16">
        <v>43715</v>
      </c>
      <c r="IS1" s="16">
        <v>43716</v>
      </c>
      <c r="IT1" s="16">
        <v>43717</v>
      </c>
      <c r="IU1" s="16">
        <v>43718</v>
      </c>
      <c r="IV1" s="16">
        <v>43719</v>
      </c>
      <c r="IW1" s="16">
        <v>43720</v>
      </c>
      <c r="IX1" s="16">
        <v>43721</v>
      </c>
      <c r="IY1" s="16">
        <v>43722</v>
      </c>
      <c r="IZ1" s="16">
        <v>43723</v>
      </c>
      <c r="JA1" s="16">
        <v>43724</v>
      </c>
      <c r="JB1" s="16">
        <v>43725</v>
      </c>
      <c r="JC1" s="16">
        <v>43726</v>
      </c>
      <c r="JD1" s="16">
        <v>43727</v>
      </c>
      <c r="JE1" s="16">
        <v>43728</v>
      </c>
      <c r="JF1" s="16">
        <v>43729</v>
      </c>
      <c r="JG1" s="16">
        <v>43730</v>
      </c>
      <c r="JH1" s="16">
        <v>43731</v>
      </c>
      <c r="JI1" s="16">
        <v>43732</v>
      </c>
      <c r="JJ1" s="16">
        <v>43733</v>
      </c>
      <c r="JK1" s="16">
        <v>43734</v>
      </c>
      <c r="JL1" s="16">
        <v>43735</v>
      </c>
      <c r="JM1" s="16">
        <v>43736</v>
      </c>
      <c r="JN1" s="16">
        <v>43737</v>
      </c>
      <c r="JO1" s="16">
        <v>43738</v>
      </c>
      <c r="JP1" s="16">
        <v>43739</v>
      </c>
      <c r="JQ1" s="16">
        <v>43740</v>
      </c>
      <c r="JR1" s="16">
        <v>43741</v>
      </c>
      <c r="JS1" s="16">
        <v>43742</v>
      </c>
      <c r="JT1" s="16">
        <v>43743</v>
      </c>
      <c r="JU1" s="16">
        <v>43744</v>
      </c>
      <c r="JV1" s="16">
        <v>43745</v>
      </c>
      <c r="JW1" s="16">
        <v>43746</v>
      </c>
      <c r="JX1" s="16">
        <v>43747</v>
      </c>
      <c r="JY1" s="16">
        <v>43748</v>
      </c>
      <c r="JZ1" s="16">
        <v>43749</v>
      </c>
      <c r="KA1" s="16">
        <v>43750</v>
      </c>
      <c r="KB1" s="16">
        <v>43751</v>
      </c>
      <c r="KC1" s="16">
        <v>43752</v>
      </c>
      <c r="KD1" s="16">
        <v>43753</v>
      </c>
      <c r="KE1" s="16">
        <v>43754</v>
      </c>
      <c r="KF1" s="16">
        <v>43755</v>
      </c>
      <c r="KG1" s="16">
        <v>43756</v>
      </c>
      <c r="KH1" s="16">
        <v>43757</v>
      </c>
      <c r="KI1" s="16">
        <v>43758</v>
      </c>
      <c r="KJ1" s="16">
        <v>43759</v>
      </c>
      <c r="KK1" s="16">
        <v>43760</v>
      </c>
      <c r="KL1" s="16">
        <v>43761</v>
      </c>
      <c r="KM1" s="16">
        <v>43762</v>
      </c>
      <c r="KN1" s="16">
        <v>43763</v>
      </c>
      <c r="KO1" s="16">
        <v>43764</v>
      </c>
      <c r="KP1" s="16">
        <v>43765</v>
      </c>
      <c r="KQ1" s="16">
        <v>43766</v>
      </c>
      <c r="KR1" s="16">
        <v>43767</v>
      </c>
      <c r="KS1" s="16">
        <v>43768</v>
      </c>
      <c r="KT1" s="16">
        <v>43769</v>
      </c>
      <c r="KU1" s="16">
        <v>43770</v>
      </c>
      <c r="KV1" s="16">
        <v>43771</v>
      </c>
      <c r="KW1" s="16">
        <v>43772</v>
      </c>
      <c r="KX1" s="16">
        <v>43773</v>
      </c>
      <c r="KY1" s="16">
        <v>43774</v>
      </c>
      <c r="KZ1" s="16">
        <v>43775</v>
      </c>
      <c r="LA1" s="16">
        <v>43776</v>
      </c>
      <c r="LB1" s="16">
        <v>43777</v>
      </c>
      <c r="LC1" s="16">
        <v>43778</v>
      </c>
      <c r="LD1" s="16">
        <v>43779</v>
      </c>
      <c r="LE1" s="16">
        <v>43780</v>
      </c>
      <c r="LF1" s="16">
        <v>43781</v>
      </c>
      <c r="LG1" s="16">
        <v>43782</v>
      </c>
      <c r="LH1" s="16">
        <v>43783</v>
      </c>
      <c r="LI1" s="16">
        <v>43784</v>
      </c>
      <c r="LJ1" s="16">
        <v>43785</v>
      </c>
      <c r="LK1" s="16">
        <v>43786</v>
      </c>
      <c r="LL1" s="16">
        <v>43787</v>
      </c>
      <c r="LM1" s="16">
        <v>43788</v>
      </c>
      <c r="LN1" s="16">
        <v>43789</v>
      </c>
      <c r="LO1" s="16">
        <v>43790</v>
      </c>
      <c r="LP1" s="16">
        <v>43791</v>
      </c>
      <c r="LQ1" s="16">
        <v>43792</v>
      </c>
      <c r="LR1" s="16">
        <v>43793</v>
      </c>
      <c r="LS1" s="16">
        <v>43794</v>
      </c>
      <c r="LT1" s="16">
        <v>43795</v>
      </c>
      <c r="LU1" s="16">
        <v>43796</v>
      </c>
      <c r="LV1" s="16">
        <v>43797</v>
      </c>
      <c r="LW1" s="16">
        <v>43798</v>
      </c>
      <c r="LX1" s="16">
        <v>43799</v>
      </c>
      <c r="LY1" s="16">
        <v>43800</v>
      </c>
      <c r="LZ1" s="16">
        <v>43801</v>
      </c>
      <c r="MA1" s="16">
        <v>43802</v>
      </c>
      <c r="MB1" s="16">
        <v>43803</v>
      </c>
      <c r="MC1" s="16">
        <v>43804</v>
      </c>
      <c r="MD1" s="16">
        <v>43805</v>
      </c>
      <c r="ME1" s="16">
        <v>43806</v>
      </c>
      <c r="MF1" s="16">
        <v>43807</v>
      </c>
      <c r="MG1" s="16">
        <v>43808</v>
      </c>
      <c r="MH1" s="16">
        <v>43809</v>
      </c>
      <c r="MI1" s="16">
        <v>43810</v>
      </c>
      <c r="MJ1" s="16">
        <v>43811</v>
      </c>
      <c r="MK1" s="16">
        <v>43812</v>
      </c>
      <c r="ML1" s="16">
        <v>43813</v>
      </c>
      <c r="MM1" s="16">
        <v>43814</v>
      </c>
      <c r="MN1" s="16">
        <v>43815</v>
      </c>
      <c r="MO1" s="16">
        <v>43816</v>
      </c>
      <c r="MP1" s="16">
        <v>43817</v>
      </c>
      <c r="MQ1" s="16">
        <v>43818</v>
      </c>
      <c r="MR1" s="16">
        <v>43819</v>
      </c>
      <c r="MS1" s="16">
        <v>43820</v>
      </c>
      <c r="MT1" s="16">
        <v>43821</v>
      </c>
      <c r="MU1" s="16">
        <v>43822</v>
      </c>
      <c r="MV1" s="16">
        <v>43823</v>
      </c>
      <c r="MW1" s="16">
        <v>43824</v>
      </c>
      <c r="MX1" s="16">
        <v>43825</v>
      </c>
      <c r="MY1" s="16">
        <v>43826</v>
      </c>
      <c r="MZ1" s="16">
        <v>43827</v>
      </c>
      <c r="NA1" s="16">
        <v>43828</v>
      </c>
      <c r="NB1" s="16">
        <v>43829</v>
      </c>
      <c r="NC1" s="16">
        <v>43830</v>
      </c>
    </row>
    <row r="2" spans="1:367" s="120" customFormat="1" x14ac:dyDescent="0.25">
      <c r="A2" s="118" t="s">
        <v>147</v>
      </c>
      <c r="B2" s="104"/>
      <c r="C2" s="104">
        <v>54.91</v>
      </c>
      <c r="D2" s="104">
        <v>55.95</v>
      </c>
      <c r="E2" s="104">
        <v>57.06</v>
      </c>
      <c r="F2" s="104"/>
      <c r="G2" s="104"/>
      <c r="H2" s="104">
        <v>57.33</v>
      </c>
      <c r="I2" s="104">
        <v>58.72</v>
      </c>
      <c r="J2" s="104">
        <v>61.44</v>
      </c>
      <c r="K2" s="104">
        <v>61.68</v>
      </c>
      <c r="L2" s="104">
        <v>60.48</v>
      </c>
      <c r="M2" s="104"/>
      <c r="N2" s="104"/>
      <c r="O2" s="104">
        <v>58.99</v>
      </c>
      <c r="P2" s="104">
        <v>60.64</v>
      </c>
      <c r="Q2" s="104">
        <v>61.32</v>
      </c>
      <c r="R2" s="104">
        <v>61.18</v>
      </c>
      <c r="S2" s="104">
        <v>62.7</v>
      </c>
      <c r="T2" s="104"/>
      <c r="U2" s="104"/>
      <c r="V2" s="104">
        <v>62.7</v>
      </c>
      <c r="W2" s="104">
        <v>61.5</v>
      </c>
      <c r="X2" s="104">
        <v>61.14</v>
      </c>
      <c r="Y2" s="104">
        <v>61.09</v>
      </c>
      <c r="Z2" s="104">
        <v>61.64</v>
      </c>
      <c r="AA2" s="104"/>
      <c r="AB2" s="104"/>
      <c r="AC2" s="104">
        <v>61.32</v>
      </c>
      <c r="AD2" s="104">
        <v>61.32</v>
      </c>
      <c r="AE2" s="104">
        <v>61.54</v>
      </c>
      <c r="AF2" s="104">
        <v>60.84</v>
      </c>
      <c r="AG2" s="104">
        <v>62.75</v>
      </c>
      <c r="AH2" s="104"/>
      <c r="AI2" s="104"/>
      <c r="AJ2" s="104">
        <v>62.51</v>
      </c>
      <c r="AK2" s="104">
        <v>61.98</v>
      </c>
      <c r="AL2" s="104">
        <v>62.69</v>
      </c>
      <c r="AM2" s="104">
        <v>61.63</v>
      </c>
      <c r="AN2" s="104">
        <v>62.1</v>
      </c>
      <c r="AO2" s="104"/>
      <c r="AP2" s="104"/>
      <c r="AQ2" s="104">
        <v>61.51</v>
      </c>
      <c r="AR2" s="104">
        <v>62.42</v>
      </c>
      <c r="AS2" s="104">
        <v>63.61</v>
      </c>
      <c r="AT2" s="104">
        <v>64.569999999999993</v>
      </c>
      <c r="AU2" s="104">
        <v>66.25</v>
      </c>
      <c r="AV2" s="104"/>
      <c r="AW2" s="104"/>
      <c r="AX2" s="104">
        <v>66.25</v>
      </c>
      <c r="AY2" s="104">
        <v>66.45</v>
      </c>
      <c r="AZ2" s="104">
        <v>66.45</v>
      </c>
      <c r="BA2" s="104">
        <v>67.069999999999993</v>
      </c>
      <c r="BB2" s="104">
        <v>67.12</v>
      </c>
      <c r="BC2" s="104"/>
      <c r="BD2" s="104"/>
      <c r="BE2" s="104">
        <v>65.209999999999994</v>
      </c>
      <c r="BF2" s="104">
        <v>65.209999999999994</v>
      </c>
      <c r="BG2" s="104">
        <v>66.31</v>
      </c>
      <c r="BH2" s="104">
        <v>66.31</v>
      </c>
      <c r="BI2" s="119"/>
      <c r="BJ2" s="104">
        <v>65.849999999999994</v>
      </c>
      <c r="BK2" s="104"/>
      <c r="BL2" s="104"/>
      <c r="BM2" s="104">
        <v>65.849999999999994</v>
      </c>
      <c r="BN2" s="104">
        <v>65.849999999999994</v>
      </c>
      <c r="BO2" s="104">
        <v>65.989999999999995</v>
      </c>
      <c r="BP2" s="104">
        <v>66.3</v>
      </c>
      <c r="BQ2" s="104">
        <v>65.739999999999995</v>
      </c>
      <c r="BR2" s="104"/>
      <c r="BS2" s="104"/>
      <c r="BT2" s="104">
        <v>66.58</v>
      </c>
      <c r="BU2" s="104">
        <v>66.67</v>
      </c>
      <c r="BV2" s="104">
        <v>67.55</v>
      </c>
      <c r="BW2" s="104">
        <v>67.23</v>
      </c>
      <c r="BX2" s="104">
        <v>67.16</v>
      </c>
      <c r="BY2" s="104"/>
      <c r="BZ2" s="104"/>
      <c r="CA2" s="104">
        <v>67.540000000000006</v>
      </c>
      <c r="CB2" s="104">
        <v>67.61</v>
      </c>
      <c r="CC2" s="104">
        <v>68.5</v>
      </c>
      <c r="CD2" s="104">
        <v>67.86</v>
      </c>
      <c r="CE2" s="104">
        <v>67.03</v>
      </c>
      <c r="CF2" s="104"/>
      <c r="CG2" s="104"/>
      <c r="CH2" s="104">
        <v>67.209999999999994</v>
      </c>
      <c r="CI2" s="104">
        <v>67.97</v>
      </c>
      <c r="CJ2" s="104">
        <v>67.83</v>
      </c>
      <c r="CK2" s="104">
        <v>67.099999999999994</v>
      </c>
      <c r="CL2" s="104">
        <v>67.58</v>
      </c>
      <c r="CM2" s="104"/>
      <c r="CN2" s="104"/>
      <c r="CO2" s="104">
        <v>69.010000000000005</v>
      </c>
      <c r="CP2" s="104">
        <v>69.37</v>
      </c>
      <c r="CQ2" s="104">
        <v>69.31</v>
      </c>
      <c r="CR2" s="104">
        <v>69.400000000000006</v>
      </c>
      <c r="CS2" s="104">
        <v>70.34</v>
      </c>
      <c r="CT2" s="104"/>
      <c r="CU2" s="104"/>
      <c r="CV2" s="104">
        <v>71.099999999999994</v>
      </c>
      <c r="CW2" s="104">
        <v>70.61</v>
      </c>
      <c r="CX2" s="104">
        <v>71.73</v>
      </c>
      <c r="CY2" s="104">
        <v>70.83</v>
      </c>
      <c r="CZ2" s="104">
        <v>71.55</v>
      </c>
      <c r="DA2" s="104"/>
      <c r="DB2" s="104"/>
      <c r="DC2" s="104">
        <v>71.180000000000007</v>
      </c>
      <c r="DD2" s="104">
        <v>71.72</v>
      </c>
      <c r="DE2" s="104">
        <v>71.62</v>
      </c>
      <c r="DF2" s="104">
        <v>71.97</v>
      </c>
      <c r="DG2" s="104">
        <v>71.97</v>
      </c>
      <c r="DH2" s="104"/>
      <c r="DI2" s="104"/>
      <c r="DJ2" s="104">
        <v>74.040000000000006</v>
      </c>
      <c r="DK2" s="104">
        <v>74.510000000000005</v>
      </c>
      <c r="DL2" s="104">
        <v>74.569999999999993</v>
      </c>
      <c r="DM2" s="104">
        <v>74.349999999999994</v>
      </c>
      <c r="DN2" s="104">
        <v>72.150000000000006</v>
      </c>
      <c r="DO2" s="104"/>
      <c r="DP2" s="104"/>
      <c r="DQ2" s="104">
        <v>71.540000000000006</v>
      </c>
      <c r="DR2" s="104">
        <v>72.180000000000007</v>
      </c>
      <c r="DS2" s="104">
        <v>72.180000000000007</v>
      </c>
      <c r="DT2" s="104">
        <v>72.180000000000007</v>
      </c>
      <c r="DU2" s="104">
        <v>70.849999999999994</v>
      </c>
      <c r="DV2" s="104"/>
      <c r="DW2" s="104"/>
      <c r="DX2" s="104">
        <v>71.239999999999995</v>
      </c>
      <c r="DY2" s="104">
        <v>69.88</v>
      </c>
      <c r="DZ2" s="104">
        <v>70.37</v>
      </c>
      <c r="EA2" s="104">
        <v>70.39</v>
      </c>
      <c r="EB2" s="104">
        <v>70.62</v>
      </c>
      <c r="EC2" s="104"/>
      <c r="ED2" s="104"/>
      <c r="EE2" s="104">
        <v>70.23</v>
      </c>
      <c r="EF2" s="104">
        <v>71.239999999999995</v>
      </c>
      <c r="EG2" s="104">
        <v>71.77</v>
      </c>
      <c r="EH2" s="104">
        <v>72.62</v>
      </c>
      <c r="EI2" s="104">
        <v>72.209999999999994</v>
      </c>
      <c r="EJ2" s="104"/>
      <c r="EK2" s="104"/>
      <c r="EL2" s="104">
        <v>71.97</v>
      </c>
      <c r="EM2" s="104">
        <v>72.180000000000007</v>
      </c>
      <c r="EN2" s="104">
        <v>70.989999999999995</v>
      </c>
      <c r="EO2" s="104">
        <v>67.760000000000005</v>
      </c>
      <c r="EP2" s="104">
        <v>68.69</v>
      </c>
      <c r="EQ2" s="104"/>
      <c r="ER2" s="104"/>
      <c r="ES2" s="104">
        <v>68.69</v>
      </c>
      <c r="ET2" s="104">
        <v>70.11</v>
      </c>
      <c r="EU2" s="104">
        <v>69.45</v>
      </c>
      <c r="EV2" s="104">
        <v>65.33</v>
      </c>
      <c r="EW2" s="104">
        <v>61.99</v>
      </c>
      <c r="EX2" s="104"/>
      <c r="EY2" s="104"/>
      <c r="EZ2" s="104">
        <v>61.28</v>
      </c>
      <c r="FA2" s="104">
        <v>61.97</v>
      </c>
      <c r="FB2" s="104">
        <v>60.63</v>
      </c>
      <c r="FC2" s="104">
        <v>61.67</v>
      </c>
      <c r="FD2" s="104">
        <v>63.29</v>
      </c>
      <c r="FE2" s="104"/>
      <c r="FF2" s="104"/>
      <c r="FG2" s="104">
        <v>62.29</v>
      </c>
      <c r="FH2" s="104">
        <v>62.29</v>
      </c>
      <c r="FI2" s="104">
        <v>59.97</v>
      </c>
      <c r="FJ2" s="104">
        <v>61.31</v>
      </c>
      <c r="FK2" s="104">
        <v>62.01</v>
      </c>
      <c r="FL2" s="104"/>
      <c r="FM2" s="104"/>
      <c r="FN2" s="104">
        <v>60.94</v>
      </c>
      <c r="FO2" s="104">
        <v>62.14</v>
      </c>
      <c r="FP2" s="104">
        <v>64.45</v>
      </c>
      <c r="FQ2" s="104">
        <v>64.45</v>
      </c>
      <c r="FR2" s="104">
        <v>65.2</v>
      </c>
      <c r="FS2" s="104"/>
      <c r="FT2" s="104"/>
      <c r="FU2" s="104">
        <v>64.86</v>
      </c>
      <c r="FV2" s="104">
        <v>65.05</v>
      </c>
      <c r="FW2" s="104">
        <v>66.489999999999995</v>
      </c>
      <c r="FX2" s="104">
        <v>65.67</v>
      </c>
      <c r="FY2" s="104">
        <v>64.739999999999995</v>
      </c>
      <c r="FZ2" s="104"/>
      <c r="GA2" s="104"/>
      <c r="GB2" s="104">
        <v>65.06</v>
      </c>
      <c r="GC2" s="104">
        <v>62.4</v>
      </c>
      <c r="GD2" s="104">
        <v>63.82</v>
      </c>
      <c r="GE2" s="104">
        <v>63.82</v>
      </c>
      <c r="GF2" s="104">
        <v>64.23</v>
      </c>
      <c r="GG2" s="104"/>
      <c r="GH2" s="104"/>
      <c r="GI2" s="104">
        <v>64.11</v>
      </c>
      <c r="GJ2" s="104">
        <v>64.16</v>
      </c>
      <c r="GK2" s="104">
        <v>67.010000000000005</v>
      </c>
      <c r="GL2" s="104">
        <v>66.52</v>
      </c>
      <c r="GM2" s="104">
        <v>66.72</v>
      </c>
      <c r="GN2" s="104"/>
      <c r="GO2" s="104"/>
      <c r="GP2" s="104">
        <v>66.48</v>
      </c>
      <c r="GQ2" s="104">
        <v>64.349999999999994</v>
      </c>
      <c r="GR2" s="104">
        <v>63.66</v>
      </c>
      <c r="GS2" s="104">
        <v>61.93</v>
      </c>
      <c r="GT2" s="104">
        <v>62.47</v>
      </c>
      <c r="GU2" s="104"/>
      <c r="GV2" s="104"/>
      <c r="GW2" s="104">
        <v>63.26</v>
      </c>
      <c r="GX2" s="104">
        <v>63.83</v>
      </c>
      <c r="GY2" s="104">
        <v>63.18</v>
      </c>
      <c r="GZ2" s="104">
        <v>63.39</v>
      </c>
      <c r="HA2" s="104">
        <v>63.46</v>
      </c>
      <c r="HB2" s="104"/>
      <c r="HC2" s="104"/>
      <c r="HD2" s="104">
        <v>63.71</v>
      </c>
      <c r="HE2" s="104">
        <v>64.72</v>
      </c>
      <c r="HF2" s="104">
        <v>65.17</v>
      </c>
      <c r="HG2" s="104">
        <v>65.17</v>
      </c>
      <c r="HH2" s="104">
        <v>61.89</v>
      </c>
      <c r="HI2" s="104"/>
      <c r="HJ2" s="104"/>
      <c r="HK2" s="104">
        <v>59.81</v>
      </c>
      <c r="HL2" s="104">
        <v>58.94</v>
      </c>
      <c r="HM2" s="104">
        <v>56.23</v>
      </c>
      <c r="HN2" s="104">
        <v>57.38</v>
      </c>
      <c r="HO2" s="104">
        <v>58.53</v>
      </c>
      <c r="HP2" s="104"/>
      <c r="HQ2" s="104"/>
      <c r="HR2" s="104">
        <v>58.57</v>
      </c>
      <c r="HS2" s="104">
        <v>61.3</v>
      </c>
      <c r="HT2" s="104">
        <v>59.48</v>
      </c>
      <c r="HU2" s="104">
        <v>58.23</v>
      </c>
      <c r="HV2" s="104">
        <v>58.64</v>
      </c>
      <c r="HW2" s="104"/>
      <c r="HX2" s="104"/>
      <c r="HY2" s="104">
        <v>59.74</v>
      </c>
      <c r="HZ2" s="104">
        <v>60.03</v>
      </c>
      <c r="IA2" s="104">
        <v>60.3</v>
      </c>
      <c r="IB2" s="104">
        <v>59.92</v>
      </c>
      <c r="IC2" s="104">
        <v>59.34</v>
      </c>
      <c r="ID2" s="104"/>
      <c r="IE2" s="104"/>
      <c r="IF2" s="104">
        <v>58.7</v>
      </c>
      <c r="IG2" s="104">
        <v>59.51</v>
      </c>
      <c r="IH2" s="104">
        <v>60.49</v>
      </c>
      <c r="II2" s="104">
        <v>60.49</v>
      </c>
      <c r="IJ2" s="104">
        <v>59.25</v>
      </c>
      <c r="IK2" s="104"/>
      <c r="IL2" s="104"/>
      <c r="IM2" s="104">
        <v>59.25</v>
      </c>
      <c r="IN2" s="104">
        <v>58.26</v>
      </c>
      <c r="IO2" s="104">
        <v>60.7</v>
      </c>
      <c r="IP2" s="104">
        <v>60.95</v>
      </c>
      <c r="IQ2" s="104">
        <v>61.54</v>
      </c>
      <c r="IR2" s="104"/>
      <c r="IS2" s="104"/>
      <c r="IT2" s="104">
        <v>62.59</v>
      </c>
      <c r="IU2" s="104">
        <v>62.38</v>
      </c>
      <c r="IV2" s="104">
        <v>60.81</v>
      </c>
      <c r="IW2" s="104">
        <v>60.38</v>
      </c>
      <c r="IX2" s="104">
        <v>60.22</v>
      </c>
      <c r="IY2" s="104"/>
      <c r="IZ2" s="104"/>
      <c r="JA2" s="104">
        <v>69.02</v>
      </c>
      <c r="JB2" s="104">
        <v>64.55</v>
      </c>
      <c r="JC2" s="104">
        <v>63.6</v>
      </c>
      <c r="JD2" s="104">
        <v>64.28</v>
      </c>
      <c r="JE2" s="104">
        <v>67.28</v>
      </c>
      <c r="JF2" s="104"/>
      <c r="JG2" s="104"/>
      <c r="JH2" s="104">
        <v>64.77</v>
      </c>
      <c r="JI2" s="104">
        <v>63.1</v>
      </c>
      <c r="JJ2" s="104">
        <v>62.39</v>
      </c>
      <c r="JK2" s="104">
        <v>62.74</v>
      </c>
      <c r="JL2" s="104">
        <v>61.04</v>
      </c>
      <c r="JM2" s="104"/>
      <c r="JN2" s="104"/>
      <c r="JO2" s="104">
        <v>59.25</v>
      </c>
      <c r="JP2" s="104">
        <v>58.89</v>
      </c>
      <c r="JQ2" s="104">
        <v>57.69</v>
      </c>
      <c r="JR2" s="104">
        <v>57.71</v>
      </c>
      <c r="JS2" s="104">
        <v>58.37</v>
      </c>
      <c r="JT2" s="104"/>
      <c r="JU2" s="104"/>
      <c r="JV2" s="104">
        <v>58.35</v>
      </c>
      <c r="JW2" s="104">
        <v>58.24</v>
      </c>
      <c r="JX2" s="104">
        <v>58.32</v>
      </c>
      <c r="JY2" s="104">
        <v>59.1</v>
      </c>
      <c r="JZ2" s="104">
        <v>60.51</v>
      </c>
      <c r="KA2" s="104"/>
      <c r="KB2" s="104"/>
      <c r="KC2" s="104">
        <v>58.74</v>
      </c>
      <c r="KD2" s="104">
        <v>58.74</v>
      </c>
      <c r="KE2" s="104">
        <v>59.42</v>
      </c>
      <c r="KF2" s="104">
        <v>59.91</v>
      </c>
      <c r="KG2" s="104">
        <v>59.42</v>
      </c>
      <c r="KH2" s="104"/>
      <c r="KI2" s="104"/>
      <c r="KJ2" s="104">
        <v>58.96</v>
      </c>
      <c r="KK2" s="104">
        <v>59.7</v>
      </c>
      <c r="KL2" s="104">
        <v>61.17</v>
      </c>
      <c r="KM2" s="104">
        <v>61.67</v>
      </c>
      <c r="KN2" s="104">
        <v>62.02</v>
      </c>
      <c r="KO2" s="104"/>
      <c r="KP2" s="104"/>
      <c r="KQ2" s="104">
        <v>61.57</v>
      </c>
      <c r="KR2" s="104">
        <v>61.59</v>
      </c>
      <c r="KS2" s="104">
        <v>60.61</v>
      </c>
      <c r="KT2" s="104">
        <v>60.23</v>
      </c>
      <c r="KU2" s="104">
        <v>61.69</v>
      </c>
      <c r="KV2" s="104"/>
      <c r="KW2" s="104"/>
      <c r="KX2" s="104">
        <v>62.13</v>
      </c>
      <c r="KY2" s="104">
        <v>62.96</v>
      </c>
      <c r="KZ2" s="104">
        <v>61.74</v>
      </c>
      <c r="LA2" s="104">
        <v>62.29</v>
      </c>
      <c r="LB2" s="104">
        <v>62.51</v>
      </c>
      <c r="LC2" s="104"/>
      <c r="LD2" s="104"/>
      <c r="LE2" s="104">
        <v>62.18</v>
      </c>
      <c r="LF2" s="104">
        <v>62.06</v>
      </c>
      <c r="LG2" s="104">
        <v>62.37</v>
      </c>
      <c r="LH2" s="104">
        <v>62.28</v>
      </c>
      <c r="LI2" s="104">
        <v>63.3</v>
      </c>
      <c r="LJ2" s="104"/>
      <c r="LK2" s="104"/>
      <c r="LL2" s="104">
        <v>62.44</v>
      </c>
      <c r="LM2" s="104">
        <v>60.91</v>
      </c>
      <c r="LN2" s="104">
        <v>62.4</v>
      </c>
      <c r="LO2" s="104">
        <v>63.97</v>
      </c>
      <c r="LP2" s="104">
        <v>63.39</v>
      </c>
      <c r="LQ2" s="104"/>
      <c r="LR2" s="104"/>
      <c r="LS2" s="104">
        <v>63.65</v>
      </c>
      <c r="LT2" s="104">
        <v>64.27</v>
      </c>
      <c r="LU2" s="104">
        <v>64.06</v>
      </c>
      <c r="LV2" s="104">
        <v>64.06</v>
      </c>
      <c r="LW2" s="104">
        <v>64.06</v>
      </c>
      <c r="LX2" s="104"/>
      <c r="LY2" s="104"/>
      <c r="LZ2" s="104">
        <v>64.06</v>
      </c>
      <c r="MA2" s="104">
        <v>60.82</v>
      </c>
      <c r="MB2" s="104">
        <v>63</v>
      </c>
      <c r="MC2" s="104">
        <v>63.39</v>
      </c>
      <c r="MD2" s="104">
        <v>64.39</v>
      </c>
      <c r="ME2" s="104"/>
      <c r="MF2" s="104"/>
      <c r="MG2" s="104">
        <v>64.25</v>
      </c>
      <c r="MH2" s="104">
        <v>64.34</v>
      </c>
      <c r="MI2" s="104">
        <v>63.72</v>
      </c>
      <c r="MJ2" s="104">
        <v>64.2</v>
      </c>
      <c r="MK2" s="104">
        <v>65.22</v>
      </c>
      <c r="ML2" s="104"/>
      <c r="MM2" s="104"/>
      <c r="MN2" s="104">
        <v>65.34</v>
      </c>
      <c r="MO2" s="104">
        <v>66.099999999999994</v>
      </c>
      <c r="MP2" s="104">
        <v>66.17</v>
      </c>
      <c r="MQ2" s="104">
        <v>66.540000000000006</v>
      </c>
      <c r="MR2" s="104">
        <v>66.14</v>
      </c>
      <c r="MS2" s="104"/>
      <c r="MT2" s="104"/>
      <c r="MU2" s="104">
        <v>66.39</v>
      </c>
      <c r="MV2" s="104">
        <v>67.2</v>
      </c>
      <c r="MW2" s="104">
        <v>67.2</v>
      </c>
      <c r="MX2" s="104">
        <v>67.92</v>
      </c>
      <c r="MY2" s="104">
        <v>68.16</v>
      </c>
      <c r="MZ2" s="104"/>
      <c r="NA2" s="104"/>
      <c r="NB2" s="104">
        <v>68.16</v>
      </c>
      <c r="NC2" s="104">
        <v>68.16</v>
      </c>
    </row>
    <row r="3" spans="1:367" s="120" customFormat="1" x14ac:dyDescent="0.25">
      <c r="A3" s="121" t="s">
        <v>161</v>
      </c>
      <c r="B3" s="122"/>
      <c r="C3" s="122">
        <f>C2*7.33</f>
        <v>402.49029999999999</v>
      </c>
      <c r="D3" s="122">
        <f>D2*7.33</f>
        <v>410.11350000000004</v>
      </c>
      <c r="E3" s="122">
        <f>E2*7.33</f>
        <v>418.24979999999999</v>
      </c>
      <c r="F3" s="122"/>
      <c r="G3" s="122"/>
      <c r="H3" s="122">
        <f>H2*7.33</f>
        <v>420.22890000000001</v>
      </c>
      <c r="I3" s="122">
        <f>I2*7.33</f>
        <v>430.41759999999999</v>
      </c>
      <c r="J3" s="122">
        <f>J2*7.33</f>
        <v>450.35519999999997</v>
      </c>
      <c r="K3" s="122">
        <f>K2*7.33</f>
        <v>452.11439999999999</v>
      </c>
      <c r="L3" s="122">
        <f>L2*7.33</f>
        <v>443.3184</v>
      </c>
      <c r="M3" s="122"/>
      <c r="N3" s="122"/>
      <c r="O3" s="122">
        <f>O2*7.33</f>
        <v>432.39670000000001</v>
      </c>
      <c r="P3" s="122">
        <f>P2*7.33</f>
        <v>444.49119999999999</v>
      </c>
      <c r="Q3" s="122">
        <f>Q2*7.33</f>
        <v>449.47559999999999</v>
      </c>
      <c r="R3" s="122">
        <f>R2*7.33</f>
        <v>448.44940000000003</v>
      </c>
      <c r="S3" s="122">
        <f>S2*7.33</f>
        <v>459.59100000000001</v>
      </c>
      <c r="T3" s="122"/>
      <c r="U3" s="122"/>
      <c r="V3" s="122">
        <f>V2*7.33</f>
        <v>459.59100000000001</v>
      </c>
      <c r="W3" s="122">
        <f>W2*7.33</f>
        <v>450.79500000000002</v>
      </c>
      <c r="X3" s="122">
        <f>X2*7.33</f>
        <v>448.15620000000001</v>
      </c>
      <c r="Y3" s="122">
        <f>Y2*7.33</f>
        <v>447.78970000000004</v>
      </c>
      <c r="Z3" s="122">
        <f>Z2*7.33</f>
        <v>451.82120000000003</v>
      </c>
      <c r="AA3" s="122"/>
      <c r="AB3" s="122"/>
      <c r="AC3" s="122">
        <f>AC2*7.33</f>
        <v>449.47559999999999</v>
      </c>
      <c r="AD3" s="122">
        <f>AD2*7.33</f>
        <v>449.47559999999999</v>
      </c>
      <c r="AE3" s="122">
        <f>AE2*7.33</f>
        <v>451.08819999999997</v>
      </c>
      <c r="AF3" s="122">
        <f>AF2*7.33</f>
        <v>445.95720000000006</v>
      </c>
      <c r="AG3" s="122">
        <f>AG2*7.33</f>
        <v>459.95749999999998</v>
      </c>
      <c r="AH3" s="122"/>
      <c r="AI3" s="122"/>
      <c r="AJ3" s="122">
        <f>AJ2*7.33</f>
        <v>458.19830000000002</v>
      </c>
      <c r="AK3" s="122">
        <f>AK2*7.33</f>
        <v>454.3134</v>
      </c>
      <c r="AL3" s="122">
        <f>AL2*7.33</f>
        <v>459.51769999999999</v>
      </c>
      <c r="AM3" s="122">
        <f>AM2*7.33</f>
        <v>451.74790000000002</v>
      </c>
      <c r="AN3" s="122">
        <f>AN2*7.33</f>
        <v>455.19300000000004</v>
      </c>
      <c r="AO3" s="122"/>
      <c r="AP3" s="122"/>
      <c r="AQ3" s="122">
        <f>AQ2*7.33</f>
        <v>450.86829999999998</v>
      </c>
      <c r="AR3" s="122">
        <f>AR2*7.33</f>
        <v>457.53860000000003</v>
      </c>
      <c r="AS3" s="122">
        <f>AS2*7.33</f>
        <v>466.26130000000001</v>
      </c>
      <c r="AT3" s="122">
        <f>AT2*7.33</f>
        <v>473.29809999999998</v>
      </c>
      <c r="AU3" s="122">
        <f>AU2*7.33</f>
        <v>485.61250000000001</v>
      </c>
      <c r="AV3" s="122"/>
      <c r="AW3" s="122"/>
      <c r="AX3" s="122">
        <f>AX2*7.33</f>
        <v>485.61250000000001</v>
      </c>
      <c r="AY3" s="122">
        <f>AY2*7.33</f>
        <v>487.07850000000002</v>
      </c>
      <c r="AZ3" s="122">
        <v>487.07850000000002</v>
      </c>
      <c r="BA3" s="122">
        <f>BA2*7.33</f>
        <v>491.62309999999997</v>
      </c>
      <c r="BB3" s="122">
        <f>BB2*7.33</f>
        <v>491.98960000000005</v>
      </c>
      <c r="BC3" s="122"/>
      <c r="BD3" s="122"/>
      <c r="BE3" s="122">
        <f t="shared" ref="BE3:BJ3" si="0">BE2*7.33</f>
        <v>477.98929999999996</v>
      </c>
      <c r="BF3" s="122">
        <f t="shared" si="0"/>
        <v>477.98929999999996</v>
      </c>
      <c r="BG3" s="122">
        <f t="shared" si="0"/>
        <v>486.0523</v>
      </c>
      <c r="BH3" s="122">
        <f t="shared" si="0"/>
        <v>486.0523</v>
      </c>
      <c r="BI3" s="119">
        <f t="shared" si="0"/>
        <v>0</v>
      </c>
      <c r="BJ3" s="122">
        <f t="shared" si="0"/>
        <v>482.68049999999994</v>
      </c>
      <c r="BK3" s="122"/>
      <c r="BL3" s="122"/>
      <c r="BM3" s="122">
        <v>482.68049999999994</v>
      </c>
      <c r="BN3" s="122">
        <v>482.68049999999994</v>
      </c>
      <c r="BO3" s="122">
        <f>BO2*7.33</f>
        <v>483.70669999999996</v>
      </c>
      <c r="BP3" s="122">
        <f>BP2*7.33</f>
        <v>485.97899999999998</v>
      </c>
      <c r="BQ3" s="122">
        <f>BQ2*7.33</f>
        <v>481.87419999999997</v>
      </c>
      <c r="BR3" s="122"/>
      <c r="BS3" s="122"/>
      <c r="BT3" s="122">
        <f>BT2*7.33</f>
        <v>488.03140000000002</v>
      </c>
      <c r="BU3" s="122">
        <f>BU2*7.33</f>
        <v>488.69110000000001</v>
      </c>
      <c r="BV3" s="122">
        <f>BV2*7.33</f>
        <v>495.14150000000001</v>
      </c>
      <c r="BW3" s="122">
        <f>BW2*7.33</f>
        <v>492.79590000000002</v>
      </c>
      <c r="BX3" s="122">
        <f>BX2*7.33</f>
        <v>492.28279999999995</v>
      </c>
      <c r="BY3" s="122"/>
      <c r="BZ3" s="122"/>
      <c r="CA3" s="122">
        <f>CA2*7.33</f>
        <v>495.06820000000005</v>
      </c>
      <c r="CB3" s="122">
        <f>CB2*7.33</f>
        <v>495.5813</v>
      </c>
      <c r="CC3" s="122">
        <f>CC2*7.33</f>
        <v>502.10500000000002</v>
      </c>
      <c r="CD3" s="122">
        <f>CD2*7.33</f>
        <v>497.41379999999998</v>
      </c>
      <c r="CE3" s="122">
        <f>CE2*7.33</f>
        <v>491.32990000000001</v>
      </c>
      <c r="CF3" s="122"/>
      <c r="CG3" s="122"/>
      <c r="CH3" s="122">
        <f>CH2*7.33</f>
        <v>492.64929999999998</v>
      </c>
      <c r="CI3" s="122">
        <f>CI2*7.33</f>
        <v>498.2201</v>
      </c>
      <c r="CJ3" s="122">
        <f>CJ2*7.33</f>
        <v>497.19389999999999</v>
      </c>
      <c r="CK3" s="122">
        <f>CK2*7.33</f>
        <v>491.84299999999996</v>
      </c>
      <c r="CL3" s="122">
        <f>CL2*7.33</f>
        <v>495.3614</v>
      </c>
      <c r="CM3" s="122"/>
      <c r="CN3" s="122"/>
      <c r="CO3" s="122">
        <f>CO2*7.33</f>
        <v>505.84330000000006</v>
      </c>
      <c r="CP3" s="122">
        <f>CP2*7.33</f>
        <v>508.48210000000006</v>
      </c>
      <c r="CQ3" s="122">
        <f>CQ2*7.33</f>
        <v>508.04230000000001</v>
      </c>
      <c r="CR3" s="122">
        <f>CR2*7.33</f>
        <v>508.70200000000006</v>
      </c>
      <c r="CS3" s="122">
        <f>CS2*7.33</f>
        <v>515.59220000000005</v>
      </c>
      <c r="CT3" s="122"/>
      <c r="CU3" s="122"/>
      <c r="CV3" s="122">
        <f>CV2*7.33</f>
        <v>521.16300000000001</v>
      </c>
      <c r="CW3" s="122">
        <f>CW2*7.33</f>
        <v>517.57129999999995</v>
      </c>
      <c r="CX3" s="122">
        <f>CX2*7.33</f>
        <v>525.78090000000009</v>
      </c>
      <c r="CY3" s="122">
        <f>CY2*7.33</f>
        <v>519.18389999999999</v>
      </c>
      <c r="CZ3" s="122">
        <f>CZ2*7.33</f>
        <v>524.4615</v>
      </c>
      <c r="DA3" s="122"/>
      <c r="DB3" s="122"/>
      <c r="DC3" s="122">
        <f>DC2*7.33</f>
        <v>521.74940000000004</v>
      </c>
      <c r="DD3" s="122">
        <f>DD2*7.33</f>
        <v>525.70759999999996</v>
      </c>
      <c r="DE3" s="122">
        <f>DE2*7.33</f>
        <v>524.97460000000001</v>
      </c>
      <c r="DF3" s="122">
        <f>DF2*7.33</f>
        <v>527.54010000000005</v>
      </c>
      <c r="DG3" s="122">
        <v>527.54010000000005</v>
      </c>
      <c r="DH3" s="122"/>
      <c r="DI3" s="122"/>
      <c r="DJ3" s="122">
        <f>DJ2*7.33</f>
        <v>542.71320000000003</v>
      </c>
      <c r="DK3" s="122">
        <f>DK2*7.33</f>
        <v>546.15830000000005</v>
      </c>
      <c r="DL3" s="122">
        <f>DL2*7.33</f>
        <v>546.59809999999993</v>
      </c>
      <c r="DM3" s="122">
        <f>DM2*7.33</f>
        <v>544.9855</v>
      </c>
      <c r="DN3" s="122">
        <f>DN2*7.33</f>
        <v>528.85950000000003</v>
      </c>
      <c r="DO3" s="122"/>
      <c r="DP3" s="122"/>
      <c r="DQ3" s="122">
        <f>DQ2*7.33</f>
        <v>524.3882000000001</v>
      </c>
      <c r="DR3" s="122">
        <f>DR2*7.33</f>
        <v>529.07940000000008</v>
      </c>
      <c r="DS3" s="122">
        <v>529.07940000000008</v>
      </c>
      <c r="DT3" s="122">
        <v>529.07940000000008</v>
      </c>
      <c r="DU3" s="122">
        <f>DU2*7.33</f>
        <v>519.33049999999992</v>
      </c>
      <c r="DV3" s="122"/>
      <c r="DW3" s="122"/>
      <c r="DX3" s="122">
        <f>DX2*7.33</f>
        <v>522.18919999999991</v>
      </c>
      <c r="DY3" s="122">
        <f>DY2*7.33</f>
        <v>512.22039999999993</v>
      </c>
      <c r="DZ3" s="122">
        <f t="shared" ref="DZ3:EA3" si="1">DZ2*7.33</f>
        <v>515.81209999999999</v>
      </c>
      <c r="EA3" s="122">
        <f t="shared" si="1"/>
        <v>515.95870000000002</v>
      </c>
      <c r="EB3" s="122">
        <f>EB2*7.33</f>
        <v>517.64460000000008</v>
      </c>
      <c r="EC3" s="122"/>
      <c r="ED3" s="122"/>
      <c r="EE3" s="122">
        <f>EE2*7.33</f>
        <v>514.78590000000008</v>
      </c>
      <c r="EF3" s="122">
        <f>EF2*7.33</f>
        <v>522.18919999999991</v>
      </c>
      <c r="EG3" s="122">
        <f t="shared" ref="EG3:EH3" si="2">EG2*7.33</f>
        <v>526.07409999999993</v>
      </c>
      <c r="EH3" s="122">
        <f t="shared" si="2"/>
        <v>532.30460000000005</v>
      </c>
      <c r="EI3" s="122">
        <f>EI2*7.33</f>
        <v>529.2992999999999</v>
      </c>
      <c r="EJ3" s="122"/>
      <c r="EK3" s="122"/>
      <c r="EL3" s="122">
        <f>EL2*7.33</f>
        <v>527.54010000000005</v>
      </c>
      <c r="EM3" s="122">
        <f>EM2*7.33</f>
        <v>529.07940000000008</v>
      </c>
      <c r="EN3" s="122">
        <f t="shared" ref="EN3:EO3" si="3">EN2*7.33</f>
        <v>520.35669999999993</v>
      </c>
      <c r="EO3" s="122">
        <f t="shared" si="3"/>
        <v>496.68080000000003</v>
      </c>
      <c r="EP3" s="122">
        <f>EP2*7.33</f>
        <v>503.49770000000001</v>
      </c>
      <c r="EQ3" s="122"/>
      <c r="ER3" s="122"/>
      <c r="ES3" s="122">
        <f>ES2*7.33</f>
        <v>503.49770000000001</v>
      </c>
      <c r="ET3" s="122">
        <f>ET2*7.33</f>
        <v>513.90629999999999</v>
      </c>
      <c r="EU3" s="122">
        <f t="shared" ref="EU3:EV3" si="4">EU2*7.33</f>
        <v>509.06850000000003</v>
      </c>
      <c r="EV3" s="122">
        <f t="shared" si="4"/>
        <v>478.8689</v>
      </c>
      <c r="EW3" s="122">
        <f>EW2*7.33</f>
        <v>454.38670000000002</v>
      </c>
      <c r="EX3" s="122"/>
      <c r="EY3" s="122"/>
      <c r="EZ3" s="122">
        <f>EZ2*7.33</f>
        <v>449.18240000000003</v>
      </c>
      <c r="FA3" s="122">
        <f>FA2*7.33</f>
        <v>454.24009999999998</v>
      </c>
      <c r="FB3" s="122">
        <f t="shared" ref="FB3:FC3" si="5">FB2*7.33</f>
        <v>444.41790000000003</v>
      </c>
      <c r="FC3" s="122">
        <f t="shared" si="5"/>
        <v>452.04110000000003</v>
      </c>
      <c r="FD3" s="122">
        <f>FD2*7.33</f>
        <v>463.91570000000002</v>
      </c>
      <c r="FE3" s="122"/>
      <c r="FF3" s="122"/>
      <c r="FG3" s="122">
        <f>FG2*7.33</f>
        <v>456.58569999999997</v>
      </c>
      <c r="FH3" s="122">
        <f>FH2*7.33</f>
        <v>456.58569999999997</v>
      </c>
      <c r="FI3" s="122">
        <f t="shared" ref="FI3:FJ3" si="6">FI2*7.33</f>
        <v>439.58010000000002</v>
      </c>
      <c r="FJ3" s="122">
        <f t="shared" si="6"/>
        <v>449.40230000000003</v>
      </c>
      <c r="FK3" s="122">
        <f>FK2*7.33</f>
        <v>454.5333</v>
      </c>
      <c r="FL3" s="122"/>
      <c r="FM3" s="122"/>
      <c r="FN3" s="122">
        <f>FN2*7.33</f>
        <v>446.6902</v>
      </c>
      <c r="FO3" s="122">
        <f>FO2*7.33</f>
        <v>455.4862</v>
      </c>
      <c r="FP3" s="122">
        <f t="shared" ref="FP3:FQ3" si="7">FP2*7.33</f>
        <v>472.41850000000005</v>
      </c>
      <c r="FQ3" s="122">
        <f t="shared" si="7"/>
        <v>472.41850000000005</v>
      </c>
      <c r="FR3" s="122">
        <f>FR2*7.33</f>
        <v>477.91600000000005</v>
      </c>
      <c r="FS3" s="122"/>
      <c r="FT3" s="122"/>
      <c r="FU3" s="122">
        <f>FU2*7.33</f>
        <v>475.42380000000003</v>
      </c>
      <c r="FV3" s="122">
        <f>FV2*7.33</f>
        <v>476.81649999999996</v>
      </c>
      <c r="FW3" s="122">
        <f t="shared" ref="FW3:FX3" si="8">FW2*7.33</f>
        <v>487.37169999999998</v>
      </c>
      <c r="FX3" s="122">
        <f t="shared" si="8"/>
        <v>481.36110000000002</v>
      </c>
      <c r="FY3" s="122">
        <f>FY2*7.33</f>
        <v>474.54419999999999</v>
      </c>
      <c r="FZ3" s="122"/>
      <c r="GA3" s="122"/>
      <c r="GB3" s="122">
        <f>GB2*7.33</f>
        <v>476.88980000000004</v>
      </c>
      <c r="GC3" s="122">
        <f>GC2*7.33</f>
        <v>457.392</v>
      </c>
      <c r="GD3" s="122">
        <f t="shared" ref="GD3:GE3" si="9">GD2*7.33</f>
        <v>467.80060000000003</v>
      </c>
      <c r="GE3" s="122">
        <f t="shared" si="9"/>
        <v>467.80060000000003</v>
      </c>
      <c r="GF3" s="122">
        <f>GF2*7.33</f>
        <v>470.80590000000001</v>
      </c>
      <c r="GG3" s="122"/>
      <c r="GH3" s="122"/>
      <c r="GI3" s="122">
        <f>GI2*7.33</f>
        <v>469.92630000000003</v>
      </c>
      <c r="GJ3" s="122">
        <f>GJ2*7.33</f>
        <v>470.2928</v>
      </c>
      <c r="GK3" s="122">
        <f t="shared" ref="GK3:GL3" si="10">GK2*7.33</f>
        <v>491.18330000000003</v>
      </c>
      <c r="GL3" s="122">
        <f t="shared" si="10"/>
        <v>487.59159999999997</v>
      </c>
      <c r="GM3" s="122">
        <f>GM2*7.33</f>
        <v>489.05759999999998</v>
      </c>
      <c r="GN3" s="122"/>
      <c r="GO3" s="122"/>
      <c r="GP3" s="122">
        <f>GP2*7.33</f>
        <v>487.29840000000002</v>
      </c>
      <c r="GQ3" s="122">
        <f>GQ2*7.33</f>
        <v>471.68549999999999</v>
      </c>
      <c r="GR3" s="122">
        <f t="shared" ref="GR3:GS3" si="11">GR2*7.33</f>
        <v>466.62779999999998</v>
      </c>
      <c r="GS3" s="122">
        <f t="shared" si="11"/>
        <v>453.94690000000003</v>
      </c>
      <c r="GT3" s="122">
        <f>GT2*7.33</f>
        <v>457.9051</v>
      </c>
      <c r="GU3" s="122"/>
      <c r="GV3" s="122"/>
      <c r="GW3" s="122">
        <f>GW2*7.33</f>
        <v>463.69579999999996</v>
      </c>
      <c r="GX3" s="122">
        <f>GX2*7.33</f>
        <v>467.87389999999999</v>
      </c>
      <c r="GY3" s="122">
        <f t="shared" ref="GY3:GZ3" si="12">GY2*7.33</f>
        <v>463.10939999999999</v>
      </c>
      <c r="GZ3" s="122">
        <f t="shared" si="12"/>
        <v>464.64870000000002</v>
      </c>
      <c r="HA3" s="122">
        <f>HA2*7.33</f>
        <v>465.16180000000003</v>
      </c>
      <c r="HB3" s="122"/>
      <c r="HC3" s="122"/>
      <c r="HD3" s="122">
        <f>HD2*7.33</f>
        <v>466.99430000000001</v>
      </c>
      <c r="HE3" s="122">
        <f>HE2*7.33</f>
        <v>474.39760000000001</v>
      </c>
      <c r="HF3" s="122">
        <f t="shared" ref="HF3:HG3" si="13">HF2*7.33</f>
        <v>477.6961</v>
      </c>
      <c r="HG3" s="122">
        <f t="shared" si="13"/>
        <v>477.6961</v>
      </c>
      <c r="HH3" s="122">
        <f>HH2*7.33</f>
        <v>453.65370000000001</v>
      </c>
      <c r="HI3" s="122"/>
      <c r="HJ3" s="122"/>
      <c r="HK3" s="122">
        <f>HK2*7.33</f>
        <v>438.40730000000002</v>
      </c>
      <c r="HL3" s="122">
        <f>HL2*7.33</f>
        <v>432.03019999999998</v>
      </c>
      <c r="HM3" s="122">
        <f t="shared" ref="HM3:HN3" si="14">HM2*7.33</f>
        <v>412.16589999999997</v>
      </c>
      <c r="HN3" s="122">
        <f t="shared" si="14"/>
        <v>420.59540000000004</v>
      </c>
      <c r="HO3" s="122">
        <f>HO2*7.33</f>
        <v>429.0249</v>
      </c>
      <c r="HP3" s="122"/>
      <c r="HQ3" s="122"/>
      <c r="HR3" s="122">
        <f>HR2*7.33</f>
        <v>429.31810000000002</v>
      </c>
      <c r="HS3" s="122">
        <f>HS2*7.33</f>
        <v>449.32900000000001</v>
      </c>
      <c r="HT3" s="122">
        <f t="shared" ref="HT3:HU3" si="15">HT2*7.33</f>
        <v>435.98839999999996</v>
      </c>
      <c r="HU3" s="122">
        <f t="shared" si="15"/>
        <v>426.82589999999999</v>
      </c>
      <c r="HV3" s="122">
        <f>HV2*7.33</f>
        <v>429.83120000000002</v>
      </c>
      <c r="HW3" s="122"/>
      <c r="HX3" s="122"/>
      <c r="HY3" s="122">
        <f>HY2*7.33</f>
        <v>437.89420000000001</v>
      </c>
      <c r="HZ3" s="122">
        <f>HZ2*7.33</f>
        <v>440.01990000000001</v>
      </c>
      <c r="IA3" s="122">
        <f t="shared" ref="IA3:IB3" si="16">IA2*7.33</f>
        <v>441.99899999999997</v>
      </c>
      <c r="IB3" s="122">
        <f t="shared" si="16"/>
        <v>439.21360000000004</v>
      </c>
      <c r="IC3" s="122">
        <f>IC2*7.33</f>
        <v>434.96220000000005</v>
      </c>
      <c r="ID3" s="122"/>
      <c r="IE3" s="122"/>
      <c r="IF3" s="122">
        <f>IF2*7.33</f>
        <v>430.27100000000002</v>
      </c>
      <c r="IG3" s="122">
        <f>IG2*7.33</f>
        <v>436.20830000000001</v>
      </c>
      <c r="IH3" s="122">
        <f t="shared" ref="IH3:II3" si="17">IH2*7.33</f>
        <v>443.39170000000001</v>
      </c>
      <c r="II3" s="122">
        <f t="shared" si="17"/>
        <v>443.39170000000001</v>
      </c>
      <c r="IJ3" s="122">
        <f>IJ2*7.33</f>
        <v>434.30250000000001</v>
      </c>
      <c r="IK3" s="122"/>
      <c r="IL3" s="122"/>
      <c r="IM3" s="122">
        <f>IM2*7.33</f>
        <v>434.30250000000001</v>
      </c>
      <c r="IN3" s="122">
        <f>IN2*7.33</f>
        <v>427.04579999999999</v>
      </c>
      <c r="IO3" s="122">
        <f t="shared" ref="IO3" si="18">IO2*7.33</f>
        <v>444.93100000000004</v>
      </c>
      <c r="IP3" s="122">
        <f>IP2*7.33</f>
        <v>446.76350000000002</v>
      </c>
      <c r="IQ3" s="122">
        <f>IQ2*7.33</f>
        <v>451.08819999999997</v>
      </c>
      <c r="IR3" s="122"/>
      <c r="IS3" s="122"/>
      <c r="IT3" s="122">
        <f>IT2*7.33</f>
        <v>458.78470000000004</v>
      </c>
      <c r="IU3" s="122">
        <f>IU2*7.33</f>
        <v>457.24540000000002</v>
      </c>
      <c r="IV3" s="122">
        <f t="shared" ref="IV3" si="19">IV2*7.33</f>
        <v>445.7373</v>
      </c>
      <c r="IW3" s="122">
        <f>IW2*7.33</f>
        <v>442.58540000000005</v>
      </c>
      <c r="IX3" s="122">
        <f>IX2*7.33</f>
        <v>441.4126</v>
      </c>
      <c r="IY3" s="122"/>
      <c r="IZ3" s="122"/>
      <c r="JA3" s="122">
        <f>JA2*7.33</f>
        <v>505.91659999999996</v>
      </c>
      <c r="JB3" s="122">
        <f>JB2*7.33</f>
        <v>473.1515</v>
      </c>
      <c r="JC3" s="122">
        <f t="shared" ref="JC3" si="20">JC2*7.33</f>
        <v>466.18799999999999</v>
      </c>
      <c r="JD3" s="122">
        <f>JD2*7.33</f>
        <v>471.17240000000004</v>
      </c>
      <c r="JE3" s="122">
        <f>JE2*7.33</f>
        <v>493.16239999999999</v>
      </c>
      <c r="JF3" s="122"/>
      <c r="JG3" s="122"/>
      <c r="JH3" s="122">
        <f>JH2*7.33</f>
        <v>474.76409999999998</v>
      </c>
      <c r="JI3" s="122">
        <f>JI2*7.33</f>
        <v>462.52300000000002</v>
      </c>
      <c r="JJ3" s="122">
        <f t="shared" ref="JJ3" si="21">JJ2*7.33</f>
        <v>457.31870000000004</v>
      </c>
      <c r="JK3" s="122">
        <f>JK2*7.33</f>
        <v>459.88420000000002</v>
      </c>
      <c r="JL3" s="122">
        <f>JL2*7.33</f>
        <v>447.42320000000001</v>
      </c>
      <c r="JM3" s="122"/>
      <c r="JN3" s="122"/>
      <c r="JO3" s="122">
        <f>JO2*7.33</f>
        <v>434.30250000000001</v>
      </c>
      <c r="JP3" s="122">
        <f>JP2*7.33</f>
        <v>431.66370000000001</v>
      </c>
      <c r="JQ3" s="122">
        <f t="shared" ref="JQ3" si="22">JQ2*7.33</f>
        <v>422.86770000000001</v>
      </c>
      <c r="JR3" s="122">
        <f>JR2*7.33</f>
        <v>423.01429999999999</v>
      </c>
      <c r="JS3" s="122">
        <f>JS2*7.33</f>
        <v>427.85210000000001</v>
      </c>
      <c r="JT3" s="122"/>
      <c r="JU3" s="122"/>
      <c r="JV3" s="122">
        <f>JV2*7.33</f>
        <v>427.70550000000003</v>
      </c>
      <c r="JW3" s="122">
        <f>JW2*7.33</f>
        <v>426.89920000000001</v>
      </c>
      <c r="JX3" s="122">
        <f t="shared" ref="JX3" si="23">JX2*7.33</f>
        <v>427.48560000000003</v>
      </c>
      <c r="JY3" s="122">
        <f>JY2*7.33</f>
        <v>433.20300000000003</v>
      </c>
      <c r="JZ3" s="122">
        <f>JZ2*7.33</f>
        <v>443.53829999999999</v>
      </c>
      <c r="KA3" s="122"/>
      <c r="KB3" s="122"/>
      <c r="KC3" s="122">
        <f>KC2*7.33</f>
        <v>430.56420000000003</v>
      </c>
      <c r="KD3" s="122">
        <f>KD2*7.33</f>
        <v>430.56420000000003</v>
      </c>
      <c r="KE3" s="122">
        <f>KE2*7.33</f>
        <v>435.54860000000002</v>
      </c>
      <c r="KF3" s="122">
        <f>KF2*7.33</f>
        <v>439.14029999999997</v>
      </c>
      <c r="KG3" s="122">
        <f>KG2*7.33</f>
        <v>435.54860000000002</v>
      </c>
      <c r="KH3" s="122"/>
      <c r="KI3" s="122"/>
      <c r="KJ3" s="122">
        <f>KJ2*7.33</f>
        <v>432.17680000000001</v>
      </c>
      <c r="KK3" s="122">
        <f>KK2*7.33</f>
        <v>437.601</v>
      </c>
      <c r="KL3" s="122">
        <f>KL2*7.33</f>
        <v>448.37610000000001</v>
      </c>
      <c r="KM3" s="122">
        <f>KM2*7.33</f>
        <v>452.04110000000003</v>
      </c>
      <c r="KN3" s="122">
        <f>KN2*7.33</f>
        <v>454.60660000000001</v>
      </c>
      <c r="KO3" s="122"/>
      <c r="KP3" s="122"/>
      <c r="KQ3" s="122">
        <f>KQ2*7.33</f>
        <v>451.30810000000002</v>
      </c>
      <c r="KR3" s="122">
        <f>KR2*7.33</f>
        <v>451.4547</v>
      </c>
      <c r="KS3" s="122">
        <f>KS2*7.33</f>
        <v>444.2713</v>
      </c>
      <c r="KT3" s="122">
        <f>KT2*7.33</f>
        <v>441.48589999999996</v>
      </c>
      <c r="KU3" s="122">
        <f>KU2*7.33</f>
        <v>452.18770000000001</v>
      </c>
      <c r="KV3" s="122"/>
      <c r="KW3" s="122"/>
      <c r="KX3" s="122">
        <f>KX2*7.33</f>
        <v>455.41290000000004</v>
      </c>
      <c r="KY3" s="122">
        <f>KY2*7.33</f>
        <v>461.49680000000001</v>
      </c>
      <c r="KZ3" s="122">
        <f>KZ2*7.33</f>
        <v>452.55420000000004</v>
      </c>
      <c r="LA3" s="122">
        <f>LA2*7.33</f>
        <v>456.58569999999997</v>
      </c>
      <c r="LB3" s="122">
        <f>LB2*7.33</f>
        <v>458.19830000000002</v>
      </c>
      <c r="LC3" s="122"/>
      <c r="LD3" s="122"/>
      <c r="LE3" s="122">
        <f>LE2*7.33</f>
        <v>455.77940000000001</v>
      </c>
      <c r="LF3" s="122">
        <f>LF2*7.33</f>
        <v>454.89980000000003</v>
      </c>
      <c r="LG3" s="122">
        <f>LG2*7.33</f>
        <v>457.1721</v>
      </c>
      <c r="LH3" s="122">
        <f>LH2*7.33</f>
        <v>456.51240000000001</v>
      </c>
      <c r="LI3" s="122">
        <f>LI2*7.33</f>
        <v>463.98899999999998</v>
      </c>
      <c r="LJ3" s="122"/>
      <c r="LK3" s="122"/>
      <c r="LL3" s="122">
        <f>LL2*7.33</f>
        <v>457.68520000000001</v>
      </c>
      <c r="LM3" s="122">
        <f>LM2*7.33</f>
        <v>446.47029999999995</v>
      </c>
      <c r="LN3" s="122">
        <f>LN2*7.33</f>
        <v>457.392</v>
      </c>
      <c r="LO3" s="122">
        <f>LO2*7.33</f>
        <v>468.90010000000001</v>
      </c>
      <c r="LP3" s="122">
        <f>LP2*7.33</f>
        <v>464.64870000000002</v>
      </c>
      <c r="LQ3" s="122"/>
      <c r="LR3" s="122"/>
      <c r="LS3" s="122">
        <f>LS2*7.33</f>
        <v>466.55450000000002</v>
      </c>
      <c r="LT3" s="122">
        <f>LT2*7.33</f>
        <v>471.09909999999996</v>
      </c>
      <c r="LU3" s="122">
        <f>LU2*7.33</f>
        <v>469.5598</v>
      </c>
      <c r="LV3" s="122">
        <f>LV2*7.33</f>
        <v>469.5598</v>
      </c>
      <c r="LW3" s="122">
        <f>LW2*7.33</f>
        <v>469.5598</v>
      </c>
      <c r="LX3" s="122"/>
      <c r="LY3" s="122"/>
      <c r="LZ3" s="122">
        <f t="shared" ref="LZ3:MD3" si="24">LZ2*7.33</f>
        <v>469.5598</v>
      </c>
      <c r="MA3" s="122">
        <f t="shared" si="24"/>
        <v>445.81060000000002</v>
      </c>
      <c r="MB3" s="122">
        <f t="shared" si="24"/>
        <v>461.79</v>
      </c>
      <c r="MC3" s="122">
        <f t="shared" si="24"/>
        <v>464.64870000000002</v>
      </c>
      <c r="MD3" s="122">
        <f t="shared" si="24"/>
        <v>471.9787</v>
      </c>
      <c r="ME3" s="122"/>
      <c r="MF3" s="122"/>
      <c r="MG3" s="122">
        <f t="shared" ref="MG3:MK3" si="25">MG2*7.33</f>
        <v>470.95249999999999</v>
      </c>
      <c r="MH3" s="122">
        <f t="shared" si="25"/>
        <v>471.61220000000003</v>
      </c>
      <c r="MI3" s="122">
        <f t="shared" si="25"/>
        <v>467.06759999999997</v>
      </c>
      <c r="MJ3" s="122">
        <f t="shared" si="25"/>
        <v>470.58600000000001</v>
      </c>
      <c r="MK3" s="122">
        <f t="shared" si="25"/>
        <v>478.06259999999997</v>
      </c>
      <c r="ML3" s="122"/>
      <c r="MM3" s="122"/>
      <c r="MN3" s="122">
        <f t="shared" ref="MN3:MR3" si="26">MN2*7.33</f>
        <v>478.94220000000001</v>
      </c>
      <c r="MO3" s="122">
        <f t="shared" si="26"/>
        <v>484.51299999999998</v>
      </c>
      <c r="MP3" s="122">
        <f t="shared" si="26"/>
        <v>485.02610000000004</v>
      </c>
      <c r="MQ3" s="122">
        <f t="shared" si="26"/>
        <v>487.73820000000006</v>
      </c>
      <c r="MR3" s="122">
        <f t="shared" si="26"/>
        <v>484.80619999999999</v>
      </c>
      <c r="MS3" s="122"/>
      <c r="MT3" s="122"/>
      <c r="MU3" s="122">
        <f t="shared" ref="MU3:MY3" si="27">MU2*7.33</f>
        <v>486.63870000000003</v>
      </c>
      <c r="MV3" s="122">
        <f t="shared" si="27"/>
        <v>492.57600000000002</v>
      </c>
      <c r="MW3" s="122">
        <f t="shared" ref="MW3" si="28">MW2*7.33</f>
        <v>492.57600000000002</v>
      </c>
      <c r="MX3" s="122">
        <f t="shared" si="27"/>
        <v>497.85360000000003</v>
      </c>
      <c r="MY3" s="122">
        <f t="shared" si="27"/>
        <v>499.61279999999999</v>
      </c>
      <c r="MZ3" s="122"/>
      <c r="NA3" s="122"/>
      <c r="NB3" s="122">
        <f t="shared" ref="NB3:NC3" si="29">NB2*7.33</f>
        <v>499.61279999999999</v>
      </c>
      <c r="NC3" s="122">
        <f t="shared" si="29"/>
        <v>499.61279999999999</v>
      </c>
    </row>
    <row r="4" spans="1:367" s="120" customFormat="1" hidden="1" x14ac:dyDescent="0.25">
      <c r="A4" s="118" t="s">
        <v>174</v>
      </c>
      <c r="B4" s="104"/>
      <c r="C4" s="104"/>
      <c r="D4" s="104"/>
      <c r="E4" s="104"/>
      <c r="F4" s="104"/>
      <c r="G4" s="104"/>
      <c r="H4" s="104"/>
      <c r="I4" s="104"/>
      <c r="J4" s="104"/>
      <c r="K4" s="104"/>
      <c r="L4" s="104"/>
      <c r="M4" s="104"/>
      <c r="N4" s="104"/>
      <c r="O4" s="104"/>
      <c r="P4" s="104"/>
      <c r="Q4" s="104"/>
      <c r="R4" s="104"/>
      <c r="S4" s="104"/>
      <c r="T4" s="104"/>
      <c r="U4" s="104"/>
      <c r="V4" s="104"/>
      <c r="W4" s="104"/>
      <c r="X4" s="104"/>
      <c r="Y4" s="104"/>
      <c r="Z4" s="104"/>
      <c r="AA4" s="104"/>
      <c r="AB4" s="104"/>
      <c r="AC4" s="104"/>
      <c r="AD4" s="104"/>
      <c r="AE4" s="104"/>
      <c r="AF4" s="104"/>
      <c r="AG4" s="104"/>
      <c r="AH4" s="104"/>
      <c r="AI4" s="104"/>
      <c r="AJ4" s="104"/>
      <c r="AK4" s="104"/>
      <c r="AL4" s="104"/>
      <c r="AM4" s="104"/>
      <c r="AN4" s="104"/>
      <c r="AO4" s="104"/>
      <c r="AP4" s="104"/>
      <c r="AQ4" s="104"/>
      <c r="AR4" s="104"/>
      <c r="AS4" s="104"/>
      <c r="AT4" s="104"/>
      <c r="AU4" s="104"/>
      <c r="AV4" s="104"/>
      <c r="AW4" s="104"/>
      <c r="AX4" s="104"/>
      <c r="AY4" s="104"/>
      <c r="AZ4" s="104"/>
      <c r="BA4" s="104"/>
      <c r="BB4" s="104"/>
      <c r="BC4" s="104"/>
      <c r="BD4" s="104"/>
      <c r="BE4" s="104"/>
      <c r="BF4" s="104"/>
      <c r="BG4" s="104"/>
      <c r="BH4" s="104"/>
      <c r="BI4" s="119"/>
      <c r="BJ4" s="104"/>
      <c r="BK4" s="104"/>
      <c r="BL4" s="104"/>
      <c r="BM4" s="104"/>
      <c r="BN4" s="104"/>
      <c r="BO4" s="104"/>
      <c r="BP4" s="104"/>
      <c r="BQ4" s="104"/>
      <c r="BR4" s="104"/>
      <c r="BS4" s="104"/>
      <c r="BT4" s="104"/>
      <c r="BU4" s="104"/>
      <c r="BV4" s="104"/>
      <c r="BW4" s="104"/>
      <c r="BX4" s="104"/>
      <c r="BY4" s="104"/>
      <c r="BZ4" s="104"/>
      <c r="CA4" s="104"/>
      <c r="CB4" s="104"/>
      <c r="CC4" s="104"/>
      <c r="CD4" s="104"/>
      <c r="CE4" s="104"/>
      <c r="CF4" s="104"/>
      <c r="CG4" s="104"/>
      <c r="CH4" s="104"/>
      <c r="CI4" s="104"/>
      <c r="CJ4" s="104"/>
      <c r="CK4" s="104"/>
      <c r="CL4" s="104"/>
      <c r="CM4" s="104"/>
      <c r="CN4" s="104"/>
      <c r="CO4" s="104"/>
      <c r="CP4" s="104"/>
      <c r="CQ4" s="104"/>
      <c r="CR4" s="104"/>
      <c r="CS4" s="104"/>
      <c r="CT4" s="104"/>
      <c r="CU4" s="104"/>
      <c r="CV4" s="104"/>
      <c r="CW4" s="104"/>
      <c r="CX4" s="104"/>
      <c r="CY4" s="104"/>
      <c r="CZ4" s="104"/>
      <c r="DA4" s="104"/>
      <c r="DB4" s="104"/>
      <c r="DC4" s="104"/>
      <c r="DD4" s="104"/>
      <c r="DE4" s="104"/>
      <c r="DF4" s="104"/>
      <c r="DG4" s="104"/>
      <c r="DH4" s="104"/>
      <c r="DI4" s="104"/>
      <c r="DJ4" s="104"/>
      <c r="DK4" s="104"/>
      <c r="DL4" s="104"/>
      <c r="DM4" s="104"/>
      <c r="DN4" s="104"/>
      <c r="DO4" s="104"/>
      <c r="DP4" s="104"/>
      <c r="DQ4" s="104"/>
      <c r="DR4" s="104"/>
      <c r="DS4" s="104"/>
      <c r="DT4" s="104"/>
      <c r="DU4" s="104"/>
      <c r="DV4" s="104"/>
      <c r="DW4" s="104"/>
      <c r="DX4" s="104"/>
      <c r="DY4" s="104"/>
      <c r="DZ4" s="104"/>
      <c r="EA4" s="104"/>
      <c r="EB4" s="104"/>
      <c r="EC4" s="104"/>
      <c r="ED4" s="104"/>
      <c r="EE4" s="104"/>
      <c r="EF4" s="104"/>
      <c r="EG4" s="104"/>
      <c r="EH4" s="104"/>
      <c r="EI4" s="104"/>
      <c r="EJ4" s="104"/>
      <c r="EK4" s="104"/>
      <c r="EL4" s="104"/>
      <c r="EM4" s="104"/>
      <c r="EN4" s="104"/>
      <c r="EO4" s="104"/>
      <c r="EP4" s="104"/>
      <c r="EQ4" s="104"/>
      <c r="ER4" s="104"/>
      <c r="ES4" s="104"/>
      <c r="ET4" s="104"/>
      <c r="EU4" s="104"/>
      <c r="EV4" s="104"/>
      <c r="EW4" s="104"/>
      <c r="EX4" s="104"/>
      <c r="EY4" s="104"/>
      <c r="EZ4" s="104"/>
      <c r="FA4" s="104"/>
      <c r="FB4" s="104"/>
      <c r="FC4" s="104"/>
      <c r="FD4" s="104"/>
      <c r="FE4" s="104"/>
      <c r="FF4" s="104"/>
      <c r="FG4" s="104"/>
      <c r="FH4" s="104"/>
      <c r="FI4" s="104"/>
      <c r="FJ4" s="104"/>
      <c r="FK4" s="104"/>
      <c r="FL4" s="104"/>
      <c r="FM4" s="104"/>
      <c r="FN4" s="104"/>
      <c r="FO4" s="104"/>
      <c r="FP4" s="104"/>
      <c r="FQ4" s="104"/>
      <c r="FR4" s="104"/>
      <c r="FS4" s="104"/>
      <c r="FT4" s="104"/>
      <c r="FU4" s="104"/>
      <c r="FV4" s="104"/>
      <c r="FW4" s="104"/>
      <c r="FX4" s="104"/>
      <c r="FY4" s="104"/>
      <c r="FZ4" s="104"/>
      <c r="GA4" s="104"/>
      <c r="GB4" s="104"/>
      <c r="GC4" s="104"/>
      <c r="GD4" s="104"/>
      <c r="GE4" s="104"/>
      <c r="GF4" s="104"/>
      <c r="GG4" s="104"/>
      <c r="GH4" s="104"/>
      <c r="GI4" s="104"/>
      <c r="GJ4" s="104"/>
      <c r="GK4" s="104"/>
      <c r="GL4" s="104"/>
      <c r="GM4" s="104"/>
      <c r="GN4" s="104"/>
      <c r="GO4" s="104"/>
      <c r="GP4" s="104"/>
      <c r="GQ4" s="104"/>
      <c r="GR4" s="104"/>
      <c r="GS4" s="104"/>
      <c r="GT4" s="104"/>
      <c r="GU4" s="104"/>
      <c r="GV4" s="104"/>
      <c r="GW4" s="104"/>
      <c r="GX4" s="104"/>
      <c r="GY4" s="104"/>
      <c r="GZ4" s="104"/>
      <c r="HA4" s="104"/>
      <c r="HB4" s="104"/>
      <c r="HC4" s="104"/>
      <c r="HD4" s="104"/>
      <c r="HE4" s="104"/>
      <c r="HF4" s="104"/>
      <c r="HG4" s="104"/>
      <c r="HH4" s="104"/>
      <c r="HI4" s="104"/>
      <c r="HJ4" s="104"/>
      <c r="HK4" s="104"/>
      <c r="HL4" s="104"/>
      <c r="HM4" s="104"/>
      <c r="HN4" s="104"/>
      <c r="HO4" s="104"/>
      <c r="HP4" s="104"/>
      <c r="HQ4" s="104"/>
      <c r="HR4" s="104"/>
      <c r="HS4" s="104"/>
      <c r="HT4" s="104"/>
      <c r="HU4" s="104"/>
      <c r="HV4" s="104"/>
      <c r="HW4" s="104"/>
      <c r="HX4" s="104"/>
      <c r="HY4" s="104"/>
      <c r="HZ4" s="104"/>
      <c r="IA4" s="104"/>
      <c r="IB4" s="104"/>
      <c r="IC4" s="104"/>
      <c r="ID4" s="104"/>
      <c r="IE4" s="104"/>
      <c r="IF4" s="104"/>
      <c r="IG4" s="104"/>
      <c r="IH4" s="104"/>
      <c r="II4" s="104"/>
      <c r="IJ4" s="104"/>
      <c r="IK4" s="104"/>
      <c r="IL4" s="104"/>
      <c r="IM4" s="104"/>
      <c r="IN4" s="104"/>
      <c r="IO4" s="104"/>
      <c r="IP4" s="104"/>
      <c r="IQ4" s="104"/>
      <c r="IR4" s="104"/>
      <c r="IS4" s="104"/>
      <c r="IT4" s="104"/>
      <c r="IU4" s="104"/>
      <c r="IV4" s="104"/>
      <c r="IW4" s="104"/>
      <c r="IX4" s="104"/>
      <c r="IY4" s="104"/>
      <c r="IZ4" s="104"/>
      <c r="JA4" s="104"/>
      <c r="JB4" s="104"/>
      <c r="JC4" s="104"/>
      <c r="JD4" s="104"/>
      <c r="JE4" s="104"/>
      <c r="JF4" s="104"/>
      <c r="JG4" s="104"/>
      <c r="JH4" s="104"/>
      <c r="JI4" s="104"/>
      <c r="JJ4" s="104"/>
      <c r="JK4" s="104"/>
      <c r="JL4" s="104"/>
      <c r="JM4" s="104"/>
      <c r="JN4" s="104"/>
      <c r="JO4" s="104"/>
      <c r="JP4" s="104"/>
      <c r="JQ4" s="104"/>
      <c r="JR4" s="104"/>
      <c r="JS4" s="104"/>
      <c r="JT4" s="104"/>
      <c r="JU4" s="104"/>
      <c r="JV4" s="104"/>
      <c r="JW4" s="104"/>
      <c r="JX4" s="104"/>
      <c r="JY4" s="104"/>
      <c r="JZ4" s="104"/>
      <c r="KA4" s="104"/>
      <c r="KB4" s="104"/>
      <c r="KC4" s="104"/>
      <c r="KD4" s="104"/>
      <c r="KE4" s="104"/>
      <c r="KF4" s="104"/>
      <c r="KG4" s="104"/>
      <c r="KH4" s="104"/>
      <c r="KI4" s="104"/>
      <c r="KJ4" s="104"/>
      <c r="KK4" s="104"/>
      <c r="KL4" s="104"/>
      <c r="KM4" s="104"/>
      <c r="KN4" s="104"/>
      <c r="KO4" s="104"/>
      <c r="KP4" s="104"/>
      <c r="KQ4" s="104"/>
      <c r="KR4" s="104"/>
      <c r="KS4" s="104"/>
      <c r="KT4" s="104"/>
      <c r="KU4" s="104"/>
      <c r="KV4" s="104"/>
      <c r="KW4" s="104"/>
      <c r="KX4" s="104"/>
      <c r="KY4" s="104"/>
      <c r="KZ4" s="104"/>
      <c r="LA4" s="104"/>
      <c r="LB4" s="104"/>
      <c r="LC4" s="104"/>
      <c r="LD4" s="104"/>
      <c r="LE4" s="104"/>
      <c r="LF4" s="104"/>
      <c r="LG4" s="104"/>
      <c r="LH4" s="104"/>
      <c r="LI4" s="104"/>
      <c r="LJ4" s="104"/>
      <c r="LK4" s="104"/>
      <c r="LL4" s="104"/>
      <c r="LM4" s="104"/>
      <c r="LN4" s="104"/>
      <c r="LO4" s="104"/>
      <c r="LP4" s="104"/>
      <c r="LQ4" s="104"/>
      <c r="LR4" s="104"/>
      <c r="LS4" s="104"/>
      <c r="LT4" s="104"/>
      <c r="LU4" s="104"/>
      <c r="LV4" s="104"/>
      <c r="LW4" s="104"/>
      <c r="LX4" s="104"/>
      <c r="LY4" s="104"/>
      <c r="LZ4" s="104"/>
      <c r="MA4" s="104"/>
      <c r="MB4" s="104"/>
      <c r="MC4" s="104"/>
      <c r="MD4" s="104"/>
      <c r="ME4" s="104"/>
      <c r="MF4" s="104"/>
      <c r="MG4" s="104"/>
      <c r="MH4" s="104"/>
      <c r="MI4" s="104"/>
      <c r="MJ4" s="104"/>
      <c r="MK4" s="104"/>
      <c r="ML4" s="104"/>
      <c r="MM4" s="104"/>
      <c r="MN4" s="104"/>
      <c r="MO4" s="104"/>
      <c r="MP4" s="104"/>
      <c r="MQ4" s="104"/>
      <c r="MR4" s="104"/>
      <c r="MS4" s="104"/>
      <c r="MT4" s="104"/>
      <c r="MU4" s="104"/>
      <c r="MV4" s="104"/>
      <c r="MW4" s="104"/>
      <c r="MX4" s="104"/>
      <c r="MY4" s="104"/>
      <c r="MZ4" s="104"/>
      <c r="NA4" s="104"/>
      <c r="NB4" s="104"/>
      <c r="NC4" s="104"/>
    </row>
    <row r="5" spans="1:367" s="120" customFormat="1" hidden="1" x14ac:dyDescent="0.25">
      <c r="A5" s="120" t="s">
        <v>173</v>
      </c>
      <c r="B5" s="123"/>
      <c r="C5" s="123"/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123"/>
      <c r="O5" s="123"/>
      <c r="P5" s="123"/>
      <c r="Q5" s="123"/>
      <c r="R5" s="123"/>
      <c r="S5" s="123"/>
      <c r="T5" s="123"/>
      <c r="U5" s="123"/>
      <c r="V5" s="123"/>
      <c r="W5" s="123"/>
      <c r="X5" s="123"/>
      <c r="Y5" s="123"/>
      <c r="Z5" s="123"/>
      <c r="AA5" s="123"/>
      <c r="AB5" s="123"/>
      <c r="AC5" s="123"/>
      <c r="AD5" s="123"/>
      <c r="AE5" s="123"/>
      <c r="AF5" s="123"/>
      <c r="AG5" s="123"/>
      <c r="AH5" s="123"/>
      <c r="AI5" s="123"/>
      <c r="AJ5" s="123"/>
      <c r="AK5" s="123"/>
      <c r="AL5" s="123"/>
      <c r="AM5" s="123"/>
      <c r="AN5" s="123"/>
      <c r="AO5" s="123"/>
      <c r="AP5" s="123"/>
      <c r="AQ5" s="123"/>
      <c r="AR5" s="123"/>
      <c r="AS5" s="123"/>
      <c r="AT5" s="123"/>
      <c r="AU5" s="123"/>
      <c r="AV5" s="123"/>
      <c r="AW5" s="123"/>
      <c r="AX5" s="123"/>
      <c r="AY5" s="123"/>
      <c r="AZ5" s="123"/>
      <c r="BA5" s="123"/>
      <c r="BB5" s="123"/>
      <c r="BC5" s="123"/>
      <c r="BD5" s="123"/>
      <c r="BE5" s="123"/>
      <c r="BF5" s="123"/>
      <c r="BG5" s="123"/>
      <c r="BH5" s="123"/>
      <c r="BI5" s="119"/>
      <c r="BJ5" s="123"/>
      <c r="BK5" s="123"/>
      <c r="BL5" s="123"/>
      <c r="BM5" s="123"/>
      <c r="BN5" s="123"/>
      <c r="BO5" s="123"/>
      <c r="BP5" s="123"/>
      <c r="BQ5" s="123"/>
      <c r="BR5" s="123"/>
      <c r="BS5" s="123"/>
      <c r="BT5" s="123"/>
      <c r="BU5" s="123"/>
      <c r="BV5" s="123"/>
      <c r="BW5" s="123"/>
      <c r="BX5" s="123"/>
      <c r="BY5" s="123"/>
      <c r="BZ5" s="123"/>
      <c r="CA5" s="123"/>
      <c r="CB5" s="123"/>
      <c r="CC5" s="123"/>
      <c r="CD5" s="123"/>
      <c r="CE5" s="123"/>
      <c r="CF5" s="123"/>
      <c r="CG5" s="123"/>
      <c r="CH5" s="123"/>
      <c r="CI5" s="123"/>
      <c r="CJ5" s="123"/>
      <c r="CK5" s="123"/>
      <c r="CL5" s="123"/>
      <c r="CM5" s="123"/>
      <c r="CN5" s="123"/>
      <c r="CO5" s="123"/>
      <c r="CP5" s="123"/>
      <c r="CQ5" s="123"/>
      <c r="CR5" s="123"/>
      <c r="CS5" s="123"/>
      <c r="CT5" s="123"/>
      <c r="CU5" s="123"/>
      <c r="CV5" s="123"/>
      <c r="CW5" s="123"/>
      <c r="CX5" s="123"/>
      <c r="CY5" s="123"/>
      <c r="CZ5" s="123"/>
      <c r="DA5" s="123"/>
      <c r="DB5" s="123"/>
      <c r="DC5" s="123"/>
      <c r="DD5" s="123"/>
      <c r="DE5" s="123"/>
      <c r="DF5" s="123"/>
      <c r="DG5" s="123"/>
      <c r="DH5" s="123"/>
      <c r="DI5" s="123"/>
      <c r="DJ5" s="123"/>
      <c r="DK5" s="123"/>
      <c r="DL5" s="123"/>
      <c r="DM5" s="123"/>
      <c r="DN5" s="123"/>
      <c r="DO5" s="123"/>
      <c r="DP5" s="123"/>
      <c r="DQ5" s="123"/>
      <c r="DR5" s="123"/>
      <c r="DS5" s="123"/>
      <c r="DT5" s="123"/>
      <c r="DU5" s="123"/>
      <c r="DV5" s="123"/>
      <c r="DW5" s="123"/>
      <c r="DX5" s="123"/>
      <c r="DY5" s="123"/>
      <c r="DZ5" s="123"/>
      <c r="EA5" s="123"/>
      <c r="EB5" s="123"/>
      <c r="EC5" s="123"/>
      <c r="ED5" s="123"/>
      <c r="EE5" s="123"/>
      <c r="EF5" s="123"/>
      <c r="EG5" s="123"/>
      <c r="EH5" s="123"/>
      <c r="EI5" s="123"/>
      <c r="EJ5" s="123"/>
      <c r="EK5" s="123"/>
      <c r="EL5" s="123"/>
      <c r="EM5" s="123"/>
      <c r="EN5" s="123"/>
      <c r="EO5" s="123"/>
      <c r="EP5" s="123"/>
      <c r="EQ5" s="123"/>
      <c r="ER5" s="123"/>
      <c r="ES5" s="123"/>
      <c r="ET5" s="123"/>
      <c r="EU5" s="123"/>
      <c r="EV5" s="123"/>
      <c r="EW5" s="123"/>
      <c r="EX5" s="123"/>
      <c r="EY5" s="123"/>
      <c r="EZ5" s="123"/>
      <c r="FA5" s="123"/>
      <c r="FB5" s="123"/>
      <c r="FC5" s="123"/>
      <c r="FD5" s="123"/>
      <c r="FE5" s="123"/>
      <c r="FF5" s="123"/>
      <c r="FG5" s="123"/>
      <c r="FH5" s="123"/>
      <c r="FI5" s="123"/>
      <c r="FJ5" s="123"/>
      <c r="FK5" s="123"/>
      <c r="FL5" s="123"/>
      <c r="FM5" s="123"/>
      <c r="FN5" s="123"/>
      <c r="FO5" s="123"/>
      <c r="FP5" s="123"/>
      <c r="FQ5" s="123"/>
      <c r="FR5" s="123"/>
      <c r="FS5" s="123"/>
      <c r="FT5" s="123"/>
      <c r="FU5" s="123"/>
      <c r="FV5" s="123"/>
      <c r="FW5" s="123"/>
      <c r="FX5" s="123"/>
      <c r="FY5" s="123"/>
      <c r="FZ5" s="123"/>
      <c r="GA5" s="123"/>
      <c r="GB5" s="123"/>
      <c r="GC5" s="123"/>
      <c r="GD5" s="123"/>
      <c r="GE5" s="123"/>
      <c r="GF5" s="123"/>
      <c r="GG5" s="123"/>
      <c r="GH5" s="123"/>
      <c r="GI5" s="123"/>
      <c r="GJ5" s="123"/>
      <c r="GK5" s="123"/>
      <c r="GL5" s="123"/>
      <c r="GM5" s="123"/>
      <c r="GN5" s="123"/>
      <c r="GO5" s="123"/>
      <c r="GP5" s="123"/>
      <c r="GQ5" s="123"/>
      <c r="GR5" s="123"/>
      <c r="GS5" s="123"/>
      <c r="GT5" s="123"/>
      <c r="GU5" s="123"/>
      <c r="GV5" s="123"/>
      <c r="GW5" s="123"/>
      <c r="GX5" s="123"/>
      <c r="GY5" s="123"/>
      <c r="GZ5" s="123"/>
      <c r="HA5" s="123"/>
      <c r="HB5" s="123"/>
      <c r="HC5" s="123"/>
      <c r="HD5" s="123"/>
      <c r="HE5" s="123"/>
      <c r="HF5" s="123"/>
      <c r="HG5" s="123"/>
      <c r="HH5" s="123"/>
      <c r="HI5" s="123"/>
      <c r="HJ5" s="123"/>
      <c r="HK5" s="123"/>
      <c r="HL5" s="123"/>
      <c r="HM5" s="123"/>
      <c r="HN5" s="123"/>
      <c r="HO5" s="123"/>
      <c r="HP5" s="123"/>
      <c r="HQ5" s="123"/>
      <c r="HR5" s="123"/>
      <c r="HS5" s="123"/>
      <c r="HT5" s="123"/>
      <c r="HU5" s="123"/>
      <c r="HV5" s="123"/>
      <c r="HW5" s="123"/>
      <c r="HX5" s="123"/>
      <c r="HY5" s="123"/>
      <c r="HZ5" s="123"/>
      <c r="IA5" s="123"/>
      <c r="IB5" s="123"/>
      <c r="IC5" s="123"/>
      <c r="ID5" s="123"/>
      <c r="IE5" s="123"/>
      <c r="IF5" s="123"/>
      <c r="IG5" s="123"/>
      <c r="IH5" s="123"/>
      <c r="II5" s="123"/>
      <c r="IJ5" s="123"/>
      <c r="IK5" s="123"/>
      <c r="IL5" s="123"/>
      <c r="IM5" s="123"/>
      <c r="IN5" s="123"/>
      <c r="IO5" s="123"/>
      <c r="IP5" s="123"/>
      <c r="IQ5" s="123"/>
      <c r="IR5" s="123"/>
      <c r="IS5" s="123"/>
      <c r="IT5" s="123"/>
      <c r="IU5" s="123"/>
      <c r="IV5" s="123"/>
      <c r="IW5" s="123"/>
      <c r="IX5" s="123"/>
      <c r="IY5" s="123"/>
      <c r="IZ5" s="123"/>
      <c r="JA5" s="123"/>
      <c r="JB5" s="123"/>
      <c r="JC5" s="123"/>
      <c r="JD5" s="123"/>
      <c r="JE5" s="123"/>
      <c r="JF5" s="123"/>
      <c r="JG5" s="123"/>
      <c r="JH5" s="123"/>
      <c r="JI5" s="123"/>
      <c r="JJ5" s="123"/>
      <c r="JK5" s="123"/>
      <c r="JL5" s="123"/>
      <c r="JM5" s="123"/>
      <c r="JN5" s="123"/>
      <c r="JO5" s="123"/>
      <c r="JP5" s="123"/>
      <c r="JQ5" s="123"/>
      <c r="JR5" s="123"/>
      <c r="JS5" s="123"/>
      <c r="JT5" s="123"/>
      <c r="JU5" s="123"/>
      <c r="JV5" s="123"/>
      <c r="JW5" s="123"/>
      <c r="JX5" s="123"/>
      <c r="JY5" s="123"/>
      <c r="JZ5" s="123"/>
      <c r="KA5" s="123"/>
      <c r="KB5" s="123"/>
      <c r="KC5" s="123"/>
      <c r="KD5" s="123"/>
      <c r="KE5" s="123"/>
      <c r="KF5" s="123"/>
      <c r="KG5" s="123"/>
      <c r="KH5" s="123"/>
      <c r="KI5" s="123"/>
      <c r="KJ5" s="123"/>
      <c r="KK5" s="123"/>
      <c r="KL5" s="123"/>
      <c r="KM5" s="123"/>
      <c r="KN5" s="123"/>
      <c r="KO5" s="123"/>
      <c r="KP5" s="123"/>
      <c r="KQ5" s="123"/>
      <c r="KR5" s="123"/>
      <c r="KS5" s="123"/>
      <c r="KT5" s="123"/>
      <c r="KU5" s="123"/>
      <c r="KV5" s="123"/>
      <c r="KW5" s="123"/>
      <c r="KX5" s="123"/>
      <c r="KY5" s="123"/>
      <c r="KZ5" s="123"/>
      <c r="LA5" s="123"/>
      <c r="LB5" s="123"/>
      <c r="LC5" s="123"/>
      <c r="LD5" s="123"/>
      <c r="LE5" s="123"/>
      <c r="LF5" s="123"/>
      <c r="LG5" s="123"/>
      <c r="LH5" s="123"/>
      <c r="LI5" s="123"/>
      <c r="LJ5" s="123"/>
      <c r="LK5" s="123"/>
      <c r="LL5" s="123"/>
      <c r="LM5" s="123"/>
      <c r="LN5" s="123"/>
      <c r="LO5" s="123"/>
      <c r="LP5" s="123"/>
      <c r="LQ5" s="123"/>
      <c r="LR5" s="123"/>
      <c r="LS5" s="123"/>
      <c r="LT5" s="123"/>
      <c r="LU5" s="123"/>
      <c r="LV5" s="123"/>
      <c r="LW5" s="123"/>
      <c r="LX5" s="123"/>
      <c r="LY5" s="123"/>
      <c r="LZ5" s="123"/>
      <c r="MA5" s="123"/>
      <c r="MB5" s="123"/>
      <c r="MC5" s="123"/>
      <c r="MD5" s="123"/>
      <c r="ME5" s="123"/>
      <c r="MF5" s="123"/>
      <c r="MG5" s="123"/>
      <c r="MH5" s="123"/>
      <c r="MI5" s="123"/>
      <c r="MJ5" s="123"/>
      <c r="MK5" s="123"/>
      <c r="ML5" s="123"/>
      <c r="MM5" s="123"/>
      <c r="MN5" s="123"/>
      <c r="MO5" s="123"/>
      <c r="MP5" s="123"/>
      <c r="MQ5" s="123"/>
      <c r="MR5" s="123"/>
      <c r="MS5" s="123"/>
      <c r="MT5" s="123"/>
      <c r="MU5" s="123"/>
      <c r="MV5" s="123"/>
      <c r="MW5" s="123"/>
      <c r="MX5" s="123"/>
      <c r="MY5" s="123"/>
      <c r="MZ5" s="123"/>
      <c r="NA5" s="123"/>
      <c r="NB5" s="123"/>
      <c r="NC5" s="123"/>
    </row>
    <row r="6" spans="1:367" s="120" customFormat="1" hidden="1" x14ac:dyDescent="0.25">
      <c r="A6" s="118" t="s">
        <v>172</v>
      </c>
      <c r="B6" s="104"/>
      <c r="C6" s="104"/>
      <c r="D6" s="104"/>
      <c r="E6" s="104"/>
      <c r="F6" s="104"/>
      <c r="G6" s="104"/>
      <c r="H6" s="104"/>
      <c r="I6" s="104"/>
      <c r="J6" s="104"/>
      <c r="K6" s="104"/>
      <c r="L6" s="104"/>
      <c r="M6" s="104"/>
      <c r="N6" s="104"/>
      <c r="O6" s="104"/>
      <c r="P6" s="104"/>
      <c r="Q6" s="104"/>
      <c r="R6" s="104"/>
      <c r="S6" s="104"/>
      <c r="T6" s="104"/>
      <c r="U6" s="104"/>
      <c r="V6" s="104"/>
      <c r="W6" s="104"/>
      <c r="X6" s="104"/>
      <c r="Y6" s="104"/>
      <c r="Z6" s="104"/>
      <c r="AA6" s="104"/>
      <c r="AB6" s="104"/>
      <c r="AC6" s="104"/>
      <c r="AD6" s="104"/>
      <c r="AE6" s="104"/>
      <c r="AF6" s="104"/>
      <c r="AG6" s="104"/>
      <c r="AH6" s="104"/>
      <c r="AI6" s="104"/>
      <c r="AJ6" s="104"/>
      <c r="AK6" s="104"/>
      <c r="AL6" s="104"/>
      <c r="AM6" s="104"/>
      <c r="AN6" s="104"/>
      <c r="AO6" s="104"/>
      <c r="AP6" s="104"/>
      <c r="AQ6" s="104"/>
      <c r="AR6" s="104"/>
      <c r="AS6" s="104"/>
      <c r="AT6" s="104"/>
      <c r="AU6" s="104"/>
      <c r="AV6" s="104"/>
      <c r="AW6" s="104"/>
      <c r="AX6" s="104"/>
      <c r="AY6" s="104"/>
      <c r="AZ6" s="104"/>
      <c r="BA6" s="104"/>
      <c r="BB6" s="104"/>
      <c r="BC6" s="104"/>
      <c r="BD6" s="104"/>
      <c r="BE6" s="104"/>
      <c r="BF6" s="104"/>
      <c r="BG6" s="104"/>
      <c r="BH6" s="104"/>
      <c r="BI6" s="119"/>
      <c r="BJ6" s="104"/>
      <c r="BK6" s="104"/>
      <c r="BL6" s="104"/>
      <c r="BM6" s="104"/>
      <c r="BN6" s="104"/>
      <c r="BO6" s="104"/>
      <c r="BP6" s="104"/>
      <c r="BQ6" s="104"/>
      <c r="BR6" s="104"/>
      <c r="BS6" s="104"/>
      <c r="BT6" s="104"/>
      <c r="BU6" s="104"/>
      <c r="BV6" s="104"/>
      <c r="BW6" s="104"/>
      <c r="BX6" s="104"/>
      <c r="BY6" s="104"/>
      <c r="BZ6" s="104"/>
      <c r="CA6" s="104"/>
      <c r="CB6" s="104"/>
      <c r="CC6" s="104"/>
      <c r="CD6" s="104"/>
      <c r="CE6" s="104"/>
      <c r="CF6" s="104"/>
      <c r="CG6" s="104"/>
      <c r="CH6" s="104"/>
      <c r="CI6" s="104"/>
      <c r="CJ6" s="104"/>
      <c r="CK6" s="104"/>
      <c r="CL6" s="104"/>
      <c r="CM6" s="104"/>
      <c r="CN6" s="104"/>
      <c r="CO6" s="104"/>
      <c r="CP6" s="104"/>
      <c r="CQ6" s="104"/>
      <c r="CR6" s="104"/>
      <c r="CS6" s="104"/>
      <c r="CT6" s="104"/>
      <c r="CU6" s="104"/>
      <c r="CV6" s="104"/>
      <c r="CW6" s="104"/>
      <c r="CX6" s="104"/>
      <c r="CY6" s="104"/>
      <c r="CZ6" s="104"/>
      <c r="DA6" s="104"/>
      <c r="DB6" s="104"/>
      <c r="DC6" s="104"/>
      <c r="DD6" s="104"/>
      <c r="DE6" s="104"/>
      <c r="DF6" s="104"/>
      <c r="DG6" s="104"/>
      <c r="DH6" s="104"/>
      <c r="DI6" s="104"/>
      <c r="DJ6" s="104"/>
      <c r="DK6" s="104"/>
      <c r="DL6" s="104"/>
      <c r="DM6" s="104"/>
      <c r="DN6" s="104"/>
      <c r="DO6" s="104"/>
      <c r="DP6" s="104"/>
      <c r="DQ6" s="104"/>
      <c r="DR6" s="104"/>
      <c r="DS6" s="104"/>
      <c r="DT6" s="104"/>
      <c r="DU6" s="104"/>
      <c r="DV6" s="104"/>
      <c r="DW6" s="104"/>
      <c r="DX6" s="104"/>
      <c r="DY6" s="104"/>
      <c r="DZ6" s="104"/>
      <c r="EA6" s="104"/>
      <c r="EB6" s="104"/>
      <c r="EC6" s="104"/>
      <c r="ED6" s="104"/>
      <c r="EE6" s="104"/>
      <c r="EF6" s="104"/>
      <c r="EG6" s="104"/>
      <c r="EH6" s="104"/>
      <c r="EI6" s="104"/>
      <c r="EJ6" s="104"/>
      <c r="EK6" s="104"/>
      <c r="EL6" s="104"/>
      <c r="EM6" s="104"/>
      <c r="EN6" s="104"/>
      <c r="EO6" s="104"/>
      <c r="EP6" s="104"/>
      <c r="EQ6" s="104"/>
      <c r="ER6" s="104"/>
      <c r="ES6" s="104"/>
      <c r="ET6" s="104"/>
      <c r="EU6" s="104"/>
      <c r="EV6" s="104"/>
      <c r="EW6" s="104"/>
      <c r="EX6" s="104"/>
      <c r="EY6" s="104"/>
      <c r="EZ6" s="104"/>
      <c r="FA6" s="104"/>
      <c r="FB6" s="104"/>
      <c r="FC6" s="104"/>
      <c r="FD6" s="104"/>
      <c r="FE6" s="104"/>
      <c r="FF6" s="104"/>
      <c r="FG6" s="104"/>
      <c r="FH6" s="104"/>
      <c r="FI6" s="104"/>
      <c r="FJ6" s="104"/>
      <c r="FK6" s="104"/>
      <c r="FL6" s="104"/>
      <c r="FM6" s="104"/>
      <c r="FN6" s="104"/>
      <c r="FO6" s="104"/>
      <c r="FP6" s="104"/>
      <c r="FQ6" s="104"/>
      <c r="FR6" s="104"/>
      <c r="FS6" s="104"/>
      <c r="FT6" s="104"/>
      <c r="FU6" s="104"/>
      <c r="FV6" s="104"/>
      <c r="FW6" s="104"/>
      <c r="FX6" s="104"/>
      <c r="FY6" s="104"/>
      <c r="FZ6" s="104"/>
      <c r="GA6" s="104"/>
      <c r="GB6" s="104"/>
      <c r="GC6" s="104"/>
      <c r="GD6" s="104"/>
      <c r="GE6" s="104"/>
      <c r="GF6" s="104"/>
      <c r="GG6" s="104"/>
      <c r="GH6" s="104"/>
      <c r="GI6" s="104"/>
      <c r="GJ6" s="104"/>
      <c r="GK6" s="104"/>
      <c r="GL6" s="104"/>
      <c r="GM6" s="104"/>
      <c r="GN6" s="104"/>
      <c r="GO6" s="104"/>
      <c r="GP6" s="104"/>
      <c r="GQ6" s="104"/>
      <c r="GR6" s="104"/>
      <c r="GS6" s="104"/>
      <c r="GT6" s="104"/>
      <c r="GU6" s="104"/>
      <c r="GV6" s="104"/>
      <c r="GW6" s="104"/>
      <c r="GX6" s="104"/>
      <c r="GY6" s="104"/>
      <c r="GZ6" s="104"/>
      <c r="HA6" s="104"/>
      <c r="HB6" s="104"/>
      <c r="HC6" s="104"/>
      <c r="HD6" s="104"/>
      <c r="HE6" s="104"/>
      <c r="HF6" s="104"/>
      <c r="HG6" s="104"/>
      <c r="HH6" s="104"/>
      <c r="HI6" s="104"/>
      <c r="HJ6" s="104"/>
      <c r="HK6" s="104"/>
      <c r="HL6" s="104"/>
      <c r="HM6" s="104"/>
      <c r="HN6" s="104"/>
      <c r="HO6" s="104"/>
      <c r="HP6" s="104"/>
      <c r="HQ6" s="104"/>
      <c r="HR6" s="104"/>
      <c r="HS6" s="104"/>
      <c r="HT6" s="104"/>
      <c r="HU6" s="104"/>
      <c r="HV6" s="104"/>
      <c r="HW6" s="104"/>
      <c r="HX6" s="104"/>
      <c r="HY6" s="104"/>
      <c r="HZ6" s="104"/>
      <c r="IA6" s="104"/>
      <c r="IB6" s="104"/>
      <c r="IC6" s="104"/>
      <c r="ID6" s="104"/>
      <c r="IE6" s="104"/>
      <c r="IF6" s="104"/>
      <c r="IG6" s="104"/>
      <c r="IH6" s="104"/>
      <c r="II6" s="104"/>
      <c r="IJ6" s="104"/>
      <c r="IK6" s="104"/>
      <c r="IL6" s="104"/>
      <c r="IM6" s="104"/>
      <c r="IN6" s="104"/>
      <c r="IO6" s="104"/>
      <c r="IP6" s="104"/>
      <c r="IQ6" s="104"/>
      <c r="IR6" s="104"/>
      <c r="IS6" s="104"/>
      <c r="IT6" s="104"/>
      <c r="IU6" s="104"/>
      <c r="IV6" s="104"/>
      <c r="IW6" s="104"/>
      <c r="IX6" s="104"/>
      <c r="IY6" s="104"/>
      <c r="IZ6" s="104"/>
      <c r="JA6" s="104"/>
      <c r="JB6" s="104"/>
      <c r="JC6" s="104"/>
      <c r="JD6" s="104"/>
      <c r="JE6" s="104"/>
      <c r="JF6" s="104"/>
      <c r="JG6" s="104"/>
      <c r="JH6" s="104"/>
      <c r="JI6" s="104"/>
      <c r="JJ6" s="104"/>
      <c r="JK6" s="104"/>
      <c r="JL6" s="104"/>
      <c r="JM6" s="104"/>
      <c r="JN6" s="104"/>
      <c r="JO6" s="104"/>
      <c r="JP6" s="104"/>
      <c r="JQ6" s="104"/>
      <c r="JR6" s="104"/>
      <c r="JS6" s="104"/>
      <c r="JT6" s="104"/>
      <c r="JU6" s="104"/>
      <c r="JV6" s="104"/>
      <c r="JW6" s="104"/>
      <c r="JX6" s="104"/>
      <c r="JY6" s="104"/>
      <c r="JZ6" s="104"/>
      <c r="KA6" s="104"/>
      <c r="KB6" s="104"/>
      <c r="KC6" s="104"/>
      <c r="KD6" s="104"/>
      <c r="KE6" s="104"/>
      <c r="KF6" s="104"/>
      <c r="KG6" s="104"/>
      <c r="KH6" s="104"/>
      <c r="KI6" s="104"/>
      <c r="KJ6" s="104"/>
      <c r="KK6" s="104"/>
      <c r="KL6" s="104"/>
      <c r="KM6" s="104"/>
      <c r="KN6" s="104"/>
      <c r="KO6" s="104"/>
      <c r="KP6" s="104"/>
      <c r="KQ6" s="104"/>
      <c r="KR6" s="104"/>
      <c r="KS6" s="104"/>
      <c r="KT6" s="104"/>
      <c r="KU6" s="104"/>
      <c r="KV6" s="104"/>
      <c r="KW6" s="104"/>
      <c r="KX6" s="104"/>
      <c r="KY6" s="104"/>
      <c r="KZ6" s="104"/>
      <c r="LA6" s="104"/>
      <c r="LB6" s="104"/>
      <c r="LC6" s="104"/>
      <c r="LD6" s="104"/>
      <c r="LE6" s="104"/>
      <c r="LF6" s="104"/>
      <c r="LG6" s="104"/>
      <c r="LH6" s="104"/>
      <c r="LI6" s="104"/>
      <c r="LJ6" s="104"/>
      <c r="LK6" s="104"/>
      <c r="LL6" s="104"/>
      <c r="LM6" s="104"/>
      <c r="LN6" s="104"/>
      <c r="LO6" s="104"/>
      <c r="LP6" s="104"/>
      <c r="LQ6" s="104"/>
      <c r="LR6" s="104"/>
      <c r="LS6" s="104"/>
      <c r="LT6" s="104"/>
      <c r="LU6" s="104"/>
      <c r="LV6" s="104"/>
      <c r="LW6" s="104"/>
      <c r="LX6" s="104"/>
      <c r="LY6" s="104"/>
      <c r="LZ6" s="104"/>
      <c r="MA6" s="104"/>
      <c r="MB6" s="104"/>
      <c r="MC6" s="104"/>
      <c r="MD6" s="104"/>
      <c r="ME6" s="104"/>
      <c r="MF6" s="104"/>
      <c r="MG6" s="104"/>
      <c r="MH6" s="104"/>
      <c r="MI6" s="104"/>
      <c r="MJ6" s="104"/>
      <c r="MK6" s="104"/>
      <c r="ML6" s="104"/>
      <c r="MM6" s="104"/>
      <c r="MN6" s="104"/>
      <c r="MO6" s="104"/>
      <c r="MP6" s="104"/>
      <c r="MQ6" s="104"/>
      <c r="MR6" s="104"/>
      <c r="MS6" s="104"/>
      <c r="MT6" s="104"/>
      <c r="MU6" s="104"/>
      <c r="MV6" s="104"/>
      <c r="MW6" s="104"/>
      <c r="MX6" s="104"/>
      <c r="MY6" s="104"/>
      <c r="MZ6" s="104"/>
      <c r="NA6" s="104"/>
      <c r="NB6" s="104"/>
      <c r="NC6" s="104"/>
    </row>
    <row r="7" spans="1:367" s="120" customFormat="1" x14ac:dyDescent="0.25">
      <c r="A7" s="124"/>
      <c r="B7" s="125"/>
      <c r="C7" s="125"/>
      <c r="D7" s="125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5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5"/>
      <c r="AF7" s="125"/>
      <c r="AG7" s="125"/>
      <c r="AH7" s="125"/>
      <c r="AI7" s="125"/>
      <c r="AJ7" s="125"/>
      <c r="AK7" s="125"/>
      <c r="AL7" s="125"/>
      <c r="AM7" s="125"/>
      <c r="AN7" s="125"/>
      <c r="AO7" s="125"/>
      <c r="AP7" s="125"/>
      <c r="AQ7" s="125"/>
      <c r="AR7" s="125"/>
      <c r="AS7" s="125"/>
      <c r="AT7" s="125"/>
      <c r="AU7" s="125"/>
      <c r="AV7" s="125"/>
      <c r="AW7" s="125"/>
      <c r="AX7" s="125"/>
      <c r="AY7" s="125"/>
      <c r="AZ7" s="125"/>
      <c r="BA7" s="125"/>
      <c r="BB7" s="125"/>
      <c r="BC7" s="125"/>
      <c r="BD7" s="125"/>
      <c r="BE7" s="125"/>
      <c r="BF7" s="125"/>
      <c r="BG7" s="125"/>
      <c r="BH7" s="125"/>
      <c r="BI7" s="119"/>
      <c r="BJ7" s="125"/>
      <c r="BK7" s="125"/>
      <c r="BL7" s="125"/>
      <c r="BM7" s="125"/>
      <c r="BN7" s="125"/>
      <c r="BO7" s="125"/>
      <c r="BP7" s="125"/>
      <c r="BQ7" s="125"/>
      <c r="BR7" s="125"/>
      <c r="BS7" s="125"/>
      <c r="BT7" s="125"/>
      <c r="BU7" s="125"/>
      <c r="BV7" s="125"/>
      <c r="BW7" s="125"/>
      <c r="BX7" s="125"/>
      <c r="BY7" s="125"/>
      <c r="BZ7" s="125"/>
      <c r="CA7" s="125"/>
      <c r="CB7" s="125"/>
      <c r="CC7" s="125"/>
      <c r="CD7" s="125"/>
      <c r="CE7" s="125"/>
      <c r="CF7" s="125"/>
      <c r="CG7" s="125"/>
      <c r="CH7" s="125"/>
      <c r="CI7" s="125"/>
      <c r="CJ7" s="125"/>
      <c r="CK7" s="125"/>
      <c r="CL7" s="125"/>
      <c r="CM7" s="125"/>
      <c r="CN7" s="125"/>
      <c r="CO7" s="125"/>
      <c r="CP7" s="125"/>
      <c r="CQ7" s="125"/>
      <c r="CR7" s="125"/>
      <c r="CS7" s="125"/>
      <c r="CT7" s="125"/>
      <c r="CU7" s="125"/>
      <c r="CV7" s="125"/>
      <c r="CW7" s="125"/>
      <c r="CX7" s="125"/>
      <c r="CY7" s="125"/>
      <c r="CZ7" s="125"/>
      <c r="DA7" s="125"/>
      <c r="DB7" s="125"/>
      <c r="DC7" s="125"/>
      <c r="DD7" s="125"/>
      <c r="DE7" s="125"/>
      <c r="DF7" s="125"/>
      <c r="DG7" s="125"/>
      <c r="DH7" s="125"/>
      <c r="DI7" s="125"/>
      <c r="DJ7" s="125"/>
      <c r="DK7" s="125"/>
      <c r="DL7" s="125"/>
      <c r="DM7" s="125"/>
      <c r="DN7" s="125"/>
      <c r="DO7" s="125"/>
      <c r="DP7" s="125"/>
      <c r="DQ7" s="125"/>
      <c r="DR7" s="125"/>
      <c r="DS7" s="125"/>
      <c r="DT7" s="125"/>
      <c r="DU7" s="125"/>
      <c r="DV7" s="125"/>
      <c r="DW7" s="125"/>
      <c r="DX7" s="125"/>
      <c r="DY7" s="125"/>
      <c r="DZ7" s="125"/>
      <c r="EA7" s="125"/>
      <c r="EB7" s="125"/>
      <c r="EC7" s="125"/>
      <c r="ED7" s="125"/>
      <c r="EE7" s="125"/>
      <c r="EF7" s="125"/>
      <c r="EG7" s="125"/>
      <c r="EH7" s="125"/>
      <c r="EI7" s="125"/>
      <c r="EJ7" s="125"/>
      <c r="EK7" s="125"/>
      <c r="EL7" s="125"/>
      <c r="EM7" s="125"/>
      <c r="EN7" s="125"/>
      <c r="EO7" s="125"/>
      <c r="EP7" s="125"/>
      <c r="EQ7" s="125"/>
      <c r="ER7" s="125"/>
      <c r="ES7" s="125"/>
      <c r="ET7" s="125"/>
      <c r="EU7" s="125"/>
      <c r="EV7" s="125"/>
      <c r="EW7" s="125"/>
      <c r="EX7" s="125"/>
      <c r="EY7" s="125"/>
      <c r="EZ7" s="125"/>
      <c r="FA7" s="125"/>
      <c r="FB7" s="125"/>
      <c r="FC7" s="125"/>
      <c r="FD7" s="125"/>
      <c r="FE7" s="125"/>
      <c r="FF7" s="125"/>
      <c r="FG7" s="125"/>
      <c r="FH7" s="125"/>
      <c r="FI7" s="125"/>
      <c r="FJ7" s="125"/>
      <c r="FK7" s="125"/>
      <c r="FL7" s="125"/>
      <c r="FM7" s="125"/>
      <c r="FN7" s="125"/>
      <c r="FO7" s="125"/>
      <c r="FP7" s="125"/>
      <c r="FQ7" s="125"/>
      <c r="FR7" s="125"/>
      <c r="FS7" s="125"/>
      <c r="FT7" s="125"/>
      <c r="FU7" s="125"/>
      <c r="FV7" s="125"/>
      <c r="FW7" s="125"/>
      <c r="FX7" s="125"/>
      <c r="FY7" s="125"/>
      <c r="FZ7" s="125"/>
      <c r="GA7" s="125"/>
      <c r="GB7" s="125"/>
      <c r="GC7" s="125"/>
      <c r="GD7" s="125"/>
      <c r="GE7" s="125"/>
      <c r="GF7" s="125"/>
      <c r="GG7" s="125"/>
      <c r="GH7" s="125"/>
      <c r="GI7" s="125"/>
      <c r="GJ7" s="125"/>
      <c r="GK7" s="125"/>
      <c r="GL7" s="125"/>
      <c r="GM7" s="125"/>
      <c r="GN7" s="125"/>
      <c r="GO7" s="125"/>
      <c r="GP7" s="125"/>
      <c r="GQ7" s="125"/>
      <c r="GR7" s="125"/>
      <c r="GS7" s="125"/>
      <c r="GT7" s="125"/>
      <c r="GU7" s="125"/>
      <c r="GV7" s="125"/>
      <c r="GW7" s="125"/>
      <c r="GX7" s="125"/>
      <c r="GY7" s="125"/>
      <c r="GZ7" s="125"/>
      <c r="HA7" s="125"/>
      <c r="HB7" s="125"/>
      <c r="HC7" s="125"/>
      <c r="HD7" s="125"/>
      <c r="HE7" s="125"/>
      <c r="HF7" s="125"/>
      <c r="HG7" s="125"/>
      <c r="HH7" s="125"/>
      <c r="HI7" s="125"/>
      <c r="HJ7" s="125"/>
      <c r="HK7" s="125"/>
      <c r="HL7" s="125"/>
      <c r="HM7" s="125"/>
      <c r="HN7" s="125"/>
      <c r="HO7" s="125"/>
      <c r="HP7" s="125"/>
      <c r="HQ7" s="125"/>
      <c r="HR7" s="125"/>
      <c r="HS7" s="125"/>
      <c r="HT7" s="125"/>
      <c r="HU7" s="125"/>
      <c r="HV7" s="125"/>
      <c r="HW7" s="125"/>
      <c r="HX7" s="125"/>
      <c r="HY7" s="125"/>
      <c r="HZ7" s="125"/>
      <c r="IA7" s="125"/>
      <c r="IB7" s="125"/>
      <c r="IC7" s="125"/>
      <c r="ID7" s="125"/>
      <c r="IE7" s="125"/>
      <c r="IF7" s="125"/>
      <c r="IG7" s="125"/>
      <c r="IH7" s="125"/>
      <c r="II7" s="125"/>
      <c r="IJ7" s="125"/>
      <c r="IK7" s="125"/>
      <c r="IL7" s="125"/>
      <c r="IM7" s="125"/>
      <c r="IN7" s="125"/>
      <c r="IO7" s="125"/>
      <c r="IP7" s="125"/>
      <c r="IQ7" s="125"/>
      <c r="IR7" s="125"/>
      <c r="IS7" s="125"/>
      <c r="IT7" s="125"/>
      <c r="IU7" s="125"/>
      <c r="IV7" s="125"/>
      <c r="IW7" s="125"/>
      <c r="IX7" s="125"/>
      <c r="IY7" s="125"/>
      <c r="IZ7" s="125"/>
      <c r="JA7" s="125"/>
      <c r="JB7" s="125"/>
      <c r="JC7" s="125"/>
      <c r="JD7" s="125"/>
      <c r="JE7" s="125"/>
      <c r="JF7" s="125"/>
      <c r="JG7" s="125"/>
      <c r="JH7" s="125"/>
      <c r="JI7" s="125"/>
      <c r="JJ7" s="125"/>
      <c r="JK7" s="125"/>
      <c r="JL7" s="125"/>
      <c r="JM7" s="125"/>
      <c r="JN7" s="125"/>
      <c r="JO7" s="125"/>
      <c r="JP7" s="125"/>
      <c r="JQ7" s="125"/>
      <c r="JR7" s="125"/>
      <c r="JS7" s="125"/>
      <c r="JT7" s="125"/>
      <c r="JU7" s="125"/>
      <c r="JV7" s="125"/>
      <c r="JW7" s="125"/>
      <c r="JX7" s="125"/>
      <c r="JY7" s="125"/>
      <c r="JZ7" s="125"/>
      <c r="KA7" s="125"/>
      <c r="KB7" s="125"/>
      <c r="KC7" s="125"/>
      <c r="KD7" s="125"/>
      <c r="KE7" s="125"/>
      <c r="KF7" s="125"/>
      <c r="KG7" s="125"/>
      <c r="KH7" s="125"/>
      <c r="KI7" s="125"/>
      <c r="KJ7" s="125"/>
      <c r="KK7" s="125"/>
      <c r="KL7" s="125"/>
      <c r="KM7" s="125"/>
      <c r="KN7" s="125"/>
      <c r="KO7" s="125"/>
      <c r="KP7" s="125"/>
      <c r="KQ7" s="125"/>
      <c r="KR7" s="125"/>
      <c r="KS7" s="125"/>
      <c r="KT7" s="125"/>
      <c r="KU7" s="125"/>
      <c r="KV7" s="125"/>
      <c r="KW7" s="125"/>
      <c r="KX7" s="125"/>
      <c r="KY7" s="125"/>
      <c r="KZ7" s="125"/>
      <c r="LA7" s="125"/>
      <c r="LB7" s="125"/>
      <c r="LC7" s="125"/>
      <c r="LD7" s="125"/>
      <c r="LE7" s="125"/>
      <c r="LF7" s="125"/>
      <c r="LG7" s="125"/>
      <c r="LH7" s="125"/>
      <c r="LI7" s="125"/>
      <c r="LJ7" s="125"/>
      <c r="LK7" s="125"/>
      <c r="LL7" s="125"/>
      <c r="LM7" s="125"/>
      <c r="LN7" s="125"/>
      <c r="LO7" s="125"/>
      <c r="LP7" s="125"/>
      <c r="LQ7" s="125"/>
      <c r="LR7" s="125"/>
      <c r="LS7" s="125"/>
      <c r="LT7" s="125"/>
      <c r="LU7" s="125"/>
      <c r="LV7" s="125"/>
      <c r="LW7" s="125"/>
      <c r="LX7" s="125"/>
      <c r="LY7" s="125"/>
      <c r="LZ7" s="125"/>
      <c r="MA7" s="125"/>
      <c r="MB7" s="125"/>
      <c r="MC7" s="125"/>
      <c r="MD7" s="125"/>
      <c r="ME7" s="125"/>
      <c r="MF7" s="125"/>
      <c r="MG7" s="125"/>
      <c r="MH7" s="125"/>
      <c r="MI7" s="125"/>
      <c r="MJ7" s="125"/>
      <c r="MK7" s="125"/>
      <c r="ML7" s="125"/>
      <c r="MM7" s="125"/>
      <c r="MN7" s="125"/>
      <c r="MO7" s="125"/>
      <c r="MP7" s="125"/>
      <c r="MQ7" s="125"/>
      <c r="MR7" s="125"/>
      <c r="MS7" s="125"/>
      <c r="MT7" s="125"/>
      <c r="MU7" s="125"/>
      <c r="MV7" s="125"/>
      <c r="MW7" s="125"/>
      <c r="MX7" s="125"/>
      <c r="MY7" s="125"/>
      <c r="MZ7" s="125"/>
      <c r="NA7" s="125"/>
      <c r="NB7" s="125"/>
      <c r="NC7" s="125"/>
    </row>
    <row r="8" spans="1:367" s="120" customFormat="1" x14ac:dyDescent="0.25">
      <c r="A8" s="121" t="s">
        <v>77</v>
      </c>
      <c r="B8" s="122"/>
      <c r="C8" s="122">
        <v>19.73</v>
      </c>
      <c r="D8" s="70">
        <v>19.850000000000001</v>
      </c>
      <c r="E8" s="70">
        <v>20.05</v>
      </c>
      <c r="F8" s="70"/>
      <c r="G8" s="70"/>
      <c r="H8" s="70">
        <v>20.11</v>
      </c>
      <c r="I8" s="70">
        <v>19.98</v>
      </c>
      <c r="J8" s="70">
        <v>20.100000000000001</v>
      </c>
      <c r="K8" s="70">
        <v>19.739999999999998</v>
      </c>
      <c r="L8" s="70">
        <v>19.829999999999998</v>
      </c>
      <c r="M8" s="70"/>
      <c r="N8" s="70"/>
      <c r="O8" s="70">
        <v>19.64</v>
      </c>
      <c r="P8" s="70">
        <v>19.690000000000001</v>
      </c>
      <c r="Q8" s="70">
        <v>19.72</v>
      </c>
      <c r="R8" s="70">
        <v>20.010000000000002</v>
      </c>
      <c r="S8" s="70">
        <v>20.21</v>
      </c>
      <c r="T8" s="70"/>
      <c r="U8" s="70"/>
      <c r="V8" s="70">
        <v>20.21</v>
      </c>
      <c r="W8" s="70">
        <v>20.05</v>
      </c>
      <c r="X8" s="70">
        <v>20.170000000000002</v>
      </c>
      <c r="Y8" s="70">
        <v>20.190000000000001</v>
      </c>
      <c r="Z8" s="70">
        <v>20.399999999999999</v>
      </c>
      <c r="AA8" s="70"/>
      <c r="AB8" s="70"/>
      <c r="AC8" s="70">
        <v>20.350000000000001</v>
      </c>
      <c r="AD8" s="70">
        <v>20.260000000000002</v>
      </c>
      <c r="AE8" s="70">
        <v>20.3</v>
      </c>
      <c r="AF8" s="70">
        <v>20.18</v>
      </c>
      <c r="AG8" s="70">
        <v>20.23</v>
      </c>
      <c r="AH8" s="70"/>
      <c r="AI8" s="70"/>
      <c r="AJ8" s="70">
        <v>20.25</v>
      </c>
      <c r="AK8" s="70">
        <v>20.29</v>
      </c>
      <c r="AL8" s="70">
        <v>20.32</v>
      </c>
      <c r="AM8" s="70">
        <v>20.13</v>
      </c>
      <c r="AN8" s="70">
        <v>20.16</v>
      </c>
      <c r="AO8" s="70"/>
      <c r="AP8" s="70"/>
      <c r="AQ8" s="70">
        <v>19.95</v>
      </c>
      <c r="AR8" s="70">
        <v>20.23</v>
      </c>
      <c r="AS8" s="70">
        <v>20.21</v>
      </c>
      <c r="AT8" s="70">
        <v>19.920000000000002</v>
      </c>
      <c r="AU8" s="70">
        <v>20.010000000000002</v>
      </c>
      <c r="AV8" s="70"/>
      <c r="AW8" s="70"/>
      <c r="AX8" s="70">
        <v>19.86</v>
      </c>
      <c r="AY8" s="70">
        <v>19.86</v>
      </c>
      <c r="AZ8" s="70">
        <v>19.86</v>
      </c>
      <c r="BA8" s="70">
        <v>20.079999999999998</v>
      </c>
      <c r="BB8" s="70">
        <v>20.07</v>
      </c>
      <c r="BC8" s="70"/>
      <c r="BD8" s="70"/>
      <c r="BE8" s="70">
        <v>20.100000000000001</v>
      </c>
      <c r="BF8" s="70">
        <v>19.920000000000002</v>
      </c>
      <c r="BG8" s="70">
        <v>19.79</v>
      </c>
      <c r="BH8" s="70">
        <v>19.79</v>
      </c>
      <c r="BI8" s="126"/>
      <c r="BJ8" s="70">
        <v>19.829999999999998</v>
      </c>
      <c r="BK8" s="70"/>
      <c r="BL8" s="70"/>
      <c r="BM8" s="70">
        <v>19.829999999999998</v>
      </c>
      <c r="BN8" s="70">
        <v>19.829999999999998</v>
      </c>
      <c r="BO8" s="70">
        <v>19.62</v>
      </c>
      <c r="BP8" s="70">
        <v>19.64</v>
      </c>
      <c r="BQ8" s="70">
        <v>19.48</v>
      </c>
      <c r="BR8" s="70"/>
      <c r="BS8" s="70"/>
      <c r="BT8" s="70">
        <v>19.350000000000001</v>
      </c>
      <c r="BU8" s="70">
        <v>19.510000000000002</v>
      </c>
      <c r="BV8" s="70">
        <v>19.600000000000001</v>
      </c>
      <c r="BW8" s="70">
        <v>19.61</v>
      </c>
      <c r="BX8" s="70">
        <v>20.05</v>
      </c>
      <c r="BY8" s="70"/>
      <c r="BZ8" s="70"/>
      <c r="CA8" s="70">
        <v>19.97</v>
      </c>
      <c r="CB8" s="70">
        <v>19.93</v>
      </c>
      <c r="CC8" s="70">
        <v>19.97</v>
      </c>
      <c r="CD8" s="70">
        <v>20.07</v>
      </c>
      <c r="CE8" s="70">
        <v>19.920000000000002</v>
      </c>
      <c r="CF8" s="70"/>
      <c r="CG8" s="70"/>
      <c r="CH8" s="70">
        <v>19.82</v>
      </c>
      <c r="CI8" s="70">
        <v>19.86</v>
      </c>
      <c r="CJ8" s="70">
        <v>19.57</v>
      </c>
      <c r="CK8" s="70">
        <v>19.61</v>
      </c>
      <c r="CL8" s="70">
        <v>19.489999999999998</v>
      </c>
      <c r="CM8" s="70"/>
      <c r="CN8" s="70"/>
      <c r="CO8" s="70">
        <v>19.739999999999998</v>
      </c>
      <c r="CP8" s="70">
        <v>19.84</v>
      </c>
      <c r="CQ8" s="70">
        <v>19.809999999999999</v>
      </c>
      <c r="CR8" s="70">
        <v>19.98</v>
      </c>
      <c r="CS8" s="70">
        <v>19.82</v>
      </c>
      <c r="CT8" s="70"/>
      <c r="CU8" s="70"/>
      <c r="CV8" s="70">
        <v>19.809999999999999</v>
      </c>
      <c r="CW8" s="70">
        <v>19.809999999999999</v>
      </c>
      <c r="CX8" s="70">
        <v>19.89</v>
      </c>
      <c r="CY8" s="70">
        <v>19.739999999999998</v>
      </c>
      <c r="CZ8" s="70">
        <v>19.739999999999998</v>
      </c>
      <c r="DA8" s="70"/>
      <c r="DB8" s="70"/>
      <c r="DC8" s="70">
        <v>19.809999999999999</v>
      </c>
      <c r="DD8" s="70">
        <v>19.579999999999998</v>
      </c>
      <c r="DE8" s="70">
        <v>19.38</v>
      </c>
      <c r="DF8" s="70">
        <v>19.41</v>
      </c>
      <c r="DG8" s="70">
        <v>19.41</v>
      </c>
      <c r="DH8" s="70"/>
      <c r="DI8" s="70"/>
      <c r="DJ8" s="70">
        <v>19.329999999999998</v>
      </c>
      <c r="DK8" s="70">
        <v>19</v>
      </c>
      <c r="DL8" s="70">
        <v>18.86</v>
      </c>
      <c r="DM8" s="70">
        <v>18.940000000000001</v>
      </c>
      <c r="DN8" s="70">
        <v>18.82</v>
      </c>
      <c r="DO8" s="70"/>
      <c r="DP8" s="70"/>
      <c r="DQ8" s="70">
        <v>18.68</v>
      </c>
      <c r="DR8" s="70">
        <v>18.55</v>
      </c>
      <c r="DS8" s="70">
        <v>18.55</v>
      </c>
      <c r="DT8" s="70">
        <v>18.55</v>
      </c>
      <c r="DU8" s="70">
        <v>18.29</v>
      </c>
      <c r="DV8" s="70"/>
      <c r="DW8" s="70"/>
      <c r="DX8" s="70">
        <v>18.02</v>
      </c>
      <c r="DY8" s="70">
        <v>18.03</v>
      </c>
      <c r="DZ8" s="70">
        <v>17.95</v>
      </c>
      <c r="EA8" s="70">
        <v>17.64</v>
      </c>
      <c r="EB8" s="70">
        <v>17.57</v>
      </c>
      <c r="EC8" s="70"/>
      <c r="ED8" s="70"/>
      <c r="EE8" s="70">
        <v>17.440000000000001</v>
      </c>
      <c r="EF8" s="70">
        <v>18.03</v>
      </c>
      <c r="EG8" s="70">
        <v>18.41</v>
      </c>
      <c r="EH8" s="70">
        <v>18.510000000000002</v>
      </c>
      <c r="EI8" s="70">
        <v>18.12</v>
      </c>
      <c r="EJ8" s="70"/>
      <c r="EK8" s="70"/>
      <c r="EL8" s="70">
        <v>18.34</v>
      </c>
      <c r="EM8" s="70">
        <v>18.12</v>
      </c>
      <c r="EN8" s="70">
        <v>18.27</v>
      </c>
      <c r="EO8" s="70">
        <v>18.11</v>
      </c>
      <c r="EP8" s="70">
        <v>18.29</v>
      </c>
      <c r="EQ8" s="70"/>
      <c r="ER8" s="70"/>
      <c r="ES8" s="70">
        <v>18.29</v>
      </c>
      <c r="ET8" s="70">
        <v>18.87</v>
      </c>
      <c r="EU8" s="70">
        <v>19.22</v>
      </c>
      <c r="EV8" s="70">
        <v>19.600000000000001</v>
      </c>
      <c r="EW8" s="70">
        <v>19.350000000000001</v>
      </c>
      <c r="EX8" s="70"/>
      <c r="EY8" s="70"/>
      <c r="EZ8" s="70">
        <v>19.38</v>
      </c>
      <c r="FA8" s="70">
        <v>19.440000000000001</v>
      </c>
      <c r="FB8" s="70">
        <v>19.170000000000002</v>
      </c>
      <c r="FC8" s="70">
        <v>19.149999999999999</v>
      </c>
      <c r="FD8" s="70">
        <v>18.88</v>
      </c>
      <c r="FE8" s="70"/>
      <c r="FF8" s="70"/>
      <c r="FG8" s="70">
        <v>18.93</v>
      </c>
      <c r="FH8" s="70">
        <v>18.940000000000001</v>
      </c>
      <c r="FI8" s="70">
        <v>19.36</v>
      </c>
      <c r="FJ8" s="70">
        <v>19.579999999999998</v>
      </c>
      <c r="FK8" s="70">
        <v>19.77</v>
      </c>
      <c r="FL8" s="70"/>
      <c r="FM8" s="70"/>
      <c r="FN8" s="70">
        <v>20.12</v>
      </c>
      <c r="FO8" s="70">
        <v>20.14</v>
      </c>
      <c r="FP8" s="70">
        <v>19.91</v>
      </c>
      <c r="FQ8" s="70">
        <v>19.91</v>
      </c>
      <c r="FR8" s="70">
        <v>19.899999999999999</v>
      </c>
      <c r="FS8" s="70"/>
      <c r="FT8" s="70"/>
      <c r="FU8" s="70">
        <v>20.04</v>
      </c>
      <c r="FV8" s="70">
        <v>19.920000000000002</v>
      </c>
      <c r="FW8" s="70">
        <v>19.71</v>
      </c>
      <c r="FX8" s="70">
        <v>19.57</v>
      </c>
      <c r="FY8" s="70">
        <v>19.84</v>
      </c>
      <c r="FZ8" s="70"/>
      <c r="GA8" s="70"/>
      <c r="GB8" s="70">
        <v>19.52</v>
      </c>
      <c r="GC8" s="70">
        <v>19.32</v>
      </c>
      <c r="GD8" s="70">
        <v>19.52</v>
      </c>
      <c r="GE8" s="70">
        <v>19.52</v>
      </c>
      <c r="GF8" s="70">
        <v>19.23</v>
      </c>
      <c r="GG8" s="70"/>
      <c r="GH8" s="70"/>
      <c r="GI8" s="70">
        <v>19.3</v>
      </c>
      <c r="GJ8" s="70">
        <v>19.48</v>
      </c>
      <c r="GK8" s="70">
        <v>19.690000000000001</v>
      </c>
      <c r="GL8" s="70">
        <v>19.760000000000002</v>
      </c>
      <c r="GM8" s="70">
        <v>19.989999999999998</v>
      </c>
      <c r="GN8" s="70"/>
      <c r="GO8" s="70"/>
      <c r="GP8" s="70">
        <v>19.88</v>
      </c>
      <c r="GQ8" s="70">
        <v>19.57</v>
      </c>
      <c r="GR8" s="70">
        <v>19.465</v>
      </c>
      <c r="GS8" s="70">
        <v>19.43</v>
      </c>
      <c r="GT8" s="70">
        <v>19.87</v>
      </c>
      <c r="GU8" s="70"/>
      <c r="GV8" s="70"/>
      <c r="GW8" s="70">
        <v>19.579999999999998</v>
      </c>
      <c r="GX8" s="70">
        <v>19.53</v>
      </c>
      <c r="GY8" s="70">
        <v>19.64</v>
      </c>
      <c r="GZ8" s="70">
        <v>19.46</v>
      </c>
      <c r="HA8" s="70">
        <v>19.47</v>
      </c>
      <c r="HB8" s="70"/>
      <c r="HC8" s="70"/>
      <c r="HD8" s="70">
        <v>19.53</v>
      </c>
      <c r="HE8" s="70">
        <v>19.37</v>
      </c>
      <c r="HF8" s="70">
        <v>19.05</v>
      </c>
      <c r="HG8" s="70">
        <v>18.670000000000002</v>
      </c>
      <c r="HH8" s="70">
        <v>18.739999999999998</v>
      </c>
      <c r="HI8" s="70"/>
      <c r="HJ8" s="70"/>
      <c r="HK8" s="70">
        <v>18.739999999999998</v>
      </c>
      <c r="HL8" s="70">
        <v>18.690000000000001</v>
      </c>
      <c r="HM8" s="70">
        <v>18.71</v>
      </c>
      <c r="HN8" s="70">
        <v>19.07</v>
      </c>
      <c r="HO8" s="70">
        <v>19.260000000000002</v>
      </c>
      <c r="HP8" s="70"/>
      <c r="HQ8" s="70"/>
      <c r="HR8" s="70">
        <v>18.989999999999998</v>
      </c>
      <c r="HS8" s="70">
        <v>19.22</v>
      </c>
      <c r="HT8" s="70">
        <v>18.98</v>
      </c>
      <c r="HU8" s="70">
        <v>18.920000000000002</v>
      </c>
      <c r="HV8" s="70">
        <v>19.12</v>
      </c>
      <c r="HW8" s="70"/>
      <c r="HX8" s="70"/>
      <c r="HY8" s="70">
        <v>18.829999999999998</v>
      </c>
      <c r="HZ8" s="70">
        <v>18.87</v>
      </c>
      <c r="IA8" s="70">
        <v>18.97</v>
      </c>
      <c r="IB8" s="70">
        <v>18.87</v>
      </c>
      <c r="IC8" s="70">
        <v>18.59</v>
      </c>
      <c r="ID8" s="70"/>
      <c r="IE8" s="70"/>
      <c r="IF8" s="70">
        <v>18.82</v>
      </c>
      <c r="IG8" s="70">
        <v>18.66</v>
      </c>
      <c r="IH8" s="70">
        <v>18.8</v>
      </c>
      <c r="II8" s="70">
        <v>18.88</v>
      </c>
      <c r="IJ8" s="70">
        <v>18.89</v>
      </c>
      <c r="IK8" s="70"/>
      <c r="IL8" s="70"/>
      <c r="IM8" s="70">
        <v>18.89</v>
      </c>
      <c r="IN8" s="70">
        <v>18.88</v>
      </c>
      <c r="IO8" s="70">
        <v>19.010000000000002</v>
      </c>
      <c r="IP8" s="70">
        <v>18.73</v>
      </c>
      <c r="IQ8" s="70">
        <v>18.63</v>
      </c>
      <c r="IR8" s="70"/>
      <c r="IS8" s="70"/>
      <c r="IT8" s="70">
        <v>18.63</v>
      </c>
      <c r="IU8" s="70">
        <v>18.940000000000001</v>
      </c>
      <c r="IV8" s="70">
        <v>18.829999999999998</v>
      </c>
      <c r="IW8" s="70">
        <v>19.47</v>
      </c>
      <c r="IX8" s="70">
        <v>19.510000000000002</v>
      </c>
      <c r="IY8" s="70"/>
      <c r="IZ8" s="70"/>
      <c r="JA8" s="70">
        <v>19.84</v>
      </c>
      <c r="JB8" s="70">
        <v>19.7</v>
      </c>
      <c r="JC8" s="70">
        <v>19.59</v>
      </c>
      <c r="JD8" s="70">
        <v>19.690000000000001</v>
      </c>
      <c r="JE8" s="70">
        <v>19.46</v>
      </c>
      <c r="JF8" s="70"/>
      <c r="JG8" s="70"/>
      <c r="JH8" s="70">
        <v>19.68</v>
      </c>
      <c r="JI8" s="70">
        <v>19.71</v>
      </c>
      <c r="JJ8" s="70">
        <v>19.600000000000001</v>
      </c>
      <c r="JK8" s="70">
        <v>19.59</v>
      </c>
      <c r="JL8" s="70">
        <v>19.47</v>
      </c>
      <c r="JM8" s="70"/>
      <c r="JN8" s="70"/>
      <c r="JO8" s="70">
        <v>19.97</v>
      </c>
      <c r="JP8" s="70">
        <v>20.27</v>
      </c>
      <c r="JQ8" s="70">
        <v>20.14</v>
      </c>
      <c r="JR8" s="70">
        <v>20.100000000000001</v>
      </c>
      <c r="JS8" s="70">
        <v>20.2</v>
      </c>
      <c r="JT8" s="70"/>
      <c r="JU8" s="70"/>
      <c r="JV8" s="70">
        <v>20.18</v>
      </c>
      <c r="JW8" s="70">
        <v>20.29</v>
      </c>
      <c r="JX8" s="70">
        <v>20.37</v>
      </c>
      <c r="JY8" s="70">
        <v>20.36</v>
      </c>
      <c r="JZ8" s="70">
        <v>20.64</v>
      </c>
      <c r="KA8" s="70"/>
      <c r="KB8" s="70"/>
      <c r="KC8" s="70">
        <v>20.73</v>
      </c>
      <c r="KD8" s="70">
        <v>20.59</v>
      </c>
      <c r="KE8" s="70">
        <v>20.46</v>
      </c>
      <c r="KF8" s="70">
        <v>20.54</v>
      </c>
      <c r="KG8" s="70">
        <v>20.59</v>
      </c>
      <c r="KH8" s="70"/>
      <c r="KI8" s="70"/>
      <c r="KJ8" s="70">
        <v>20.57</v>
      </c>
      <c r="KK8" s="70">
        <v>20.59</v>
      </c>
      <c r="KL8" s="70">
        <v>20.59</v>
      </c>
      <c r="KM8" s="70">
        <v>20.57</v>
      </c>
      <c r="KN8" s="70">
        <v>20.29</v>
      </c>
      <c r="KO8" s="70"/>
      <c r="KP8" s="70"/>
      <c r="KQ8" s="70">
        <v>20.3</v>
      </c>
      <c r="KR8" s="70">
        <v>20.239999999999998</v>
      </c>
      <c r="KS8" s="70">
        <v>20.190000000000001</v>
      </c>
      <c r="KT8" s="70">
        <v>20.21</v>
      </c>
      <c r="KU8" s="70">
        <v>20.38</v>
      </c>
      <c r="KV8" s="70"/>
      <c r="KW8" s="70"/>
      <c r="KX8" s="70">
        <v>20.41</v>
      </c>
      <c r="KY8" s="70">
        <v>20.32</v>
      </c>
      <c r="KZ8" s="70">
        <v>20.170000000000002</v>
      </c>
      <c r="LA8" s="70">
        <v>20.39</v>
      </c>
      <c r="LB8" s="70">
        <v>20.27</v>
      </c>
      <c r="LC8" s="70"/>
      <c r="LD8" s="70"/>
      <c r="LE8" s="70">
        <v>19.95</v>
      </c>
      <c r="LF8" s="70">
        <v>19.97</v>
      </c>
      <c r="LG8" s="70">
        <v>19.899999999999999</v>
      </c>
      <c r="LH8" s="70">
        <v>19.850000000000001</v>
      </c>
      <c r="LI8" s="70">
        <v>19.850000000000001</v>
      </c>
      <c r="LJ8" s="70"/>
      <c r="LK8" s="70"/>
      <c r="LL8" s="70">
        <v>20.07</v>
      </c>
      <c r="LM8" s="70">
        <v>20.100000000000001</v>
      </c>
      <c r="LN8" s="70">
        <v>19.95</v>
      </c>
      <c r="LO8" s="70">
        <v>19.87</v>
      </c>
      <c r="LP8" s="70">
        <v>19.78</v>
      </c>
      <c r="LQ8" s="70"/>
      <c r="LR8" s="70"/>
      <c r="LS8" s="70">
        <v>19.68</v>
      </c>
      <c r="LT8" s="70">
        <v>19.489999999999998</v>
      </c>
      <c r="LU8" s="70">
        <v>19.440000000000001</v>
      </c>
      <c r="LV8" s="70">
        <v>19.440000000000001</v>
      </c>
      <c r="LW8" s="70">
        <v>19.309999999999999</v>
      </c>
      <c r="LX8" s="70"/>
      <c r="LY8" s="70"/>
      <c r="LZ8" s="70">
        <v>19.190000000000001</v>
      </c>
      <c r="MA8" s="70">
        <v>19.2</v>
      </c>
      <c r="MB8" s="70">
        <v>19.36</v>
      </c>
      <c r="MC8" s="70">
        <v>19.489999999999998</v>
      </c>
      <c r="MD8" s="70">
        <v>19.61</v>
      </c>
      <c r="ME8" s="70"/>
      <c r="MF8" s="70"/>
      <c r="MG8" s="70">
        <v>19.78</v>
      </c>
      <c r="MH8" s="70">
        <v>19.87</v>
      </c>
      <c r="MI8" s="70">
        <v>19.7</v>
      </c>
      <c r="MJ8" s="70">
        <v>19.8</v>
      </c>
      <c r="MK8" s="70">
        <v>20.010000000000002</v>
      </c>
      <c r="ML8" s="70"/>
      <c r="MM8" s="70"/>
      <c r="MN8" s="70">
        <v>20.329999999999998</v>
      </c>
      <c r="MO8" s="70">
        <v>20.48</v>
      </c>
      <c r="MP8" s="70">
        <v>20.47</v>
      </c>
      <c r="MQ8" s="70">
        <v>20.38</v>
      </c>
      <c r="MR8" s="70">
        <v>20.46</v>
      </c>
      <c r="MS8" s="70"/>
      <c r="MT8" s="70"/>
      <c r="MU8" s="70">
        <v>20.59</v>
      </c>
      <c r="MV8" s="70">
        <v>20.59</v>
      </c>
      <c r="MW8" s="70">
        <v>20.59</v>
      </c>
      <c r="MX8" s="70">
        <v>20.67</v>
      </c>
      <c r="MY8" s="70">
        <v>20.49</v>
      </c>
      <c r="MZ8" s="70"/>
      <c r="NA8" s="70"/>
      <c r="NB8" s="70">
        <v>20.71</v>
      </c>
      <c r="NC8" s="70">
        <v>20.71</v>
      </c>
    </row>
    <row r="9" spans="1:367" s="120" customFormat="1" x14ac:dyDescent="0.25">
      <c r="A9" s="118" t="s">
        <v>78</v>
      </c>
      <c r="B9" s="104"/>
      <c r="C9" s="104">
        <v>306.2</v>
      </c>
      <c r="D9" s="104">
        <v>311.3</v>
      </c>
      <c r="E9" s="104">
        <v>312.10000000000002</v>
      </c>
      <c r="F9" s="104"/>
      <c r="G9" s="104"/>
      <c r="H9" s="104">
        <v>316</v>
      </c>
      <c r="I9" s="104">
        <v>318.60000000000002</v>
      </c>
      <c r="J9" s="104">
        <v>318.7</v>
      </c>
      <c r="K9" s="104">
        <v>319.60000000000002</v>
      </c>
      <c r="L9" s="104">
        <v>311.7</v>
      </c>
      <c r="M9" s="104"/>
      <c r="N9" s="104"/>
      <c r="O9" s="104">
        <v>308.7</v>
      </c>
      <c r="P9" s="104">
        <v>312.10000000000002</v>
      </c>
      <c r="Q9" s="104">
        <v>309.7</v>
      </c>
      <c r="R9" s="104">
        <v>310.5</v>
      </c>
      <c r="S9" s="104">
        <v>310.5</v>
      </c>
      <c r="T9" s="104"/>
      <c r="U9" s="104"/>
      <c r="V9" s="104">
        <v>312.2</v>
      </c>
      <c r="W9" s="104">
        <v>314.3</v>
      </c>
      <c r="X9" s="104">
        <v>312.8</v>
      </c>
      <c r="Y9" s="104">
        <v>312.89999999999998</v>
      </c>
      <c r="Z9" s="104">
        <v>312.2</v>
      </c>
      <c r="AA9" s="104"/>
      <c r="AB9" s="104"/>
      <c r="AC9" s="104">
        <v>311.5</v>
      </c>
      <c r="AD9" s="104">
        <v>311.5</v>
      </c>
      <c r="AE9" s="104">
        <v>311.8</v>
      </c>
      <c r="AF9" s="104">
        <v>311</v>
      </c>
      <c r="AG9" s="104">
        <v>310</v>
      </c>
      <c r="AH9" s="104"/>
      <c r="AI9" s="104"/>
      <c r="AJ9" s="104">
        <v>312</v>
      </c>
      <c r="AK9" s="104">
        <v>310.60000000000002</v>
      </c>
      <c r="AL9" s="104">
        <v>309.3</v>
      </c>
      <c r="AM9" s="104">
        <v>308.7</v>
      </c>
      <c r="AN9" s="104">
        <v>308.7</v>
      </c>
      <c r="AO9" s="104"/>
      <c r="AP9" s="104"/>
      <c r="AQ9" s="104">
        <v>306.10000000000002</v>
      </c>
      <c r="AR9" s="104">
        <v>304.89999999999998</v>
      </c>
      <c r="AS9" s="104">
        <v>309.2</v>
      </c>
      <c r="AT9" s="104">
        <v>309.89999999999998</v>
      </c>
      <c r="AU9" s="104">
        <v>306</v>
      </c>
      <c r="AV9" s="104"/>
      <c r="AW9" s="104"/>
      <c r="AX9" s="104">
        <v>306.10000000000002</v>
      </c>
      <c r="AY9" s="104">
        <v>306.10000000000002</v>
      </c>
      <c r="AZ9" s="104">
        <v>306.10000000000002</v>
      </c>
      <c r="BA9" s="104">
        <v>305.89999999999998</v>
      </c>
      <c r="BB9" s="104">
        <v>305.89999999999998</v>
      </c>
      <c r="BC9" s="104"/>
      <c r="BD9" s="104"/>
      <c r="BE9" s="104">
        <v>305</v>
      </c>
      <c r="BF9" s="104">
        <v>305</v>
      </c>
      <c r="BG9" s="104">
        <v>304.02</v>
      </c>
      <c r="BH9" s="104">
        <v>304.02</v>
      </c>
      <c r="BI9" s="119"/>
      <c r="BJ9" s="104">
        <v>306.39999999999998</v>
      </c>
      <c r="BK9" s="104"/>
      <c r="BL9" s="104"/>
      <c r="BM9" s="104">
        <v>306.39999999999998</v>
      </c>
      <c r="BN9" s="104">
        <v>306.39999999999998</v>
      </c>
      <c r="BO9" s="104">
        <v>306.89999999999998</v>
      </c>
      <c r="BP9" s="104">
        <v>301.89999999999998</v>
      </c>
      <c r="BQ9" s="104">
        <v>302.3</v>
      </c>
      <c r="BR9" s="104"/>
      <c r="BS9" s="104"/>
      <c r="BT9" s="104">
        <v>299.3</v>
      </c>
      <c r="BU9" s="104">
        <v>296.2</v>
      </c>
      <c r="BV9" s="104">
        <v>298.5</v>
      </c>
      <c r="BW9" s="104">
        <v>301</v>
      </c>
      <c r="BX9" s="104">
        <v>305.8</v>
      </c>
      <c r="BY9" s="104"/>
      <c r="BZ9" s="104"/>
      <c r="CA9" s="104">
        <v>311</v>
      </c>
      <c r="CB9" s="104">
        <v>309.39999999999998</v>
      </c>
      <c r="CC9" s="104">
        <v>310.10000000000002</v>
      </c>
      <c r="CD9" s="104">
        <v>311.3</v>
      </c>
      <c r="CE9" s="104">
        <v>315.10000000000002</v>
      </c>
      <c r="CF9" s="104"/>
      <c r="CG9" s="104"/>
      <c r="CH9" s="104">
        <v>314.89999999999998</v>
      </c>
      <c r="CI9" s="104">
        <v>314.60000000000002</v>
      </c>
      <c r="CJ9" s="104">
        <v>310.8</v>
      </c>
      <c r="CK9" s="104">
        <v>304.8</v>
      </c>
      <c r="CL9" s="104">
        <v>306.2</v>
      </c>
      <c r="CM9" s="104"/>
      <c r="CN9" s="104"/>
      <c r="CO9" s="104">
        <v>306.10000000000002</v>
      </c>
      <c r="CP9" s="104">
        <v>309.8</v>
      </c>
      <c r="CQ9" s="104">
        <v>310.60000000000002</v>
      </c>
      <c r="CR9" s="104">
        <v>310.7</v>
      </c>
      <c r="CS9" s="104">
        <v>311.3</v>
      </c>
      <c r="CT9" s="104"/>
      <c r="CU9" s="104"/>
      <c r="CV9" s="104">
        <v>308</v>
      </c>
      <c r="CW9" s="104">
        <v>308.60000000000002</v>
      </c>
      <c r="CX9" s="104">
        <v>309.10000000000002</v>
      </c>
      <c r="CY9" s="104">
        <v>309.8</v>
      </c>
      <c r="CZ9" s="104">
        <v>307.2</v>
      </c>
      <c r="DA9" s="104"/>
      <c r="DB9" s="104"/>
      <c r="DC9" s="104">
        <v>307.89999999999998</v>
      </c>
      <c r="DD9" s="104">
        <v>311</v>
      </c>
      <c r="DE9" s="104">
        <v>306.5</v>
      </c>
      <c r="DF9" s="104">
        <v>303.8</v>
      </c>
      <c r="DG9" s="104">
        <v>303.8</v>
      </c>
      <c r="DH9" s="104"/>
      <c r="DI9" s="104"/>
      <c r="DJ9" s="104">
        <v>303.3</v>
      </c>
      <c r="DK9" s="104">
        <v>302.5</v>
      </c>
      <c r="DL9" s="104">
        <v>300.7</v>
      </c>
      <c r="DM9" s="104">
        <v>300</v>
      </c>
      <c r="DN9" s="104">
        <v>305.89999999999998</v>
      </c>
      <c r="DO9" s="104"/>
      <c r="DP9" s="104"/>
      <c r="DQ9" s="104">
        <v>300.89999999999998</v>
      </c>
      <c r="DR9" s="104">
        <v>295.8</v>
      </c>
      <c r="DS9" s="104">
        <v>295.8</v>
      </c>
      <c r="DT9" s="104">
        <v>295.8</v>
      </c>
      <c r="DU9" s="104">
        <v>293</v>
      </c>
      <c r="DV9" s="104"/>
      <c r="DW9" s="104"/>
      <c r="DX9" s="104">
        <v>291.3</v>
      </c>
      <c r="DY9" s="104">
        <v>291.5</v>
      </c>
      <c r="DZ9" s="104">
        <v>289</v>
      </c>
      <c r="EA9" s="104">
        <v>289</v>
      </c>
      <c r="EB9" s="104">
        <v>285.89999999999998</v>
      </c>
      <c r="EC9" s="104"/>
      <c r="ED9" s="104"/>
      <c r="EE9" s="104">
        <v>284.2</v>
      </c>
      <c r="EF9" s="104">
        <v>294</v>
      </c>
      <c r="EG9" s="104">
        <v>298.3</v>
      </c>
      <c r="EH9" s="104">
        <v>299.8</v>
      </c>
      <c r="EI9" s="104">
        <v>301.89999999999998</v>
      </c>
      <c r="EJ9" s="104"/>
      <c r="EK9" s="104"/>
      <c r="EL9" s="104">
        <v>296</v>
      </c>
      <c r="EM9" s="104">
        <v>298.7</v>
      </c>
      <c r="EN9" s="104">
        <v>294.39999999999998</v>
      </c>
      <c r="EO9" s="104">
        <v>298.60000000000002</v>
      </c>
      <c r="EP9" s="104">
        <v>297.2</v>
      </c>
      <c r="EQ9" s="104"/>
      <c r="ER9" s="104"/>
      <c r="ES9" s="104">
        <v>297.2</v>
      </c>
      <c r="ET9" s="104">
        <v>303.60000000000002</v>
      </c>
      <c r="EU9" s="104">
        <v>316.60000000000002</v>
      </c>
      <c r="EV9" s="104">
        <v>321</v>
      </c>
      <c r="EW9" s="104">
        <v>327.8</v>
      </c>
      <c r="EX9" s="104"/>
      <c r="EY9" s="104"/>
      <c r="EZ9" s="104">
        <v>321.3</v>
      </c>
      <c r="FA9" s="104">
        <v>324.5</v>
      </c>
      <c r="FB9" s="104">
        <v>321</v>
      </c>
      <c r="FC9" s="104">
        <v>317.8</v>
      </c>
      <c r="FD9" s="104">
        <v>315.89999999999998</v>
      </c>
      <c r="FE9" s="104"/>
      <c r="FF9" s="104"/>
      <c r="FG9" s="104">
        <v>311.5</v>
      </c>
      <c r="FH9" s="104">
        <v>312.3</v>
      </c>
      <c r="FI9" s="104">
        <v>313.2</v>
      </c>
      <c r="FJ9" s="104">
        <v>319.89999999999998</v>
      </c>
      <c r="FK9" s="104">
        <v>321.60000000000002</v>
      </c>
      <c r="FL9" s="104"/>
      <c r="FM9" s="104"/>
      <c r="FN9" s="104">
        <v>324</v>
      </c>
      <c r="FO9" s="104">
        <v>325.7</v>
      </c>
      <c r="FP9" s="104">
        <v>316.10000000000002</v>
      </c>
      <c r="FQ9" s="104">
        <v>316.10000000000002</v>
      </c>
      <c r="FR9" s="104">
        <v>322.60000000000002</v>
      </c>
      <c r="FS9" s="104"/>
      <c r="FT9" s="104"/>
      <c r="FU9" s="104">
        <v>316.39999999999998</v>
      </c>
      <c r="FV9" s="104">
        <v>319.5</v>
      </c>
      <c r="FW9" s="104">
        <v>316</v>
      </c>
      <c r="FX9" s="104">
        <v>312.7</v>
      </c>
      <c r="FY9" s="104">
        <v>312.5</v>
      </c>
      <c r="FZ9" s="104"/>
      <c r="GA9" s="104"/>
      <c r="GB9" s="104">
        <v>316</v>
      </c>
      <c r="GC9" s="104">
        <v>305.3</v>
      </c>
      <c r="GD9" s="104">
        <v>303.8</v>
      </c>
      <c r="GE9" s="104">
        <v>303.8</v>
      </c>
      <c r="GF9" s="104">
        <v>306</v>
      </c>
      <c r="GG9" s="104"/>
      <c r="GH9" s="104"/>
      <c r="GI9" s="104">
        <v>306.10000000000002</v>
      </c>
      <c r="GJ9" s="104">
        <v>304</v>
      </c>
      <c r="GK9" s="104">
        <v>307.10000000000002</v>
      </c>
      <c r="GL9" s="104">
        <v>310.60000000000002</v>
      </c>
      <c r="GM9" s="104">
        <v>312.60000000000002</v>
      </c>
      <c r="GN9" s="104"/>
      <c r="GO9" s="104"/>
      <c r="GP9" s="104">
        <v>315.8</v>
      </c>
      <c r="GQ9" s="104">
        <v>311.5</v>
      </c>
      <c r="GR9" s="104">
        <v>308.39999999999998</v>
      </c>
      <c r="GS9" s="104">
        <v>307.2</v>
      </c>
      <c r="GT9" s="104">
        <v>307.5</v>
      </c>
      <c r="GU9" s="104"/>
      <c r="GV9" s="104"/>
      <c r="GW9" s="104">
        <v>310.3</v>
      </c>
      <c r="GX9" s="104">
        <v>308.3</v>
      </c>
      <c r="GY9" s="104">
        <v>306.2</v>
      </c>
      <c r="GZ9" s="104">
        <v>306.2</v>
      </c>
      <c r="HA9" s="104">
        <v>303.60000000000002</v>
      </c>
      <c r="HB9" s="104"/>
      <c r="HC9" s="104"/>
      <c r="HD9" s="104">
        <v>303</v>
      </c>
      <c r="HE9" s="104">
        <v>303.39999999999998</v>
      </c>
      <c r="HF9" s="104">
        <v>300</v>
      </c>
      <c r="HG9" s="104">
        <v>297.89999999999998</v>
      </c>
      <c r="HH9" s="104">
        <v>293.39999999999998</v>
      </c>
      <c r="HI9" s="104"/>
      <c r="HJ9" s="104"/>
      <c r="HK9" s="104">
        <v>293.60000000000002</v>
      </c>
      <c r="HL9" s="104">
        <v>293.89999999999998</v>
      </c>
      <c r="HM9" s="104">
        <v>295</v>
      </c>
      <c r="HN9" s="104">
        <v>293</v>
      </c>
      <c r="HO9" s="104">
        <v>295.60000000000002</v>
      </c>
      <c r="HP9" s="104"/>
      <c r="HQ9" s="104"/>
      <c r="HR9" s="104">
        <v>295.7</v>
      </c>
      <c r="HS9" s="104">
        <v>292.39999999999998</v>
      </c>
      <c r="HT9" s="104">
        <v>293</v>
      </c>
      <c r="HU9" s="104">
        <v>295.2</v>
      </c>
      <c r="HV9" s="104">
        <v>291.89999999999998</v>
      </c>
      <c r="HW9" s="104"/>
      <c r="HX9" s="104"/>
      <c r="HY9" s="104">
        <v>293.5</v>
      </c>
      <c r="HZ9" s="104">
        <v>292.60000000000002</v>
      </c>
      <c r="IA9" s="104">
        <v>293.8</v>
      </c>
      <c r="IB9" s="104">
        <v>294.8</v>
      </c>
      <c r="IC9" s="104">
        <v>293.60000000000002</v>
      </c>
      <c r="ID9" s="104"/>
      <c r="IE9" s="104"/>
      <c r="IF9" s="104">
        <v>289.3</v>
      </c>
      <c r="IG9" s="104">
        <v>291.5</v>
      </c>
      <c r="IH9" s="104">
        <v>291.5</v>
      </c>
      <c r="II9" s="104">
        <v>293.7</v>
      </c>
      <c r="IJ9" s="104">
        <v>292.3</v>
      </c>
      <c r="IK9" s="104"/>
      <c r="IL9" s="104"/>
      <c r="IM9" s="104">
        <v>292.3</v>
      </c>
      <c r="IN9" s="104">
        <v>289.10000000000002</v>
      </c>
      <c r="IO9" s="104">
        <v>288.3</v>
      </c>
      <c r="IP9" s="104">
        <v>293.10000000000002</v>
      </c>
      <c r="IQ9" s="104">
        <v>289.39999999999998</v>
      </c>
      <c r="IR9" s="104"/>
      <c r="IS9" s="104"/>
      <c r="IT9" s="104">
        <v>287.2</v>
      </c>
      <c r="IU9" s="104">
        <v>289.5</v>
      </c>
      <c r="IV9" s="104">
        <v>291.8</v>
      </c>
      <c r="IW9" s="104">
        <v>291.2</v>
      </c>
      <c r="IX9" s="104">
        <v>297.10000000000002</v>
      </c>
      <c r="IY9" s="104"/>
      <c r="IZ9" s="104"/>
      <c r="JA9" s="104">
        <v>298.3</v>
      </c>
      <c r="JB9" s="104">
        <v>294.8</v>
      </c>
      <c r="JC9" s="104">
        <v>294.5</v>
      </c>
      <c r="JD9" s="104">
        <v>292</v>
      </c>
      <c r="JE9" s="104">
        <v>292</v>
      </c>
      <c r="JF9" s="104"/>
      <c r="JG9" s="104"/>
      <c r="JH9" s="104">
        <v>290.5</v>
      </c>
      <c r="JI9" s="104">
        <v>294</v>
      </c>
      <c r="JJ9" s="104">
        <v>295.5</v>
      </c>
      <c r="JK9" s="104">
        <v>292.7</v>
      </c>
      <c r="JL9" s="104">
        <v>290.8</v>
      </c>
      <c r="JM9" s="104"/>
      <c r="JN9" s="104"/>
      <c r="JO9" s="104">
        <v>290</v>
      </c>
      <c r="JP9" s="104">
        <v>297.5</v>
      </c>
      <c r="JQ9" s="104">
        <v>302.3</v>
      </c>
      <c r="JR9" s="104">
        <v>299.5</v>
      </c>
      <c r="JS9" s="104">
        <v>298.2</v>
      </c>
      <c r="JT9" s="104"/>
      <c r="JU9" s="104"/>
      <c r="JV9" s="104">
        <v>297.7</v>
      </c>
      <c r="JW9" s="104">
        <v>297.39999999999998</v>
      </c>
      <c r="JX9" s="104">
        <v>306.39999999999998</v>
      </c>
      <c r="JY9" s="104">
        <v>306</v>
      </c>
      <c r="JZ9" s="104">
        <v>308.89999999999998</v>
      </c>
      <c r="KA9" s="104"/>
      <c r="KB9" s="104"/>
      <c r="KC9" s="104">
        <v>310.3</v>
      </c>
      <c r="KD9" s="104">
        <v>310.3</v>
      </c>
      <c r="KE9" s="104">
        <v>307.7</v>
      </c>
      <c r="KF9" s="104">
        <v>304.8</v>
      </c>
      <c r="KG9" s="104">
        <v>306.60000000000002</v>
      </c>
      <c r="KH9" s="104"/>
      <c r="KI9" s="104"/>
      <c r="KJ9" s="104">
        <v>308</v>
      </c>
      <c r="KK9" s="104">
        <v>307.89999999999998</v>
      </c>
      <c r="KL9" s="104">
        <v>307.89999999999998</v>
      </c>
      <c r="KM9" s="104">
        <v>308.5</v>
      </c>
      <c r="KN9" s="104">
        <v>305.8</v>
      </c>
      <c r="KO9" s="104"/>
      <c r="KP9" s="104"/>
      <c r="KQ9" s="104">
        <v>303.3</v>
      </c>
      <c r="KR9" s="104">
        <v>304.10000000000002</v>
      </c>
      <c r="KS9" s="104">
        <v>303</v>
      </c>
      <c r="KT9" s="104">
        <v>302.5</v>
      </c>
      <c r="KU9" s="104">
        <v>304.39999999999998</v>
      </c>
      <c r="KV9" s="104"/>
      <c r="KW9" s="104"/>
      <c r="KX9" s="104">
        <v>303.89999999999998</v>
      </c>
      <c r="KY9" s="104">
        <v>302.39999999999998</v>
      </c>
      <c r="KZ9" s="104">
        <v>302.7</v>
      </c>
      <c r="LA9" s="104">
        <v>298.89999999999998</v>
      </c>
      <c r="LB9" s="104">
        <v>305.60000000000002</v>
      </c>
      <c r="LC9" s="104"/>
      <c r="LD9" s="104"/>
      <c r="LE9" s="104">
        <v>300.60000000000002</v>
      </c>
      <c r="LF9" s="104">
        <v>302.3</v>
      </c>
      <c r="LG9" s="104">
        <v>302.10000000000002</v>
      </c>
      <c r="LH9" s="104">
        <v>303.5</v>
      </c>
      <c r="LI9" s="104">
        <v>303.5</v>
      </c>
      <c r="LJ9" s="104"/>
      <c r="LK9" s="104"/>
      <c r="LL9" s="104">
        <v>307.3</v>
      </c>
      <c r="LM9" s="104">
        <v>301.5</v>
      </c>
      <c r="LN9" s="104">
        <v>301.8</v>
      </c>
      <c r="LO9" s="104">
        <v>299.8</v>
      </c>
      <c r="LP9" s="104">
        <v>301</v>
      </c>
      <c r="LQ9" s="104"/>
      <c r="LR9" s="104"/>
      <c r="LS9" s="104">
        <v>298.8</v>
      </c>
      <c r="LT9" s="104">
        <v>298.5</v>
      </c>
      <c r="LU9" s="104">
        <v>298.5</v>
      </c>
      <c r="LV9" s="104">
        <v>298.5</v>
      </c>
      <c r="LW9" s="104">
        <v>293.8</v>
      </c>
      <c r="LX9" s="104"/>
      <c r="LY9" s="104"/>
      <c r="LZ9" s="104">
        <v>290.89999999999998</v>
      </c>
      <c r="MA9" s="104">
        <v>292.7</v>
      </c>
      <c r="MB9" s="104">
        <v>292.89999999999998</v>
      </c>
      <c r="MC9" s="104">
        <v>294.5</v>
      </c>
      <c r="MD9" s="104">
        <v>301.3</v>
      </c>
      <c r="ME9" s="104"/>
      <c r="MF9" s="104"/>
      <c r="MG9" s="104">
        <v>297.7</v>
      </c>
      <c r="MH9" s="104">
        <v>296.39999999999998</v>
      </c>
      <c r="MI9" s="104">
        <v>296.2</v>
      </c>
      <c r="MJ9" s="104">
        <v>294.2</v>
      </c>
      <c r="MK9" s="104">
        <v>295.5</v>
      </c>
      <c r="ML9" s="104"/>
      <c r="MM9" s="104"/>
      <c r="MN9" s="104">
        <v>298.2</v>
      </c>
      <c r="MO9" s="104">
        <v>300.7</v>
      </c>
      <c r="MP9" s="104">
        <v>302.3</v>
      </c>
      <c r="MQ9" s="104">
        <v>302.3</v>
      </c>
      <c r="MR9" s="104">
        <v>299</v>
      </c>
      <c r="MS9" s="104"/>
      <c r="MT9" s="104"/>
      <c r="MU9" s="104">
        <v>297.89999999999998</v>
      </c>
      <c r="MV9" s="104">
        <v>301.60000000000002</v>
      </c>
      <c r="MW9" s="104">
        <v>301.60000000000002</v>
      </c>
      <c r="MX9" s="104">
        <v>301.60000000000002</v>
      </c>
      <c r="MY9" s="104">
        <v>299.5</v>
      </c>
      <c r="MZ9" s="104"/>
      <c r="NA9" s="104"/>
      <c r="NB9" s="104">
        <v>296</v>
      </c>
      <c r="NC9" s="104">
        <v>298.10000000000002</v>
      </c>
    </row>
    <row r="10" spans="1:367" s="120" customFormat="1" x14ac:dyDescent="0.25">
      <c r="A10" s="127" t="s">
        <v>19</v>
      </c>
      <c r="B10" s="75"/>
      <c r="C10" s="75">
        <v>2790</v>
      </c>
      <c r="D10" s="75">
        <v>2818</v>
      </c>
      <c r="E10" s="75">
        <v>2841</v>
      </c>
      <c r="F10" s="75"/>
      <c r="G10" s="75"/>
      <c r="H10" s="75">
        <v>2826</v>
      </c>
      <c r="I10" s="75">
        <v>2818</v>
      </c>
      <c r="J10" s="75">
        <v>2832</v>
      </c>
      <c r="K10" s="75">
        <v>2794</v>
      </c>
      <c r="L10" s="75">
        <v>2817</v>
      </c>
      <c r="M10" s="75"/>
      <c r="N10" s="75"/>
      <c r="O10" s="75">
        <v>2811</v>
      </c>
      <c r="P10" s="75">
        <v>2824</v>
      </c>
      <c r="Q10" s="75">
        <v>2823</v>
      </c>
      <c r="R10" s="75">
        <v>2877</v>
      </c>
      <c r="S10" s="75">
        <v>2901</v>
      </c>
      <c r="T10" s="75"/>
      <c r="U10" s="75"/>
      <c r="V10" s="75">
        <v>2901</v>
      </c>
      <c r="W10" s="75">
        <v>2906</v>
      </c>
      <c r="X10" s="75">
        <v>2938</v>
      </c>
      <c r="Y10" s="75">
        <v>2951</v>
      </c>
      <c r="Z10" s="75">
        <v>3003</v>
      </c>
      <c r="AA10" s="75"/>
      <c r="AB10" s="75"/>
      <c r="AC10" s="75">
        <v>3030</v>
      </c>
      <c r="AD10" s="75">
        <v>3011</v>
      </c>
      <c r="AE10" s="75">
        <v>3042</v>
      </c>
      <c r="AF10" s="75">
        <v>3017</v>
      </c>
      <c r="AG10" s="75">
        <v>2989</v>
      </c>
      <c r="AH10" s="75"/>
      <c r="AI10" s="75"/>
      <c r="AJ10" s="75">
        <v>3013</v>
      </c>
      <c r="AK10" s="75">
        <v>3038</v>
      </c>
      <c r="AL10" s="75">
        <v>3090</v>
      </c>
      <c r="AM10" s="75">
        <v>3081</v>
      </c>
      <c r="AN10" s="75">
        <v>3087</v>
      </c>
      <c r="AO10" s="75"/>
      <c r="AP10" s="75"/>
      <c r="AQ10" s="75">
        <v>3024</v>
      </c>
      <c r="AR10" s="75">
        <v>3033</v>
      </c>
      <c r="AS10" s="75">
        <v>2999</v>
      </c>
      <c r="AT10" s="75">
        <v>2989</v>
      </c>
      <c r="AU10" s="75">
        <v>2995</v>
      </c>
      <c r="AV10" s="75"/>
      <c r="AW10" s="75"/>
      <c r="AX10" s="75">
        <v>2974</v>
      </c>
      <c r="AY10" s="75">
        <v>2974</v>
      </c>
      <c r="AZ10" s="75">
        <v>2974</v>
      </c>
      <c r="BA10" s="75">
        <v>3049</v>
      </c>
      <c r="BB10" s="75">
        <v>3051</v>
      </c>
      <c r="BC10" s="75"/>
      <c r="BD10" s="75"/>
      <c r="BE10" s="75">
        <v>3036</v>
      </c>
      <c r="BF10" s="75">
        <v>3009</v>
      </c>
      <c r="BG10" s="75">
        <v>2996</v>
      </c>
      <c r="BH10" s="75">
        <v>2996</v>
      </c>
      <c r="BI10" s="128"/>
      <c r="BJ10" s="75">
        <v>2995</v>
      </c>
      <c r="BK10" s="75"/>
      <c r="BL10" s="75"/>
      <c r="BM10" s="75">
        <v>2995</v>
      </c>
      <c r="BN10" s="75">
        <v>2995</v>
      </c>
      <c r="BO10" s="75">
        <v>2951</v>
      </c>
      <c r="BP10" s="75">
        <v>2941</v>
      </c>
      <c r="BQ10" s="75">
        <v>2939</v>
      </c>
      <c r="BR10" s="75"/>
      <c r="BS10" s="75"/>
      <c r="BT10" s="75">
        <v>2940</v>
      </c>
      <c r="BU10" s="75">
        <v>2978</v>
      </c>
      <c r="BV10" s="75">
        <v>2969</v>
      </c>
      <c r="BW10" s="75">
        <v>2940</v>
      </c>
      <c r="BX10" s="75">
        <v>2943</v>
      </c>
      <c r="BY10" s="75"/>
      <c r="BZ10" s="75"/>
      <c r="CA10" s="75">
        <v>2944</v>
      </c>
      <c r="CB10" s="75">
        <v>2924</v>
      </c>
      <c r="CC10" s="75">
        <v>2927</v>
      </c>
      <c r="CD10" s="75">
        <v>2910</v>
      </c>
      <c r="CE10" s="75">
        <v>2866</v>
      </c>
      <c r="CF10" s="75"/>
      <c r="CG10" s="75"/>
      <c r="CH10" s="75">
        <v>2882</v>
      </c>
      <c r="CI10" s="75">
        <v>2865</v>
      </c>
      <c r="CJ10" s="75">
        <v>2882</v>
      </c>
      <c r="CK10" s="75">
        <v>2863</v>
      </c>
      <c r="CL10" s="75">
        <v>2836</v>
      </c>
      <c r="CM10" s="75"/>
      <c r="CN10" s="75"/>
      <c r="CO10" s="75">
        <v>2857</v>
      </c>
      <c r="CP10" s="75">
        <v>2896</v>
      </c>
      <c r="CQ10" s="75">
        <v>2880</v>
      </c>
      <c r="CR10" s="75">
        <v>2952</v>
      </c>
      <c r="CS10" s="75">
        <v>2915</v>
      </c>
      <c r="CT10" s="75"/>
      <c r="CU10" s="75"/>
      <c r="CV10" s="75">
        <v>2888</v>
      </c>
      <c r="CW10" s="75">
        <v>2888</v>
      </c>
      <c r="CX10" s="75">
        <v>2907</v>
      </c>
      <c r="CY10" s="75">
        <v>2898</v>
      </c>
      <c r="CZ10" s="75">
        <v>2895</v>
      </c>
      <c r="DA10" s="75"/>
      <c r="DB10" s="75"/>
      <c r="DC10" s="75">
        <v>2881</v>
      </c>
      <c r="DD10" s="75">
        <v>2872</v>
      </c>
      <c r="DE10" s="75">
        <v>2846</v>
      </c>
      <c r="DF10" s="75">
        <v>2880</v>
      </c>
      <c r="DG10" s="75">
        <v>2880</v>
      </c>
      <c r="DH10" s="75"/>
      <c r="DI10" s="75"/>
      <c r="DJ10" s="75">
        <v>2870</v>
      </c>
      <c r="DK10" s="75">
        <v>2806</v>
      </c>
      <c r="DL10" s="75">
        <v>2792</v>
      </c>
      <c r="DM10" s="75">
        <v>2764</v>
      </c>
      <c r="DN10" s="75">
        <v>2752</v>
      </c>
      <c r="DO10" s="75"/>
      <c r="DP10" s="75"/>
      <c r="DQ10" s="75">
        <v>2788</v>
      </c>
      <c r="DR10" s="75">
        <v>2758</v>
      </c>
      <c r="DS10" s="75">
        <v>2758</v>
      </c>
      <c r="DT10" s="75">
        <v>2758</v>
      </c>
      <c r="DU10" s="75">
        <v>2707</v>
      </c>
      <c r="DV10" s="75"/>
      <c r="DW10" s="75"/>
      <c r="DX10" s="75">
        <v>2684</v>
      </c>
      <c r="DY10" s="75">
        <v>2681</v>
      </c>
      <c r="DZ10" s="75">
        <v>2671</v>
      </c>
      <c r="EA10" s="75">
        <v>2634</v>
      </c>
      <c r="EB10" s="75">
        <v>2650</v>
      </c>
      <c r="EC10" s="75"/>
      <c r="ED10" s="75"/>
      <c r="EE10" s="75">
        <v>2635</v>
      </c>
      <c r="EF10" s="75">
        <v>2673</v>
      </c>
      <c r="EG10" s="75">
        <v>2724</v>
      </c>
      <c r="EH10" s="75">
        <v>2772</v>
      </c>
      <c r="EI10" s="75">
        <v>2722</v>
      </c>
      <c r="EJ10" s="75"/>
      <c r="EK10" s="75"/>
      <c r="EL10" s="75">
        <v>2750</v>
      </c>
      <c r="EM10" s="75">
        <v>2714</v>
      </c>
      <c r="EN10" s="75">
        <v>2731</v>
      </c>
      <c r="EO10" s="75">
        <v>2678</v>
      </c>
      <c r="EP10" s="75">
        <v>2701</v>
      </c>
      <c r="EQ10" s="75"/>
      <c r="ER10" s="75"/>
      <c r="ES10" s="75">
        <v>2701</v>
      </c>
      <c r="ET10" s="75">
        <v>2729</v>
      </c>
      <c r="EU10" s="75">
        <v>2773</v>
      </c>
      <c r="EV10" s="75">
        <v>2778</v>
      </c>
      <c r="EW10" s="75">
        <v>2759</v>
      </c>
      <c r="EX10" s="75"/>
      <c r="EY10" s="75"/>
      <c r="EZ10" s="75">
        <v>2734</v>
      </c>
      <c r="FA10" s="75">
        <v>2749</v>
      </c>
      <c r="FB10" s="75">
        <v>2722</v>
      </c>
      <c r="FC10" s="75">
        <v>2776</v>
      </c>
      <c r="FD10" s="75">
        <v>2738</v>
      </c>
      <c r="FE10" s="75"/>
      <c r="FF10" s="75"/>
      <c r="FG10" s="75">
        <v>2738</v>
      </c>
      <c r="FH10" s="75">
        <v>2722</v>
      </c>
      <c r="FI10" s="75">
        <v>2756</v>
      </c>
      <c r="FJ10" s="75">
        <v>2802</v>
      </c>
      <c r="FK10" s="75">
        <v>2761</v>
      </c>
      <c r="FL10" s="75"/>
      <c r="FM10" s="75"/>
      <c r="FN10" s="75">
        <v>2814</v>
      </c>
      <c r="FO10" s="75">
        <v>2833</v>
      </c>
      <c r="FP10" s="75">
        <v>2837</v>
      </c>
      <c r="FQ10" s="75">
        <v>2837</v>
      </c>
      <c r="FR10" s="75">
        <v>2844</v>
      </c>
      <c r="FS10" s="75"/>
      <c r="FT10" s="75"/>
      <c r="FU10" s="75">
        <v>2844</v>
      </c>
      <c r="FV10" s="75">
        <v>2800</v>
      </c>
      <c r="FW10" s="75">
        <v>2781</v>
      </c>
      <c r="FX10" s="75">
        <v>2781</v>
      </c>
      <c r="FY10" s="75">
        <v>2824</v>
      </c>
      <c r="FZ10" s="75"/>
      <c r="GA10" s="75"/>
      <c r="GB10" s="75">
        <v>2798</v>
      </c>
      <c r="GC10" s="75">
        <v>2766</v>
      </c>
      <c r="GD10" s="75">
        <v>2802</v>
      </c>
      <c r="GE10" s="75">
        <v>2802</v>
      </c>
      <c r="GF10" s="75">
        <v>2744</v>
      </c>
      <c r="GG10" s="75"/>
      <c r="GH10" s="75"/>
      <c r="GI10" s="75">
        <v>2786</v>
      </c>
      <c r="GJ10" s="75">
        <v>2788</v>
      </c>
      <c r="GK10" s="75">
        <v>2797</v>
      </c>
      <c r="GL10" s="75">
        <v>2807</v>
      </c>
      <c r="GM10" s="75">
        <v>2811</v>
      </c>
      <c r="GN10" s="75"/>
      <c r="GO10" s="75"/>
      <c r="GP10" s="75">
        <v>2828</v>
      </c>
      <c r="GQ10" s="75">
        <v>2799</v>
      </c>
      <c r="GR10" s="75">
        <v>2768</v>
      </c>
      <c r="GS10" s="75">
        <v>2764</v>
      </c>
      <c r="GT10" s="75">
        <v>2810</v>
      </c>
      <c r="GU10" s="75"/>
      <c r="GV10" s="75"/>
      <c r="GW10" s="75">
        <v>2773</v>
      </c>
      <c r="GX10" s="75">
        <v>2801</v>
      </c>
      <c r="GY10" s="75">
        <v>2830</v>
      </c>
      <c r="GZ10" s="75">
        <v>2827</v>
      </c>
      <c r="HA10" s="75">
        <v>2847</v>
      </c>
      <c r="HB10" s="75"/>
      <c r="HC10" s="75"/>
      <c r="HD10" s="75">
        <v>2843</v>
      </c>
      <c r="HE10" s="75">
        <v>2831</v>
      </c>
      <c r="HF10" s="75">
        <v>2775</v>
      </c>
      <c r="HG10" s="75">
        <v>2768</v>
      </c>
      <c r="HH10" s="75">
        <v>2819</v>
      </c>
      <c r="HI10" s="75"/>
      <c r="HJ10" s="75"/>
      <c r="HK10" s="75">
        <v>2776</v>
      </c>
      <c r="HL10" s="75">
        <v>2748</v>
      </c>
      <c r="HM10" s="75">
        <v>2796</v>
      </c>
      <c r="HN10" s="75">
        <v>2896</v>
      </c>
      <c r="HO10" s="75">
        <v>2951</v>
      </c>
      <c r="HP10" s="75"/>
      <c r="HQ10" s="75"/>
      <c r="HR10" s="75">
        <v>2964</v>
      </c>
      <c r="HS10" s="75">
        <v>2917</v>
      </c>
      <c r="HT10" s="75">
        <v>2910</v>
      </c>
      <c r="HU10" s="75">
        <v>2907</v>
      </c>
      <c r="HV10" s="75">
        <v>2913</v>
      </c>
      <c r="HW10" s="75"/>
      <c r="HX10" s="75"/>
      <c r="HY10" s="75">
        <v>2868</v>
      </c>
      <c r="HZ10" s="75">
        <v>2843</v>
      </c>
      <c r="IA10" s="75">
        <v>2874</v>
      </c>
      <c r="IB10" s="75">
        <v>2854</v>
      </c>
      <c r="IC10" s="75">
        <v>2834</v>
      </c>
      <c r="ID10" s="75"/>
      <c r="IE10" s="75"/>
      <c r="IF10" s="75">
        <v>2833</v>
      </c>
      <c r="IG10" s="75">
        <v>2801</v>
      </c>
      <c r="IH10" s="75">
        <v>2811</v>
      </c>
      <c r="II10" s="75">
        <v>2837</v>
      </c>
      <c r="IJ10" s="75">
        <v>2864</v>
      </c>
      <c r="IK10" s="75"/>
      <c r="IL10" s="75"/>
      <c r="IM10" s="75">
        <v>2864</v>
      </c>
      <c r="IN10" s="75">
        <v>2887</v>
      </c>
      <c r="IO10" s="75">
        <v>2879</v>
      </c>
      <c r="IP10" s="75">
        <v>2847</v>
      </c>
      <c r="IQ10" s="75">
        <v>2848</v>
      </c>
      <c r="IR10" s="75"/>
      <c r="IS10" s="75"/>
      <c r="IT10" s="75">
        <v>2826</v>
      </c>
      <c r="IU10" s="75">
        <v>2838</v>
      </c>
      <c r="IV10" s="75">
        <v>2873</v>
      </c>
      <c r="IW10" s="75">
        <v>2902</v>
      </c>
      <c r="IX10" s="75">
        <v>2894</v>
      </c>
      <c r="IY10" s="75"/>
      <c r="IZ10" s="75"/>
      <c r="JA10" s="75">
        <v>3014</v>
      </c>
      <c r="JB10" s="75">
        <v>2985</v>
      </c>
      <c r="JC10" s="75">
        <v>2987</v>
      </c>
      <c r="JD10" s="75">
        <v>2987</v>
      </c>
      <c r="JE10" s="75">
        <v>2928</v>
      </c>
      <c r="JF10" s="75"/>
      <c r="JG10" s="75"/>
      <c r="JH10" s="75">
        <v>2919</v>
      </c>
      <c r="JI10" s="75">
        <v>2920</v>
      </c>
      <c r="JJ10" s="75">
        <v>2904</v>
      </c>
      <c r="JK10" s="75">
        <v>2901</v>
      </c>
      <c r="JL10" s="75">
        <v>2862</v>
      </c>
      <c r="JM10" s="75"/>
      <c r="JN10" s="75"/>
      <c r="JO10" s="75">
        <v>2899</v>
      </c>
      <c r="JP10" s="75">
        <v>2883</v>
      </c>
      <c r="JQ10" s="75">
        <v>2906</v>
      </c>
      <c r="JR10" s="75">
        <v>2980</v>
      </c>
      <c r="JS10" s="75">
        <v>2979</v>
      </c>
      <c r="JT10" s="75"/>
      <c r="JU10" s="75"/>
      <c r="JV10" s="75">
        <v>3001</v>
      </c>
      <c r="JW10" s="75">
        <v>2977</v>
      </c>
      <c r="JX10" s="75">
        <v>2963</v>
      </c>
      <c r="JY10" s="75">
        <v>2970</v>
      </c>
      <c r="JZ10" s="75">
        <v>2983</v>
      </c>
      <c r="KA10" s="75"/>
      <c r="KB10" s="75"/>
      <c r="KC10" s="75">
        <v>2990</v>
      </c>
      <c r="KD10" s="75">
        <v>3039</v>
      </c>
      <c r="KE10" s="75">
        <v>3040</v>
      </c>
      <c r="KF10" s="75">
        <v>3039</v>
      </c>
      <c r="KG10" s="75">
        <v>3036</v>
      </c>
      <c r="KH10" s="75"/>
      <c r="KI10" s="75"/>
      <c r="KJ10" s="75">
        <v>3036</v>
      </c>
      <c r="KK10" s="75">
        <v>3085</v>
      </c>
      <c r="KL10" s="75">
        <v>3058</v>
      </c>
      <c r="KM10" s="75">
        <v>3134</v>
      </c>
      <c r="KN10" s="75">
        <v>3096</v>
      </c>
      <c r="KO10" s="75"/>
      <c r="KP10" s="75"/>
      <c r="KQ10" s="75">
        <v>3078</v>
      </c>
      <c r="KR10" s="75">
        <v>3100</v>
      </c>
      <c r="KS10" s="75">
        <v>3098</v>
      </c>
      <c r="KT10" s="75">
        <v>3075</v>
      </c>
      <c r="KU10" s="75">
        <v>3103</v>
      </c>
      <c r="KV10" s="75"/>
      <c r="KW10" s="75"/>
      <c r="KX10" s="75">
        <v>3187</v>
      </c>
      <c r="KY10" s="75">
        <v>3157</v>
      </c>
      <c r="KZ10" s="75">
        <v>3175</v>
      </c>
      <c r="LA10" s="75">
        <v>3143</v>
      </c>
      <c r="LB10" s="75">
        <v>3150</v>
      </c>
      <c r="LC10" s="75"/>
      <c r="LD10" s="75"/>
      <c r="LE10" s="75">
        <v>3142</v>
      </c>
      <c r="LF10" s="75">
        <v>3103</v>
      </c>
      <c r="LG10" s="75">
        <v>3053</v>
      </c>
      <c r="LH10" s="75">
        <v>3078</v>
      </c>
      <c r="LI10" s="75">
        <v>3078</v>
      </c>
      <c r="LJ10" s="75"/>
      <c r="LK10" s="75"/>
      <c r="LL10" s="75">
        <v>3064</v>
      </c>
      <c r="LM10" s="75">
        <v>3096</v>
      </c>
      <c r="LN10" s="75">
        <v>3120</v>
      </c>
      <c r="LO10" s="75">
        <v>3069</v>
      </c>
      <c r="LP10" s="75">
        <v>3088</v>
      </c>
      <c r="LQ10" s="75"/>
      <c r="LR10" s="75"/>
      <c r="LS10" s="75">
        <v>3044</v>
      </c>
      <c r="LT10" s="75">
        <v>3022</v>
      </c>
      <c r="LU10" s="75">
        <v>3037</v>
      </c>
      <c r="LV10" s="75">
        <v>3037</v>
      </c>
      <c r="LW10" s="75">
        <v>3042</v>
      </c>
      <c r="LX10" s="75"/>
      <c r="LY10" s="75"/>
      <c r="LZ10" s="75">
        <v>2996</v>
      </c>
      <c r="MA10" s="75">
        <v>2999</v>
      </c>
      <c r="MB10" s="75">
        <v>3027</v>
      </c>
      <c r="MC10" s="75">
        <v>3029</v>
      </c>
      <c r="MD10" s="75">
        <v>3101</v>
      </c>
      <c r="ME10" s="75"/>
      <c r="MF10" s="75"/>
      <c r="MG10" s="75">
        <v>3136</v>
      </c>
      <c r="MH10" s="75">
        <v>3136</v>
      </c>
      <c r="MI10" s="75">
        <v>3123</v>
      </c>
      <c r="MJ10" s="75">
        <v>3203</v>
      </c>
      <c r="MK10" s="75">
        <v>3227</v>
      </c>
      <c r="ML10" s="75"/>
      <c r="MM10" s="75"/>
      <c r="MN10" s="75">
        <v>3314</v>
      </c>
      <c r="MO10" s="75">
        <v>3382</v>
      </c>
      <c r="MP10" s="75">
        <v>3343</v>
      </c>
      <c r="MQ10" s="75">
        <v>3379</v>
      </c>
      <c r="MR10" s="75">
        <v>3379</v>
      </c>
      <c r="MS10" s="75"/>
      <c r="MT10" s="75"/>
      <c r="MU10" s="75">
        <v>3378</v>
      </c>
      <c r="MV10" s="75">
        <v>3378</v>
      </c>
      <c r="MW10" s="75">
        <v>3378</v>
      </c>
      <c r="MX10" s="75">
        <v>3438</v>
      </c>
      <c r="MY10" s="75">
        <v>3473</v>
      </c>
      <c r="MZ10" s="75"/>
      <c r="NA10" s="75"/>
      <c r="NB10" s="75">
        <v>3517</v>
      </c>
      <c r="NC10" s="75">
        <v>3517</v>
      </c>
    </row>
    <row r="11" spans="1:367" s="120" customFormat="1" x14ac:dyDescent="0.25">
      <c r="A11" s="118" t="s">
        <v>79</v>
      </c>
      <c r="B11" s="76"/>
      <c r="C11" s="76">
        <f>C10*0.220462</f>
        <v>615.08897999999999</v>
      </c>
      <c r="D11" s="76">
        <f>D10*0.220462</f>
        <v>621.26191599999993</v>
      </c>
      <c r="E11" s="76">
        <f>E10*0.220462</f>
        <v>626.33254199999999</v>
      </c>
      <c r="F11" s="76"/>
      <c r="G11" s="76"/>
      <c r="H11" s="76">
        <f>H10*0.220462</f>
        <v>623.02561200000002</v>
      </c>
      <c r="I11" s="76">
        <f>I10*0.220462</f>
        <v>621.26191599999993</v>
      </c>
      <c r="J11" s="76">
        <f>J10*0.220462</f>
        <v>624.34838400000001</v>
      </c>
      <c r="K11" s="76">
        <f>K10*0.220462</f>
        <v>615.97082799999998</v>
      </c>
      <c r="L11" s="76">
        <f>L10*0.220462</f>
        <v>621.04145399999993</v>
      </c>
      <c r="M11" s="76"/>
      <c r="N11" s="76"/>
      <c r="O11" s="76">
        <f>O10*0.220462</f>
        <v>619.71868199999994</v>
      </c>
      <c r="P11" s="76">
        <f>P10*0.220462</f>
        <v>622.58468800000003</v>
      </c>
      <c r="Q11" s="76">
        <f>Q10*0.220462</f>
        <v>622.36422600000003</v>
      </c>
      <c r="R11" s="76">
        <f>R10*0.220462</f>
        <v>634.26917400000002</v>
      </c>
      <c r="S11" s="76">
        <f>S10*0.220462</f>
        <v>639.56026199999997</v>
      </c>
      <c r="T11" s="76"/>
      <c r="U11" s="76"/>
      <c r="V11" s="76">
        <f>V10*0.220462</f>
        <v>639.56026199999997</v>
      </c>
      <c r="W11" s="76">
        <f>W10*0.220462</f>
        <v>640.66257199999995</v>
      </c>
      <c r="X11" s="76">
        <f>X10*0.220462</f>
        <v>647.717356</v>
      </c>
      <c r="Y11" s="76">
        <f>Y10*0.220462</f>
        <v>650.58336199999997</v>
      </c>
      <c r="Z11" s="76">
        <f>Z10*0.220462</f>
        <v>662.04738599999996</v>
      </c>
      <c r="AA11" s="76"/>
      <c r="AB11" s="76"/>
      <c r="AC11" s="76">
        <f>AC10*0.220462</f>
        <v>667.99986000000001</v>
      </c>
      <c r="AD11" s="76">
        <f>AD10*0.220462</f>
        <v>663.81108199999994</v>
      </c>
      <c r="AE11" s="76">
        <f>AE10*0.220462</f>
        <v>670.64540399999998</v>
      </c>
      <c r="AF11" s="76">
        <f>AF10*0.220462</f>
        <v>665.13385399999993</v>
      </c>
      <c r="AG11" s="76">
        <f>AG10*0.220462</f>
        <v>658.96091799999999</v>
      </c>
      <c r="AH11" s="76"/>
      <c r="AI11" s="76"/>
      <c r="AJ11" s="76">
        <f>AJ10*0.220462</f>
        <v>664.25200599999994</v>
      </c>
      <c r="AK11" s="76">
        <f>AK10*0.220462</f>
        <v>669.76355599999999</v>
      </c>
      <c r="AL11" s="76">
        <f>AL10*0.220462</f>
        <v>681.22757999999999</v>
      </c>
      <c r="AM11" s="76">
        <f>AM10*0.220462</f>
        <v>679.24342200000001</v>
      </c>
      <c r="AN11" s="76">
        <f>AN10*0.220462</f>
        <v>680.566194</v>
      </c>
      <c r="AO11" s="76"/>
      <c r="AP11" s="76"/>
      <c r="AQ11" s="76">
        <f>AQ10*0.220462</f>
        <v>666.67708800000003</v>
      </c>
      <c r="AR11" s="76">
        <f>AR10*0.220462</f>
        <v>668.66124600000001</v>
      </c>
      <c r="AS11" s="76">
        <f>AS10*0.220462</f>
        <v>661.16553799999997</v>
      </c>
      <c r="AT11" s="76">
        <f>AT10*0.220462</f>
        <v>658.96091799999999</v>
      </c>
      <c r="AU11" s="76">
        <f>AU10*0.220462</f>
        <v>660.28368999999998</v>
      </c>
      <c r="AV11" s="76"/>
      <c r="AW11" s="76"/>
      <c r="AX11" s="76">
        <f>AX10*0.220462</f>
        <v>655.65398800000003</v>
      </c>
      <c r="AY11" s="76">
        <f>AY10*0.220462</f>
        <v>655.65398800000003</v>
      </c>
      <c r="AZ11" s="76">
        <v>655.65398800000003</v>
      </c>
      <c r="BA11" s="76">
        <f t="shared" ref="BA11" si="30">BA10*0.220462</f>
        <v>672.18863799999997</v>
      </c>
      <c r="BB11" s="76">
        <f>BB10*0.220462</f>
        <v>672.62956199999996</v>
      </c>
      <c r="BC11" s="76"/>
      <c r="BD11" s="76"/>
      <c r="BE11" s="76">
        <f t="shared" ref="BE11:BJ11" si="31">BE10*0.220462</f>
        <v>669.322632</v>
      </c>
      <c r="BF11" s="76">
        <f t="shared" si="31"/>
        <v>663.37015799999995</v>
      </c>
      <c r="BG11" s="76">
        <f t="shared" si="31"/>
        <v>660.50415199999998</v>
      </c>
      <c r="BH11" s="76">
        <f t="shared" si="31"/>
        <v>660.50415199999998</v>
      </c>
      <c r="BI11" s="126">
        <f t="shared" si="31"/>
        <v>0</v>
      </c>
      <c r="BJ11" s="76">
        <f t="shared" si="31"/>
        <v>660.28368999999998</v>
      </c>
      <c r="BK11" s="76"/>
      <c r="BL11" s="76"/>
      <c r="BM11" s="76">
        <v>660.28368999999998</v>
      </c>
      <c r="BN11" s="76">
        <v>660.28368999999998</v>
      </c>
      <c r="BO11" s="76">
        <f>BO10*0.220462</f>
        <v>650.58336199999997</v>
      </c>
      <c r="BP11" s="76">
        <f>BP10*0.220462</f>
        <v>648.37874199999999</v>
      </c>
      <c r="BQ11" s="76">
        <f>BQ10*0.220462</f>
        <v>647.93781799999999</v>
      </c>
      <c r="BR11" s="76"/>
      <c r="BS11" s="76"/>
      <c r="BT11" s="76">
        <f>BT10*0.220462</f>
        <v>648.15827999999999</v>
      </c>
      <c r="BU11" s="76">
        <f>BU10*0.220462</f>
        <v>656.53583600000002</v>
      </c>
      <c r="BV11" s="76">
        <f>BV10*0.220462</f>
        <v>654.55167799999992</v>
      </c>
      <c r="BW11" s="76">
        <f>BW10*0.220462</f>
        <v>648.15827999999999</v>
      </c>
      <c r="BX11" s="76">
        <f>BX10*0.220462</f>
        <v>648.81966599999998</v>
      </c>
      <c r="BY11" s="76"/>
      <c r="BZ11" s="76"/>
      <c r="CA11" s="76">
        <f>CA10*0.220462</f>
        <v>649.04012799999998</v>
      </c>
      <c r="CB11" s="76">
        <f>CB10*0.220462</f>
        <v>644.63088800000003</v>
      </c>
      <c r="CC11" s="76">
        <f>CC10*0.220462</f>
        <v>645.29227400000002</v>
      </c>
      <c r="CD11" s="76">
        <f>CD10*0.220462</f>
        <v>641.54441999999995</v>
      </c>
      <c r="CE11" s="76">
        <f>CE10*0.220462</f>
        <v>631.84409199999993</v>
      </c>
      <c r="CF11" s="76"/>
      <c r="CG11" s="76"/>
      <c r="CH11" s="76">
        <f>CH10*0.220462</f>
        <v>635.37148400000001</v>
      </c>
      <c r="CI11" s="76">
        <f>CI10*0.220462</f>
        <v>631.62362999999993</v>
      </c>
      <c r="CJ11" s="76">
        <f>CJ10*0.220462</f>
        <v>635.37148400000001</v>
      </c>
      <c r="CK11" s="76">
        <f>CK10*0.220462</f>
        <v>631.18270599999994</v>
      </c>
      <c r="CL11" s="76">
        <f>CL10*0.220462</f>
        <v>625.230232</v>
      </c>
      <c r="CM11" s="76"/>
      <c r="CN11" s="76"/>
      <c r="CO11" s="76">
        <f>CO10*0.220462</f>
        <v>629.85993399999995</v>
      </c>
      <c r="CP11" s="76">
        <f>CP10*0.220462</f>
        <v>638.45795199999998</v>
      </c>
      <c r="CQ11" s="76">
        <f>CQ10*0.220462</f>
        <v>634.93056000000001</v>
      </c>
      <c r="CR11" s="76">
        <f>CR10*0.220462</f>
        <v>650.80382399999996</v>
      </c>
      <c r="CS11" s="76">
        <f>CS10*0.220462</f>
        <v>642.64672999999993</v>
      </c>
      <c r="CT11" s="76"/>
      <c r="CU11" s="76"/>
      <c r="CV11" s="76">
        <f>CV10*0.220462</f>
        <v>636.694256</v>
      </c>
      <c r="CW11" s="76">
        <f>CW10*0.220462</f>
        <v>636.694256</v>
      </c>
      <c r="CX11" s="76">
        <f>CX10*0.220462</f>
        <v>640.88303399999995</v>
      </c>
      <c r="CY11" s="76">
        <f>CY10*0.220462</f>
        <v>638.89887599999997</v>
      </c>
      <c r="CZ11" s="76">
        <f>CZ10*0.220462</f>
        <v>638.23748999999998</v>
      </c>
      <c r="DA11" s="76"/>
      <c r="DB11" s="76"/>
      <c r="DC11" s="76">
        <f>DC10*0.220462</f>
        <v>635.15102200000001</v>
      </c>
      <c r="DD11" s="76">
        <f>DD10*0.220462</f>
        <v>633.16686399999992</v>
      </c>
      <c r="DE11" s="76">
        <f>DE10*0.220462</f>
        <v>627.43485199999998</v>
      </c>
      <c r="DF11" s="76">
        <f>DF10*0.220462</f>
        <v>634.93056000000001</v>
      </c>
      <c r="DG11" s="76">
        <v>634.93056000000001</v>
      </c>
      <c r="DH11" s="76"/>
      <c r="DI11" s="76"/>
      <c r="DJ11" s="76">
        <f>DJ10*0.220462</f>
        <v>632.72593999999992</v>
      </c>
      <c r="DK11" s="76">
        <f>DK10*0.220462</f>
        <v>618.61637199999996</v>
      </c>
      <c r="DL11" s="76">
        <f>DL10*0.220462</f>
        <v>615.52990399999999</v>
      </c>
      <c r="DM11" s="76">
        <f>DM10*0.220462</f>
        <v>609.35696799999994</v>
      </c>
      <c r="DN11" s="76">
        <f>DN10*0.220462</f>
        <v>606.71142399999997</v>
      </c>
      <c r="DO11" s="76"/>
      <c r="DP11" s="76"/>
      <c r="DQ11" s="76">
        <f>DQ10*0.220462</f>
        <v>614.648056</v>
      </c>
      <c r="DR11" s="76">
        <f>DR10*0.220462</f>
        <v>608.03419599999995</v>
      </c>
      <c r="DS11" s="76">
        <v>608.03419599999995</v>
      </c>
      <c r="DT11" s="76">
        <v>608.03419599999995</v>
      </c>
      <c r="DU11" s="76">
        <f>DU10*0.220462</f>
        <v>596.79063399999995</v>
      </c>
      <c r="DV11" s="76"/>
      <c r="DW11" s="76"/>
      <c r="DX11" s="76">
        <f>DX10*0.220462</f>
        <v>591.72000800000001</v>
      </c>
      <c r="DY11" s="76">
        <f>DY10*0.220462</f>
        <v>591.05862200000001</v>
      </c>
      <c r="DZ11" s="76">
        <f t="shared" ref="DZ11:EB11" si="32">DZ10*0.220462</f>
        <v>588.85400199999992</v>
      </c>
      <c r="EA11" s="76">
        <f t="shared" si="32"/>
        <v>580.69690800000001</v>
      </c>
      <c r="EB11" s="76">
        <f t="shared" si="32"/>
        <v>584.22429999999997</v>
      </c>
      <c r="EC11" s="76"/>
      <c r="ED11" s="76"/>
      <c r="EE11" s="76">
        <f>EE10*0.220462</f>
        <v>580.91737000000001</v>
      </c>
      <c r="EF11" s="76">
        <f>EF10*0.220462</f>
        <v>589.29492600000003</v>
      </c>
      <c r="EG11" s="76">
        <f t="shared" ref="EG11:EI11" si="33">EG10*0.220462</f>
        <v>600.53848800000003</v>
      </c>
      <c r="EH11" s="76">
        <f t="shared" si="33"/>
        <v>611.12066399999992</v>
      </c>
      <c r="EI11" s="76">
        <f t="shared" si="33"/>
        <v>600.09756399999992</v>
      </c>
      <c r="EJ11" s="76"/>
      <c r="EK11" s="76"/>
      <c r="EL11" s="76">
        <f>EL10*0.220462</f>
        <v>606.27049999999997</v>
      </c>
      <c r="EM11" s="76">
        <f>EM10*0.220462</f>
        <v>598.33386799999994</v>
      </c>
      <c r="EN11" s="76">
        <f t="shared" ref="EN11:EP11" si="34">EN10*0.220462</f>
        <v>602.08172200000001</v>
      </c>
      <c r="EO11" s="76">
        <f t="shared" si="34"/>
        <v>590.39723600000002</v>
      </c>
      <c r="EP11" s="76">
        <f t="shared" si="34"/>
        <v>595.46786199999997</v>
      </c>
      <c r="EQ11" s="76"/>
      <c r="ER11" s="76"/>
      <c r="ES11" s="76">
        <f>ES10*0.220462</f>
        <v>595.46786199999997</v>
      </c>
      <c r="ET11" s="76">
        <f>ET10*0.220462</f>
        <v>601.64079800000002</v>
      </c>
      <c r="EU11" s="76">
        <f t="shared" ref="EU11:EW11" si="35">EU10*0.220462</f>
        <v>611.34112600000003</v>
      </c>
      <c r="EV11" s="76">
        <f t="shared" si="35"/>
        <v>612.44343600000002</v>
      </c>
      <c r="EW11" s="76">
        <f t="shared" si="35"/>
        <v>608.25465799999995</v>
      </c>
      <c r="EX11" s="76"/>
      <c r="EY11" s="76"/>
      <c r="EZ11" s="76">
        <f>EZ10*0.220462</f>
        <v>602.74310800000001</v>
      </c>
      <c r="FA11" s="76">
        <f>FA10*0.220462</f>
        <v>606.05003799999997</v>
      </c>
      <c r="FB11" s="76">
        <f t="shared" ref="FB11:FD11" si="36">FB10*0.220462</f>
        <v>600.09756399999992</v>
      </c>
      <c r="FC11" s="76">
        <f t="shared" si="36"/>
        <v>612.00251200000002</v>
      </c>
      <c r="FD11" s="76">
        <f t="shared" si="36"/>
        <v>603.624956</v>
      </c>
      <c r="FE11" s="76"/>
      <c r="FF11" s="76"/>
      <c r="FG11" s="76">
        <f>FG10*0.220462</f>
        <v>603.624956</v>
      </c>
      <c r="FH11" s="76">
        <f>FH10*0.220462</f>
        <v>600.09756399999992</v>
      </c>
      <c r="FI11" s="76">
        <f t="shared" ref="FI11:FK11" si="37">FI10*0.220462</f>
        <v>607.59327199999996</v>
      </c>
      <c r="FJ11" s="76">
        <f t="shared" si="37"/>
        <v>617.73452399999996</v>
      </c>
      <c r="FK11" s="76">
        <f t="shared" si="37"/>
        <v>608.69558199999994</v>
      </c>
      <c r="FL11" s="76"/>
      <c r="FM11" s="76"/>
      <c r="FN11" s="76">
        <f>FN10*0.220462</f>
        <v>620.38006799999994</v>
      </c>
      <c r="FO11" s="76">
        <f>FO10*0.220462</f>
        <v>624.56884600000001</v>
      </c>
      <c r="FP11" s="76">
        <f t="shared" ref="FP11:FR11" si="38">FP10*0.220462</f>
        <v>625.450694</v>
      </c>
      <c r="FQ11" s="76">
        <f t="shared" si="38"/>
        <v>625.450694</v>
      </c>
      <c r="FR11" s="76">
        <f t="shared" si="38"/>
        <v>626.99392799999998</v>
      </c>
      <c r="FS11" s="76"/>
      <c r="FT11" s="76"/>
      <c r="FU11" s="76">
        <f>FU10*0.220462</f>
        <v>626.99392799999998</v>
      </c>
      <c r="FV11" s="76">
        <f>FV10*0.220462</f>
        <v>617.29359999999997</v>
      </c>
      <c r="FW11" s="76">
        <f t="shared" ref="FW11:FY11" si="39">FW10*0.220462</f>
        <v>613.10482200000001</v>
      </c>
      <c r="FX11" s="76">
        <f t="shared" si="39"/>
        <v>613.10482200000001</v>
      </c>
      <c r="FY11" s="76">
        <f t="shared" si="39"/>
        <v>622.58468800000003</v>
      </c>
      <c r="FZ11" s="76"/>
      <c r="GA11" s="76"/>
      <c r="GB11" s="76">
        <f>GB10*0.220462</f>
        <v>616.85267599999997</v>
      </c>
      <c r="GC11" s="76">
        <f>GC10*0.220462</f>
        <v>609.79789199999993</v>
      </c>
      <c r="GD11" s="76">
        <f t="shared" ref="GD11:GF11" si="40">GD10*0.220462</f>
        <v>617.73452399999996</v>
      </c>
      <c r="GE11" s="76">
        <f t="shared" si="40"/>
        <v>617.73452399999996</v>
      </c>
      <c r="GF11" s="76">
        <f t="shared" si="40"/>
        <v>604.94772799999998</v>
      </c>
      <c r="GG11" s="76"/>
      <c r="GH11" s="76"/>
      <c r="GI11" s="76">
        <f>GI10*0.220462</f>
        <v>614.207132</v>
      </c>
      <c r="GJ11" s="76">
        <f>GJ10*0.220462</f>
        <v>614.648056</v>
      </c>
      <c r="GK11" s="76">
        <f t="shared" ref="GK11:GM11" si="41">GK10*0.220462</f>
        <v>616.63221399999998</v>
      </c>
      <c r="GL11" s="76">
        <f t="shared" si="41"/>
        <v>618.83683399999995</v>
      </c>
      <c r="GM11" s="76">
        <f t="shared" si="41"/>
        <v>619.71868199999994</v>
      </c>
      <c r="GN11" s="76"/>
      <c r="GO11" s="76"/>
      <c r="GP11" s="76">
        <f>GP10*0.220462</f>
        <v>623.46653600000002</v>
      </c>
      <c r="GQ11" s="76">
        <f>GQ10*0.220462</f>
        <v>617.07313799999997</v>
      </c>
      <c r="GR11" s="76">
        <f t="shared" ref="GR11:GT11" si="42">GR10*0.220462</f>
        <v>610.23881599999993</v>
      </c>
      <c r="GS11" s="76">
        <f t="shared" si="42"/>
        <v>609.35696799999994</v>
      </c>
      <c r="GT11" s="76">
        <f t="shared" si="42"/>
        <v>619.49821999999995</v>
      </c>
      <c r="GU11" s="76"/>
      <c r="GV11" s="76"/>
      <c r="GW11" s="76">
        <f>GW10*0.220462</f>
        <v>611.34112600000003</v>
      </c>
      <c r="GX11" s="76">
        <f>GX10*0.220462</f>
        <v>617.51406199999997</v>
      </c>
      <c r="GY11" s="76">
        <f t="shared" ref="GY11:HA11" si="43">GY10*0.220462</f>
        <v>623.90746000000001</v>
      </c>
      <c r="GZ11" s="76">
        <f t="shared" si="43"/>
        <v>623.24607400000002</v>
      </c>
      <c r="HA11" s="76">
        <f t="shared" si="43"/>
        <v>627.65531399999998</v>
      </c>
      <c r="HB11" s="76"/>
      <c r="HC11" s="76"/>
      <c r="HD11" s="76">
        <f>HD10*0.220462</f>
        <v>626.77346599999998</v>
      </c>
      <c r="HE11" s="76">
        <f>HE10*0.220462</f>
        <v>624.12792200000001</v>
      </c>
      <c r="HF11" s="76">
        <f t="shared" ref="HF11:HH11" si="44">HF10*0.220462</f>
        <v>611.78205000000003</v>
      </c>
      <c r="HG11" s="76">
        <f t="shared" si="44"/>
        <v>610.23881599999993</v>
      </c>
      <c r="HH11" s="76">
        <f t="shared" si="44"/>
        <v>621.48237799999993</v>
      </c>
      <c r="HI11" s="76"/>
      <c r="HJ11" s="76"/>
      <c r="HK11" s="76">
        <f>HK10*0.220462</f>
        <v>612.00251200000002</v>
      </c>
      <c r="HL11" s="76">
        <f>HL10*0.220462</f>
        <v>605.82957599999997</v>
      </c>
      <c r="HM11" s="76">
        <f t="shared" ref="HM11:HO11" si="45">HM10*0.220462</f>
        <v>616.41175199999998</v>
      </c>
      <c r="HN11" s="76">
        <f t="shared" si="45"/>
        <v>638.45795199999998</v>
      </c>
      <c r="HO11" s="76">
        <f t="shared" si="45"/>
        <v>650.58336199999997</v>
      </c>
      <c r="HP11" s="76"/>
      <c r="HQ11" s="76"/>
      <c r="HR11" s="76">
        <f>HR10*0.220462</f>
        <v>653.44936799999994</v>
      </c>
      <c r="HS11" s="76">
        <f>HS10*0.220462</f>
        <v>643.08765399999993</v>
      </c>
      <c r="HT11" s="76">
        <f t="shared" ref="HT11:HV11" si="46">HT10*0.220462</f>
        <v>641.54441999999995</v>
      </c>
      <c r="HU11" s="76">
        <f t="shared" si="46"/>
        <v>640.88303399999995</v>
      </c>
      <c r="HV11" s="76">
        <f t="shared" si="46"/>
        <v>642.20580599999994</v>
      </c>
      <c r="HW11" s="76"/>
      <c r="HX11" s="76"/>
      <c r="HY11" s="76">
        <f>HY10*0.220462</f>
        <v>632.28501599999993</v>
      </c>
      <c r="HZ11" s="76">
        <f>HZ10*0.220462</f>
        <v>626.77346599999998</v>
      </c>
      <c r="IA11" s="76">
        <f t="shared" ref="IA11:IC11" si="47">IA10*0.220462</f>
        <v>633.60778800000003</v>
      </c>
      <c r="IB11" s="76">
        <f t="shared" si="47"/>
        <v>629.19854799999996</v>
      </c>
      <c r="IC11" s="76">
        <f t="shared" si="47"/>
        <v>624.78930800000001</v>
      </c>
      <c r="ID11" s="76"/>
      <c r="IE11" s="76"/>
      <c r="IF11" s="76">
        <f>IF10*0.220462</f>
        <v>624.56884600000001</v>
      </c>
      <c r="IG11" s="76">
        <f>IG10*0.220462</f>
        <v>617.51406199999997</v>
      </c>
      <c r="IH11" s="76">
        <f t="shared" ref="IH11:IJ11" si="48">IH10*0.220462</f>
        <v>619.71868199999994</v>
      </c>
      <c r="II11" s="76">
        <f t="shared" si="48"/>
        <v>625.450694</v>
      </c>
      <c r="IJ11" s="76">
        <f t="shared" si="48"/>
        <v>631.40316799999994</v>
      </c>
      <c r="IK11" s="76"/>
      <c r="IL11" s="76"/>
      <c r="IM11" s="76">
        <f>IM10*0.220462</f>
        <v>631.40316799999994</v>
      </c>
      <c r="IN11" s="76">
        <f>IN10*0.220462</f>
        <v>636.473794</v>
      </c>
      <c r="IO11" s="76">
        <f t="shared" ref="IO11:IQ11" si="49">IO10*0.220462</f>
        <v>634.71009800000002</v>
      </c>
      <c r="IP11" s="76">
        <f>IP10*0.220462</f>
        <v>627.65531399999998</v>
      </c>
      <c r="IQ11" s="76">
        <f t="shared" si="49"/>
        <v>627.87577599999997</v>
      </c>
      <c r="IR11" s="76"/>
      <c r="IS11" s="76"/>
      <c r="IT11" s="76">
        <f>IT10*0.220462</f>
        <v>623.02561200000002</v>
      </c>
      <c r="IU11" s="76">
        <f>IU10*0.220462</f>
        <v>625.671156</v>
      </c>
      <c r="IV11" s="76">
        <f t="shared" ref="IV11" si="50">IV10*0.220462</f>
        <v>633.38732600000003</v>
      </c>
      <c r="IW11" s="76">
        <f>IW10*0.220462</f>
        <v>639.78072399999996</v>
      </c>
      <c r="IX11" s="76">
        <f t="shared" ref="IX11" si="51">IX10*0.220462</f>
        <v>638.01702799999998</v>
      </c>
      <c r="IY11" s="76"/>
      <c r="IZ11" s="76"/>
      <c r="JA11" s="76">
        <f>JA10*0.220462</f>
        <v>664.47246799999994</v>
      </c>
      <c r="JB11" s="76">
        <f>JB10*0.220462</f>
        <v>658.07907</v>
      </c>
      <c r="JC11" s="76">
        <f>JC10*0.220462</f>
        <v>658.519994</v>
      </c>
      <c r="JD11" s="76">
        <f>JD10*0.220462</f>
        <v>658.519994</v>
      </c>
      <c r="JE11" s="76">
        <f t="shared" ref="JE11" si="52">JE10*0.220462</f>
        <v>645.51273600000002</v>
      </c>
      <c r="JF11" s="76"/>
      <c r="JG11" s="76"/>
      <c r="JH11" s="76">
        <f>JH10*0.220462</f>
        <v>643.52857799999992</v>
      </c>
      <c r="JI11" s="76">
        <f>JI10*0.220462</f>
        <v>643.74903999999992</v>
      </c>
      <c r="JJ11" s="76">
        <f>JJ10*0.220462</f>
        <v>640.22164799999996</v>
      </c>
      <c r="JK11" s="76">
        <f>JK10*0.220462</f>
        <v>639.56026199999997</v>
      </c>
      <c r="JL11" s="76">
        <f t="shared" ref="JL11" si="53">JL10*0.220462</f>
        <v>630.96224399999994</v>
      </c>
      <c r="JM11" s="76"/>
      <c r="JN11" s="76"/>
      <c r="JO11" s="76">
        <f>JO10*0.220462</f>
        <v>639.11933799999997</v>
      </c>
      <c r="JP11" s="76">
        <f>JP10*0.220462</f>
        <v>635.59194600000001</v>
      </c>
      <c r="JQ11" s="76">
        <f>JQ10*0.220462</f>
        <v>640.66257199999995</v>
      </c>
      <c r="JR11" s="76">
        <f>JR10*0.220462</f>
        <v>656.97676000000001</v>
      </c>
      <c r="JS11" s="76">
        <f t="shared" ref="JS11" si="54">JS10*0.220462</f>
        <v>656.75629800000002</v>
      </c>
      <c r="JT11" s="76"/>
      <c r="JU11" s="76"/>
      <c r="JV11" s="76">
        <f>JV10*0.220462</f>
        <v>661.60646199999996</v>
      </c>
      <c r="JW11" s="76">
        <f>JW10*0.220462</f>
        <v>656.31537400000002</v>
      </c>
      <c r="JX11" s="76">
        <f>JX10*0.220462</f>
        <v>653.22890599999994</v>
      </c>
      <c r="JY11" s="76">
        <f>JY10*0.220462</f>
        <v>654.77213999999992</v>
      </c>
      <c r="JZ11" s="76">
        <f t="shared" ref="JZ11" si="55">JZ10*0.220462</f>
        <v>657.63814600000001</v>
      </c>
      <c r="KA11" s="76"/>
      <c r="KB11" s="76"/>
      <c r="KC11" s="76">
        <f>KC10*0.220462</f>
        <v>659.18137999999999</v>
      </c>
      <c r="KD11" s="76">
        <f>KD10*0.220462</f>
        <v>669.98401799999999</v>
      </c>
      <c r="KE11" s="76">
        <f>KE10*0.220462</f>
        <v>670.20447999999999</v>
      </c>
      <c r="KF11" s="76">
        <f>KF10*0.220462</f>
        <v>669.98401799999999</v>
      </c>
      <c r="KG11" s="76">
        <f t="shared" ref="KG11" si="56">KG10*0.220462</f>
        <v>669.322632</v>
      </c>
      <c r="KH11" s="76"/>
      <c r="KI11" s="76"/>
      <c r="KJ11" s="76">
        <f>KJ10*0.220462</f>
        <v>669.322632</v>
      </c>
      <c r="KK11" s="76">
        <f>KK10*0.220462</f>
        <v>680.12527</v>
      </c>
      <c r="KL11" s="76">
        <f>KL10*0.220462</f>
        <v>674.17279599999995</v>
      </c>
      <c r="KM11" s="76">
        <f>KM10*0.220462</f>
        <v>690.927908</v>
      </c>
      <c r="KN11" s="76">
        <f t="shared" ref="KN11" si="57">KN10*0.220462</f>
        <v>682.55035199999998</v>
      </c>
      <c r="KO11" s="76"/>
      <c r="KP11" s="76"/>
      <c r="KQ11" s="76">
        <f>KQ10*0.220462</f>
        <v>678.58203600000002</v>
      </c>
      <c r="KR11" s="76">
        <f>KR10*0.220462</f>
        <v>683.43219999999997</v>
      </c>
      <c r="KS11" s="76">
        <f>KS10*0.220462</f>
        <v>682.99127599999997</v>
      </c>
      <c r="KT11" s="76">
        <f>KT10*0.220462</f>
        <v>677.92065000000002</v>
      </c>
      <c r="KU11" s="76">
        <f t="shared" ref="KU11" si="58">KU10*0.220462</f>
        <v>684.09358599999996</v>
      </c>
      <c r="KV11" s="76"/>
      <c r="KW11" s="76"/>
      <c r="KX11" s="76">
        <f>KX10*0.220462</f>
        <v>702.61239399999999</v>
      </c>
      <c r="KY11" s="76">
        <f>KY10*0.220462</f>
        <v>695.99853399999995</v>
      </c>
      <c r="KZ11" s="76">
        <f>KZ10*0.220462</f>
        <v>699.96685000000002</v>
      </c>
      <c r="LA11" s="76">
        <f>LA10*0.220462</f>
        <v>692.91206599999998</v>
      </c>
      <c r="LB11" s="76">
        <f t="shared" ref="LB11" si="59">LB10*0.220462</f>
        <v>694.45529999999997</v>
      </c>
      <c r="LC11" s="76"/>
      <c r="LD11" s="76"/>
      <c r="LE11" s="76">
        <f>LE10*0.220462</f>
        <v>692.69160399999998</v>
      </c>
      <c r="LF11" s="76">
        <f>LF10*0.220462</f>
        <v>684.09358599999996</v>
      </c>
      <c r="LG11" s="76">
        <f>LG10*0.220462</f>
        <v>673.07048599999996</v>
      </c>
      <c r="LH11" s="76">
        <f>LH10*0.220462</f>
        <v>678.58203600000002</v>
      </c>
      <c r="LI11" s="76">
        <f t="shared" ref="LI11" si="60">LI10*0.220462</f>
        <v>678.58203600000002</v>
      </c>
      <c r="LJ11" s="76"/>
      <c r="LK11" s="76"/>
      <c r="LL11" s="76">
        <f>LL10*0.220462</f>
        <v>675.49556799999993</v>
      </c>
      <c r="LM11" s="76">
        <f>LM10*0.220462</f>
        <v>682.55035199999998</v>
      </c>
      <c r="LN11" s="76">
        <f>LN10*0.220462</f>
        <v>687.84143999999992</v>
      </c>
      <c r="LO11" s="76">
        <f>LO10*0.220462</f>
        <v>676.59787799999992</v>
      </c>
      <c r="LP11" s="76">
        <f t="shared" ref="LP11" si="61">LP10*0.220462</f>
        <v>680.78665599999999</v>
      </c>
      <c r="LQ11" s="76"/>
      <c r="LR11" s="76"/>
      <c r="LS11" s="76">
        <f>LS10*0.220462</f>
        <v>671.08632799999998</v>
      </c>
      <c r="LT11" s="76">
        <f>LT10*0.220462</f>
        <v>666.23616399999992</v>
      </c>
      <c r="LU11" s="76">
        <f>LU10*0.220462</f>
        <v>669.543094</v>
      </c>
      <c r="LV11" s="76">
        <f>LV10*0.220462</f>
        <v>669.543094</v>
      </c>
      <c r="LW11" s="76">
        <f t="shared" ref="LW11:MD11" si="62">LW10*0.220462</f>
        <v>670.64540399999998</v>
      </c>
      <c r="LX11" s="76"/>
      <c r="LY11" s="76"/>
      <c r="LZ11" s="76">
        <f t="shared" si="62"/>
        <v>660.50415199999998</v>
      </c>
      <c r="MA11" s="76">
        <f t="shared" si="62"/>
        <v>661.16553799999997</v>
      </c>
      <c r="MB11" s="76">
        <f t="shared" si="62"/>
        <v>667.33847400000002</v>
      </c>
      <c r="MC11" s="76">
        <f t="shared" si="62"/>
        <v>667.77939800000001</v>
      </c>
      <c r="MD11" s="76">
        <f t="shared" si="62"/>
        <v>683.65266199999996</v>
      </c>
      <c r="ME11" s="76"/>
      <c r="MF11" s="76"/>
      <c r="MG11" s="76">
        <f t="shared" ref="MG11:MK11" si="63">MG10*0.220462</f>
        <v>691.368832</v>
      </c>
      <c r="MH11" s="76">
        <f t="shared" si="63"/>
        <v>691.368832</v>
      </c>
      <c r="MI11" s="76">
        <f t="shared" si="63"/>
        <v>688.50282600000003</v>
      </c>
      <c r="MJ11" s="76">
        <f t="shared" si="63"/>
        <v>706.13978599999996</v>
      </c>
      <c r="MK11" s="76">
        <f t="shared" si="63"/>
        <v>711.43087400000002</v>
      </c>
      <c r="ML11" s="76"/>
      <c r="MM11" s="76"/>
      <c r="MN11" s="76">
        <f t="shared" ref="MN11:MR11" si="64">MN10*0.220462</f>
        <v>730.61106799999993</v>
      </c>
      <c r="MO11" s="76">
        <f t="shared" si="64"/>
        <v>745.602484</v>
      </c>
      <c r="MP11" s="76">
        <f t="shared" si="64"/>
        <v>737.00446599999998</v>
      </c>
      <c r="MQ11" s="76">
        <f t="shared" si="64"/>
        <v>744.94109800000001</v>
      </c>
      <c r="MR11" s="76">
        <f t="shared" si="64"/>
        <v>744.94109800000001</v>
      </c>
      <c r="MS11" s="76"/>
      <c r="MT11" s="76"/>
      <c r="MU11" s="76">
        <f t="shared" ref="MU11:MY11" si="65">MU10*0.220462</f>
        <v>744.72063600000001</v>
      </c>
      <c r="MV11" s="76">
        <f t="shared" si="65"/>
        <v>744.72063600000001</v>
      </c>
      <c r="MW11" s="76">
        <f t="shared" ref="MW11" si="66">MW10*0.220462</f>
        <v>744.72063600000001</v>
      </c>
      <c r="MX11" s="76">
        <f t="shared" si="65"/>
        <v>757.94835599999999</v>
      </c>
      <c r="MY11" s="76">
        <f t="shared" si="65"/>
        <v>765.66452600000002</v>
      </c>
      <c r="MZ11" s="76"/>
      <c r="NA11" s="76"/>
      <c r="NB11" s="76">
        <f t="shared" ref="NB11:NC11" si="67">NB10*0.220462</f>
        <v>775.36485399999992</v>
      </c>
      <c r="NC11" s="76">
        <f t="shared" si="67"/>
        <v>775.36485399999992</v>
      </c>
    </row>
    <row r="12" spans="1:367" x14ac:dyDescent="0.25">
      <c r="A12" s="37" t="s">
        <v>36</v>
      </c>
      <c r="B12" s="38"/>
      <c r="C12" s="38">
        <f>IFERROR(C11/C2,0)</f>
        <v>11.201766162811875</v>
      </c>
      <c r="D12" s="38">
        <f>IFERROR(D11/D2,0)</f>
        <v>11.103876961572832</v>
      </c>
      <c r="E12" s="38">
        <f>IFERROR(E11/E2,0)</f>
        <v>10.976735751840168</v>
      </c>
      <c r="F12" s="38"/>
      <c r="G12" s="38"/>
      <c r="H12" s="38">
        <f>IFERROR(H11/H2,0)</f>
        <v>10.867357613814757</v>
      </c>
      <c r="I12" s="38">
        <f>IFERROR(I11/I2,0)</f>
        <v>10.580073501362397</v>
      </c>
      <c r="J12" s="38">
        <f>IFERROR(J11/J2,0)</f>
        <v>10.161920312500001</v>
      </c>
      <c r="K12" s="38">
        <f>IFERROR(K11/K2,0)</f>
        <v>9.9865568741893647</v>
      </c>
      <c r="L12" s="38">
        <f>IFERROR(L11/L2,0)</f>
        <v>10.268542559523809</v>
      </c>
      <c r="M12" s="38"/>
      <c r="N12" s="38"/>
      <c r="O12" s="38">
        <f>IFERROR(O11/O2,0)</f>
        <v>10.505487065604338</v>
      </c>
      <c r="P12" s="38">
        <f>IFERROR(P11/P2,0)</f>
        <v>10.266897889182058</v>
      </c>
      <c r="Q12" s="38">
        <f>IFERROR(Q11/Q2,0)</f>
        <v>10.149449217221136</v>
      </c>
      <c r="R12" s="38">
        <f>IFERROR(R11/R2,0)</f>
        <v>10.367263386727689</v>
      </c>
      <c r="S12" s="38">
        <f>IFERROR(S11/S2,0)</f>
        <v>10.200323157894736</v>
      </c>
      <c r="T12" s="38"/>
      <c r="U12" s="38"/>
      <c r="V12" s="38">
        <f>IFERROR(V11/V2,0)</f>
        <v>10.200323157894736</v>
      </c>
      <c r="W12" s="38">
        <f>IFERROR(W11/W2,0)</f>
        <v>10.417277593495934</v>
      </c>
      <c r="X12" s="38">
        <f>IFERROR(X11/X2,0)</f>
        <v>10.594003205757279</v>
      </c>
      <c r="Y12" s="38">
        <f>IFERROR(Y11/Y2,0)</f>
        <v>10.649588508757569</v>
      </c>
      <c r="Z12" s="38">
        <f>IFERROR(Z11/Z2,0)</f>
        <v>10.740548118105126</v>
      </c>
      <c r="AA12" s="38"/>
      <c r="AB12" s="38"/>
      <c r="AC12" s="38">
        <f>IFERROR(AC11/AC2,0)</f>
        <v>10.893670254403132</v>
      </c>
      <c r="AD12" s="38">
        <f>IFERROR(AD11/AD2,0)</f>
        <v>10.825360110893671</v>
      </c>
      <c r="AE12" s="38">
        <f>IFERROR(AE11/AE2,0)</f>
        <v>10.897715372115696</v>
      </c>
      <c r="AF12" s="38">
        <f>IFERROR(AF11/AF2,0)</f>
        <v>10.932509105851413</v>
      </c>
      <c r="AG12" s="38">
        <f>IFERROR(AG11/AG2,0)</f>
        <v>10.501369211155378</v>
      </c>
      <c r="AH12" s="38"/>
      <c r="AI12" s="38"/>
      <c r="AJ12" s="38">
        <f>IFERROR(AJ11/AJ2,0)</f>
        <v>10.626331882898736</v>
      </c>
      <c r="AK12" s="38">
        <f>IFERROR(AK11/AK2,0)</f>
        <v>10.806123846402066</v>
      </c>
      <c r="AL12" s="38">
        <f>IFERROR(AL11/AL2,0)</f>
        <v>10.866606795342159</v>
      </c>
      <c r="AM12" s="38">
        <f>IFERROR(AM11/AM2,0)</f>
        <v>11.021311406782411</v>
      </c>
      <c r="AN12" s="38">
        <f>IFERROR(AN11/AN2,0)</f>
        <v>10.959197971014492</v>
      </c>
      <c r="AO12" s="38"/>
      <c r="AP12" s="38"/>
      <c r="AQ12" s="38">
        <f>IFERROR(AQ11/AQ2,0)</f>
        <v>10.838515493415706</v>
      </c>
      <c r="AR12" s="38">
        <f>IFERROR(AR11/AR2,0)</f>
        <v>10.71229166933675</v>
      </c>
      <c r="AS12" s="38">
        <f>IFERROR(AS11/AS2,0)</f>
        <v>10.394050275113976</v>
      </c>
      <c r="AT12" s="38">
        <f>IFERROR(AT11/AT2,0)</f>
        <v>10.205372742759797</v>
      </c>
      <c r="AU12" s="38">
        <f>IFERROR(AU11/AU2,0)</f>
        <v>9.9665462641509439</v>
      </c>
      <c r="AV12" s="38"/>
      <c r="AW12" s="38"/>
      <c r="AX12" s="38">
        <f>IFERROR(AX11/AX2,0)</f>
        <v>9.8966639698113212</v>
      </c>
      <c r="AY12" s="38">
        <f>IFERROR(AY11/AY2,0)</f>
        <v>9.8668771708051164</v>
      </c>
      <c r="AZ12" s="38">
        <v>9.8668771708051164</v>
      </c>
      <c r="BA12" s="38">
        <f>IFERROR(BA11/BA2,0)</f>
        <v>10.022195288504548</v>
      </c>
      <c r="BB12" s="38">
        <f>IFERROR(BB11/BB2,0)</f>
        <v>10.021298599523242</v>
      </c>
      <c r="BC12" s="38"/>
      <c r="BD12" s="38"/>
      <c r="BE12" s="38">
        <f t="shared" ref="BE12:BJ12" si="68">IFERROR(BE11/BE2,0)</f>
        <v>10.264110289832848</v>
      </c>
      <c r="BF12" s="38">
        <f t="shared" si="68"/>
        <v>10.172828676583347</v>
      </c>
      <c r="BG12" s="75">
        <f t="shared" si="68"/>
        <v>9.9608528427084906</v>
      </c>
      <c r="BH12" s="38">
        <f t="shared" si="68"/>
        <v>9.9608528427084906</v>
      </c>
      <c r="BI12" s="56">
        <f t="shared" si="68"/>
        <v>0</v>
      </c>
      <c r="BJ12" s="38">
        <f t="shared" si="68"/>
        <v>10.02708716780562</v>
      </c>
      <c r="BK12" s="38"/>
      <c r="BL12" s="38"/>
      <c r="BM12" s="38">
        <v>10.02708716780562</v>
      </c>
      <c r="BN12" s="38">
        <v>10.02708716780562</v>
      </c>
      <c r="BO12" s="38">
        <f>IFERROR(BO11/BO2,0)</f>
        <v>9.8588174268828617</v>
      </c>
      <c r="BP12" s="38">
        <f>IFERROR(BP11/BP2,0)</f>
        <v>9.7794682051282056</v>
      </c>
      <c r="BQ12" s="38">
        <f>IFERROR(BQ11/BQ2,0)</f>
        <v>9.8560665956799518</v>
      </c>
      <c r="BR12" s="38"/>
      <c r="BS12" s="38"/>
      <c r="BT12" s="38">
        <f>IFERROR(BT11/BT2,0)</f>
        <v>9.7350297386602591</v>
      </c>
      <c r="BU12" s="38">
        <f>IFERROR(BU11/BU2,0)</f>
        <v>9.8475451627418629</v>
      </c>
      <c r="BV12" s="38">
        <f>IFERROR(BV11/BV2,0)</f>
        <v>9.689884204293115</v>
      </c>
      <c r="BW12" s="38">
        <f>IFERROR(BW11/BW2,0)</f>
        <v>9.640908522980812</v>
      </c>
      <c r="BX12" s="38">
        <f>IFERROR(BX11/BX2,0)</f>
        <v>9.6608050327575938</v>
      </c>
      <c r="BY12" s="38"/>
      <c r="BZ12" s="38"/>
      <c r="CA12" s="38">
        <f>IFERROR(CA11/CA2,0)</f>
        <v>9.6097146579804544</v>
      </c>
      <c r="CB12" s="38">
        <f>IFERROR(CB11/CB2,0)</f>
        <v>9.5345494453483219</v>
      </c>
      <c r="CC12" s="38">
        <f>IFERROR(CC11/CC2,0)</f>
        <v>9.4203251678832114</v>
      </c>
      <c r="CD12" s="38">
        <f>IFERROR(CD11/CD2,0)</f>
        <v>9.4539407603890364</v>
      </c>
      <c r="CE12" s="38">
        <f>IFERROR(CE11/CE2,0)</f>
        <v>9.4262881098015807</v>
      </c>
      <c r="CF12" s="38"/>
      <c r="CG12" s="38"/>
      <c r="CH12" s="38">
        <f>IFERROR(CH11/CH2,0)</f>
        <v>9.4535260229132572</v>
      </c>
      <c r="CI12" s="38">
        <f>IFERROR(CI11/CI2,0)</f>
        <v>9.2926825069883758</v>
      </c>
      <c r="CJ12" s="38">
        <f>IFERROR(CJ11/CJ2,0)</f>
        <v>9.3671160843284689</v>
      </c>
      <c r="CK12" s="38">
        <f>IFERROR(CK11/CK2,0)</f>
        <v>9.4065977049180329</v>
      </c>
      <c r="CL12" s="38">
        <f>IFERROR(CL11/CL2,0)</f>
        <v>9.251705119857947</v>
      </c>
      <c r="CM12" s="38"/>
      <c r="CN12" s="38"/>
      <c r="CO12" s="38">
        <f>IFERROR(CO11/CO2,0)</f>
        <v>9.1270820750615833</v>
      </c>
      <c r="CP12" s="38">
        <f>IFERROR(CP11/CP2,0)</f>
        <v>9.2036608332132044</v>
      </c>
      <c r="CQ12" s="38">
        <f>IFERROR(CQ11/CQ2,0)</f>
        <v>9.1607352474390424</v>
      </c>
      <c r="CR12" s="38">
        <f>IFERROR(CR11/CR2,0)</f>
        <v>9.3775767146974047</v>
      </c>
      <c r="CS12" s="38">
        <f>IFERROR(CS11/CS2,0)</f>
        <v>9.1362912994028989</v>
      </c>
      <c r="CT12" s="38"/>
      <c r="CU12" s="38"/>
      <c r="CV12" s="38">
        <f>IFERROR(CV11/CV2,0)</f>
        <v>8.9549121800281295</v>
      </c>
      <c r="CW12" s="38">
        <f>IFERROR(CW11/CW2,0)</f>
        <v>9.0170550346976341</v>
      </c>
      <c r="CX12" s="38">
        <f>IFERROR(CX11/CX2,0)</f>
        <v>8.9346582183186936</v>
      </c>
      <c r="CY12" s="38">
        <f>IFERROR(CY11/CY2,0)</f>
        <v>9.0201733163913591</v>
      </c>
      <c r="CZ12" s="38">
        <f>IFERROR(CZ11/CZ2,0)</f>
        <v>8.9201605870020959</v>
      </c>
      <c r="DA12" s="38"/>
      <c r="DB12" s="38"/>
      <c r="DC12" s="38">
        <f>IFERROR(DC11/DC2,0)</f>
        <v>8.9231669289126145</v>
      </c>
      <c r="DD12" s="38">
        <f>IFERROR(DD11/DD2,0)</f>
        <v>8.828316564417177</v>
      </c>
      <c r="DE12" s="38">
        <f>IFERROR(DE11/DE2,0)</f>
        <v>8.7606094945545934</v>
      </c>
      <c r="DF12" s="38">
        <f>IFERROR(DF11/DF2,0)</f>
        <v>8.8221558982909549</v>
      </c>
      <c r="DG12" s="38">
        <v>8.8221558982909549</v>
      </c>
      <c r="DH12" s="38"/>
      <c r="DI12" s="38"/>
      <c r="DJ12" s="38">
        <f>IFERROR(DJ11/DJ2,0)</f>
        <v>8.5457312263641256</v>
      </c>
      <c r="DK12" s="38">
        <f>IFERROR(DK11/DK2,0)</f>
        <v>8.3024610387867384</v>
      </c>
      <c r="DL12" s="38">
        <f>IFERROR(DL11/DL2,0)</f>
        <v>8.2543905592061151</v>
      </c>
      <c r="DM12" s="38">
        <f>IFERROR(DM11/DM2,0)</f>
        <v>8.195789751176866</v>
      </c>
      <c r="DN12" s="38">
        <f>IFERROR(DN11/DN2,0)</f>
        <v>8.4090287456687438</v>
      </c>
      <c r="DO12" s="38"/>
      <c r="DP12" s="38"/>
      <c r="DQ12" s="38">
        <f>IFERROR(DQ11/DQ2,0)</f>
        <v>8.5916697791445333</v>
      </c>
      <c r="DR12" s="38">
        <f>IFERROR(DR11/DR2,0)</f>
        <v>8.4238597395400365</v>
      </c>
      <c r="DS12" s="38">
        <v>8.4238597395400365</v>
      </c>
      <c r="DT12" s="38">
        <v>8.4238597395400365</v>
      </c>
      <c r="DU12" s="38">
        <f>IFERROR(DU11/DU2,0)</f>
        <v>8.4232975864502464</v>
      </c>
      <c r="DV12" s="38"/>
      <c r="DW12" s="38"/>
      <c r="DX12" s="38">
        <f>IFERROR(DX11/DX2,0)</f>
        <v>8.3060079730488496</v>
      </c>
      <c r="DY12" s="38">
        <f>IFERROR(DY11/DY2,0)</f>
        <v>8.4581943617630237</v>
      </c>
      <c r="DZ12" s="38">
        <f t="shared" ref="DZ12:EB12" si="69">IFERROR(DZ11/DZ2,0)</f>
        <v>8.3679693335228063</v>
      </c>
      <c r="EA12" s="38">
        <f t="shared" si="69"/>
        <v>8.2497074584458012</v>
      </c>
      <c r="EB12" s="38">
        <f t="shared" si="69"/>
        <v>8.272788161993768</v>
      </c>
      <c r="EC12" s="38"/>
      <c r="ED12" s="38"/>
      <c r="EE12" s="38">
        <f>IFERROR(EE11/EE2,0)</f>
        <v>8.2716413213726323</v>
      </c>
      <c r="EF12" s="38">
        <f>IFERROR(EF11/EF2,0)</f>
        <v>8.2719669567658638</v>
      </c>
      <c r="EG12" s="38">
        <f t="shared" ref="EG12:EI12" si="70">IFERROR(EG11/EG2,0)</f>
        <v>8.3675419813292464</v>
      </c>
      <c r="EH12" s="38">
        <f t="shared" si="70"/>
        <v>8.4153217295510867</v>
      </c>
      <c r="EI12" s="38">
        <f t="shared" si="70"/>
        <v>8.3104495776208278</v>
      </c>
      <c r="EJ12" s="38"/>
      <c r="EK12" s="38"/>
      <c r="EL12" s="38">
        <f>IFERROR(EL11/EL2,0)</f>
        <v>8.4239335834375435</v>
      </c>
      <c r="EM12" s="38">
        <f>IFERROR(EM11/EM2,0)</f>
        <v>8.2894689387641982</v>
      </c>
      <c r="EN12" s="38">
        <f t="shared" ref="EN12:EP12" si="71">IFERROR(EN11/EN2,0)</f>
        <v>8.4812187913790691</v>
      </c>
      <c r="EO12" s="38">
        <f t="shared" si="71"/>
        <v>8.7130642857142853</v>
      </c>
      <c r="EP12" s="38">
        <f t="shared" si="71"/>
        <v>8.6689163196971908</v>
      </c>
      <c r="EQ12" s="38"/>
      <c r="ER12" s="38"/>
      <c r="ES12" s="38">
        <f>IFERROR(ES11/ES2,0)</f>
        <v>8.6689163196971908</v>
      </c>
      <c r="ET12" s="38">
        <f>IFERROR(ET11/ET2,0)</f>
        <v>8.5813835116245905</v>
      </c>
      <c r="EU12" s="38">
        <f t="shared" ref="EU12:EW12" si="72">IFERROR(EU11/EU2,0)</f>
        <v>8.8026080057595397</v>
      </c>
      <c r="EV12" s="38">
        <f t="shared" si="72"/>
        <v>9.3746125210469931</v>
      </c>
      <c r="EW12" s="38">
        <f t="shared" si="72"/>
        <v>9.8121416034844327</v>
      </c>
      <c r="EX12" s="38"/>
      <c r="EY12" s="38"/>
      <c r="EZ12" s="38">
        <f>IFERROR(EZ11/EZ2,0)</f>
        <v>9.835886227154047</v>
      </c>
      <c r="FA12" s="38">
        <f>IFERROR(FA11/FA2,0)</f>
        <v>9.7797327416491839</v>
      </c>
      <c r="FB12" s="38">
        <f t="shared" ref="FB12:FD12" si="73">IFERROR(FB11/FB2,0)</f>
        <v>9.8977002144153037</v>
      </c>
      <c r="FC12" s="38">
        <f t="shared" si="73"/>
        <v>9.9238286362899295</v>
      </c>
      <c r="FD12" s="38">
        <f t="shared" si="73"/>
        <v>9.5374459788276198</v>
      </c>
      <c r="FE12" s="38"/>
      <c r="FF12" s="38"/>
      <c r="FG12" s="38">
        <f>IFERROR(FG11/FG2,0)</f>
        <v>9.6905595761759518</v>
      </c>
      <c r="FH12" s="38">
        <f>IFERROR(FH11/FH2,0)</f>
        <v>9.6339310322684213</v>
      </c>
      <c r="FI12" s="38">
        <f t="shared" ref="FI12:FK12" si="74">IFERROR(FI11/FI2,0)</f>
        <v>10.131620343505086</v>
      </c>
      <c r="FJ12" s="38">
        <f t="shared" si="74"/>
        <v>10.0755916489969</v>
      </c>
      <c r="FK12" s="38">
        <f t="shared" si="74"/>
        <v>9.8160874375100793</v>
      </c>
      <c r="FL12" s="38"/>
      <c r="FM12" s="38"/>
      <c r="FN12" s="38">
        <f>IFERROR(FN11/FN2,0)</f>
        <v>10.18017833935018</v>
      </c>
      <c r="FO12" s="38">
        <f>IFERROR(FO11/FO2,0)</f>
        <v>10.050995268747988</v>
      </c>
      <c r="FP12" s="38">
        <f t="shared" ref="FP12:FR12" si="75">IFERROR(FP11/FP2,0)</f>
        <v>9.7044328006206353</v>
      </c>
      <c r="FQ12" s="38">
        <f t="shared" si="75"/>
        <v>9.7044328006206353</v>
      </c>
      <c r="FR12" s="38">
        <f t="shared" si="75"/>
        <v>9.6164712883435577</v>
      </c>
      <c r="FS12" s="38"/>
      <c r="FT12" s="38"/>
      <c r="FU12" s="38">
        <f>IFERROR(FU11/FU2,0)</f>
        <v>9.6668814061054569</v>
      </c>
      <c r="FV12" s="38">
        <f>IFERROR(FV11/FV2,0)</f>
        <v>9.4895249807840116</v>
      </c>
      <c r="FW12" s="38">
        <f t="shared" ref="FW12:FY12" si="76">IFERROR(FW11/FW2,0)</f>
        <v>9.2210080012031899</v>
      </c>
      <c r="FX12" s="38">
        <f t="shared" si="76"/>
        <v>9.3361477386934677</v>
      </c>
      <c r="FY12" s="38">
        <f t="shared" si="76"/>
        <v>9.616692740191537</v>
      </c>
      <c r="FZ12" s="38"/>
      <c r="GA12" s="38"/>
      <c r="GB12" s="38">
        <f>IFERROR(GB11/GB2,0)</f>
        <v>9.4812892099600354</v>
      </c>
      <c r="GC12" s="38">
        <f>IFERROR(GC11/GC2,0)</f>
        <v>9.7724021153846152</v>
      </c>
      <c r="GD12" s="38">
        <f t="shared" ref="GD12:GF12" si="77">IFERROR(GD11/GD2,0)</f>
        <v>9.6793250391726726</v>
      </c>
      <c r="GE12" s="38">
        <f t="shared" si="77"/>
        <v>9.6793250391726726</v>
      </c>
      <c r="GF12" s="38">
        <f t="shared" si="77"/>
        <v>9.4184606570138563</v>
      </c>
      <c r="GG12" s="38"/>
      <c r="GH12" s="38"/>
      <c r="GI12" s="38">
        <f>IFERROR(GI11/GI2,0)</f>
        <v>9.5805199188894097</v>
      </c>
      <c r="GJ12" s="38">
        <f>IFERROR(GJ11/GJ2,0)</f>
        <v>9.5799260598503739</v>
      </c>
      <c r="GK12" s="38">
        <f t="shared" ref="GK12:GM12" si="78">IFERROR(GK11/GK2,0)</f>
        <v>9.2020924339650794</v>
      </c>
      <c r="GL12" s="38">
        <f t="shared" si="78"/>
        <v>9.3030191521346968</v>
      </c>
      <c r="GM12" s="38">
        <f t="shared" si="78"/>
        <v>9.2883495503597118</v>
      </c>
      <c r="GN12" s="38"/>
      <c r="GO12" s="38"/>
      <c r="GP12" s="38">
        <f>IFERROR(GP11/GP2,0)</f>
        <v>9.3782571600481344</v>
      </c>
      <c r="GQ12" s="38">
        <f>IFERROR(GQ11/GQ2,0)</f>
        <v>9.5893261538461534</v>
      </c>
      <c r="GR12" s="38">
        <f t="shared" ref="GR12:GT12" si="79">IFERROR(GR11/GR2,0)</f>
        <v>9.5859066289663826</v>
      </c>
      <c r="GS12" s="38">
        <f t="shared" si="79"/>
        <v>9.8394472468916501</v>
      </c>
      <c r="GT12" s="38">
        <f t="shared" si="79"/>
        <v>9.9167315511445491</v>
      </c>
      <c r="GU12" s="38"/>
      <c r="GV12" s="38"/>
      <c r="GW12" s="38">
        <f>IFERROR(GW11/GW2,0)</f>
        <v>9.6639444514701243</v>
      </c>
      <c r="GX12" s="38">
        <f>IFERROR(GX11/GX2,0)</f>
        <v>9.6743547234842548</v>
      </c>
      <c r="GY12" s="38">
        <f t="shared" ref="GY12:HA12" si="80">IFERROR(GY11/GY2,0)</f>
        <v>9.8750785058562833</v>
      </c>
      <c r="GZ12" s="38">
        <f t="shared" si="80"/>
        <v>9.8319304937687342</v>
      </c>
      <c r="HA12" s="38">
        <f t="shared" si="80"/>
        <v>9.8905659312953045</v>
      </c>
      <c r="HB12" s="38"/>
      <c r="HC12" s="38"/>
      <c r="HD12" s="38">
        <f>IFERROR(HD11/HD2,0)</f>
        <v>9.8379134515774602</v>
      </c>
      <c r="HE12" s="38">
        <f>IFERROR(HE11/HE2,0)</f>
        <v>9.6435093016069224</v>
      </c>
      <c r="HF12" s="38">
        <f t="shared" ref="HF12:HH12" si="81">IFERROR(HF11/HF2,0)</f>
        <v>9.3874796685591537</v>
      </c>
      <c r="HG12" s="38">
        <f t="shared" si="81"/>
        <v>9.3637995396654894</v>
      </c>
      <c r="HH12" s="38">
        <f t="shared" si="81"/>
        <v>10.041725286799158</v>
      </c>
      <c r="HI12" s="38"/>
      <c r="HJ12" s="38"/>
      <c r="HK12" s="38">
        <f>IFERROR(HK11/HK2,0)</f>
        <v>10.232444607925096</v>
      </c>
      <c r="HL12" s="38">
        <f>IFERROR(HL11/HL2,0)</f>
        <v>10.278750865286732</v>
      </c>
      <c r="HM12" s="38">
        <f t="shared" ref="HM12:HO12" si="82">IFERROR(HM11/HM2,0)</f>
        <v>10.962328863595946</v>
      </c>
      <c r="HN12" s="38">
        <f t="shared" si="82"/>
        <v>11.12683778319972</v>
      </c>
      <c r="HO12" s="38">
        <f t="shared" si="82"/>
        <v>11.115382914744574</v>
      </c>
      <c r="HP12" s="38"/>
      <c r="HQ12" s="38"/>
      <c r="HR12" s="38">
        <f>IFERROR(HR11/HR2,0)</f>
        <v>11.156724739627794</v>
      </c>
      <c r="HS12" s="38">
        <f>IFERROR(HS11/HS2,0)</f>
        <v>10.490826329526916</v>
      </c>
      <c r="HT12" s="38">
        <f t="shared" ref="HT12:HV12" si="83">IFERROR(HT11/HT2,0)</f>
        <v>10.785884667114995</v>
      </c>
      <c r="HU12" s="38">
        <f t="shared" si="83"/>
        <v>11.006062751159195</v>
      </c>
      <c r="HV12" s="38">
        <f t="shared" si="83"/>
        <v>10.951667905866302</v>
      </c>
      <c r="HW12" s="38"/>
      <c r="HX12" s="38"/>
      <c r="HY12" s="38">
        <f>IFERROR(HY11/HY2,0)</f>
        <v>10.583947371945094</v>
      </c>
      <c r="HZ12" s="38">
        <f>IFERROR(HZ11/HZ2,0)</f>
        <v>10.44100393136765</v>
      </c>
      <c r="IA12" s="38">
        <f t="shared" ref="IA12:IC12" si="84">IFERROR(IA11/IA2,0)</f>
        <v>10.507591840796021</v>
      </c>
      <c r="IB12" s="38">
        <f t="shared" si="84"/>
        <v>10.500643324432575</v>
      </c>
      <c r="IC12" s="38">
        <f t="shared" si="84"/>
        <v>10.528973845635321</v>
      </c>
      <c r="ID12" s="38"/>
      <c r="IE12" s="38"/>
      <c r="IF12" s="38">
        <f>IFERROR(IF11/IF2,0)</f>
        <v>10.640014412265758</v>
      </c>
      <c r="IG12" s="38">
        <f>IFERROR(IG11/IG2,0)</f>
        <v>10.376643622920517</v>
      </c>
      <c r="IH12" s="38">
        <f t="shared" ref="IH12:IJ12" si="85">IFERROR(IH11/IH2,0)</f>
        <v>10.244977384691683</v>
      </c>
      <c r="II12" s="38">
        <f t="shared" si="85"/>
        <v>10.339737047445858</v>
      </c>
      <c r="IJ12" s="38">
        <f t="shared" si="85"/>
        <v>10.656593552742615</v>
      </c>
      <c r="IK12" s="38"/>
      <c r="IL12" s="38"/>
      <c r="IM12" s="38">
        <f>IFERROR(IM11/IM2,0)</f>
        <v>10.656593552742615</v>
      </c>
      <c r="IN12" s="38">
        <f>IFERROR(IN11/IN2,0)</f>
        <v>10.924713250944045</v>
      </c>
      <c r="IO12" s="38">
        <f t="shared" ref="IO12:IQ12" si="86">IFERROR(IO11/IO2,0)</f>
        <v>10.45650902800659</v>
      </c>
      <c r="IP12" s="106">
        <f>IFERROR(IP11/IP2,0)</f>
        <v>10.297872255947498</v>
      </c>
      <c r="IQ12" s="38">
        <f t="shared" si="86"/>
        <v>10.202726291842703</v>
      </c>
      <c r="IR12" s="38"/>
      <c r="IS12" s="38"/>
      <c r="IT12" s="38">
        <f>IFERROR(IT11/IT2,0)</f>
        <v>9.9540759226713522</v>
      </c>
      <c r="IU12" s="38">
        <f>IFERROR(IU11/IU2,0)</f>
        <v>10.0299960884899</v>
      </c>
      <c r="IV12" s="38">
        <f t="shared" ref="IV12" si="87">IFERROR(IV11/IV2,0)</f>
        <v>10.41584157210985</v>
      </c>
      <c r="IW12" s="38">
        <f>IFERROR(IW11/IW2,0)</f>
        <v>10.595904670420667</v>
      </c>
      <c r="IX12" s="38">
        <f t="shared" ref="IX12" si="88">IFERROR(IX11/IX2,0)</f>
        <v>10.594769644636333</v>
      </c>
      <c r="IY12" s="38"/>
      <c r="IZ12" s="38"/>
      <c r="JA12" s="38">
        <f>IFERROR(JA11/JA2,0)</f>
        <v>9.6272452622428286</v>
      </c>
      <c r="JB12" s="38">
        <f>IFERROR(JB11/JB2,0)</f>
        <v>10.194873276529822</v>
      </c>
      <c r="JC12" s="38">
        <f t="shared" ref="JC12" si="89">IFERROR(JC11/JC2,0)</f>
        <v>10.354087955974842</v>
      </c>
      <c r="JD12" s="38">
        <f>IFERROR(JD11/JD2,0)</f>
        <v>10.244554978220286</v>
      </c>
      <c r="JE12" s="38">
        <f t="shared" ref="JE12" si="90">IFERROR(JE11/JE2,0)</f>
        <v>9.5944223543400717</v>
      </c>
      <c r="JF12" s="38"/>
      <c r="JG12" s="38"/>
      <c r="JH12" s="38">
        <f>IFERROR(JH11/JH2,0)</f>
        <v>9.9355963872163038</v>
      </c>
      <c r="JI12" s="38">
        <f>IFERROR(JI11/JI2,0)</f>
        <v>10.202045007923928</v>
      </c>
      <c r="JJ12" s="38">
        <f t="shared" ref="JJ12" si="91">IFERROR(JJ11/JJ2,0)</f>
        <v>10.261606795960891</v>
      </c>
      <c r="JK12" s="38">
        <f>IFERROR(JK11/JK2,0)</f>
        <v>10.193819923493782</v>
      </c>
      <c r="JL12" s="38">
        <f t="shared" ref="JL12" si="92">IFERROR(JL11/JL2,0)</f>
        <v>10.336865072083878</v>
      </c>
      <c r="JM12" s="38"/>
      <c r="JN12" s="38"/>
      <c r="JO12" s="38">
        <f>IFERROR(JO11/JO2,0)</f>
        <v>10.786824270042194</v>
      </c>
      <c r="JP12" s="38">
        <f>IFERROR(JP11/JP2,0)</f>
        <v>10.792867142129394</v>
      </c>
      <c r="JQ12" s="38">
        <f t="shared" ref="JQ12" si="93">IFERROR(JQ11/JQ2,0)</f>
        <v>11.105262125151672</v>
      </c>
      <c r="JR12" s="38">
        <f>IFERROR(JR11/JR2,0)</f>
        <v>11.384106047478774</v>
      </c>
      <c r="JS12" s="38">
        <f t="shared" ref="JS12" si="94">IFERROR(JS11/JS2,0)</f>
        <v>11.251606955627892</v>
      </c>
      <c r="JT12" s="38"/>
      <c r="JU12" s="38"/>
      <c r="JV12" s="38">
        <f>IFERROR(JV11/JV2,0)</f>
        <v>11.338585467009425</v>
      </c>
      <c r="JW12" s="38">
        <f>IFERROR(JW11/JW2,0)</f>
        <v>11.269151339285715</v>
      </c>
      <c r="JX12" s="38">
        <f t="shared" ref="JX12" si="95">IFERROR(JX11/JX2,0)</f>
        <v>11.200769993141288</v>
      </c>
      <c r="JY12" s="38">
        <f>IFERROR(JY11/JY2,0)</f>
        <v>11.079054822335024</v>
      </c>
      <c r="JZ12" s="38">
        <f t="shared" ref="JZ12" si="96">IFERROR(JZ11/JZ2,0)</f>
        <v>10.868255594116675</v>
      </c>
      <c r="KA12" s="38"/>
      <c r="KB12" s="38"/>
      <c r="KC12" s="38">
        <f>IFERROR(KC11/KC2,0)</f>
        <v>11.222018726591759</v>
      </c>
      <c r="KD12" s="38">
        <f>IFERROR(KD11/KD2,0)</f>
        <v>11.405924719101122</v>
      </c>
      <c r="KE12" s="38">
        <f t="shared" ref="KE12" si="97">IFERROR(KE11/KE2,0)</f>
        <v>11.279106024907438</v>
      </c>
      <c r="KF12" s="38">
        <f>IFERROR(KF11/KF2,0)</f>
        <v>11.183175062593891</v>
      </c>
      <c r="KG12" s="38">
        <f t="shared" ref="KG12" si="98">IFERROR(KG11/KG2,0)</f>
        <v>11.264265095927296</v>
      </c>
      <c r="KH12" s="38"/>
      <c r="KI12" s="38"/>
      <c r="KJ12" s="38">
        <f>IFERROR(KJ11/KJ2,0)</f>
        <v>11.352147761194029</v>
      </c>
      <c r="KK12" s="38">
        <f>IFERROR(KK11/KK2,0)</f>
        <v>11.392383082077052</v>
      </c>
      <c r="KL12" s="38">
        <f t="shared" ref="KL12" si="99">IFERROR(KL11/KL2,0)</f>
        <v>11.02129795651463</v>
      </c>
      <c r="KM12" s="38">
        <f>IFERROR(KM11/KM2,0)</f>
        <v>11.203630744284093</v>
      </c>
      <c r="KN12" s="38">
        <f t="shared" ref="KN12" si="100">IFERROR(KN11/KN2,0)</f>
        <v>11.005326539825862</v>
      </c>
      <c r="KO12" s="38"/>
      <c r="KP12" s="38"/>
      <c r="KQ12" s="38">
        <f>IFERROR(KQ11/KQ2,0)</f>
        <v>11.021309663797304</v>
      </c>
      <c r="KR12" s="38">
        <f>IFERROR(KR11/KR2,0)</f>
        <v>11.096479948043513</v>
      </c>
      <c r="KS12" s="38">
        <f t="shared" ref="KS12" si="101">IFERROR(KS11/KS2,0)</f>
        <v>11.268623593466424</v>
      </c>
      <c r="KT12" s="38">
        <f>IFERROR(KT11/KT2,0)</f>
        <v>11.255531296695999</v>
      </c>
      <c r="KU12" s="38">
        <f t="shared" ref="KU12" si="102">IFERROR(KU11/KU2,0)</f>
        <v>11.089213584049279</v>
      </c>
      <c r="KV12" s="38"/>
      <c r="KW12" s="38"/>
      <c r="KX12" s="38">
        <f>IFERROR(KX11/KX2,0)</f>
        <v>11.308746080798326</v>
      </c>
      <c r="KY12" s="38">
        <f>IFERROR(KY11/KY2,0)</f>
        <v>11.054614580686149</v>
      </c>
      <c r="KZ12" s="38">
        <f t="shared" ref="KZ12" si="103">IFERROR(KZ11/KZ2,0)</f>
        <v>11.337331551668287</v>
      </c>
      <c r="LA12" s="38">
        <f>IFERROR(LA11/LA2,0)</f>
        <v>11.123969593835286</v>
      </c>
      <c r="LB12" s="38">
        <f t="shared" ref="LB12" si="104">IFERROR(LB11/LB2,0)</f>
        <v>11.109507278835386</v>
      </c>
      <c r="LC12" s="38"/>
      <c r="LD12" s="38"/>
      <c r="LE12" s="38">
        <f>IFERROR(LE11/LE2,0)</f>
        <v>11.140102991315535</v>
      </c>
      <c r="LF12" s="38">
        <f>IFERROR(LF11/LF2,0)</f>
        <v>11.023099999999999</v>
      </c>
      <c r="LG12" s="38">
        <f t="shared" ref="LG12" si="105">IFERROR(LG11/LG2,0)</f>
        <v>10.791574250440917</v>
      </c>
      <c r="LH12" s="38">
        <f>IFERROR(LH11/LH2,0)</f>
        <v>10.895665317919075</v>
      </c>
      <c r="LI12" s="38">
        <f t="shared" ref="LI12" si="106">IFERROR(LI11/LI2,0)</f>
        <v>10.720095355450237</v>
      </c>
      <c r="LJ12" s="38"/>
      <c r="LK12" s="38"/>
      <c r="LL12" s="38">
        <f>IFERROR(LL11/LL2,0)</f>
        <v>10.818314670083279</v>
      </c>
      <c r="LM12" s="38">
        <f>IFERROR(LM11/LM2,0)</f>
        <v>11.20588330323428</v>
      </c>
      <c r="LN12" s="38">
        <f t="shared" ref="LN12" si="107">IFERROR(LN11/LN2,0)</f>
        <v>11.023099999999999</v>
      </c>
      <c r="LO12" s="38">
        <f>IFERROR(LO11/LO2,0)</f>
        <v>10.576799718618101</v>
      </c>
      <c r="LP12" s="38">
        <f t="shared" ref="LP12" si="108">IFERROR(LP11/LP2,0)</f>
        <v>10.739653825524531</v>
      </c>
      <c r="LQ12" s="38"/>
      <c r="LR12" s="38"/>
      <c r="LS12" s="38">
        <f>IFERROR(LS11/LS2,0)</f>
        <v>10.543383000785546</v>
      </c>
      <c r="LT12" s="38">
        <f>IFERROR(LT11/LT2,0)</f>
        <v>10.366207624085886</v>
      </c>
      <c r="LU12" s="38">
        <f t="shared" ref="LU12" si="109">IFERROR(LU11/LU2,0)</f>
        <v>10.451812269747112</v>
      </c>
      <c r="LV12" s="38">
        <f>IFERROR(LV11/LV2,0)</f>
        <v>10.451812269747112</v>
      </c>
      <c r="LW12" s="38">
        <f t="shared" ref="LW12:MD12" si="110">IFERROR(LW11/LW2,0)</f>
        <v>10.469019731501717</v>
      </c>
      <c r="LX12" s="38"/>
      <c r="LY12" s="38"/>
      <c r="LZ12" s="38">
        <f t="shared" si="110"/>
        <v>10.310711083359349</v>
      </c>
      <c r="MA12" s="38">
        <f t="shared" si="110"/>
        <v>10.870857250904308</v>
      </c>
      <c r="MB12" s="38">
        <f t="shared" si="110"/>
        <v>10.59267419047619</v>
      </c>
      <c r="MC12" s="38">
        <f t="shared" si="110"/>
        <v>10.53445966240732</v>
      </c>
      <c r="MD12" s="38">
        <f t="shared" si="110"/>
        <v>10.617373225656157</v>
      </c>
      <c r="ME12" s="38"/>
      <c r="MF12" s="38"/>
      <c r="MG12" s="38">
        <f t="shared" ref="MG12:MK12" si="111">IFERROR(MG11/MG2,0)</f>
        <v>10.760604389105058</v>
      </c>
      <c r="MH12" s="38">
        <f t="shared" si="111"/>
        <v>10.745552253652471</v>
      </c>
      <c r="MI12" s="38">
        <f t="shared" si="111"/>
        <v>10.805129096045198</v>
      </c>
      <c r="MJ12" s="38">
        <f t="shared" si="111"/>
        <v>10.999062087227413</v>
      </c>
      <c r="MK12" s="38">
        <f t="shared" si="111"/>
        <v>10.908170407850353</v>
      </c>
      <c r="ML12" s="38"/>
      <c r="MM12" s="38"/>
      <c r="MN12" s="38">
        <f t="shared" ref="MN12:MR12" si="112">IFERROR(MN11/MN2,0)</f>
        <v>11.18168148148148</v>
      </c>
      <c r="MO12" s="38">
        <f t="shared" si="112"/>
        <v>11.279916550680788</v>
      </c>
      <c r="MP12" s="38">
        <f t="shared" si="112"/>
        <v>11.138045428441892</v>
      </c>
      <c r="MQ12" s="38">
        <f t="shared" si="112"/>
        <v>11.19538770664262</v>
      </c>
      <c r="MR12" s="38">
        <f t="shared" si="112"/>
        <v>11.263094919866949</v>
      </c>
      <c r="MS12" s="38"/>
      <c r="MT12" s="38"/>
      <c r="MU12" s="38">
        <f t="shared" ref="MU12:MY12" si="113">IFERROR(MU11/MU2,0)</f>
        <v>11.217361590600994</v>
      </c>
      <c r="MV12" s="38">
        <f t="shared" si="113"/>
        <v>11.082152321428572</v>
      </c>
      <c r="MW12" s="38">
        <f t="shared" ref="MW12" si="114">IFERROR(MW11/MW2,0)</f>
        <v>11.082152321428572</v>
      </c>
      <c r="MX12" s="38">
        <f t="shared" si="113"/>
        <v>11.15942809187279</v>
      </c>
      <c r="MY12" s="38">
        <f t="shared" si="113"/>
        <v>11.233341050469484</v>
      </c>
      <c r="MZ12" s="38"/>
      <c r="NA12" s="38"/>
      <c r="NB12" s="38">
        <f t="shared" ref="NB12:NC12" si="115">IFERROR(NB11/NB2,0)</f>
        <v>11.375658069248825</v>
      </c>
      <c r="NC12" s="38">
        <f t="shared" si="115"/>
        <v>11.375658069248825</v>
      </c>
    </row>
    <row r="13" spans="1:367" x14ac:dyDescent="0.25">
      <c r="A13" s="20" t="s">
        <v>80</v>
      </c>
      <c r="B13" s="21"/>
      <c r="C13" s="21">
        <v>-50</v>
      </c>
      <c r="D13" s="21">
        <v>-30</v>
      </c>
      <c r="E13" s="21">
        <v>-60</v>
      </c>
      <c r="F13" s="21"/>
      <c r="G13" s="21"/>
      <c r="H13" s="21">
        <v>-60</v>
      </c>
      <c r="I13" s="21">
        <v>-10</v>
      </c>
      <c r="J13" s="21">
        <v>-10</v>
      </c>
      <c r="K13" s="21">
        <v>30</v>
      </c>
      <c r="L13" s="21">
        <v>30</v>
      </c>
      <c r="M13" s="21"/>
      <c r="N13" s="21"/>
      <c r="O13" s="21">
        <v>30</v>
      </c>
      <c r="P13" s="21">
        <v>60</v>
      </c>
      <c r="Q13" s="21">
        <v>60</v>
      </c>
      <c r="R13" s="21">
        <v>70</v>
      </c>
      <c r="S13" s="21">
        <v>90</v>
      </c>
      <c r="T13" s="21"/>
      <c r="U13" s="21"/>
      <c r="V13" s="21">
        <v>90</v>
      </c>
      <c r="W13" s="21">
        <v>80</v>
      </c>
      <c r="X13" s="21">
        <v>100</v>
      </c>
      <c r="Y13" s="21">
        <v>100</v>
      </c>
      <c r="Z13" s="21">
        <v>100</v>
      </c>
      <c r="AA13" s="21"/>
      <c r="AB13" s="21"/>
      <c r="AC13" s="21">
        <v>70</v>
      </c>
      <c r="AD13" s="21">
        <v>50</v>
      </c>
      <c r="AE13" s="21">
        <v>40</v>
      </c>
      <c r="AF13" s="21">
        <v>40</v>
      </c>
      <c r="AG13" s="21">
        <v>90</v>
      </c>
      <c r="AH13" s="21"/>
      <c r="AI13" s="21"/>
      <c r="AJ13" s="21">
        <v>40</v>
      </c>
      <c r="AK13" s="21">
        <v>110</v>
      </c>
      <c r="AL13" s="21">
        <v>110</v>
      </c>
      <c r="AM13" s="21">
        <v>110</v>
      </c>
      <c r="AN13" s="21">
        <v>110</v>
      </c>
      <c r="AO13" s="21"/>
      <c r="AP13" s="21"/>
      <c r="AQ13" s="21">
        <v>110</v>
      </c>
      <c r="AR13" s="21">
        <v>70</v>
      </c>
      <c r="AS13" s="21">
        <v>70</v>
      </c>
      <c r="AT13" s="21">
        <v>110</v>
      </c>
      <c r="AU13" s="21">
        <v>90</v>
      </c>
      <c r="AV13" s="21"/>
      <c r="AW13" s="21"/>
      <c r="AX13" s="21">
        <v>100</v>
      </c>
      <c r="AY13" s="21">
        <v>100</v>
      </c>
      <c r="AZ13" s="21">
        <v>100</v>
      </c>
      <c r="BA13" s="21">
        <v>30</v>
      </c>
      <c r="BB13" s="21">
        <v>20</v>
      </c>
      <c r="BC13" s="21"/>
      <c r="BD13" s="21"/>
      <c r="BE13" s="21">
        <v>30</v>
      </c>
      <c r="BF13" s="21">
        <v>10</v>
      </c>
      <c r="BG13" s="77">
        <v>0</v>
      </c>
      <c r="BH13" s="21">
        <v>0</v>
      </c>
      <c r="BI13" s="56"/>
      <c r="BJ13" s="21">
        <v>-20</v>
      </c>
      <c r="BK13" s="21"/>
      <c r="BL13" s="21"/>
      <c r="BM13" s="21">
        <v>-20</v>
      </c>
      <c r="BN13" s="21">
        <v>-20</v>
      </c>
      <c r="BO13" s="21">
        <v>-20</v>
      </c>
      <c r="BP13" s="21">
        <v>-20</v>
      </c>
      <c r="BQ13" s="21">
        <v>-30</v>
      </c>
      <c r="BR13" s="21"/>
      <c r="BS13" s="21"/>
      <c r="BT13" s="21">
        <v>-30</v>
      </c>
      <c r="BU13" s="21">
        <v>-40</v>
      </c>
      <c r="BV13" s="21">
        <v>-50</v>
      </c>
      <c r="BW13" s="21">
        <v>-40</v>
      </c>
      <c r="BX13" s="21">
        <v>-40</v>
      </c>
      <c r="BY13" s="21"/>
      <c r="BZ13" s="21"/>
      <c r="CA13" s="21">
        <v>-40</v>
      </c>
      <c r="CB13" s="21">
        <v>-40</v>
      </c>
      <c r="CC13" s="21">
        <v>-10</v>
      </c>
      <c r="CD13" s="21">
        <v>-50</v>
      </c>
      <c r="CE13" s="21">
        <v>-80</v>
      </c>
      <c r="CF13" s="21"/>
      <c r="CG13" s="21"/>
      <c r="CH13" s="21">
        <v>-70</v>
      </c>
      <c r="CI13" s="21">
        <v>-70</v>
      </c>
      <c r="CJ13" s="21">
        <v>-80</v>
      </c>
      <c r="CK13" s="21">
        <v>-80</v>
      </c>
      <c r="CL13" s="21">
        <v>-90</v>
      </c>
      <c r="CM13" s="21"/>
      <c r="CN13" s="21"/>
      <c r="CO13" s="21">
        <v>-90</v>
      </c>
      <c r="CP13" s="21">
        <v>-110</v>
      </c>
      <c r="CQ13" s="21">
        <v>-100</v>
      </c>
      <c r="CR13" s="21">
        <v>-100</v>
      </c>
      <c r="CS13" s="21">
        <v>-80</v>
      </c>
      <c r="CT13" s="21"/>
      <c r="CU13" s="21"/>
      <c r="CV13" s="21">
        <v>-60</v>
      </c>
      <c r="CW13" s="21">
        <v>-60</v>
      </c>
      <c r="CX13" s="21">
        <v>-60</v>
      </c>
      <c r="CY13" s="21">
        <v>-80</v>
      </c>
      <c r="CZ13" s="21">
        <v>-70</v>
      </c>
      <c r="DA13" s="21"/>
      <c r="DB13" s="21"/>
      <c r="DC13" s="21">
        <v>-70</v>
      </c>
      <c r="DD13" s="21">
        <v>-30</v>
      </c>
      <c r="DE13" s="21">
        <v>-10</v>
      </c>
      <c r="DF13" s="21">
        <v>-30</v>
      </c>
      <c r="DG13" s="21">
        <v>-30</v>
      </c>
      <c r="DH13" s="21"/>
      <c r="DI13" s="21"/>
      <c r="DJ13" s="21">
        <v>-30</v>
      </c>
      <c r="DK13" s="21">
        <v>30</v>
      </c>
      <c r="DL13" s="21">
        <v>30</v>
      </c>
      <c r="DM13" s="21">
        <v>30</v>
      </c>
      <c r="DN13" s="21">
        <v>60</v>
      </c>
      <c r="DO13" s="21"/>
      <c r="DP13" s="21"/>
      <c r="DQ13" s="21">
        <v>40</v>
      </c>
      <c r="DR13" s="21">
        <v>20</v>
      </c>
      <c r="DS13" s="21">
        <v>20</v>
      </c>
      <c r="DT13" s="21">
        <v>20</v>
      </c>
      <c r="DU13" s="21">
        <v>20</v>
      </c>
      <c r="DV13" s="21"/>
      <c r="DW13" s="21"/>
      <c r="DX13" s="21">
        <v>50</v>
      </c>
      <c r="DY13" s="21">
        <v>70</v>
      </c>
      <c r="DZ13" s="21">
        <v>90</v>
      </c>
      <c r="EA13" s="21">
        <v>110</v>
      </c>
      <c r="EB13" s="21">
        <v>120</v>
      </c>
      <c r="EC13" s="21"/>
      <c r="ED13" s="21"/>
      <c r="EE13" s="21">
        <v>170</v>
      </c>
      <c r="EF13" s="21">
        <v>170</v>
      </c>
      <c r="EG13" s="21">
        <v>170</v>
      </c>
      <c r="EH13" s="21">
        <v>170</v>
      </c>
      <c r="EI13" s="21">
        <v>140</v>
      </c>
      <c r="EJ13" s="21"/>
      <c r="EK13" s="21"/>
      <c r="EL13" s="21">
        <v>70</v>
      </c>
      <c r="EM13" s="21">
        <v>70</v>
      </c>
      <c r="EN13" s="21">
        <v>110</v>
      </c>
      <c r="EO13" s="21">
        <v>100</v>
      </c>
      <c r="EP13" s="21">
        <v>110</v>
      </c>
      <c r="EQ13" s="21"/>
      <c r="ER13" s="21"/>
      <c r="ES13" s="21">
        <v>110</v>
      </c>
      <c r="ET13" s="21">
        <v>120</v>
      </c>
      <c r="EU13" s="21">
        <v>90</v>
      </c>
      <c r="EV13" s="21">
        <v>120</v>
      </c>
      <c r="EW13" s="21">
        <v>120</v>
      </c>
      <c r="EX13" s="21"/>
      <c r="EY13" s="21"/>
      <c r="EZ13" s="21">
        <v>120</v>
      </c>
      <c r="FA13" s="21">
        <v>140</v>
      </c>
      <c r="FB13" s="21">
        <v>150</v>
      </c>
      <c r="FC13" s="21">
        <v>140</v>
      </c>
      <c r="FD13" s="21">
        <v>160</v>
      </c>
      <c r="FE13" s="21"/>
      <c r="FF13" s="21"/>
      <c r="FG13" s="21">
        <v>150</v>
      </c>
      <c r="FH13" s="21">
        <v>110</v>
      </c>
      <c r="FI13" s="21">
        <v>70</v>
      </c>
      <c r="FJ13" s="21">
        <v>50</v>
      </c>
      <c r="FK13" s="21">
        <v>50</v>
      </c>
      <c r="FL13" s="21"/>
      <c r="FM13" s="21"/>
      <c r="FN13" s="21">
        <v>10</v>
      </c>
      <c r="FO13" s="21">
        <v>0</v>
      </c>
      <c r="FP13" s="21">
        <v>-30</v>
      </c>
      <c r="FQ13" s="21">
        <v>-30</v>
      </c>
      <c r="FR13" s="21">
        <v>-20</v>
      </c>
      <c r="FS13" s="21"/>
      <c r="FT13" s="21"/>
      <c r="FU13" s="21">
        <v>-20</v>
      </c>
      <c r="FV13" s="21">
        <v>0</v>
      </c>
      <c r="FW13" s="21">
        <v>0</v>
      </c>
      <c r="FX13" s="21">
        <v>10</v>
      </c>
      <c r="FY13" s="21">
        <v>-40</v>
      </c>
      <c r="FZ13" s="21"/>
      <c r="GA13" s="21"/>
      <c r="GB13" s="21">
        <v>-50</v>
      </c>
      <c r="GC13" s="21">
        <v>20</v>
      </c>
      <c r="GD13" s="21">
        <v>-20</v>
      </c>
      <c r="GE13" s="21">
        <v>-20</v>
      </c>
      <c r="GF13" s="21">
        <v>10</v>
      </c>
      <c r="GG13" s="21"/>
      <c r="GH13" s="21"/>
      <c r="GI13" s="21">
        <v>-30</v>
      </c>
      <c r="GJ13" s="21">
        <v>-30</v>
      </c>
      <c r="GK13" s="21">
        <v>-30</v>
      </c>
      <c r="GL13" s="21">
        <v>20</v>
      </c>
      <c r="GM13" s="21">
        <v>20</v>
      </c>
      <c r="GN13" s="21"/>
      <c r="GO13" s="21"/>
      <c r="GP13" s="21">
        <v>70</v>
      </c>
      <c r="GQ13" s="21">
        <v>70</v>
      </c>
      <c r="GR13" s="21">
        <v>70</v>
      </c>
      <c r="GS13" s="21">
        <v>60</v>
      </c>
      <c r="GT13" s="21">
        <v>40</v>
      </c>
      <c r="GU13" s="21"/>
      <c r="GV13" s="21"/>
      <c r="GW13" s="21">
        <v>50</v>
      </c>
      <c r="GX13" s="21">
        <v>40</v>
      </c>
      <c r="GY13" s="21">
        <v>60</v>
      </c>
      <c r="GZ13" s="21">
        <v>90</v>
      </c>
      <c r="HA13" s="21">
        <v>40</v>
      </c>
      <c r="HB13" s="21"/>
      <c r="HC13" s="21"/>
      <c r="HD13" s="21">
        <v>140</v>
      </c>
      <c r="HE13" s="21">
        <v>150</v>
      </c>
      <c r="HF13" s="21">
        <v>180</v>
      </c>
      <c r="HG13" s="21">
        <v>140</v>
      </c>
      <c r="HH13" s="21">
        <v>180</v>
      </c>
      <c r="HI13" s="21"/>
      <c r="HJ13" s="21"/>
      <c r="HK13" s="21">
        <v>190</v>
      </c>
      <c r="HL13" s="21">
        <v>210</v>
      </c>
      <c r="HM13" s="21">
        <v>190</v>
      </c>
      <c r="HN13" s="21">
        <v>150</v>
      </c>
      <c r="HO13" s="21">
        <v>180</v>
      </c>
      <c r="HP13" s="21"/>
      <c r="HQ13" s="21"/>
      <c r="HR13" s="21">
        <v>120</v>
      </c>
      <c r="HS13" s="21">
        <v>130</v>
      </c>
      <c r="HT13" s="21">
        <v>100</v>
      </c>
      <c r="HU13" s="21">
        <v>140</v>
      </c>
      <c r="HV13" s="21">
        <v>150</v>
      </c>
      <c r="HW13" s="21"/>
      <c r="HX13" s="21"/>
      <c r="HY13" s="21">
        <v>140</v>
      </c>
      <c r="HZ13" s="21">
        <v>130</v>
      </c>
      <c r="IA13" s="21">
        <v>130</v>
      </c>
      <c r="IB13" s="21">
        <v>170</v>
      </c>
      <c r="IC13" s="21">
        <v>170</v>
      </c>
      <c r="ID13" s="21"/>
      <c r="IE13" s="21"/>
      <c r="IF13" s="21">
        <v>150</v>
      </c>
      <c r="IG13" s="21">
        <v>150</v>
      </c>
      <c r="IH13" s="21">
        <v>150</v>
      </c>
      <c r="II13" s="21">
        <v>190</v>
      </c>
      <c r="IJ13" s="21">
        <v>190</v>
      </c>
      <c r="IK13" s="21"/>
      <c r="IL13" s="21"/>
      <c r="IM13" s="21">
        <v>190</v>
      </c>
      <c r="IN13" s="21">
        <v>120</v>
      </c>
      <c r="IO13" s="21">
        <v>130</v>
      </c>
      <c r="IP13" s="107">
        <v>120</v>
      </c>
      <c r="IQ13" s="21">
        <v>120</v>
      </c>
      <c r="IR13" s="21"/>
      <c r="IS13" s="21"/>
      <c r="IT13" s="21">
        <v>130</v>
      </c>
      <c r="IU13" s="21">
        <v>160</v>
      </c>
      <c r="IV13" s="21">
        <v>160</v>
      </c>
      <c r="IW13" s="21">
        <v>160</v>
      </c>
      <c r="IX13" s="21">
        <v>160</v>
      </c>
      <c r="IY13" s="21"/>
      <c r="IZ13" s="21"/>
      <c r="JA13" s="21">
        <v>150</v>
      </c>
      <c r="JB13" s="21">
        <v>120</v>
      </c>
      <c r="JC13" s="21">
        <v>120</v>
      </c>
      <c r="JD13" s="21">
        <v>100</v>
      </c>
      <c r="JE13" s="21">
        <v>100</v>
      </c>
      <c r="JF13" s="21"/>
      <c r="JG13" s="21"/>
      <c r="JH13" s="21">
        <v>80</v>
      </c>
      <c r="JI13" s="21">
        <v>120</v>
      </c>
      <c r="JJ13" s="21">
        <v>110</v>
      </c>
      <c r="JK13" s="21">
        <v>110</v>
      </c>
      <c r="JL13" s="21">
        <v>110</v>
      </c>
      <c r="JM13" s="21"/>
      <c r="JN13" s="21"/>
      <c r="JO13" s="21">
        <v>110</v>
      </c>
      <c r="JP13" s="21">
        <v>110</v>
      </c>
      <c r="JQ13" s="21">
        <v>90</v>
      </c>
      <c r="JR13" s="21">
        <v>50</v>
      </c>
      <c r="JS13" s="21">
        <v>50</v>
      </c>
      <c r="JT13" s="21"/>
      <c r="JU13" s="21"/>
      <c r="JV13" s="21">
        <v>50</v>
      </c>
      <c r="JW13" s="21">
        <v>30</v>
      </c>
      <c r="JX13" s="21">
        <v>30</v>
      </c>
      <c r="JY13" s="21">
        <v>40</v>
      </c>
      <c r="JZ13" s="21">
        <v>40</v>
      </c>
      <c r="KA13" s="21"/>
      <c r="KB13" s="21"/>
      <c r="KC13" s="21">
        <v>60</v>
      </c>
      <c r="KD13" s="21">
        <v>-30</v>
      </c>
      <c r="KE13" s="21">
        <v>-30</v>
      </c>
      <c r="KF13" s="21">
        <v>-50</v>
      </c>
      <c r="KG13" s="21">
        <v>-50</v>
      </c>
      <c r="KH13" s="21"/>
      <c r="KI13" s="21"/>
      <c r="KJ13" s="21">
        <v>-50</v>
      </c>
      <c r="KK13" s="21">
        <v>-60</v>
      </c>
      <c r="KL13" s="21">
        <v>-50</v>
      </c>
      <c r="KM13" s="21">
        <v>-50</v>
      </c>
      <c r="KN13" s="21">
        <v>-50</v>
      </c>
      <c r="KO13" s="21"/>
      <c r="KP13" s="21"/>
      <c r="KQ13" s="21">
        <v>-50</v>
      </c>
      <c r="KR13" s="21">
        <v>-50</v>
      </c>
      <c r="KS13" s="21">
        <v>-50</v>
      </c>
      <c r="KT13" s="21">
        <v>30</v>
      </c>
      <c r="KU13" s="21">
        <v>70</v>
      </c>
      <c r="KV13" s="21"/>
      <c r="KW13" s="21"/>
      <c r="KX13" s="21">
        <v>-50</v>
      </c>
      <c r="KY13" s="21">
        <v>-40</v>
      </c>
      <c r="KZ13" s="21">
        <v>10</v>
      </c>
      <c r="LA13" s="21">
        <v>0</v>
      </c>
      <c r="LB13" s="21">
        <v>100</v>
      </c>
      <c r="LC13" s="21"/>
      <c r="LD13" s="21"/>
      <c r="LE13" s="21">
        <v>100</v>
      </c>
      <c r="LF13" s="21">
        <v>100</v>
      </c>
      <c r="LG13" s="21">
        <v>90</v>
      </c>
      <c r="LH13" s="21">
        <f t="shared" ref="LH13:NB13" si="116">LH17-10</f>
        <v>90</v>
      </c>
      <c r="LI13" s="21">
        <f t="shared" si="116"/>
        <v>90</v>
      </c>
      <c r="LJ13" s="21"/>
      <c r="LK13" s="21"/>
      <c r="LL13" s="21">
        <f t="shared" si="116"/>
        <v>90</v>
      </c>
      <c r="LM13" s="21">
        <f t="shared" si="116"/>
        <v>90</v>
      </c>
      <c r="LN13" s="21">
        <f t="shared" si="116"/>
        <v>90</v>
      </c>
      <c r="LO13" s="21">
        <f t="shared" si="116"/>
        <v>90</v>
      </c>
      <c r="LP13" s="21">
        <f t="shared" si="116"/>
        <v>90</v>
      </c>
      <c r="LQ13" s="21"/>
      <c r="LR13" s="21"/>
      <c r="LS13" s="21">
        <f t="shared" si="116"/>
        <v>90</v>
      </c>
      <c r="LT13" s="21">
        <f t="shared" si="116"/>
        <v>90</v>
      </c>
      <c r="LU13" s="21">
        <f t="shared" si="116"/>
        <v>100</v>
      </c>
      <c r="LV13" s="21">
        <f t="shared" si="116"/>
        <v>100</v>
      </c>
      <c r="LW13" s="21">
        <f t="shared" si="116"/>
        <v>120</v>
      </c>
      <c r="LX13" s="21"/>
      <c r="LY13" s="21"/>
      <c r="LZ13" s="21">
        <f t="shared" si="116"/>
        <v>120</v>
      </c>
      <c r="MA13" s="21">
        <f t="shared" si="116"/>
        <v>120</v>
      </c>
      <c r="MB13" s="21">
        <f t="shared" si="116"/>
        <v>120</v>
      </c>
      <c r="MC13" s="21">
        <f t="shared" si="116"/>
        <v>120</v>
      </c>
      <c r="MD13" s="21">
        <f t="shared" si="116"/>
        <v>120</v>
      </c>
      <c r="ME13" s="21"/>
      <c r="MF13" s="21"/>
      <c r="MG13" s="21">
        <f t="shared" si="116"/>
        <v>120</v>
      </c>
      <c r="MH13" s="21">
        <f t="shared" si="116"/>
        <v>120</v>
      </c>
      <c r="MI13" s="21">
        <f t="shared" si="116"/>
        <v>120</v>
      </c>
      <c r="MJ13" s="21">
        <f t="shared" si="116"/>
        <v>180</v>
      </c>
      <c r="MK13" s="21">
        <f t="shared" si="116"/>
        <v>160</v>
      </c>
      <c r="ML13" s="21"/>
      <c r="MM13" s="21"/>
      <c r="MN13" s="21">
        <f t="shared" si="116"/>
        <v>120</v>
      </c>
      <c r="MO13" s="21">
        <f t="shared" si="116"/>
        <v>170</v>
      </c>
      <c r="MP13" s="21">
        <f t="shared" si="116"/>
        <v>190</v>
      </c>
      <c r="MQ13" s="21">
        <f t="shared" si="116"/>
        <v>210</v>
      </c>
      <c r="MR13" s="21">
        <f t="shared" si="116"/>
        <v>200</v>
      </c>
      <c r="MS13" s="21"/>
      <c r="MT13" s="21"/>
      <c r="MU13" s="21">
        <f t="shared" si="116"/>
        <v>190</v>
      </c>
      <c r="MV13" s="21">
        <f t="shared" si="116"/>
        <v>190</v>
      </c>
      <c r="MW13" s="21">
        <f t="shared" si="116"/>
        <v>190</v>
      </c>
      <c r="MX13" s="21">
        <f t="shared" si="116"/>
        <v>210</v>
      </c>
      <c r="MY13" s="21">
        <f t="shared" si="116"/>
        <v>210</v>
      </c>
      <c r="MZ13" s="21"/>
      <c r="NA13" s="21"/>
      <c r="NB13" s="21">
        <f t="shared" si="116"/>
        <v>190</v>
      </c>
      <c r="NC13" s="21">
        <f>NC17-10</f>
        <v>190</v>
      </c>
    </row>
    <row r="14" spans="1:367" x14ac:dyDescent="0.25">
      <c r="A14" s="35" t="s">
        <v>81</v>
      </c>
      <c r="B14" s="36"/>
      <c r="C14" s="36">
        <f>(C10+C13)*0.220462</f>
        <v>604.06587999999999</v>
      </c>
      <c r="D14" s="36">
        <f>(D10+D13)*0.220462</f>
        <v>614.648056</v>
      </c>
      <c r="E14" s="36">
        <f>(E10+E13)*0.220462</f>
        <v>613.10482200000001</v>
      </c>
      <c r="F14" s="36"/>
      <c r="G14" s="36"/>
      <c r="H14" s="36">
        <f>(H10+H13)*0.220462</f>
        <v>609.79789199999993</v>
      </c>
      <c r="I14" s="36">
        <f>(I10+I13)*0.220462</f>
        <v>619.05729599999995</v>
      </c>
      <c r="J14" s="36">
        <f>(J10+J13)*0.220462</f>
        <v>622.14376399999992</v>
      </c>
      <c r="K14" s="36">
        <f>(K10+K13)*0.220462</f>
        <v>622.58468800000003</v>
      </c>
      <c r="L14" s="36">
        <f>(L10+L13)*0.220462</f>
        <v>627.65531399999998</v>
      </c>
      <c r="M14" s="36"/>
      <c r="N14" s="36"/>
      <c r="O14" s="36">
        <f>(O10+O13)*0.220462</f>
        <v>626.33254199999999</v>
      </c>
      <c r="P14" s="36">
        <f>(P10+P13)*0.220462</f>
        <v>635.812408</v>
      </c>
      <c r="Q14" s="36">
        <f>(Q10+Q13)*0.220462</f>
        <v>635.59194600000001</v>
      </c>
      <c r="R14" s="36">
        <f>(R10+R13)*0.220462</f>
        <v>649.70151399999997</v>
      </c>
      <c r="S14" s="36">
        <f>(S10+S13)*0.220462</f>
        <v>659.40184199999999</v>
      </c>
      <c r="T14" s="36"/>
      <c r="U14" s="36"/>
      <c r="V14" s="36">
        <f>(V10+V13)*0.220462</f>
        <v>659.40184199999999</v>
      </c>
      <c r="W14" s="36">
        <f>(W10+W13)*0.220462</f>
        <v>658.299532</v>
      </c>
      <c r="X14" s="36">
        <f>(X10+X13)*0.220462</f>
        <v>669.76355599999999</v>
      </c>
      <c r="Y14" s="36">
        <f>(Y10+Y13)*0.220462</f>
        <v>672.62956199999996</v>
      </c>
      <c r="Z14" s="36">
        <f>(Z10+Z13)*0.220462</f>
        <v>684.09358599999996</v>
      </c>
      <c r="AA14" s="36"/>
      <c r="AB14" s="36"/>
      <c r="AC14" s="36">
        <f>(AC10+AC13)*0.220462</f>
        <v>683.43219999999997</v>
      </c>
      <c r="AD14" s="36">
        <f>(AD10+AD13)*0.220462</f>
        <v>674.83418199999994</v>
      </c>
      <c r="AE14" s="36">
        <f>(AE10+AE13)*0.220462</f>
        <v>679.46388400000001</v>
      </c>
      <c r="AF14" s="36">
        <f>(AF10+AF13)*0.220462</f>
        <v>673.95233399999995</v>
      </c>
      <c r="AG14" s="36">
        <f>(AG10+AG13)*0.220462</f>
        <v>678.80249800000001</v>
      </c>
      <c r="AH14" s="36"/>
      <c r="AI14" s="36"/>
      <c r="AJ14" s="36">
        <f>(AJ10+AJ13)*0.220462</f>
        <v>673.07048599999996</v>
      </c>
      <c r="AK14" s="36">
        <f>(AK10+AK13)*0.220462</f>
        <v>694.01437599999997</v>
      </c>
      <c r="AL14" s="36">
        <f>(AL10+AL13)*0.220462</f>
        <v>705.47839999999997</v>
      </c>
      <c r="AM14" s="36">
        <f>(AM10+AM13)*0.220462</f>
        <v>703.49424199999999</v>
      </c>
      <c r="AN14" s="36">
        <f>(AN10+AN13)*0.220462</f>
        <v>704.81701399999997</v>
      </c>
      <c r="AO14" s="36"/>
      <c r="AP14" s="36"/>
      <c r="AQ14" s="36">
        <f>(AQ10+AQ13)*0.220462</f>
        <v>690.927908</v>
      </c>
      <c r="AR14" s="36">
        <f>(AR10+AR13)*0.220462</f>
        <v>684.09358599999996</v>
      </c>
      <c r="AS14" s="36">
        <f>(AS10+AS13)*0.220462</f>
        <v>676.59787799999992</v>
      </c>
      <c r="AT14" s="36">
        <f>(AT10+AT13)*0.220462</f>
        <v>683.21173799999997</v>
      </c>
      <c r="AU14" s="36">
        <f>(AU10+AU13)*0.220462</f>
        <v>680.12527</v>
      </c>
      <c r="AV14" s="36"/>
      <c r="AW14" s="36"/>
      <c r="AX14" s="36">
        <f>(AX10+AX13)*0.220462</f>
        <v>677.70018800000003</v>
      </c>
      <c r="AY14" s="36">
        <f>(AY10+AY13)*0.220462</f>
        <v>677.70018800000003</v>
      </c>
      <c r="AZ14" s="36">
        <v>677.70018800000003</v>
      </c>
      <c r="BA14" s="36">
        <f>(BA10+BA13)*0.220462</f>
        <v>678.80249800000001</v>
      </c>
      <c r="BB14" s="36">
        <f>(BB10+BB13)*0.220462</f>
        <v>677.03880199999992</v>
      </c>
      <c r="BC14" s="36"/>
      <c r="BD14" s="36"/>
      <c r="BE14" s="36">
        <f t="shared" ref="BE14:BJ14" si="117">(BE10+BE13)*0.220462</f>
        <v>675.93649199999993</v>
      </c>
      <c r="BF14" s="36">
        <f t="shared" si="117"/>
        <v>665.57477799999992</v>
      </c>
      <c r="BG14" s="78">
        <f t="shared" si="117"/>
        <v>660.50415199999998</v>
      </c>
      <c r="BH14" s="36">
        <f t="shared" si="117"/>
        <v>660.50415199999998</v>
      </c>
      <c r="BI14" s="57">
        <f t="shared" si="117"/>
        <v>0</v>
      </c>
      <c r="BJ14" s="36">
        <f t="shared" si="117"/>
        <v>655.87445000000002</v>
      </c>
      <c r="BK14" s="36"/>
      <c r="BL14" s="36"/>
      <c r="BM14" s="36">
        <v>655.87445000000002</v>
      </c>
      <c r="BN14" s="36">
        <v>655.87445000000002</v>
      </c>
      <c r="BO14" s="36">
        <f>(BO10+BO13)*0.220462</f>
        <v>646.17412200000001</v>
      </c>
      <c r="BP14" s="36">
        <f>(BP10+BP13)*0.220462</f>
        <v>643.96950199999992</v>
      </c>
      <c r="BQ14" s="36">
        <f>(BQ10+BQ13)*0.220462</f>
        <v>641.32395799999995</v>
      </c>
      <c r="BR14" s="36"/>
      <c r="BS14" s="36"/>
      <c r="BT14" s="36">
        <f>(BT10+BT13)*0.220462</f>
        <v>641.54441999999995</v>
      </c>
      <c r="BU14" s="36">
        <f>(BU10+BU13)*0.220462</f>
        <v>647.717356</v>
      </c>
      <c r="BV14" s="36">
        <f>(BV10+BV13)*0.220462</f>
        <v>643.52857799999992</v>
      </c>
      <c r="BW14" s="36">
        <f>(BW10+BW13)*0.220462</f>
        <v>639.33979999999997</v>
      </c>
      <c r="BX14" s="36">
        <f>(BX10+BX13)*0.220462</f>
        <v>640.00118599999996</v>
      </c>
      <c r="BY14" s="36"/>
      <c r="BZ14" s="36"/>
      <c r="CA14" s="36">
        <f>(CA10+CA13)*0.220462</f>
        <v>640.22164799999996</v>
      </c>
      <c r="CB14" s="36">
        <f>(CB10+CB13)*0.220462</f>
        <v>635.812408</v>
      </c>
      <c r="CC14" s="36">
        <f>(CC10+CC13)*0.220462</f>
        <v>643.08765399999993</v>
      </c>
      <c r="CD14" s="36">
        <f>(CD10+CD13)*0.220462</f>
        <v>630.52131999999995</v>
      </c>
      <c r="CE14" s="36">
        <f>(CE10+CE13)*0.220462</f>
        <v>614.207132</v>
      </c>
      <c r="CF14" s="36"/>
      <c r="CG14" s="36"/>
      <c r="CH14" s="36">
        <f>(CH10+CH13)*0.220462</f>
        <v>619.93914399999994</v>
      </c>
      <c r="CI14" s="36">
        <f>(CI10+CI13)*0.220462</f>
        <v>616.19128999999998</v>
      </c>
      <c r="CJ14" s="36">
        <f>(CJ10+CJ13)*0.220462</f>
        <v>617.73452399999996</v>
      </c>
      <c r="CK14" s="36">
        <f>(CK10+CK13)*0.220462</f>
        <v>613.54574600000001</v>
      </c>
      <c r="CL14" s="36">
        <f>(CL10+CL13)*0.220462</f>
        <v>605.38865199999998</v>
      </c>
      <c r="CM14" s="36"/>
      <c r="CN14" s="36"/>
      <c r="CO14" s="36">
        <f>(CO10+CO13)*0.220462</f>
        <v>610.01835399999993</v>
      </c>
      <c r="CP14" s="36">
        <f>(CP10+CP13)*0.220462</f>
        <v>614.207132</v>
      </c>
      <c r="CQ14" s="36">
        <f>(CQ10+CQ13)*0.220462</f>
        <v>612.88436000000002</v>
      </c>
      <c r="CR14" s="36">
        <f>(CR10+CR13)*0.220462</f>
        <v>628.75762399999996</v>
      </c>
      <c r="CS14" s="36">
        <f>(CS10+CS13)*0.220462</f>
        <v>625.00977</v>
      </c>
      <c r="CT14" s="36"/>
      <c r="CU14" s="36"/>
      <c r="CV14" s="36">
        <f>(CV10+CV13)*0.220462</f>
        <v>623.46653600000002</v>
      </c>
      <c r="CW14" s="36">
        <f>(CW10+CW13)*0.220462</f>
        <v>623.46653600000002</v>
      </c>
      <c r="CX14" s="36">
        <f>(CX10+CX13)*0.220462</f>
        <v>627.65531399999998</v>
      </c>
      <c r="CY14" s="36">
        <f>(CY10+CY13)*0.220462</f>
        <v>621.26191599999993</v>
      </c>
      <c r="CZ14" s="36">
        <f>(CZ10+CZ13)*0.220462</f>
        <v>622.80515000000003</v>
      </c>
      <c r="DA14" s="36"/>
      <c r="DB14" s="36"/>
      <c r="DC14" s="36">
        <f>(DC10+DC13)*0.220462</f>
        <v>619.71868199999994</v>
      </c>
      <c r="DD14" s="36">
        <f>(DD10+DD13)*0.220462</f>
        <v>626.55300399999999</v>
      </c>
      <c r="DE14" s="36">
        <f>(DE10+DE13)*0.220462</f>
        <v>625.230232</v>
      </c>
      <c r="DF14" s="36">
        <f>(DF10+DF13)*0.220462</f>
        <v>628.31669999999997</v>
      </c>
      <c r="DG14" s="36">
        <v>628.31669999999997</v>
      </c>
      <c r="DH14" s="36"/>
      <c r="DI14" s="36"/>
      <c r="DJ14" s="36">
        <f>(DJ10+DJ13)*0.220462</f>
        <v>626.11207999999999</v>
      </c>
      <c r="DK14" s="36">
        <f>(DK10+DK13)*0.220462</f>
        <v>625.230232</v>
      </c>
      <c r="DL14" s="36">
        <f>(DL10+DL13)*0.220462</f>
        <v>622.14376399999992</v>
      </c>
      <c r="DM14" s="36">
        <f>(DM10+DM13)*0.220462</f>
        <v>615.97082799999998</v>
      </c>
      <c r="DN14" s="36">
        <f>(DN10+DN13)*0.220462</f>
        <v>619.93914399999994</v>
      </c>
      <c r="DO14" s="36"/>
      <c r="DP14" s="36"/>
      <c r="DQ14" s="36">
        <f>(DQ10+DQ13)*0.220462</f>
        <v>623.46653600000002</v>
      </c>
      <c r="DR14" s="36">
        <f>(DR10+DR13)*0.220462</f>
        <v>612.44343600000002</v>
      </c>
      <c r="DS14" s="36">
        <v>612.44343600000002</v>
      </c>
      <c r="DT14" s="36">
        <v>612.44343600000002</v>
      </c>
      <c r="DU14" s="36">
        <f>(DU10+DU13)*0.220462</f>
        <v>601.19987400000002</v>
      </c>
      <c r="DV14" s="36"/>
      <c r="DW14" s="36"/>
      <c r="DX14" s="36">
        <f>(DX10+DX13)*0.220462</f>
        <v>602.74310800000001</v>
      </c>
      <c r="DY14" s="36">
        <f>(DY10+DY13)*0.220462</f>
        <v>606.49096199999997</v>
      </c>
      <c r="DZ14" s="36">
        <f t="shared" ref="DZ14:EB14" si="118">(DZ10+DZ13)*0.220462</f>
        <v>608.69558199999994</v>
      </c>
      <c r="EA14" s="36">
        <f t="shared" si="118"/>
        <v>604.94772799999998</v>
      </c>
      <c r="EB14" s="36">
        <f t="shared" si="118"/>
        <v>610.67973999999992</v>
      </c>
      <c r="EC14" s="36"/>
      <c r="ED14" s="36"/>
      <c r="EE14" s="36">
        <f>(EE10+EE13)*0.220462</f>
        <v>618.39590999999996</v>
      </c>
      <c r="EF14" s="36">
        <f>(EF10+EF13)*0.220462</f>
        <v>626.77346599999998</v>
      </c>
      <c r="EG14" s="36">
        <f t="shared" ref="EG14:EI14" si="119">(EG10+EG13)*0.220462</f>
        <v>638.01702799999998</v>
      </c>
      <c r="EH14" s="36">
        <f t="shared" si="119"/>
        <v>648.59920399999999</v>
      </c>
      <c r="EI14" s="36">
        <f t="shared" si="119"/>
        <v>630.96224399999994</v>
      </c>
      <c r="EJ14" s="36"/>
      <c r="EK14" s="36"/>
      <c r="EL14" s="36">
        <f>(EL10+EL13)*0.220462</f>
        <v>621.70283999999992</v>
      </c>
      <c r="EM14" s="36">
        <f>(EM10+EM13)*0.220462</f>
        <v>613.76620800000001</v>
      </c>
      <c r="EN14" s="36">
        <f>(EN10+EN13)*0.220462</f>
        <v>626.33254199999999</v>
      </c>
      <c r="EO14" s="36">
        <f t="shared" ref="EO14:EP14" si="120">(EO10+EO13)*0.220462</f>
        <v>612.44343600000002</v>
      </c>
      <c r="EP14" s="36">
        <f t="shared" si="120"/>
        <v>619.71868199999994</v>
      </c>
      <c r="EQ14" s="36"/>
      <c r="ER14" s="36"/>
      <c r="ES14" s="36">
        <f>(ES10+ES13)*0.220462</f>
        <v>619.71868199999994</v>
      </c>
      <c r="ET14" s="36">
        <f>(ET10+ET13)*0.220462</f>
        <v>628.09623799999997</v>
      </c>
      <c r="EU14" s="36">
        <f>(EU10+EU13)*0.220462</f>
        <v>631.18270599999994</v>
      </c>
      <c r="EV14" s="36">
        <f t="shared" ref="EV14:EW14" si="121">(EV10+EV13)*0.220462</f>
        <v>638.89887599999997</v>
      </c>
      <c r="EW14" s="36">
        <f t="shared" si="121"/>
        <v>634.71009800000002</v>
      </c>
      <c r="EX14" s="36"/>
      <c r="EY14" s="36"/>
      <c r="EZ14" s="36">
        <f>(EZ10+EZ13)*0.220462</f>
        <v>629.19854799999996</v>
      </c>
      <c r="FA14" s="36">
        <f>(FA10+FA13)*0.220462</f>
        <v>636.91471799999999</v>
      </c>
      <c r="FB14" s="36">
        <f>(FB10+FB13)*0.220462</f>
        <v>633.16686399999992</v>
      </c>
      <c r="FC14" s="36">
        <f t="shared" ref="FC14:FD14" si="122">(FC10+FC13)*0.220462</f>
        <v>642.86719199999993</v>
      </c>
      <c r="FD14" s="36">
        <f t="shared" si="122"/>
        <v>638.89887599999997</v>
      </c>
      <c r="FE14" s="36"/>
      <c r="FF14" s="36"/>
      <c r="FG14" s="36">
        <f>(FG10+FG13)*0.220462</f>
        <v>636.694256</v>
      </c>
      <c r="FH14" s="36">
        <f>(FH10+FH13)*0.220462</f>
        <v>624.34838400000001</v>
      </c>
      <c r="FI14" s="36">
        <f>(FI10+FI13)*0.220462</f>
        <v>623.02561200000002</v>
      </c>
      <c r="FJ14" s="36">
        <f t="shared" ref="FJ14:FK14" si="123">(FJ10+FJ13)*0.220462</f>
        <v>628.75762399999996</v>
      </c>
      <c r="FK14" s="36">
        <f t="shared" si="123"/>
        <v>619.71868199999994</v>
      </c>
      <c r="FL14" s="36"/>
      <c r="FM14" s="36"/>
      <c r="FN14" s="36">
        <f>(FN10+FN13)*0.220462</f>
        <v>622.58468800000003</v>
      </c>
      <c r="FO14" s="36">
        <f>(FO10+FO13)*0.220462</f>
        <v>624.56884600000001</v>
      </c>
      <c r="FP14" s="36">
        <f>(FP10+FP13)*0.220462</f>
        <v>618.83683399999995</v>
      </c>
      <c r="FQ14" s="36">
        <f t="shared" ref="FQ14:FR14" si="124">(FQ10+FQ13)*0.220462</f>
        <v>618.83683399999995</v>
      </c>
      <c r="FR14" s="36">
        <f t="shared" si="124"/>
        <v>622.58468800000003</v>
      </c>
      <c r="FS14" s="36"/>
      <c r="FT14" s="36"/>
      <c r="FU14" s="36">
        <f>(FU10+FU13)*0.220462</f>
        <v>622.58468800000003</v>
      </c>
      <c r="FV14" s="36">
        <f>(FV10+FV13)*0.220462</f>
        <v>617.29359999999997</v>
      </c>
      <c r="FW14" s="36">
        <f>(FW10+FW13)*0.220462</f>
        <v>613.10482200000001</v>
      </c>
      <c r="FX14" s="36">
        <f t="shared" ref="FX14:FY14" si="125">(FX10+FX13)*0.220462</f>
        <v>615.30944199999999</v>
      </c>
      <c r="FY14" s="36">
        <f t="shared" si="125"/>
        <v>613.76620800000001</v>
      </c>
      <c r="FZ14" s="36"/>
      <c r="GA14" s="36"/>
      <c r="GB14" s="36">
        <f>(GB10+GB13)*0.220462</f>
        <v>605.82957599999997</v>
      </c>
      <c r="GC14" s="36">
        <f>(GC10+GC13)*0.220462</f>
        <v>614.207132</v>
      </c>
      <c r="GD14" s="36">
        <f>(GD10+GD13)*0.220462</f>
        <v>613.32528400000001</v>
      </c>
      <c r="GE14" s="36">
        <f t="shared" ref="GE14:GF14" si="126">(GE10+GE13)*0.220462</f>
        <v>613.32528400000001</v>
      </c>
      <c r="GF14" s="36">
        <f t="shared" si="126"/>
        <v>607.15234799999996</v>
      </c>
      <c r="GG14" s="36"/>
      <c r="GH14" s="36"/>
      <c r="GI14" s="36">
        <f>(GI10+GI13)*0.220462</f>
        <v>607.59327199999996</v>
      </c>
      <c r="GJ14" s="36">
        <f>(GJ10+GJ13)*0.220462</f>
        <v>608.03419599999995</v>
      </c>
      <c r="GK14" s="36">
        <f>(GK10+GK13)*0.220462</f>
        <v>610.01835399999993</v>
      </c>
      <c r="GL14" s="36">
        <f t="shared" ref="GL14:GM14" si="127">(GL10+GL13)*0.220462</f>
        <v>623.24607400000002</v>
      </c>
      <c r="GM14" s="36">
        <f t="shared" si="127"/>
        <v>624.12792200000001</v>
      </c>
      <c r="GN14" s="36"/>
      <c r="GO14" s="36"/>
      <c r="GP14" s="36">
        <f>(GP10+GP13)*0.220462</f>
        <v>638.89887599999997</v>
      </c>
      <c r="GQ14" s="36">
        <f>(GQ10+GQ13)*0.220462</f>
        <v>632.50547799999993</v>
      </c>
      <c r="GR14" s="36">
        <f>(GR10+GR13)*0.220462</f>
        <v>625.671156</v>
      </c>
      <c r="GS14" s="36">
        <f t="shared" ref="GS14:GT14" si="128">(GS10+GS13)*0.220462</f>
        <v>622.58468800000003</v>
      </c>
      <c r="GT14" s="36">
        <f t="shared" si="128"/>
        <v>628.31669999999997</v>
      </c>
      <c r="GU14" s="36"/>
      <c r="GV14" s="36"/>
      <c r="GW14" s="36">
        <f>(GW10+GW13)*0.220462</f>
        <v>622.36422600000003</v>
      </c>
      <c r="GX14" s="36">
        <f>(GX10+GX13)*0.220462</f>
        <v>626.33254199999999</v>
      </c>
      <c r="GY14" s="36">
        <f>(GY10+GY13)*0.220462</f>
        <v>637.13517999999999</v>
      </c>
      <c r="GZ14" s="36">
        <f>(GZ10+GZ13)*0.220462</f>
        <v>643.08765399999993</v>
      </c>
      <c r="HA14" s="36">
        <f>(HA10+HA13)*0.220462</f>
        <v>636.473794</v>
      </c>
      <c r="HB14" s="36"/>
      <c r="HC14" s="36"/>
      <c r="HD14" s="36">
        <f>(HD10+HD13)*0.220462</f>
        <v>657.63814600000001</v>
      </c>
      <c r="HE14" s="36">
        <f>(HE10+HE13)*0.220462</f>
        <v>657.19722200000001</v>
      </c>
      <c r="HF14" s="36">
        <f>(HF10+HF13)*0.220462</f>
        <v>651.46520999999996</v>
      </c>
      <c r="HG14" s="36">
        <f>(HG10+HG13)*0.220462</f>
        <v>641.10349599999995</v>
      </c>
      <c r="HH14" s="36">
        <f>(HH10+HH13)*0.220462</f>
        <v>661.16553799999997</v>
      </c>
      <c r="HI14" s="36"/>
      <c r="HJ14" s="36"/>
      <c r="HK14" s="36">
        <f>(HK10+HK13)*0.220462</f>
        <v>653.89029199999993</v>
      </c>
      <c r="HL14" s="36">
        <f>(HL10+HL13)*0.220462</f>
        <v>652.12659599999995</v>
      </c>
      <c r="HM14" s="36">
        <f>(HM10+HM13)*0.220462</f>
        <v>658.299532</v>
      </c>
      <c r="HN14" s="36">
        <f>(HN10+HN13)*0.220462</f>
        <v>671.52725199999998</v>
      </c>
      <c r="HO14" s="36">
        <f>(HO10+HO13)*0.220462</f>
        <v>690.26652200000001</v>
      </c>
      <c r="HP14" s="36"/>
      <c r="HQ14" s="36"/>
      <c r="HR14" s="36">
        <f>(HR10+HR13)*0.220462</f>
        <v>679.904808</v>
      </c>
      <c r="HS14" s="36">
        <f>(HS10+HS13)*0.220462</f>
        <v>671.74771399999997</v>
      </c>
      <c r="HT14" s="36">
        <f>(HT10+HT13)*0.220462</f>
        <v>663.59061999999994</v>
      </c>
      <c r="HU14" s="36">
        <f>(HU10+HU13)*0.220462</f>
        <v>671.74771399999997</v>
      </c>
      <c r="HV14" s="36">
        <f>(HV10+HV13)*0.220462</f>
        <v>675.27510599999994</v>
      </c>
      <c r="HW14" s="36"/>
      <c r="HX14" s="36"/>
      <c r="HY14" s="36">
        <f>(HY10+HY13)*0.220462</f>
        <v>663.14969599999995</v>
      </c>
      <c r="HZ14" s="36">
        <f>(HZ10+HZ13)*0.220462</f>
        <v>655.43352600000003</v>
      </c>
      <c r="IA14" s="36">
        <f>(IA10+IA13)*0.220462</f>
        <v>662.26784799999996</v>
      </c>
      <c r="IB14" s="36">
        <f>(IB10+IB13)*0.220462</f>
        <v>666.67708800000003</v>
      </c>
      <c r="IC14" s="36">
        <f>(IC10+IC13)*0.220462</f>
        <v>662.26784799999996</v>
      </c>
      <c r="ID14" s="36"/>
      <c r="IE14" s="36"/>
      <c r="IF14" s="36">
        <f>(IF10+IF13)*0.220462</f>
        <v>657.63814600000001</v>
      </c>
      <c r="IG14" s="36">
        <f>(IG10+IG13)*0.220462</f>
        <v>650.58336199999997</v>
      </c>
      <c r="IH14" s="36">
        <f>(IH10+IH13)*0.220462</f>
        <v>652.78798199999994</v>
      </c>
      <c r="II14" s="36">
        <f>(II10+II13)*0.220462</f>
        <v>667.33847400000002</v>
      </c>
      <c r="IJ14" s="36">
        <f>(IJ10+IJ13)*0.220462</f>
        <v>673.29094799999996</v>
      </c>
      <c r="IK14" s="36"/>
      <c r="IL14" s="36"/>
      <c r="IM14" s="36">
        <f>(IM10+IM13)*0.220462</f>
        <v>673.29094799999996</v>
      </c>
      <c r="IN14" s="36">
        <f>(IN10+IN13)*0.220462</f>
        <v>662.92923399999995</v>
      </c>
      <c r="IO14" s="36">
        <f>(IO10+IO13)*0.220462</f>
        <v>663.37015799999995</v>
      </c>
      <c r="IP14" s="108">
        <f>(IP10+IP13)*0.220462</f>
        <v>654.11075399999993</v>
      </c>
      <c r="IQ14" s="36">
        <f>(IQ10+IQ13)*0.220462</f>
        <v>654.33121599999993</v>
      </c>
      <c r="IR14" s="36"/>
      <c r="IS14" s="36"/>
      <c r="IT14" s="36">
        <f>(IT10+IT13)*0.220462</f>
        <v>651.68567199999995</v>
      </c>
      <c r="IU14" s="36">
        <f>(IU10+IU13)*0.220462</f>
        <v>660.94507599999997</v>
      </c>
      <c r="IV14" s="36">
        <f>(IV10+IV13)*0.220462</f>
        <v>668.66124600000001</v>
      </c>
      <c r="IW14" s="36">
        <f>(IW10+IW13)*0.220462</f>
        <v>675.05464399999994</v>
      </c>
      <c r="IX14" s="36">
        <f>(IX10+IX13)*0.220462</f>
        <v>673.29094799999996</v>
      </c>
      <c r="IY14" s="36"/>
      <c r="IZ14" s="36"/>
      <c r="JA14" s="36">
        <f>(JA10+JA13)*0.220462</f>
        <v>697.54176799999993</v>
      </c>
      <c r="JB14" s="36">
        <f>(JB10+JB13)*0.220462</f>
        <v>684.53450999999995</v>
      </c>
      <c r="JC14" s="36">
        <f>(JC10+JC13)*0.220462</f>
        <v>684.97543399999995</v>
      </c>
      <c r="JD14" s="36">
        <f>(JD10+JD13)*0.220462</f>
        <v>680.566194</v>
      </c>
      <c r="JE14" s="36">
        <f>(JE10+JE13)*0.220462</f>
        <v>667.55893600000002</v>
      </c>
      <c r="JF14" s="36"/>
      <c r="JG14" s="36"/>
      <c r="JH14" s="36">
        <f>(JH10+JH13)*0.220462</f>
        <v>661.16553799999997</v>
      </c>
      <c r="JI14" s="36">
        <f>(JI10+JI13)*0.220462</f>
        <v>670.20447999999999</v>
      </c>
      <c r="JJ14" s="36">
        <f>(JJ10+JJ13)*0.220462</f>
        <v>664.47246799999994</v>
      </c>
      <c r="JK14" s="36">
        <f>(JK10+JK13)*0.220462</f>
        <v>663.81108199999994</v>
      </c>
      <c r="JL14" s="36">
        <f>(JL10+JL13)*0.220462</f>
        <v>655.21306399999992</v>
      </c>
      <c r="JM14" s="36"/>
      <c r="JN14" s="36"/>
      <c r="JO14" s="36">
        <f>(JO10+JO13)*0.220462</f>
        <v>663.37015799999995</v>
      </c>
      <c r="JP14" s="36">
        <f>(JP10+JP13)*0.220462</f>
        <v>659.84276599999998</v>
      </c>
      <c r="JQ14" s="36">
        <f>(JQ10+JQ13)*0.220462</f>
        <v>660.50415199999998</v>
      </c>
      <c r="JR14" s="36">
        <f>(JR10+JR13)*0.220462</f>
        <v>667.99986000000001</v>
      </c>
      <c r="JS14" s="36">
        <f>(JS10+JS13)*0.220462</f>
        <v>667.77939800000001</v>
      </c>
      <c r="JT14" s="36"/>
      <c r="JU14" s="36"/>
      <c r="JV14" s="36">
        <f>(JV10+JV13)*0.220462</f>
        <v>672.62956199999996</v>
      </c>
      <c r="JW14" s="36">
        <f>(JW10+JW13)*0.220462</f>
        <v>662.92923399999995</v>
      </c>
      <c r="JX14" s="36">
        <f>(JX10+JX13)*0.220462</f>
        <v>659.84276599999998</v>
      </c>
      <c r="JY14" s="36">
        <f>(JY10+JY13)*0.220462</f>
        <v>663.59061999999994</v>
      </c>
      <c r="JZ14" s="36">
        <f>(JZ10+JZ13)*0.220462</f>
        <v>666.45662600000003</v>
      </c>
      <c r="KA14" s="36"/>
      <c r="KB14" s="36"/>
      <c r="KC14" s="36">
        <f>(KC10+KC13)*0.220462</f>
        <v>672.40909999999997</v>
      </c>
      <c r="KD14" s="36">
        <f>(KD10+KD13)*0.220462</f>
        <v>663.37015799999995</v>
      </c>
      <c r="KE14" s="36">
        <f>(KE10+KE13)*0.220462</f>
        <v>663.59061999999994</v>
      </c>
      <c r="KF14" s="36">
        <f>(KF10+KF13)*0.220462</f>
        <v>658.96091799999999</v>
      </c>
      <c r="KG14" s="36">
        <f>(KG10+KG13)*0.220462</f>
        <v>658.299532</v>
      </c>
      <c r="KH14" s="36"/>
      <c r="KI14" s="36"/>
      <c r="KJ14" s="36">
        <f>(KJ10+KJ13)*0.220462</f>
        <v>658.299532</v>
      </c>
      <c r="KK14" s="36">
        <f>(KK10+KK13)*0.220462</f>
        <v>666.89755000000002</v>
      </c>
      <c r="KL14" s="36">
        <f>(KL10+KL13)*0.220462</f>
        <v>663.14969599999995</v>
      </c>
      <c r="KM14" s="36">
        <f>(KM10+KM13)*0.220462</f>
        <v>679.904808</v>
      </c>
      <c r="KN14" s="36">
        <f>(KN10+KN13)*0.220462</f>
        <v>671.52725199999998</v>
      </c>
      <c r="KO14" s="36"/>
      <c r="KP14" s="36"/>
      <c r="KQ14" s="36">
        <f>(KQ10+KQ13)*0.220462</f>
        <v>667.55893600000002</v>
      </c>
      <c r="KR14" s="36">
        <f>(KR10+KR13)*0.220462</f>
        <v>672.40909999999997</v>
      </c>
      <c r="KS14" s="36">
        <f>(KS10+KS13)*0.220462</f>
        <v>671.96817599999997</v>
      </c>
      <c r="KT14" s="36">
        <f>(KT10+KT13)*0.220462</f>
        <v>684.53450999999995</v>
      </c>
      <c r="KU14" s="36">
        <f>(KU10+KU13)*0.220462</f>
        <v>699.52592600000003</v>
      </c>
      <c r="KV14" s="36"/>
      <c r="KW14" s="36"/>
      <c r="KX14" s="36">
        <f>(KX10+KX13)*0.220462</f>
        <v>691.589294</v>
      </c>
      <c r="KY14" s="36">
        <f>(KY10+KY13)*0.220462</f>
        <v>687.18005399999993</v>
      </c>
      <c r="KZ14" s="36">
        <f>(KZ10+KZ13)*0.220462</f>
        <v>702.17147</v>
      </c>
      <c r="LA14" s="36">
        <f>(LA10+LA13)*0.220462</f>
        <v>692.91206599999998</v>
      </c>
      <c r="LB14" s="36">
        <f>(LB10+LB13)*0.220462</f>
        <v>716.50149999999996</v>
      </c>
      <c r="LC14" s="36"/>
      <c r="LD14" s="36"/>
      <c r="LE14" s="36">
        <f>(LE10+LE13)*0.220462</f>
        <v>714.73780399999998</v>
      </c>
      <c r="LF14" s="36">
        <f>(LF10+LF13)*0.220462</f>
        <v>706.13978599999996</v>
      </c>
      <c r="LG14" s="36">
        <f>(LG10+LG13)*0.220462</f>
        <v>692.91206599999998</v>
      </c>
      <c r="LH14" s="36">
        <f>(LH10+LH13)*0.220462</f>
        <v>698.42361599999992</v>
      </c>
      <c r="LI14" s="36">
        <f>(LI10+LI13)*0.220462</f>
        <v>698.42361599999992</v>
      </c>
      <c r="LJ14" s="36"/>
      <c r="LK14" s="36"/>
      <c r="LL14" s="36">
        <f>(LL10+LL13)*0.220462</f>
        <v>695.33714799999996</v>
      </c>
      <c r="LM14" s="36">
        <f>(LM10+LM13)*0.220462</f>
        <v>702.391932</v>
      </c>
      <c r="LN14" s="36">
        <f>(LN10+LN13)*0.220462</f>
        <v>707.68301999999994</v>
      </c>
      <c r="LO14" s="36">
        <f>(LO10+LO13)*0.220462</f>
        <v>696.43945799999995</v>
      </c>
      <c r="LP14" s="36">
        <f>(LP10+LP13)*0.220462</f>
        <v>700.62823600000002</v>
      </c>
      <c r="LQ14" s="36"/>
      <c r="LR14" s="36"/>
      <c r="LS14" s="36">
        <f>(LS10+LS13)*0.220462</f>
        <v>690.927908</v>
      </c>
      <c r="LT14" s="36">
        <f>(LT10+LT13)*0.220462</f>
        <v>686.07774399999994</v>
      </c>
      <c r="LU14" s="36">
        <f>(LU10+LU13)*0.220462</f>
        <v>691.589294</v>
      </c>
      <c r="LV14" s="36">
        <f>(LV10+LV13)*0.220462</f>
        <v>691.589294</v>
      </c>
      <c r="LW14" s="36">
        <f>(LW10+LW13)*0.220462</f>
        <v>697.10084399999994</v>
      </c>
      <c r="LX14" s="36"/>
      <c r="LY14" s="36"/>
      <c r="LZ14" s="36">
        <f t="shared" ref="LZ14:MD14" si="129">(LZ10+LZ13)*0.220462</f>
        <v>686.95959199999993</v>
      </c>
      <c r="MA14" s="36">
        <f t="shared" si="129"/>
        <v>687.62097799999992</v>
      </c>
      <c r="MB14" s="36">
        <f t="shared" si="129"/>
        <v>693.79391399999997</v>
      </c>
      <c r="MC14" s="36">
        <f t="shared" si="129"/>
        <v>694.23483799999997</v>
      </c>
      <c r="MD14" s="36">
        <f t="shared" si="129"/>
        <v>710.10810199999992</v>
      </c>
      <c r="ME14" s="36"/>
      <c r="MF14" s="36"/>
      <c r="MG14" s="36">
        <f t="shared" ref="MG14:MK14" si="130">(MG10+MG13)*0.220462</f>
        <v>717.82427199999995</v>
      </c>
      <c r="MH14" s="36">
        <f t="shared" si="130"/>
        <v>717.82427199999995</v>
      </c>
      <c r="MI14" s="36">
        <f t="shared" si="130"/>
        <v>714.95826599999998</v>
      </c>
      <c r="MJ14" s="36">
        <f t="shared" si="130"/>
        <v>745.822946</v>
      </c>
      <c r="MK14" s="36">
        <f t="shared" si="130"/>
        <v>746.70479399999999</v>
      </c>
      <c r="ML14" s="36"/>
      <c r="MM14" s="36"/>
      <c r="MN14" s="36">
        <f t="shared" ref="MN14:MR14" si="131">(MN10+MN13)*0.220462</f>
        <v>757.066508</v>
      </c>
      <c r="MO14" s="36">
        <f t="shared" si="131"/>
        <v>783.08102399999996</v>
      </c>
      <c r="MP14" s="36">
        <f t="shared" si="131"/>
        <v>778.892246</v>
      </c>
      <c r="MQ14" s="36">
        <f t="shared" si="131"/>
        <v>791.23811799999999</v>
      </c>
      <c r="MR14" s="36">
        <f t="shared" si="131"/>
        <v>789.03349800000001</v>
      </c>
      <c r="MS14" s="36"/>
      <c r="MT14" s="36"/>
      <c r="MU14" s="36">
        <f t="shared" ref="MU14:MY14" si="132">(MU10+MU13)*0.220462</f>
        <v>786.60841599999992</v>
      </c>
      <c r="MV14" s="36">
        <f t="shared" si="132"/>
        <v>786.60841599999992</v>
      </c>
      <c r="MW14" s="36">
        <f t="shared" ref="MW14" si="133">(MW10+MW13)*0.220462</f>
        <v>786.60841599999992</v>
      </c>
      <c r="MX14" s="36">
        <f t="shared" si="132"/>
        <v>804.24537599999996</v>
      </c>
      <c r="MY14" s="36">
        <f t="shared" si="132"/>
        <v>811.961546</v>
      </c>
      <c r="MZ14" s="36"/>
      <c r="NA14" s="36"/>
      <c r="NB14" s="36">
        <f t="shared" ref="NB14:NC14" si="134">(NB10+NB13)*0.220462</f>
        <v>817.25263399999994</v>
      </c>
      <c r="NC14" s="36">
        <f t="shared" si="134"/>
        <v>817.25263399999994</v>
      </c>
    </row>
    <row r="15" spans="1:367" x14ac:dyDescent="0.25">
      <c r="A15" s="17" t="s">
        <v>82</v>
      </c>
      <c r="B15" s="22"/>
      <c r="C15" s="22">
        <f>C14*C20</f>
        <v>2331.211044096</v>
      </c>
      <c r="D15" s="22">
        <f>D14*D20</f>
        <v>2315.993875008</v>
      </c>
      <c r="E15" s="22">
        <f>E14*E20</f>
        <v>2306.7455822928</v>
      </c>
      <c r="F15" s="22"/>
      <c r="G15" s="22"/>
      <c r="H15" s="22">
        <f>H14*H20</f>
        <v>2314.7318182427998</v>
      </c>
      <c r="I15" s="22">
        <f>I14*I20</f>
        <v>2303.2026697679999</v>
      </c>
      <c r="J15" s="22">
        <f>J14*J20</f>
        <v>2297.4524916991995</v>
      </c>
      <c r="K15" s="22">
        <f>K14*K20</f>
        <v>2295.2207107807999</v>
      </c>
      <c r="L15" s="22">
        <f>L14*L20</f>
        <v>2330.9863051331999</v>
      </c>
      <c r="M15" s="22"/>
      <c r="N15" s="22"/>
      <c r="O15" s="22">
        <f>O14*O20</f>
        <v>2333.5897849836001</v>
      </c>
      <c r="P15" s="22">
        <f>P14*P20</f>
        <v>2355.4306466768003</v>
      </c>
      <c r="Q15" s="22">
        <f>Q14*Q20</f>
        <v>2364.0206839523998</v>
      </c>
      <c r="R15" s="22">
        <f>R14*R20</f>
        <v>2442.0980508231996</v>
      </c>
      <c r="S15" s="22">
        <f>S14*S20</f>
        <v>2471.6359243685997</v>
      </c>
      <c r="T15" s="22"/>
      <c r="U15" s="22"/>
      <c r="V15" s="22">
        <f>V14*V20</f>
        <v>2486.0768247083997</v>
      </c>
      <c r="W15" s="22">
        <f>W14*W20</f>
        <v>2475.9961997584001</v>
      </c>
      <c r="X15" s="22">
        <f>X14*X20</f>
        <v>2544.4987255996002</v>
      </c>
      <c r="Y15" s="22">
        <f>Y14*Y20</f>
        <v>2543.3468998344001</v>
      </c>
      <c r="Z15" s="22">
        <f>Z14*Z20</f>
        <v>2573.4916611733997</v>
      </c>
      <c r="AA15" s="22"/>
      <c r="AB15" s="22"/>
      <c r="AC15" s="22">
        <f>AC14*AC20</f>
        <v>2553.5760720799999</v>
      </c>
      <c r="AD15" s="22">
        <f>AD14*AD20</f>
        <v>2521.6528878793997</v>
      </c>
      <c r="AE15" s="22">
        <f>AE14*AE20</f>
        <v>2524.0724362831997</v>
      </c>
      <c r="AF15" s="22">
        <f>AF14*AF20</f>
        <v>2461.0043428343997</v>
      </c>
      <c r="AG15" s="22">
        <f>AG14*AG20</f>
        <v>2490.5942454117999</v>
      </c>
      <c r="AH15" s="22"/>
      <c r="AI15" s="22"/>
      <c r="AJ15" s="22">
        <f>AJ14*AJ20</f>
        <v>2473.7359571958</v>
      </c>
      <c r="AK15" s="22">
        <f>AK14*AK20</f>
        <v>2549.6700145487998</v>
      </c>
      <c r="AL15" s="22">
        <f>AL14*AL20</f>
        <v>2611.3988454400001</v>
      </c>
      <c r="AM15" s="22">
        <f>AM14*AM20</f>
        <v>2616.2950859979996</v>
      </c>
      <c r="AN15" s="22">
        <f>AN14*AN20</f>
        <v>2620.5801397534001</v>
      </c>
      <c r="AO15" s="22"/>
      <c r="AP15" s="22"/>
      <c r="AQ15" s="22">
        <f>AQ14*AQ20</f>
        <v>2583.2412624303997</v>
      </c>
      <c r="AR15" s="22">
        <f>AR14*AR20</f>
        <v>2551.1902102697995</v>
      </c>
      <c r="AS15" s="22">
        <f>AS14*AS20</f>
        <v>2521.9509304571998</v>
      </c>
      <c r="AT15" s="22">
        <f>AT14*AT20</f>
        <v>2579.3292744713999</v>
      </c>
      <c r="AU15" s="22">
        <f>AU14*AU20</f>
        <v>2537.7514199510001</v>
      </c>
      <c r="AV15" s="22"/>
      <c r="AW15" s="22"/>
      <c r="AX15" s="22">
        <f>AX14*AX20</f>
        <v>2521.2480094164002</v>
      </c>
      <c r="AY15" s="22">
        <f>AY14*AY20</f>
        <v>2521.2480094164002</v>
      </c>
      <c r="AZ15" s="22">
        <v>2521.2480094164002</v>
      </c>
      <c r="BA15" s="22">
        <f>BA14*BA20</f>
        <v>2540.5541092646004</v>
      </c>
      <c r="BB15" s="22">
        <f>BB14*BB20</f>
        <v>2524.1360616163997</v>
      </c>
      <c r="BC15" s="22"/>
      <c r="BD15" s="22"/>
      <c r="BE15" s="22">
        <f t="shared" ref="BE15:BJ15" si="135">BE14*BE20</f>
        <v>2540.9804607263995</v>
      </c>
      <c r="BF15" s="22">
        <f t="shared" si="135"/>
        <v>2485.7886808743997</v>
      </c>
      <c r="BG15" s="79">
        <f t="shared" si="135"/>
        <v>2469.0966210063998</v>
      </c>
      <c r="BH15" s="22">
        <f t="shared" si="135"/>
        <v>2469.0966210063998</v>
      </c>
      <c r="BI15" s="58">
        <f t="shared" si="135"/>
        <v>0</v>
      </c>
      <c r="BJ15" s="22">
        <f t="shared" si="135"/>
        <v>2481.1074569050002</v>
      </c>
      <c r="BK15" s="22"/>
      <c r="BL15" s="22"/>
      <c r="BM15" s="22">
        <v>2481.1074569050002</v>
      </c>
      <c r="BN15" s="22">
        <v>2481.1074569050002</v>
      </c>
      <c r="BO15" s="22">
        <f>BO14*BO20</f>
        <v>2474.8468872600001</v>
      </c>
      <c r="BP15" s="22">
        <f>BP14*BP20</f>
        <v>2478.2522314967996</v>
      </c>
      <c r="BQ15" s="22">
        <f>BQ14*BQ20</f>
        <v>2480.3204075650001</v>
      </c>
      <c r="BR15" s="22"/>
      <c r="BS15" s="22"/>
      <c r="BT15" s="22">
        <f>BT14*BT20</f>
        <v>2467.2515304359999</v>
      </c>
      <c r="BU15" s="22">
        <f>BU14*BU20</f>
        <v>2469.4871914856003</v>
      </c>
      <c r="BV15" s="22">
        <f>BV14*BV20</f>
        <v>2462.2690451435997</v>
      </c>
      <c r="BW15" s="22">
        <f>BW14*BW20</f>
        <v>2450.2058495199999</v>
      </c>
      <c r="BX15" s="22">
        <f>BX14*BX20</f>
        <v>2453.8285472425996</v>
      </c>
      <c r="BY15" s="22"/>
      <c r="BZ15" s="22"/>
      <c r="CA15" s="22">
        <f>CA14*CA20</f>
        <v>2439.7566561983999</v>
      </c>
      <c r="CB15" s="22">
        <f>CB14*CB20</f>
        <v>2400.7640713671999</v>
      </c>
      <c r="CC15" s="22">
        <f>CC14*CC20</f>
        <v>2436.9163560675997</v>
      </c>
      <c r="CD15" s="22">
        <f>CD14*CD20</f>
        <v>2393.7111392480001</v>
      </c>
      <c r="CE15" s="22">
        <f>CE14*CE20</f>
        <v>2383.8607207184</v>
      </c>
      <c r="CF15" s="22"/>
      <c r="CG15" s="22"/>
      <c r="CH15" s="22">
        <f>CH14*CH20</f>
        <v>2403.3180795447997</v>
      </c>
      <c r="CI15" s="22">
        <f>CI14*CI20</f>
        <v>2381.148001947</v>
      </c>
      <c r="CJ15" s="22">
        <f>CJ14*CJ20</f>
        <v>2433.0091962264</v>
      </c>
      <c r="CK15" s="22">
        <f>CK14*CK20</f>
        <v>2434.4881655534</v>
      </c>
      <c r="CL15" s="22">
        <f>CL14*CL20</f>
        <v>2358.8363436527998</v>
      </c>
      <c r="CM15" s="22"/>
      <c r="CN15" s="22"/>
      <c r="CO15" s="22">
        <f>CO14*CO20</f>
        <v>2359.4899914365997</v>
      </c>
      <c r="CP15" s="22">
        <f>CP14*CP20</f>
        <v>2374.4019308856</v>
      </c>
      <c r="CQ15" s="22">
        <f>CQ14*CQ20</f>
        <v>2355.4984607880001</v>
      </c>
      <c r="CR15" s="22">
        <f>CR14*CR20</f>
        <v>2433.9207625039999</v>
      </c>
      <c r="CS15" s="22">
        <f>CS14*CS20</f>
        <v>2413.7252307630001</v>
      </c>
      <c r="CT15" s="22"/>
      <c r="CU15" s="22"/>
      <c r="CV15" s="22">
        <f>CV14*CV20</f>
        <v>2410.0098949080002</v>
      </c>
      <c r="CW15" s="22">
        <f>CW14*CW20</f>
        <v>2404.0869628159999</v>
      </c>
      <c r="CX15" s="22">
        <f>CX14*CX20</f>
        <v>2406.5560049388</v>
      </c>
      <c r="CY15" s="22">
        <f>CY14*CY20</f>
        <v>2385.3972526735997</v>
      </c>
      <c r="CZ15" s="22">
        <f>CZ14*CZ20</f>
        <v>2409.1348812299998</v>
      </c>
      <c r="DA15" s="22"/>
      <c r="DB15" s="22"/>
      <c r="DC15" s="22">
        <f>DC14*DC20</f>
        <v>2399.9845397813997</v>
      </c>
      <c r="DD15" s="22">
        <f>DD14*DD20</f>
        <v>2437.917738564</v>
      </c>
      <c r="DE15" s="22">
        <f>DE14*DE20</f>
        <v>2452.2780159504</v>
      </c>
      <c r="DF15" s="22">
        <f>DF14*DF20</f>
        <v>2473.3058578799996</v>
      </c>
      <c r="DG15" s="22">
        <v>2473.3058578799996</v>
      </c>
      <c r="DH15" s="22"/>
      <c r="DI15" s="22"/>
      <c r="DJ15" s="22">
        <f>DJ14*DJ20</f>
        <v>2456.0498562160001</v>
      </c>
      <c r="DK15" s="22">
        <f>DK14*DK20</f>
        <v>2465.4703738456001</v>
      </c>
      <c r="DL15" s="22">
        <f>DL14*DL20</f>
        <v>2465.3690936027997</v>
      </c>
      <c r="DM15" s="22">
        <f>DM14*DM20</f>
        <v>2446.7593229815998</v>
      </c>
      <c r="DN15" s="22">
        <f>DN14*DN20</f>
        <v>2439.4605316399998</v>
      </c>
      <c r="DO15" s="22"/>
      <c r="DP15" s="22"/>
      <c r="DQ15" s="22">
        <f>DQ14*DQ20</f>
        <v>2454.0266323496003</v>
      </c>
      <c r="DR15" s="22">
        <f>DR14*DR20</f>
        <v>2416.0893550199999</v>
      </c>
      <c r="DS15" s="22">
        <v>2416.0893550199999</v>
      </c>
      <c r="DT15" s="22">
        <v>2416.0893550199999</v>
      </c>
      <c r="DU15" s="22">
        <f>DU14*DU20</f>
        <v>2367.8257037490002</v>
      </c>
      <c r="DV15" s="22"/>
      <c r="DW15" s="22"/>
      <c r="DX15" s="22">
        <f>DX14*DX20</f>
        <v>2388.1284682067999</v>
      </c>
      <c r="DY15" s="22">
        <f>DY14*DY20</f>
        <v>2418.5040091673995</v>
      </c>
      <c r="DZ15" s="22">
        <f t="shared" ref="DZ15:EB15" si="136">DZ14*DZ20</f>
        <v>2394.6692891461998</v>
      </c>
      <c r="EA15" s="22">
        <f t="shared" si="136"/>
        <v>2399.8276369760001</v>
      </c>
      <c r="EB15" s="22">
        <f t="shared" si="136"/>
        <v>2416.7650710499997</v>
      </c>
      <c r="EC15" s="22"/>
      <c r="ED15" s="22"/>
      <c r="EE15" s="22">
        <f>EE14*EE20</f>
        <v>2466.5957662169999</v>
      </c>
      <c r="EF15" s="22">
        <f>EF14*EF20</f>
        <v>2493.6182344809999</v>
      </c>
      <c r="EG15" s="22">
        <f t="shared" ref="EG15:EI15" si="137">EG14*EG20</f>
        <v>2553.8545596783997</v>
      </c>
      <c r="EH15" s="22">
        <f t="shared" si="137"/>
        <v>2603.1529052539995</v>
      </c>
      <c r="EI15" s="22">
        <f t="shared" si="137"/>
        <v>2576.9129007204001</v>
      </c>
      <c r="EJ15" s="22"/>
      <c r="EK15" s="22"/>
      <c r="EL15" s="22">
        <f>EL14*EL20</f>
        <v>2552.2766690519993</v>
      </c>
      <c r="EM15" s="22">
        <f>EM14*EM20</f>
        <v>2504.5957649856</v>
      </c>
      <c r="EN15" s="22">
        <f t="shared" ref="EN15:EP15" si="138">EN14*EN20</f>
        <v>2519.4226501949997</v>
      </c>
      <c r="EO15" s="22">
        <f t="shared" si="138"/>
        <v>2481.0083592360002</v>
      </c>
      <c r="EP15" s="22">
        <f t="shared" si="138"/>
        <v>2498.6437539558001</v>
      </c>
      <c r="EQ15" s="22"/>
      <c r="ER15" s="22"/>
      <c r="ES15" s="22">
        <f>ES14*ES20</f>
        <v>2491.7029047173996</v>
      </c>
      <c r="ET15" s="22">
        <f>ET14*ET20</f>
        <v>2529.4691696735995</v>
      </c>
      <c r="EU15" s="22">
        <f t="shared" ref="EU15:EW15" si="139">EU14*EU20</f>
        <v>2522.3323297171996</v>
      </c>
      <c r="EV15" s="22">
        <f t="shared" si="139"/>
        <v>2537.5146658091999</v>
      </c>
      <c r="EW15" s="22">
        <f t="shared" si="139"/>
        <v>2501.0116701592001</v>
      </c>
      <c r="EX15" s="22"/>
      <c r="EY15" s="22"/>
      <c r="EZ15" s="22">
        <f>EZ14*EZ20</f>
        <v>2453.8743371999999</v>
      </c>
      <c r="FA15" s="22">
        <f>FA14*FA20</f>
        <v>2465.3057989626</v>
      </c>
      <c r="FB15" s="22">
        <f t="shared" ref="FB15:FD15" si="140">FB14*FB20</f>
        <v>2444.5306285311995</v>
      </c>
      <c r="FC15" s="22">
        <f t="shared" si="140"/>
        <v>2489.3746275815997</v>
      </c>
      <c r="FD15" s="22">
        <f t="shared" si="140"/>
        <v>2464.1051849567998</v>
      </c>
      <c r="FE15" s="22"/>
      <c r="FF15" s="22"/>
      <c r="FG15" s="22">
        <f>FG14*FG20</f>
        <v>2461.5236631215998</v>
      </c>
      <c r="FH15" s="22">
        <f>FH14*FH20</f>
        <v>2413.7932873823997</v>
      </c>
      <c r="FI15" s="22">
        <f t="shared" ref="FI15:FK15" si="141">FI14*FI20</f>
        <v>2394.5366371608002</v>
      </c>
      <c r="FJ15" s="22">
        <f t="shared" si="141"/>
        <v>2416.0640459823999</v>
      </c>
      <c r="FK15" s="22">
        <f t="shared" si="141"/>
        <v>2405.1282048419998</v>
      </c>
      <c r="FL15" s="22"/>
      <c r="FM15" s="22"/>
      <c r="FN15" s="22">
        <f>FN14*FN20</f>
        <v>2421.3563685696004</v>
      </c>
      <c r="FO15" s="22">
        <f>FO14*FO20</f>
        <v>2411.148029983</v>
      </c>
      <c r="FP15" s="22">
        <f t="shared" ref="FP15:FR15" si="142">FP14*FP20</f>
        <v>2396.1362212479999</v>
      </c>
      <c r="FQ15" s="22">
        <f t="shared" si="142"/>
        <v>2396.1362212479999</v>
      </c>
      <c r="FR15" s="22">
        <f t="shared" si="142"/>
        <v>2380.2035206928003</v>
      </c>
      <c r="FS15" s="22"/>
      <c r="FT15" s="22"/>
      <c r="FU15" s="22">
        <f>FU14*FU20</f>
        <v>2380.2035206928003</v>
      </c>
      <c r="FV15" s="22">
        <f>FV14*FV20</f>
        <v>2364.2344880000001</v>
      </c>
      <c r="FW15" s="22">
        <f t="shared" ref="FW15:FY15" si="143">FW14*FW20</f>
        <v>2356.6523148035999</v>
      </c>
      <c r="FX15" s="22">
        <f t="shared" si="143"/>
        <v>2377.4941529438001</v>
      </c>
      <c r="FY15" s="22">
        <f t="shared" si="143"/>
        <v>2343.973148352</v>
      </c>
      <c r="FZ15" s="22"/>
      <c r="GA15" s="22"/>
      <c r="GB15" s="22">
        <f>GB14*GB20</f>
        <v>2313.6631507439997</v>
      </c>
      <c r="GC15" s="22">
        <f>GC14*GC20</f>
        <v>2368.4441217051999</v>
      </c>
      <c r="GD15" s="22">
        <f t="shared" ref="GD15:GF15" si="144">GD14*GD20</f>
        <v>2359.5850326047998</v>
      </c>
      <c r="GE15" s="22">
        <f t="shared" si="144"/>
        <v>2326.7721299107998</v>
      </c>
      <c r="GF15" s="22">
        <f t="shared" si="144"/>
        <v>2319.3826845947997</v>
      </c>
      <c r="GG15" s="22"/>
      <c r="GH15" s="22"/>
      <c r="GI15" s="22">
        <f>GI14*GI20</f>
        <v>2312.6215118863997</v>
      </c>
      <c r="GJ15" s="22">
        <f>GJ14*GJ20</f>
        <v>2301.5310386992001</v>
      </c>
      <c r="GK15" s="22">
        <f t="shared" ref="GK15:GM15" si="145">GK14*GK20</f>
        <v>2299.4031835675996</v>
      </c>
      <c r="GL15" s="22">
        <f t="shared" si="145"/>
        <v>2339.0425157220002</v>
      </c>
      <c r="GM15" s="22">
        <f t="shared" si="145"/>
        <v>2337.2966550977999</v>
      </c>
      <c r="GN15" s="22"/>
      <c r="GO15" s="22"/>
      <c r="GP15" s="22">
        <f>GP14*GP20</f>
        <v>2393.3151894959997</v>
      </c>
      <c r="GQ15" s="22">
        <f>GQ14*GQ20</f>
        <v>2379.5488587837999</v>
      </c>
      <c r="GR15" s="22">
        <f t="shared" ref="GR15:GS15" si="146">GR14*GR20</f>
        <v>2353.4620532939998</v>
      </c>
      <c r="GS15" s="22">
        <f t="shared" si="146"/>
        <v>2333.8209614368002</v>
      </c>
      <c r="GT15" s="22">
        <f>GT14*GT20</f>
        <v>2350.21861635</v>
      </c>
      <c r="GU15" s="22"/>
      <c r="GV15" s="22"/>
      <c r="GW15" s="22">
        <f>GW14*GW20</f>
        <v>2326.2107675202001</v>
      </c>
      <c r="GX15" s="22">
        <f>GX14*GX20</f>
        <v>2356.1377564956001</v>
      </c>
      <c r="GY15" s="22">
        <f t="shared" ref="GY15:GZ15" si="147">GY14*GY20</f>
        <v>2395.1822821740002</v>
      </c>
      <c r="GZ15" s="22">
        <f t="shared" si="147"/>
        <v>2433.8295353283997</v>
      </c>
      <c r="HA15" s="22">
        <f>HA14*HA20</f>
        <v>2401.9248037972002</v>
      </c>
      <c r="HB15" s="22"/>
      <c r="HC15" s="22"/>
      <c r="HD15" s="22">
        <f>HD14*HD20</f>
        <v>2492.8431562276</v>
      </c>
      <c r="HE15" s="22">
        <f>HE14*HE20</f>
        <v>2490.5803122133998</v>
      </c>
      <c r="HF15" s="22">
        <f t="shared" ref="HF15:HG15" si="148">HF14*HF20</f>
        <v>2452.5059295659998</v>
      </c>
      <c r="HG15" s="22">
        <f t="shared" si="148"/>
        <v>2454.9776172327997</v>
      </c>
      <c r="HH15" s="22">
        <f>HH14*HH20</f>
        <v>2561.0908279967998</v>
      </c>
      <c r="HI15" s="22"/>
      <c r="HJ15" s="22"/>
      <c r="HK15" s="22">
        <f>HK14*HK20</f>
        <v>2569.8542365891999</v>
      </c>
      <c r="HL15" s="22">
        <f>HL14*HL20</f>
        <v>2585.0298265439997</v>
      </c>
      <c r="HM15" s="22">
        <f t="shared" ref="HM15:HN15" si="149">HM14*HM20</f>
        <v>2623.1261451604</v>
      </c>
      <c r="HN15" s="22">
        <f t="shared" si="149"/>
        <v>2646.2202892311998</v>
      </c>
      <c r="HO15" s="22">
        <f>HO14*HO20</f>
        <v>2716.8200039398002</v>
      </c>
      <c r="HP15" s="22"/>
      <c r="HQ15" s="22"/>
      <c r="HR15" s="22">
        <f>HR14*HR20</f>
        <v>2717.1035842104002</v>
      </c>
      <c r="HS15" s="22">
        <f>HS14*HS20</f>
        <v>2669.0551920362</v>
      </c>
      <c r="HT15" s="22">
        <f t="shared" ref="HT15:HU15" si="150">HT14*HT20</f>
        <v>2659.0739734019999</v>
      </c>
      <c r="HU15" s="22">
        <f t="shared" si="150"/>
        <v>2699.4181887090003</v>
      </c>
      <c r="HV15" s="22">
        <f>HV14*HV20</f>
        <v>2696.3734982579995</v>
      </c>
      <c r="HW15" s="22"/>
      <c r="HX15" s="22"/>
      <c r="HY15" s="22">
        <f>HY14*HY20</f>
        <v>2670.5701407615998</v>
      </c>
      <c r="HZ15" s="22">
        <f>HZ14*HZ20</f>
        <v>2649.3933987972005</v>
      </c>
      <c r="IA15" s="22">
        <f t="shared" ref="IA15:IB15" si="151">IA14*IA20</f>
        <v>2678.2774040968002</v>
      </c>
      <c r="IB15" s="22">
        <f t="shared" si="151"/>
        <v>2696.1088115808002</v>
      </c>
      <c r="IC15" s="22">
        <f>IC14*IC20</f>
        <v>2705.2317055103999</v>
      </c>
      <c r="ID15" s="22"/>
      <c r="IE15" s="22"/>
      <c r="IF15" s="22">
        <f>IF14*IF20</f>
        <v>2732.7495518884002</v>
      </c>
      <c r="IG15" s="22">
        <f>IG14*IG20</f>
        <v>2703.4341024547998</v>
      </c>
      <c r="IH15" s="22">
        <f t="shared" ref="IH15:II15" si="152">IH14*IH20</f>
        <v>2712.7257379991997</v>
      </c>
      <c r="II15" s="22">
        <f t="shared" si="152"/>
        <v>2781.2665580898001</v>
      </c>
      <c r="IJ15" s="22">
        <f>IJ14*IJ20</f>
        <v>2786.2126010135999</v>
      </c>
      <c r="IK15" s="22"/>
      <c r="IL15" s="22"/>
      <c r="IM15" s="22">
        <f>IM14*IM20</f>
        <v>2799.4091035943998</v>
      </c>
      <c r="IN15" s="22">
        <f>IN14*IN20</f>
        <v>2761.3654313036</v>
      </c>
      <c r="IO15" s="22">
        <f t="shared" ref="IO15" si="153">IO14*IO20</f>
        <v>2736.1365536867997</v>
      </c>
      <c r="IP15" s="109">
        <f>IP14*IP20</f>
        <v>2672.4348965424001</v>
      </c>
      <c r="IQ15" s="22">
        <f>IQ14*IQ20</f>
        <v>2659.6600936751997</v>
      </c>
      <c r="IR15" s="22"/>
      <c r="IS15" s="22"/>
      <c r="IT15" s="22">
        <f>IT14*IT20</f>
        <v>2656.4663047735999</v>
      </c>
      <c r="IU15" s="22">
        <f>IU14*IU20</f>
        <v>2716.8147348980001</v>
      </c>
      <c r="IV15" s="22">
        <f t="shared" ref="IV15" si="154">IV14*IV20</f>
        <v>2716.6369102488002</v>
      </c>
      <c r="IW15" s="22">
        <f>IW14*IW20</f>
        <v>2733.3637590203998</v>
      </c>
      <c r="IX15" s="22">
        <f>IX14*IX20</f>
        <v>2734.4365271123997</v>
      </c>
      <c r="IY15" s="22"/>
      <c r="IZ15" s="22"/>
      <c r="JA15" s="22">
        <f>JA14*JA20</f>
        <v>2850.7834516391999</v>
      </c>
      <c r="JB15" s="22">
        <f>JB14*JB20</f>
        <v>2806.2492237449997</v>
      </c>
      <c r="JC15" s="22">
        <f t="shared" ref="JC15" si="155">JC14*JC20</f>
        <v>2806.2758555545997</v>
      </c>
      <c r="JD15" s="22">
        <f>JD14*JD20</f>
        <v>2816.8634769660002</v>
      </c>
      <c r="JE15" s="22">
        <f>JE14*JE20</f>
        <v>2782.6526688224003</v>
      </c>
      <c r="JF15" s="22"/>
      <c r="JG15" s="22"/>
      <c r="JH15" s="22">
        <f>JH14*JH20</f>
        <v>2759.1099066277998</v>
      </c>
      <c r="JI15" s="22">
        <f>JI14*JI20</f>
        <v>2795.9590496639998</v>
      </c>
      <c r="JJ15" s="22">
        <f t="shared" ref="JJ15" si="156">JJ14*JJ20</f>
        <v>2756.6969279915998</v>
      </c>
      <c r="JK15" s="22">
        <f>JK14*JK20</f>
        <v>2752.5590326212</v>
      </c>
      <c r="JL15" s="22">
        <f>JL14*JL20</f>
        <v>2724.6380053375997</v>
      </c>
      <c r="JM15" s="22"/>
      <c r="JN15" s="22"/>
      <c r="JO15" s="22">
        <f>JO14*JO20</f>
        <v>2762.3396749277999</v>
      </c>
      <c r="JP15" s="22">
        <f>JP14*JP20</f>
        <v>2753.9857524541999</v>
      </c>
      <c r="JQ15" s="22">
        <f t="shared" ref="JQ15" si="157">JQ14*JQ20</f>
        <v>2708.6614769368002</v>
      </c>
      <c r="JR15" s="22">
        <f>JR14*JR20</f>
        <v>2739.4006258740001</v>
      </c>
      <c r="JS15" s="22">
        <f>JS14*JS20</f>
        <v>2711.6518014585999</v>
      </c>
      <c r="JT15" s="22"/>
      <c r="JU15" s="22"/>
      <c r="JV15" s="22">
        <f>JV14*JV20</f>
        <v>2736.5933729970002</v>
      </c>
      <c r="JW15" s="22">
        <f>JW14*JW20</f>
        <v>2709.0603147409997</v>
      </c>
      <c r="JX15" s="22">
        <f t="shared" ref="JX15" si="158">JX14*JX20</f>
        <v>2702.1221110466004</v>
      </c>
      <c r="JY15" s="22">
        <f>JY14*JY20</f>
        <v>2730.1445288039999</v>
      </c>
      <c r="JZ15" s="22">
        <f>JZ14*JZ20</f>
        <v>2736.2709693682</v>
      </c>
      <c r="KA15" s="22"/>
      <c r="KB15" s="22"/>
      <c r="KC15" s="22">
        <f>KC14*KC20</f>
        <v>2774.3599466000001</v>
      </c>
      <c r="KD15" s="22">
        <f>KD14*KD20</f>
        <v>2751.9911004629998</v>
      </c>
      <c r="KE15" s="22">
        <f t="shared" ref="KE15" si="159">KE14*KE20</f>
        <v>2750.9149152099999</v>
      </c>
      <c r="KF15" s="22">
        <f>KF14*KF20</f>
        <v>2731.7224855690001</v>
      </c>
      <c r="KG15" s="22">
        <f>KG14*KG20</f>
        <v>2723.5826537435996</v>
      </c>
      <c r="KH15" s="22"/>
      <c r="KI15" s="22"/>
      <c r="KJ15" s="22">
        <f>KJ14*KJ20</f>
        <v>2723.5826537435996</v>
      </c>
      <c r="KK15" s="22">
        <f>KK14*KK20</f>
        <v>2724.6099405249997</v>
      </c>
      <c r="KL15" s="22">
        <f t="shared" ref="KL15" si="160">KL14*KL20</f>
        <v>2700.2129321727994</v>
      </c>
      <c r="KM15" s="22">
        <f>KM14*KM20</f>
        <v>2725.4664133488004</v>
      </c>
      <c r="KN15" s="22">
        <f>KN14*KN20</f>
        <v>2694.8388622759999</v>
      </c>
      <c r="KO15" s="22"/>
      <c r="KP15" s="22"/>
      <c r="KQ15" s="22">
        <f>KQ14*KQ20</f>
        <v>2656.1502504504001</v>
      </c>
      <c r="KR15" s="22">
        <f>KR14*KR20</f>
        <v>2685.80366813</v>
      </c>
      <c r="KS15" s="22">
        <f t="shared" ref="KS15" si="161">KS14*KS20</f>
        <v>2700.2369184383997</v>
      </c>
      <c r="KT15" s="22">
        <f>KT14*KT20</f>
        <v>2740.7392711379998</v>
      </c>
      <c r="KU15" s="22">
        <f>KU14*KU20</f>
        <v>2782.9239914058003</v>
      </c>
      <c r="KV15" s="22"/>
      <c r="KW15" s="22"/>
      <c r="KX15" s="22">
        <f>KX14*KX20</f>
        <v>2760.7553027186</v>
      </c>
      <c r="KY15" s="22">
        <f>KY14*KY20</f>
        <v>2772.6340818791996</v>
      </c>
      <c r="KZ15" s="22">
        <f t="shared" ref="KZ15" si="162">KZ14*KZ20</f>
        <v>2833.1214471559997</v>
      </c>
      <c r="LA15" s="22">
        <f>LA14*LA20</f>
        <v>2835.6733388983998</v>
      </c>
      <c r="LB15" s="22">
        <f>LB14*LB20</f>
        <v>2977.4936333999995</v>
      </c>
      <c r="LC15" s="22"/>
      <c r="LD15" s="22"/>
      <c r="LE15" s="22">
        <f>LE14*LE20</f>
        <v>2970.1644183023996</v>
      </c>
      <c r="LF15" s="22">
        <f>LF14*LF20</f>
        <v>2948.3454484857998</v>
      </c>
      <c r="LG15" s="22">
        <f t="shared" ref="LG15" si="163">LG14*LG20</f>
        <v>2893.8779524423999</v>
      </c>
      <c r="LH15" s="22">
        <f>LH14*LH20</f>
        <v>2921.15677392</v>
      </c>
      <c r="LI15" s="22">
        <f>LI14*LI20</f>
        <v>2921.15677392</v>
      </c>
      <c r="LJ15" s="22"/>
      <c r="LK15" s="22"/>
      <c r="LL15" s="22">
        <f>LL14*LL20</f>
        <v>2907.9694866507998</v>
      </c>
      <c r="LM15" s="22">
        <f>LM14*LM20</f>
        <v>2955.5247714695997</v>
      </c>
      <c r="LN15" s="22">
        <f t="shared" ref="LN15" si="164">LN14*LN20</f>
        <v>2974.1794281539997</v>
      </c>
      <c r="LO15" s="22">
        <f>LO14*LO20</f>
        <v>2925.4635872747995</v>
      </c>
      <c r="LP15" s="22">
        <f>LP14*LP20</f>
        <v>2930.4476598935998</v>
      </c>
      <c r="LQ15" s="22"/>
      <c r="LR15" s="22"/>
      <c r="LS15" s="22">
        <f>LS14*LS20</f>
        <v>2907.6319152364003</v>
      </c>
      <c r="LT15" s="22">
        <f>LT14*LT20</f>
        <v>2919.4666240431998</v>
      </c>
      <c r="LU15" s="22">
        <f t="shared" ref="LU15" si="165">LU14*LU20</f>
        <v>2945.8937567223998</v>
      </c>
      <c r="LV15" s="22">
        <f>LV14*LV20</f>
        <v>2937.4563673355997</v>
      </c>
      <c r="LW15" s="22">
        <f>LW14*LW20</f>
        <v>2944.1357045495997</v>
      </c>
      <c r="LX15" s="22"/>
      <c r="LY15" s="22"/>
      <c r="LZ15" s="22">
        <f t="shared" ref="LZ15:MD15" si="166">LZ14*LZ20</f>
        <v>2902.7477559959998</v>
      </c>
      <c r="MA15" s="22">
        <f t="shared" si="166"/>
        <v>2888.1456317955995</v>
      </c>
      <c r="MB15" s="22">
        <f t="shared" si="166"/>
        <v>2908.3840874880002</v>
      </c>
      <c r="MC15" s="22">
        <f t="shared" si="166"/>
        <v>2924.8113724939999</v>
      </c>
      <c r="MD15" s="22">
        <f t="shared" si="166"/>
        <v>2966.6186177253994</v>
      </c>
      <c r="ME15" s="22"/>
      <c r="MF15" s="22"/>
      <c r="MG15" s="22">
        <f t="shared" ref="MG15:MK15" si="167">MG14*MG20</f>
        <v>2978.7553815184001</v>
      </c>
      <c r="MH15" s="22">
        <f t="shared" si="167"/>
        <v>2973.2999170511998</v>
      </c>
      <c r="MI15" s="22">
        <f t="shared" si="167"/>
        <v>2941.8387771101998</v>
      </c>
      <c r="MJ15" s="22">
        <f t="shared" si="167"/>
        <v>3064.2881559356001</v>
      </c>
      <c r="MK15" s="22">
        <f t="shared" si="167"/>
        <v>3057.2334380741995</v>
      </c>
      <c r="ML15" s="22"/>
      <c r="MM15" s="22"/>
      <c r="MN15" s="22">
        <f t="shared" ref="MN15:MR15" si="168">MN14*MN20</f>
        <v>3088.4528193860001</v>
      </c>
      <c r="MO15" s="22">
        <f t="shared" si="168"/>
        <v>3185.6519137343998</v>
      </c>
      <c r="MP15" s="22">
        <f t="shared" si="168"/>
        <v>3157.7849437331997</v>
      </c>
      <c r="MQ15" s="22">
        <f t="shared" si="168"/>
        <v>3214.5631019986004</v>
      </c>
      <c r="MR15" s="22">
        <f t="shared" si="168"/>
        <v>3216.9684746957996</v>
      </c>
      <c r="MS15" s="22"/>
      <c r="MT15" s="22"/>
      <c r="MU15" s="22">
        <f t="shared" ref="MU15:MY15" si="169">MU14*MU20</f>
        <v>3205.5079560415998</v>
      </c>
      <c r="MV15" s="22">
        <f t="shared" si="169"/>
        <v>3208.8117113887997</v>
      </c>
      <c r="MW15" s="22">
        <f t="shared" ref="MW15" si="170">MW14*MW20</f>
        <v>3208.8117113887997</v>
      </c>
      <c r="MX15" s="22">
        <f t="shared" si="169"/>
        <v>3264.8341038719996</v>
      </c>
      <c r="MY15" s="22">
        <f t="shared" si="169"/>
        <v>3291.6109113293996</v>
      </c>
      <c r="MZ15" s="22"/>
      <c r="NA15" s="22"/>
      <c r="NB15" s="22">
        <f t="shared" ref="NB15:NC15" si="171">NB14*NB20</f>
        <v>3293.6098402834</v>
      </c>
      <c r="NC15" s="22">
        <f t="shared" si="171"/>
        <v>3293.6098402834</v>
      </c>
    </row>
    <row r="16" spans="1:367" x14ac:dyDescent="0.25">
      <c r="A16" s="37" t="s">
        <v>126</v>
      </c>
      <c r="B16" s="40"/>
      <c r="C16" s="40">
        <f>C13*0.22</f>
        <v>-11</v>
      </c>
      <c r="D16" s="40">
        <f>D13*0.22</f>
        <v>-6.6</v>
      </c>
      <c r="E16" s="40">
        <f>E13*0.22</f>
        <v>-13.2</v>
      </c>
      <c r="F16" s="40"/>
      <c r="G16" s="40"/>
      <c r="H16" s="40">
        <f>H13*0.22</f>
        <v>-13.2</v>
      </c>
      <c r="I16" s="40">
        <f>I13*0.22</f>
        <v>-2.2000000000000002</v>
      </c>
      <c r="J16" s="40">
        <f>J13*0.22</f>
        <v>-2.2000000000000002</v>
      </c>
      <c r="K16" s="40">
        <f>K13*0.22</f>
        <v>6.6</v>
      </c>
      <c r="L16" s="40">
        <f>L13*0.22</f>
        <v>6.6</v>
      </c>
      <c r="M16" s="40"/>
      <c r="N16" s="40"/>
      <c r="O16" s="40">
        <f>O13*0.22</f>
        <v>6.6</v>
      </c>
      <c r="P16" s="40">
        <f>P13*0.22</f>
        <v>13.2</v>
      </c>
      <c r="Q16" s="40">
        <f>Q13*0.22</f>
        <v>13.2</v>
      </c>
      <c r="R16" s="40">
        <f>R13*0.22</f>
        <v>15.4</v>
      </c>
      <c r="S16" s="40">
        <f>S13*0.22</f>
        <v>19.8</v>
      </c>
      <c r="T16" s="40"/>
      <c r="U16" s="40"/>
      <c r="V16" s="40">
        <f>V13*0.22</f>
        <v>19.8</v>
      </c>
      <c r="W16" s="40">
        <f>W13*0.22</f>
        <v>17.600000000000001</v>
      </c>
      <c r="X16" s="40">
        <f>X13*0.22</f>
        <v>22</v>
      </c>
      <c r="Y16" s="40">
        <f>Y13*0.22</f>
        <v>22</v>
      </c>
      <c r="Z16" s="40">
        <f>Z13*0.22</f>
        <v>22</v>
      </c>
      <c r="AA16" s="40"/>
      <c r="AB16" s="40"/>
      <c r="AC16" s="40">
        <f>AC13*0.22</f>
        <v>15.4</v>
      </c>
      <c r="AD16" s="40">
        <f>AD13*0.22</f>
        <v>11</v>
      </c>
      <c r="AE16" s="40">
        <f>AE13*0.22</f>
        <v>8.8000000000000007</v>
      </c>
      <c r="AF16" s="40">
        <f>AF13*0.22</f>
        <v>8.8000000000000007</v>
      </c>
      <c r="AG16" s="40">
        <f>AG13*0.22</f>
        <v>19.8</v>
      </c>
      <c r="AH16" s="40"/>
      <c r="AI16" s="40"/>
      <c r="AJ16" s="40">
        <f>AJ13*0.22</f>
        <v>8.8000000000000007</v>
      </c>
      <c r="AK16" s="40">
        <f>AK13*0.22</f>
        <v>24.2</v>
      </c>
      <c r="AL16" s="40">
        <f>AL13*0.22</f>
        <v>24.2</v>
      </c>
      <c r="AM16" s="40">
        <f>AM13*0.22</f>
        <v>24.2</v>
      </c>
      <c r="AN16" s="40">
        <f>AN13*0.22</f>
        <v>24.2</v>
      </c>
      <c r="AO16" s="40"/>
      <c r="AP16" s="40"/>
      <c r="AQ16" s="40">
        <f>AQ13*0.22</f>
        <v>24.2</v>
      </c>
      <c r="AR16" s="40">
        <f>AR13*0.22</f>
        <v>15.4</v>
      </c>
      <c r="AS16" s="40">
        <f>AS13*0.22</f>
        <v>15.4</v>
      </c>
      <c r="AT16" s="40">
        <f>AT13*0.22</f>
        <v>24.2</v>
      </c>
      <c r="AU16" s="40">
        <f>AU13*0.22</f>
        <v>19.8</v>
      </c>
      <c r="AV16" s="40"/>
      <c r="AW16" s="40"/>
      <c r="AX16" s="40">
        <f>AX13*0.22</f>
        <v>22</v>
      </c>
      <c r="AY16" s="40">
        <f>AY13*0.22</f>
        <v>22</v>
      </c>
      <c r="AZ16" s="40">
        <v>22</v>
      </c>
      <c r="BA16" s="40">
        <f>BA13*0.22</f>
        <v>6.6</v>
      </c>
      <c r="BB16" s="40">
        <f>BB13*0.22</f>
        <v>4.4000000000000004</v>
      </c>
      <c r="BC16" s="40"/>
      <c r="BD16" s="40"/>
      <c r="BE16" s="40">
        <f t="shared" ref="BE16:BJ16" si="172">BE13*0.22</f>
        <v>6.6</v>
      </c>
      <c r="BF16" s="40">
        <f t="shared" si="172"/>
        <v>2.2000000000000002</v>
      </c>
      <c r="BG16" s="70">
        <f t="shared" si="172"/>
        <v>0</v>
      </c>
      <c r="BH16" s="40">
        <f t="shared" si="172"/>
        <v>0</v>
      </c>
      <c r="BI16" s="55">
        <f t="shared" si="172"/>
        <v>0</v>
      </c>
      <c r="BJ16" s="40">
        <f t="shared" si="172"/>
        <v>-4.4000000000000004</v>
      </c>
      <c r="BK16" s="40"/>
      <c r="BL16" s="40"/>
      <c r="BM16" s="40">
        <v>-4.4000000000000004</v>
      </c>
      <c r="BN16" s="40">
        <v>-4.4000000000000004</v>
      </c>
      <c r="BO16" s="40">
        <f>BO13*0.22</f>
        <v>-4.4000000000000004</v>
      </c>
      <c r="BP16" s="40">
        <f>BP13*0.22</f>
        <v>-4.4000000000000004</v>
      </c>
      <c r="BQ16" s="40">
        <f>BQ13*0.22</f>
        <v>-6.6</v>
      </c>
      <c r="BR16" s="40"/>
      <c r="BS16" s="40"/>
      <c r="BT16" s="40">
        <f>BT13*0.22</f>
        <v>-6.6</v>
      </c>
      <c r="BU16" s="40">
        <f>BU13*0.22</f>
        <v>-8.8000000000000007</v>
      </c>
      <c r="BV16" s="40">
        <f>BV13*0.22</f>
        <v>-11</v>
      </c>
      <c r="BW16" s="40">
        <f>BW13*0.22</f>
        <v>-8.8000000000000007</v>
      </c>
      <c r="BX16" s="40">
        <f>BX13*0.22</f>
        <v>-8.8000000000000007</v>
      </c>
      <c r="BY16" s="40"/>
      <c r="BZ16" s="40"/>
      <c r="CA16" s="40">
        <f>CA13*0.22</f>
        <v>-8.8000000000000007</v>
      </c>
      <c r="CB16" s="40">
        <f>CB13*0.22</f>
        <v>-8.8000000000000007</v>
      </c>
      <c r="CC16" s="40">
        <f>CC13*0.22</f>
        <v>-2.2000000000000002</v>
      </c>
      <c r="CD16" s="40">
        <f>CD13*0.22</f>
        <v>-11</v>
      </c>
      <c r="CE16" s="40">
        <f>CE13*0.22</f>
        <v>-17.600000000000001</v>
      </c>
      <c r="CF16" s="40"/>
      <c r="CG16" s="40"/>
      <c r="CH16" s="40">
        <f>CH13*0.22</f>
        <v>-15.4</v>
      </c>
      <c r="CI16" s="40">
        <f>CI13*0.22</f>
        <v>-15.4</v>
      </c>
      <c r="CJ16" s="40">
        <f>CJ13*0.22</f>
        <v>-17.600000000000001</v>
      </c>
      <c r="CK16" s="40">
        <f>CK13*0.22</f>
        <v>-17.600000000000001</v>
      </c>
      <c r="CL16" s="40">
        <f>CL13*0.22</f>
        <v>-19.8</v>
      </c>
      <c r="CM16" s="40"/>
      <c r="CN16" s="40"/>
      <c r="CO16" s="40">
        <f>CO13*0.22</f>
        <v>-19.8</v>
      </c>
      <c r="CP16" s="40">
        <f>CP13*0.22</f>
        <v>-24.2</v>
      </c>
      <c r="CQ16" s="40">
        <f>CQ13*0.22</f>
        <v>-22</v>
      </c>
      <c r="CR16" s="40">
        <f>CR13*0.22</f>
        <v>-22</v>
      </c>
      <c r="CS16" s="40">
        <f>CS13*0.22</f>
        <v>-17.600000000000001</v>
      </c>
      <c r="CT16" s="40"/>
      <c r="CU16" s="40"/>
      <c r="CV16" s="40">
        <f>CV13*0.22</f>
        <v>-13.2</v>
      </c>
      <c r="CW16" s="40">
        <f>CW13*0.22</f>
        <v>-13.2</v>
      </c>
      <c r="CX16" s="40">
        <f>CX13*0.22</f>
        <v>-13.2</v>
      </c>
      <c r="CY16" s="40">
        <f>CY13*0.22</f>
        <v>-17.600000000000001</v>
      </c>
      <c r="CZ16" s="40">
        <f>CZ13*0.22</f>
        <v>-15.4</v>
      </c>
      <c r="DA16" s="40"/>
      <c r="DB16" s="40"/>
      <c r="DC16" s="40">
        <f>DC13*0.22</f>
        <v>-15.4</v>
      </c>
      <c r="DD16" s="40">
        <f>DD13*0.22</f>
        <v>-6.6</v>
      </c>
      <c r="DE16" s="40">
        <f>DE13*0.22</f>
        <v>-2.2000000000000002</v>
      </c>
      <c r="DF16" s="40">
        <f>DF13*0.22</f>
        <v>-6.6</v>
      </c>
      <c r="DG16" s="40">
        <v>-6.6</v>
      </c>
      <c r="DH16" s="40"/>
      <c r="DI16" s="40"/>
      <c r="DJ16" s="40">
        <f>DJ13*0.22</f>
        <v>-6.6</v>
      </c>
      <c r="DK16" s="40">
        <f>DK13*0.22</f>
        <v>6.6</v>
      </c>
      <c r="DL16" s="40">
        <f>DL13*0.22</f>
        <v>6.6</v>
      </c>
      <c r="DM16" s="40">
        <f>DM13*0.22</f>
        <v>6.6</v>
      </c>
      <c r="DN16" s="40">
        <f>DN13*0.22</f>
        <v>13.2</v>
      </c>
      <c r="DO16" s="40"/>
      <c r="DP16" s="40"/>
      <c r="DQ16" s="40">
        <f>DQ13*0.22</f>
        <v>8.8000000000000007</v>
      </c>
      <c r="DR16" s="40">
        <f>DR13*0.22</f>
        <v>4.4000000000000004</v>
      </c>
      <c r="DS16" s="40">
        <v>4.4000000000000004</v>
      </c>
      <c r="DT16" s="40">
        <v>4.4000000000000004</v>
      </c>
      <c r="DU16" s="40">
        <f>DU13*0.22</f>
        <v>4.4000000000000004</v>
      </c>
      <c r="DV16" s="40"/>
      <c r="DW16" s="40"/>
      <c r="DX16" s="40">
        <f>DX13*0.22</f>
        <v>11</v>
      </c>
      <c r="DY16" s="40">
        <f>DY13*0.22</f>
        <v>15.4</v>
      </c>
      <c r="DZ16" s="40">
        <f t="shared" ref="DZ16:EB16" si="173">DZ13*0.22</f>
        <v>19.8</v>
      </c>
      <c r="EA16" s="40">
        <f t="shared" si="173"/>
        <v>24.2</v>
      </c>
      <c r="EB16" s="40">
        <f t="shared" si="173"/>
        <v>26.4</v>
      </c>
      <c r="EC16" s="40"/>
      <c r="ED16" s="40"/>
      <c r="EE16" s="40">
        <f>EE13*0.22</f>
        <v>37.4</v>
      </c>
      <c r="EF16" s="40">
        <f>EF13*0.22</f>
        <v>37.4</v>
      </c>
      <c r="EG16" s="40">
        <f t="shared" ref="EG16:EI16" si="174">EG13*0.22</f>
        <v>37.4</v>
      </c>
      <c r="EH16" s="40">
        <f t="shared" si="174"/>
        <v>37.4</v>
      </c>
      <c r="EI16" s="40">
        <f t="shared" si="174"/>
        <v>30.8</v>
      </c>
      <c r="EJ16" s="40"/>
      <c r="EK16" s="40"/>
      <c r="EL16" s="40">
        <f>EL13*0.22</f>
        <v>15.4</v>
      </c>
      <c r="EM16" s="40">
        <f>EM13*0.22</f>
        <v>15.4</v>
      </c>
      <c r="EN16" s="40">
        <f t="shared" ref="EN16:EP16" si="175">EN13*0.22</f>
        <v>24.2</v>
      </c>
      <c r="EO16" s="40">
        <f t="shared" si="175"/>
        <v>22</v>
      </c>
      <c r="EP16" s="40">
        <f t="shared" si="175"/>
        <v>24.2</v>
      </c>
      <c r="EQ16" s="40"/>
      <c r="ER16" s="40"/>
      <c r="ES16" s="40">
        <f>ES13*0.22</f>
        <v>24.2</v>
      </c>
      <c r="ET16" s="40">
        <f>ET13*0.22</f>
        <v>26.4</v>
      </c>
      <c r="EU16" s="40">
        <f t="shared" ref="EU16:EW16" si="176">EU13*0.22</f>
        <v>19.8</v>
      </c>
      <c r="EV16" s="40">
        <f t="shared" si="176"/>
        <v>26.4</v>
      </c>
      <c r="EW16" s="40">
        <f t="shared" si="176"/>
        <v>26.4</v>
      </c>
      <c r="EX16" s="40"/>
      <c r="EY16" s="40"/>
      <c r="EZ16" s="40">
        <f>EZ13*0.22</f>
        <v>26.4</v>
      </c>
      <c r="FA16" s="40">
        <f>FA13*0.22</f>
        <v>30.8</v>
      </c>
      <c r="FB16" s="40">
        <f t="shared" ref="FB16:FD16" si="177">FB13*0.22</f>
        <v>33</v>
      </c>
      <c r="FC16" s="40">
        <f t="shared" si="177"/>
        <v>30.8</v>
      </c>
      <c r="FD16" s="40">
        <f t="shared" si="177"/>
        <v>35.200000000000003</v>
      </c>
      <c r="FE16" s="40"/>
      <c r="FF16" s="40"/>
      <c r="FG16" s="40">
        <f>FG13*0.22</f>
        <v>33</v>
      </c>
      <c r="FH16" s="40">
        <f>FH13*0.22</f>
        <v>24.2</v>
      </c>
      <c r="FI16" s="40">
        <f t="shared" ref="FI16:FK16" si="178">FI13*0.22</f>
        <v>15.4</v>
      </c>
      <c r="FJ16" s="40">
        <f t="shared" si="178"/>
        <v>11</v>
      </c>
      <c r="FK16" s="40">
        <f t="shared" si="178"/>
        <v>11</v>
      </c>
      <c r="FL16" s="40"/>
      <c r="FM16" s="40"/>
      <c r="FN16" s="40">
        <f>FN13*0.22</f>
        <v>2.2000000000000002</v>
      </c>
      <c r="FO16" s="40">
        <f>FO13*0.22</f>
        <v>0</v>
      </c>
      <c r="FP16" s="40">
        <f t="shared" ref="FP16:FR16" si="179">FP13*0.22</f>
        <v>-6.6</v>
      </c>
      <c r="FQ16" s="40">
        <f t="shared" si="179"/>
        <v>-6.6</v>
      </c>
      <c r="FR16" s="40">
        <f t="shared" si="179"/>
        <v>-4.4000000000000004</v>
      </c>
      <c r="FS16" s="40"/>
      <c r="FT16" s="40"/>
      <c r="FU16" s="40">
        <f>FU13*0.22</f>
        <v>-4.4000000000000004</v>
      </c>
      <c r="FV16" s="40">
        <f>FV13*0.22</f>
        <v>0</v>
      </c>
      <c r="FW16" s="40">
        <f t="shared" ref="FW16:FY16" si="180">FW13*0.22</f>
        <v>0</v>
      </c>
      <c r="FX16" s="40">
        <f t="shared" si="180"/>
        <v>2.2000000000000002</v>
      </c>
      <c r="FY16" s="40">
        <f t="shared" si="180"/>
        <v>-8.8000000000000007</v>
      </c>
      <c r="FZ16" s="40"/>
      <c r="GA16" s="40"/>
      <c r="GB16" s="40">
        <f>GB13*0.22</f>
        <v>-11</v>
      </c>
      <c r="GC16" s="40">
        <f>GC13*0.22</f>
        <v>4.4000000000000004</v>
      </c>
      <c r="GD16" s="40">
        <f t="shared" ref="GD16:GF16" si="181">GD13*0.22</f>
        <v>-4.4000000000000004</v>
      </c>
      <c r="GE16" s="40">
        <f t="shared" si="181"/>
        <v>-4.4000000000000004</v>
      </c>
      <c r="GF16" s="40">
        <f t="shared" si="181"/>
        <v>2.2000000000000002</v>
      </c>
      <c r="GG16" s="40"/>
      <c r="GH16" s="40"/>
      <c r="GI16" s="40">
        <f>GI13*0.22</f>
        <v>-6.6</v>
      </c>
      <c r="GJ16" s="40">
        <f>GJ13*0.22</f>
        <v>-6.6</v>
      </c>
      <c r="GK16" s="40">
        <f t="shared" ref="GK16:GM16" si="182">GK13*0.22</f>
        <v>-6.6</v>
      </c>
      <c r="GL16" s="40">
        <f t="shared" si="182"/>
        <v>4.4000000000000004</v>
      </c>
      <c r="GM16" s="40">
        <f t="shared" si="182"/>
        <v>4.4000000000000004</v>
      </c>
      <c r="GN16" s="40"/>
      <c r="GO16" s="40"/>
      <c r="GP16" s="40">
        <f>GP13*0.22</f>
        <v>15.4</v>
      </c>
      <c r="GQ16" s="40">
        <f>GQ13*0.22</f>
        <v>15.4</v>
      </c>
      <c r="GR16" s="40">
        <f t="shared" ref="GR16:GT16" si="183">GR13*0.22</f>
        <v>15.4</v>
      </c>
      <c r="GS16" s="40">
        <f t="shared" si="183"/>
        <v>13.2</v>
      </c>
      <c r="GT16" s="40">
        <f t="shared" si="183"/>
        <v>8.8000000000000007</v>
      </c>
      <c r="GU16" s="40"/>
      <c r="GV16" s="40"/>
      <c r="GW16" s="40">
        <f>GW13*0.22</f>
        <v>11</v>
      </c>
      <c r="GX16" s="40">
        <f>GX13*0.22</f>
        <v>8.8000000000000007</v>
      </c>
      <c r="GY16" s="40">
        <f t="shared" ref="GY16" si="184">GY13*0.22</f>
        <v>13.2</v>
      </c>
      <c r="GZ16" s="40">
        <f>GZ13*0.22</f>
        <v>19.8</v>
      </c>
      <c r="HA16" s="40">
        <f>HA13*0.22</f>
        <v>8.8000000000000007</v>
      </c>
      <c r="HB16" s="40"/>
      <c r="HC16" s="40"/>
      <c r="HD16" s="40">
        <f>HD13*0.22</f>
        <v>30.8</v>
      </c>
      <c r="HE16" s="40">
        <f>HE13*0.22</f>
        <v>33</v>
      </c>
      <c r="HF16" s="40">
        <f t="shared" ref="HF16" si="185">HF13*0.22</f>
        <v>39.6</v>
      </c>
      <c r="HG16" s="40">
        <f>HG13*0.22</f>
        <v>30.8</v>
      </c>
      <c r="HH16" s="40">
        <f>HH13*0.22</f>
        <v>39.6</v>
      </c>
      <c r="HI16" s="40"/>
      <c r="HJ16" s="40"/>
      <c r="HK16" s="40">
        <f>HK13*0.22</f>
        <v>41.8</v>
      </c>
      <c r="HL16" s="40">
        <f>HL13*0.22</f>
        <v>46.2</v>
      </c>
      <c r="HM16" s="40">
        <f t="shared" ref="HM16" si="186">HM13*0.22</f>
        <v>41.8</v>
      </c>
      <c r="HN16" s="40">
        <f>HN13*0.22</f>
        <v>33</v>
      </c>
      <c r="HO16" s="40">
        <f>HO13*0.22</f>
        <v>39.6</v>
      </c>
      <c r="HP16" s="40"/>
      <c r="HQ16" s="40"/>
      <c r="HR16" s="40">
        <f>HR13*0.22</f>
        <v>26.4</v>
      </c>
      <c r="HS16" s="40">
        <f>HS13*0.22</f>
        <v>28.6</v>
      </c>
      <c r="HT16" s="40">
        <f t="shared" ref="HT16" si="187">HT13*0.22</f>
        <v>22</v>
      </c>
      <c r="HU16" s="40">
        <f>HU13*0.22</f>
        <v>30.8</v>
      </c>
      <c r="HV16" s="40">
        <f>HV13*0.22</f>
        <v>33</v>
      </c>
      <c r="HW16" s="40"/>
      <c r="HX16" s="40"/>
      <c r="HY16" s="40">
        <f>HY13*0.22</f>
        <v>30.8</v>
      </c>
      <c r="HZ16" s="40">
        <f>HZ13*0.22</f>
        <v>28.6</v>
      </c>
      <c r="IA16" s="40">
        <f t="shared" ref="IA16" si="188">IA13*0.22</f>
        <v>28.6</v>
      </c>
      <c r="IB16" s="40">
        <f>IB13*0.22</f>
        <v>37.4</v>
      </c>
      <c r="IC16" s="40">
        <f>IC13*0.22</f>
        <v>37.4</v>
      </c>
      <c r="ID16" s="40"/>
      <c r="IE16" s="40"/>
      <c r="IF16" s="40">
        <f>IF13*0.22</f>
        <v>33</v>
      </c>
      <c r="IG16" s="40">
        <f>IG13*0.22</f>
        <v>33</v>
      </c>
      <c r="IH16" s="40">
        <f t="shared" ref="IH16" si="189">IH13*0.22</f>
        <v>33</v>
      </c>
      <c r="II16" s="40">
        <f>II13*0.22</f>
        <v>41.8</v>
      </c>
      <c r="IJ16" s="40">
        <f>IJ13*0.22</f>
        <v>41.8</v>
      </c>
      <c r="IK16" s="40"/>
      <c r="IL16" s="40"/>
      <c r="IM16" s="40">
        <f>IM13*0.22</f>
        <v>41.8</v>
      </c>
      <c r="IN16" s="40">
        <f>IN13*0.22</f>
        <v>26.4</v>
      </c>
      <c r="IO16" s="40">
        <f t="shared" ref="IO16" si="190">IO13*0.22</f>
        <v>28.6</v>
      </c>
      <c r="IP16" s="105">
        <f>IP13*0.22</f>
        <v>26.4</v>
      </c>
      <c r="IQ16" s="40">
        <f>IQ13*0.22</f>
        <v>26.4</v>
      </c>
      <c r="IR16" s="40"/>
      <c r="IS16" s="40"/>
      <c r="IT16" s="40">
        <f>IT13*0.22</f>
        <v>28.6</v>
      </c>
      <c r="IU16" s="40">
        <f>IU13*0.22</f>
        <v>35.200000000000003</v>
      </c>
      <c r="IV16" s="40">
        <f t="shared" ref="IV16" si="191">IV13*0.22</f>
        <v>35.200000000000003</v>
      </c>
      <c r="IW16" s="40">
        <f>IW13*0.22</f>
        <v>35.200000000000003</v>
      </c>
      <c r="IX16" s="40">
        <f>IX13*0.22</f>
        <v>35.200000000000003</v>
      </c>
      <c r="IY16" s="40"/>
      <c r="IZ16" s="40"/>
      <c r="JA16" s="40">
        <f>JA13*0.22</f>
        <v>33</v>
      </c>
      <c r="JB16" s="40">
        <f>JB13*0.22</f>
        <v>26.4</v>
      </c>
      <c r="JC16" s="40">
        <f t="shared" ref="JC16" si="192">JC13*0.22</f>
        <v>26.4</v>
      </c>
      <c r="JD16" s="40">
        <f>JD13*0.22</f>
        <v>22</v>
      </c>
      <c r="JE16" s="40">
        <f>JE13*0.22</f>
        <v>22</v>
      </c>
      <c r="JF16" s="40"/>
      <c r="JG16" s="40"/>
      <c r="JH16" s="40">
        <f>JH13*0.22</f>
        <v>17.600000000000001</v>
      </c>
      <c r="JI16" s="40">
        <f>JI13*0.22</f>
        <v>26.4</v>
      </c>
      <c r="JJ16" s="40">
        <f t="shared" ref="JJ16" si="193">JJ13*0.22</f>
        <v>24.2</v>
      </c>
      <c r="JK16" s="40">
        <f>JK13*0.22</f>
        <v>24.2</v>
      </c>
      <c r="JL16" s="40">
        <f>JL13*0.22</f>
        <v>24.2</v>
      </c>
      <c r="JM16" s="40"/>
      <c r="JN16" s="40"/>
      <c r="JO16" s="40">
        <f>JO13*0.22</f>
        <v>24.2</v>
      </c>
      <c r="JP16" s="40">
        <f>JP13*0.22</f>
        <v>24.2</v>
      </c>
      <c r="JQ16" s="40">
        <f t="shared" ref="JQ16" si="194">JQ13*0.22</f>
        <v>19.8</v>
      </c>
      <c r="JR16" s="40">
        <f>JR13*0.22</f>
        <v>11</v>
      </c>
      <c r="JS16" s="40">
        <f>JS13*0.22</f>
        <v>11</v>
      </c>
      <c r="JT16" s="40"/>
      <c r="JU16" s="40"/>
      <c r="JV16" s="40">
        <f>JV13*0.22</f>
        <v>11</v>
      </c>
      <c r="JW16" s="40">
        <f>JW13*0.22</f>
        <v>6.6</v>
      </c>
      <c r="JX16" s="40">
        <f t="shared" ref="JX16" si="195">JX13*0.22</f>
        <v>6.6</v>
      </c>
      <c r="JY16" s="40">
        <f>JY13*0.22</f>
        <v>8.8000000000000007</v>
      </c>
      <c r="JZ16" s="40">
        <f>JZ13*0.22</f>
        <v>8.8000000000000007</v>
      </c>
      <c r="KA16" s="40"/>
      <c r="KB16" s="40"/>
      <c r="KC16" s="40">
        <f>KC13*0.22</f>
        <v>13.2</v>
      </c>
      <c r="KD16" s="40">
        <f>KD13*0.22</f>
        <v>-6.6</v>
      </c>
      <c r="KE16" s="40">
        <f t="shared" ref="KE16" si="196">KE13*0.22</f>
        <v>-6.6</v>
      </c>
      <c r="KF16" s="40">
        <f>KF13*0.22</f>
        <v>-11</v>
      </c>
      <c r="KG16" s="40">
        <f>KG13*0.22</f>
        <v>-11</v>
      </c>
      <c r="KH16" s="40"/>
      <c r="KI16" s="40"/>
      <c r="KJ16" s="40">
        <f>KJ13*0.22</f>
        <v>-11</v>
      </c>
      <c r="KK16" s="40">
        <f>KK13*0.22</f>
        <v>-13.2</v>
      </c>
      <c r="KL16" s="40">
        <f t="shared" ref="KL16" si="197">KL13*0.22</f>
        <v>-11</v>
      </c>
      <c r="KM16" s="40">
        <f>KM13*0.22</f>
        <v>-11</v>
      </c>
      <c r="KN16" s="40">
        <f>KN13*0.22</f>
        <v>-11</v>
      </c>
      <c r="KO16" s="40"/>
      <c r="KP16" s="40"/>
      <c r="KQ16" s="40">
        <f>KQ13*0.22</f>
        <v>-11</v>
      </c>
      <c r="KR16" s="40">
        <f>KR13*0.22</f>
        <v>-11</v>
      </c>
      <c r="KS16" s="40">
        <f t="shared" ref="KS16" si="198">KS13*0.22</f>
        <v>-11</v>
      </c>
      <c r="KT16" s="40">
        <f>KT13*0.22</f>
        <v>6.6</v>
      </c>
      <c r="KU16" s="40">
        <f>KU13*0.22</f>
        <v>15.4</v>
      </c>
      <c r="KV16" s="40"/>
      <c r="KW16" s="40"/>
      <c r="KX16" s="40">
        <f>KX13*0.22</f>
        <v>-11</v>
      </c>
      <c r="KY16" s="40">
        <f>KY13*0.22</f>
        <v>-8.8000000000000007</v>
      </c>
      <c r="KZ16" s="40">
        <f t="shared" ref="KZ16" si="199">KZ13*0.22</f>
        <v>2.2000000000000002</v>
      </c>
      <c r="LA16" s="40">
        <f>LA13*0.22</f>
        <v>0</v>
      </c>
      <c r="LB16" s="40">
        <f>LB13*0.22</f>
        <v>22</v>
      </c>
      <c r="LC16" s="40"/>
      <c r="LD16" s="40"/>
      <c r="LE16" s="40">
        <f>LE13*0.22</f>
        <v>22</v>
      </c>
      <c r="LF16" s="40">
        <f>LF13*0.22</f>
        <v>22</v>
      </c>
      <c r="LG16" s="40">
        <f t="shared" ref="LG16" si="200">LG13*0.22</f>
        <v>19.8</v>
      </c>
      <c r="LH16" s="40">
        <f>LH13*0.22</f>
        <v>19.8</v>
      </c>
      <c r="LI16" s="40">
        <f>LI13*0.22</f>
        <v>19.8</v>
      </c>
      <c r="LJ16" s="40"/>
      <c r="LK16" s="40"/>
      <c r="LL16" s="40">
        <f>LL13*0.22</f>
        <v>19.8</v>
      </c>
      <c r="LM16" s="40">
        <f>LM13*0.22</f>
        <v>19.8</v>
      </c>
      <c r="LN16" s="40">
        <f t="shared" ref="LN16" si="201">LN13*0.22</f>
        <v>19.8</v>
      </c>
      <c r="LO16" s="40">
        <f>LO13*0.22</f>
        <v>19.8</v>
      </c>
      <c r="LP16" s="40">
        <f>LP13*0.22</f>
        <v>19.8</v>
      </c>
      <c r="LQ16" s="40"/>
      <c r="LR16" s="40"/>
      <c r="LS16" s="40">
        <f>LS13*0.22</f>
        <v>19.8</v>
      </c>
      <c r="LT16" s="40">
        <f>LT13*0.22</f>
        <v>19.8</v>
      </c>
      <c r="LU16" s="40">
        <f t="shared" ref="LU16" si="202">LU13*0.22</f>
        <v>22</v>
      </c>
      <c r="LV16" s="40">
        <f>LV13*0.22</f>
        <v>22</v>
      </c>
      <c r="LW16" s="40">
        <f>LW13*0.22</f>
        <v>26.4</v>
      </c>
      <c r="LX16" s="40"/>
      <c r="LY16" s="40"/>
      <c r="LZ16" s="40">
        <f t="shared" ref="LZ16:MD16" si="203">LZ13*0.22</f>
        <v>26.4</v>
      </c>
      <c r="MA16" s="40">
        <f t="shared" si="203"/>
        <v>26.4</v>
      </c>
      <c r="MB16" s="40">
        <f t="shared" si="203"/>
        <v>26.4</v>
      </c>
      <c r="MC16" s="40">
        <f t="shared" si="203"/>
        <v>26.4</v>
      </c>
      <c r="MD16" s="40">
        <f t="shared" si="203"/>
        <v>26.4</v>
      </c>
      <c r="ME16" s="40"/>
      <c r="MF16" s="40"/>
      <c r="MG16" s="40">
        <f t="shared" ref="MG16:MK16" si="204">MG13*0.22</f>
        <v>26.4</v>
      </c>
      <c r="MH16" s="40">
        <f t="shared" si="204"/>
        <v>26.4</v>
      </c>
      <c r="MI16" s="40">
        <f t="shared" si="204"/>
        <v>26.4</v>
      </c>
      <c r="MJ16" s="40">
        <f t="shared" si="204"/>
        <v>39.6</v>
      </c>
      <c r="MK16" s="40">
        <f t="shared" si="204"/>
        <v>35.200000000000003</v>
      </c>
      <c r="ML16" s="40"/>
      <c r="MM16" s="40"/>
      <c r="MN16" s="40">
        <f t="shared" ref="MN16:MR16" si="205">MN13*0.22</f>
        <v>26.4</v>
      </c>
      <c r="MO16" s="40">
        <f t="shared" si="205"/>
        <v>37.4</v>
      </c>
      <c r="MP16" s="40">
        <f t="shared" si="205"/>
        <v>41.8</v>
      </c>
      <c r="MQ16" s="40">
        <f t="shared" si="205"/>
        <v>46.2</v>
      </c>
      <c r="MR16" s="40">
        <f t="shared" si="205"/>
        <v>44</v>
      </c>
      <c r="MS16" s="40"/>
      <c r="MT16" s="40"/>
      <c r="MU16" s="40">
        <f t="shared" ref="MU16:MY16" si="206">MU13*0.22</f>
        <v>41.8</v>
      </c>
      <c r="MV16" s="40">
        <f t="shared" si="206"/>
        <v>41.8</v>
      </c>
      <c r="MW16" s="40">
        <f t="shared" ref="MW16" si="207">MW13*0.22</f>
        <v>41.8</v>
      </c>
      <c r="MX16" s="40">
        <f t="shared" si="206"/>
        <v>46.2</v>
      </c>
      <c r="MY16" s="40">
        <f t="shared" si="206"/>
        <v>46.2</v>
      </c>
      <c r="MZ16" s="40"/>
      <c r="NA16" s="40"/>
      <c r="NB16" s="40">
        <f t="shared" ref="NB16:NC16" si="208">NB13*0.22</f>
        <v>41.8</v>
      </c>
      <c r="NC16" s="40">
        <f t="shared" si="208"/>
        <v>41.8</v>
      </c>
    </row>
    <row r="17" spans="1:367" x14ac:dyDescent="0.25">
      <c r="A17" s="20" t="s">
        <v>83</v>
      </c>
      <c r="B17" s="21"/>
      <c r="C17" s="21">
        <v>-40</v>
      </c>
      <c r="D17" s="21">
        <v>-20</v>
      </c>
      <c r="E17" s="21">
        <v>-50</v>
      </c>
      <c r="F17" s="21"/>
      <c r="G17" s="21"/>
      <c r="H17" s="21">
        <v>-50</v>
      </c>
      <c r="I17" s="21">
        <v>0</v>
      </c>
      <c r="J17" s="21">
        <v>0</v>
      </c>
      <c r="K17" s="21">
        <v>40</v>
      </c>
      <c r="L17" s="21">
        <v>40</v>
      </c>
      <c r="M17" s="21"/>
      <c r="N17" s="21"/>
      <c r="O17" s="21">
        <v>40</v>
      </c>
      <c r="P17" s="21">
        <v>70</v>
      </c>
      <c r="Q17" s="21">
        <v>70</v>
      </c>
      <c r="R17" s="21">
        <v>80</v>
      </c>
      <c r="S17" s="21">
        <v>100</v>
      </c>
      <c r="T17" s="21"/>
      <c r="U17" s="21"/>
      <c r="V17" s="21">
        <v>100</v>
      </c>
      <c r="W17" s="21">
        <v>90</v>
      </c>
      <c r="X17" s="21">
        <v>110</v>
      </c>
      <c r="Y17" s="21">
        <v>110</v>
      </c>
      <c r="Z17" s="21">
        <v>110</v>
      </c>
      <c r="AA17" s="21"/>
      <c r="AB17" s="21"/>
      <c r="AC17" s="21">
        <v>80</v>
      </c>
      <c r="AD17" s="21">
        <v>60</v>
      </c>
      <c r="AE17" s="21">
        <v>50</v>
      </c>
      <c r="AF17" s="21">
        <v>50</v>
      </c>
      <c r="AG17" s="21">
        <v>100</v>
      </c>
      <c r="AH17" s="21"/>
      <c r="AI17" s="21"/>
      <c r="AJ17" s="21">
        <v>50</v>
      </c>
      <c r="AK17" s="21">
        <v>120</v>
      </c>
      <c r="AL17" s="21">
        <v>120</v>
      </c>
      <c r="AM17" s="21">
        <v>120</v>
      </c>
      <c r="AN17" s="21">
        <v>120</v>
      </c>
      <c r="AO17" s="21"/>
      <c r="AP17" s="21"/>
      <c r="AQ17" s="21">
        <v>120</v>
      </c>
      <c r="AR17" s="21">
        <v>80</v>
      </c>
      <c r="AS17" s="21">
        <v>80</v>
      </c>
      <c r="AT17" s="21">
        <v>120</v>
      </c>
      <c r="AU17" s="21">
        <v>100</v>
      </c>
      <c r="AV17" s="21"/>
      <c r="AW17" s="21"/>
      <c r="AX17" s="21">
        <v>110</v>
      </c>
      <c r="AY17" s="21">
        <v>110</v>
      </c>
      <c r="AZ17" s="21">
        <v>110</v>
      </c>
      <c r="BA17" s="21">
        <v>40</v>
      </c>
      <c r="BB17" s="21">
        <v>30</v>
      </c>
      <c r="BC17" s="21"/>
      <c r="BD17" s="21"/>
      <c r="BE17" s="21">
        <v>40</v>
      </c>
      <c r="BF17" s="21">
        <v>20</v>
      </c>
      <c r="BG17" s="77">
        <v>10</v>
      </c>
      <c r="BH17" s="21">
        <v>10</v>
      </c>
      <c r="BI17" s="56"/>
      <c r="BJ17" s="21">
        <v>-10</v>
      </c>
      <c r="BK17" s="21"/>
      <c r="BL17" s="21"/>
      <c r="BM17" s="21">
        <v>-10</v>
      </c>
      <c r="BN17" s="21">
        <v>-10</v>
      </c>
      <c r="BO17" s="21">
        <v>-10</v>
      </c>
      <c r="BP17" s="21">
        <v>-10</v>
      </c>
      <c r="BQ17" s="21">
        <v>-20</v>
      </c>
      <c r="BR17" s="21"/>
      <c r="BS17" s="21"/>
      <c r="BT17" s="21">
        <v>-20</v>
      </c>
      <c r="BU17" s="21">
        <v>-30</v>
      </c>
      <c r="BV17" s="21">
        <v>-40</v>
      </c>
      <c r="BW17" s="21">
        <v>-30</v>
      </c>
      <c r="BX17" s="21">
        <v>-30</v>
      </c>
      <c r="BY17" s="21"/>
      <c r="BZ17" s="21"/>
      <c r="CA17" s="21">
        <v>-30</v>
      </c>
      <c r="CB17" s="21">
        <v>-30</v>
      </c>
      <c r="CC17" s="21">
        <v>0</v>
      </c>
      <c r="CD17" s="21">
        <v>-40</v>
      </c>
      <c r="CE17" s="21">
        <v>-70</v>
      </c>
      <c r="CF17" s="21"/>
      <c r="CG17" s="21"/>
      <c r="CH17" s="21">
        <v>-60</v>
      </c>
      <c r="CI17" s="21">
        <v>-60</v>
      </c>
      <c r="CJ17" s="21">
        <v>-70</v>
      </c>
      <c r="CK17" s="21">
        <v>-70</v>
      </c>
      <c r="CL17" s="21">
        <v>-80</v>
      </c>
      <c r="CM17" s="21"/>
      <c r="CN17" s="21"/>
      <c r="CO17" s="21">
        <v>-80</v>
      </c>
      <c r="CP17" s="21">
        <v>-100</v>
      </c>
      <c r="CQ17" s="21">
        <v>-90</v>
      </c>
      <c r="CR17" s="21">
        <v>-90</v>
      </c>
      <c r="CS17" s="21">
        <v>-70</v>
      </c>
      <c r="CT17" s="21"/>
      <c r="CU17" s="21"/>
      <c r="CV17" s="21">
        <v>-50</v>
      </c>
      <c r="CW17" s="21">
        <v>-50</v>
      </c>
      <c r="CX17" s="21">
        <v>-50</v>
      </c>
      <c r="CY17" s="21">
        <v>-70</v>
      </c>
      <c r="CZ17" s="21">
        <v>-60</v>
      </c>
      <c r="DA17" s="21"/>
      <c r="DB17" s="21"/>
      <c r="DC17" s="21">
        <v>-60</v>
      </c>
      <c r="DD17" s="21">
        <v>-20</v>
      </c>
      <c r="DE17" s="21">
        <v>0</v>
      </c>
      <c r="DF17" s="21">
        <v>-20</v>
      </c>
      <c r="DG17" s="21">
        <v>-20</v>
      </c>
      <c r="DH17" s="21"/>
      <c r="DI17" s="21"/>
      <c r="DJ17" s="21">
        <v>-20</v>
      </c>
      <c r="DK17" s="21">
        <v>40</v>
      </c>
      <c r="DL17" s="21">
        <v>40</v>
      </c>
      <c r="DM17" s="21">
        <v>40</v>
      </c>
      <c r="DN17" s="21">
        <v>70</v>
      </c>
      <c r="DO17" s="21"/>
      <c r="DP17" s="21"/>
      <c r="DQ17" s="21">
        <v>50</v>
      </c>
      <c r="DR17" s="21">
        <v>30</v>
      </c>
      <c r="DS17" s="21">
        <v>30</v>
      </c>
      <c r="DT17" s="21">
        <v>30</v>
      </c>
      <c r="DU17" s="21">
        <v>30</v>
      </c>
      <c r="DV17" s="21"/>
      <c r="DW17" s="21"/>
      <c r="DX17" s="21">
        <v>60</v>
      </c>
      <c r="DY17" s="21">
        <v>80</v>
      </c>
      <c r="DZ17" s="21">
        <v>100</v>
      </c>
      <c r="EA17" s="21">
        <v>120</v>
      </c>
      <c r="EB17" s="21">
        <v>130</v>
      </c>
      <c r="EC17" s="21"/>
      <c r="ED17" s="21"/>
      <c r="EE17" s="21">
        <v>180</v>
      </c>
      <c r="EF17" s="21">
        <v>180</v>
      </c>
      <c r="EG17" s="21">
        <v>180</v>
      </c>
      <c r="EH17" s="21">
        <v>180</v>
      </c>
      <c r="EI17" s="21">
        <v>150</v>
      </c>
      <c r="EJ17" s="21"/>
      <c r="EK17" s="21"/>
      <c r="EL17" s="21">
        <v>80</v>
      </c>
      <c r="EM17" s="21">
        <v>80</v>
      </c>
      <c r="EN17" s="21">
        <v>120</v>
      </c>
      <c r="EO17" s="21">
        <v>110</v>
      </c>
      <c r="EP17" s="21">
        <v>120</v>
      </c>
      <c r="EQ17" s="21"/>
      <c r="ER17" s="21"/>
      <c r="ES17" s="21">
        <v>120</v>
      </c>
      <c r="ET17" s="21">
        <v>130</v>
      </c>
      <c r="EU17" s="21">
        <v>100</v>
      </c>
      <c r="EV17" s="21">
        <v>130</v>
      </c>
      <c r="EW17" s="21">
        <v>130</v>
      </c>
      <c r="EX17" s="21"/>
      <c r="EY17" s="21"/>
      <c r="EZ17" s="21">
        <v>130</v>
      </c>
      <c r="FA17" s="21">
        <v>150</v>
      </c>
      <c r="FB17" s="21">
        <v>160</v>
      </c>
      <c r="FC17" s="21">
        <v>150</v>
      </c>
      <c r="FD17" s="21">
        <v>170</v>
      </c>
      <c r="FE17" s="21"/>
      <c r="FF17" s="21"/>
      <c r="FG17" s="21">
        <v>160</v>
      </c>
      <c r="FH17" s="21">
        <v>120</v>
      </c>
      <c r="FI17" s="21">
        <v>80</v>
      </c>
      <c r="FJ17" s="21">
        <v>60</v>
      </c>
      <c r="FK17" s="21">
        <v>60</v>
      </c>
      <c r="FL17" s="21"/>
      <c r="FM17" s="21"/>
      <c r="FN17" s="21">
        <v>20</v>
      </c>
      <c r="FO17" s="21">
        <v>10</v>
      </c>
      <c r="FP17" s="21">
        <v>-20</v>
      </c>
      <c r="FQ17" s="21">
        <v>-20</v>
      </c>
      <c r="FR17" s="21">
        <v>-10</v>
      </c>
      <c r="FS17" s="21"/>
      <c r="FT17" s="21"/>
      <c r="FU17" s="21">
        <v>-10</v>
      </c>
      <c r="FV17" s="21">
        <v>10</v>
      </c>
      <c r="FW17" s="21">
        <v>10</v>
      </c>
      <c r="FX17" s="21">
        <v>20</v>
      </c>
      <c r="FY17" s="21">
        <v>-30</v>
      </c>
      <c r="FZ17" s="21"/>
      <c r="GA17" s="21"/>
      <c r="GB17" s="21">
        <v>-40</v>
      </c>
      <c r="GC17" s="21">
        <v>30</v>
      </c>
      <c r="GD17" s="21">
        <v>-10</v>
      </c>
      <c r="GE17" s="21">
        <v>-10</v>
      </c>
      <c r="GF17" s="21">
        <v>20</v>
      </c>
      <c r="GG17" s="21"/>
      <c r="GH17" s="21"/>
      <c r="GI17" s="21">
        <v>-20</v>
      </c>
      <c r="GJ17" s="21">
        <v>-20</v>
      </c>
      <c r="GK17" s="21">
        <v>-20</v>
      </c>
      <c r="GL17" s="21">
        <v>30</v>
      </c>
      <c r="GM17" s="21">
        <v>30</v>
      </c>
      <c r="GN17" s="21"/>
      <c r="GO17" s="21"/>
      <c r="GP17" s="21">
        <v>80</v>
      </c>
      <c r="GQ17" s="21">
        <v>80</v>
      </c>
      <c r="GR17" s="21">
        <v>80</v>
      </c>
      <c r="GS17" s="21">
        <v>70</v>
      </c>
      <c r="GT17" s="21">
        <v>50</v>
      </c>
      <c r="GU17" s="21"/>
      <c r="GV17" s="21"/>
      <c r="GW17" s="21">
        <v>60</v>
      </c>
      <c r="GX17" s="21">
        <v>50</v>
      </c>
      <c r="GY17" s="21">
        <v>70</v>
      </c>
      <c r="GZ17" s="21">
        <v>100</v>
      </c>
      <c r="HA17" s="21">
        <v>50</v>
      </c>
      <c r="HB17" s="21"/>
      <c r="HC17" s="21"/>
      <c r="HD17" s="21">
        <v>150</v>
      </c>
      <c r="HE17" s="21">
        <v>160</v>
      </c>
      <c r="HF17" s="21">
        <v>190</v>
      </c>
      <c r="HG17" s="21">
        <v>150</v>
      </c>
      <c r="HH17" s="21">
        <v>190</v>
      </c>
      <c r="HI17" s="21"/>
      <c r="HJ17" s="21"/>
      <c r="HK17" s="21">
        <v>200</v>
      </c>
      <c r="HL17" s="21">
        <v>220</v>
      </c>
      <c r="HM17" s="21">
        <v>200</v>
      </c>
      <c r="HN17" s="21">
        <v>160</v>
      </c>
      <c r="HO17" s="21">
        <v>190</v>
      </c>
      <c r="HP17" s="21"/>
      <c r="HQ17" s="21"/>
      <c r="HR17" s="21">
        <v>130</v>
      </c>
      <c r="HS17" s="21">
        <v>140</v>
      </c>
      <c r="HT17" s="21">
        <v>110</v>
      </c>
      <c r="HU17" s="21">
        <v>150</v>
      </c>
      <c r="HV17" s="21">
        <v>160</v>
      </c>
      <c r="HW17" s="21"/>
      <c r="HX17" s="21"/>
      <c r="HY17" s="21">
        <v>150</v>
      </c>
      <c r="HZ17" s="21">
        <v>140</v>
      </c>
      <c r="IA17" s="21">
        <v>140</v>
      </c>
      <c r="IB17" s="21">
        <v>180</v>
      </c>
      <c r="IC17" s="21">
        <v>180</v>
      </c>
      <c r="ID17" s="21"/>
      <c r="IE17" s="21"/>
      <c r="IF17" s="21">
        <v>160</v>
      </c>
      <c r="IG17" s="21">
        <v>160</v>
      </c>
      <c r="IH17" s="21">
        <v>160</v>
      </c>
      <c r="II17" s="21">
        <v>200</v>
      </c>
      <c r="IJ17" s="21">
        <v>200</v>
      </c>
      <c r="IK17" s="21"/>
      <c r="IL17" s="21"/>
      <c r="IM17" s="21">
        <v>200</v>
      </c>
      <c r="IN17" s="21">
        <v>130</v>
      </c>
      <c r="IO17" s="21">
        <v>140</v>
      </c>
      <c r="IP17" s="107">
        <v>130</v>
      </c>
      <c r="IQ17" s="21">
        <v>130</v>
      </c>
      <c r="IR17" s="21"/>
      <c r="IS17" s="21"/>
      <c r="IT17" s="21">
        <v>140</v>
      </c>
      <c r="IU17" s="21">
        <v>170</v>
      </c>
      <c r="IV17" s="21">
        <v>170</v>
      </c>
      <c r="IW17" s="21">
        <v>170</v>
      </c>
      <c r="IX17" s="21">
        <v>170</v>
      </c>
      <c r="IY17" s="21"/>
      <c r="IZ17" s="21"/>
      <c r="JA17" s="21">
        <v>160</v>
      </c>
      <c r="JB17" s="21">
        <v>130</v>
      </c>
      <c r="JC17" s="21">
        <v>130</v>
      </c>
      <c r="JD17" s="21">
        <v>110</v>
      </c>
      <c r="JE17" s="21">
        <v>110</v>
      </c>
      <c r="JF17" s="21"/>
      <c r="JG17" s="21"/>
      <c r="JH17" s="21">
        <v>90</v>
      </c>
      <c r="JI17" s="21">
        <v>130</v>
      </c>
      <c r="JJ17" s="21">
        <v>120</v>
      </c>
      <c r="JK17" s="21">
        <v>120</v>
      </c>
      <c r="JL17" s="21">
        <v>120</v>
      </c>
      <c r="JM17" s="21"/>
      <c r="JN17" s="21"/>
      <c r="JO17" s="21">
        <v>120</v>
      </c>
      <c r="JP17" s="21">
        <v>120</v>
      </c>
      <c r="JQ17" s="21">
        <v>100</v>
      </c>
      <c r="JR17" s="21">
        <v>60</v>
      </c>
      <c r="JS17" s="21">
        <v>60</v>
      </c>
      <c r="JT17" s="21"/>
      <c r="JU17" s="21"/>
      <c r="JV17" s="21">
        <v>60</v>
      </c>
      <c r="JW17" s="21">
        <v>40</v>
      </c>
      <c r="JX17" s="21">
        <v>40</v>
      </c>
      <c r="JY17" s="21">
        <v>50</v>
      </c>
      <c r="JZ17" s="21">
        <v>50</v>
      </c>
      <c r="KA17" s="21"/>
      <c r="KB17" s="21"/>
      <c r="KC17" s="21">
        <v>70</v>
      </c>
      <c r="KD17" s="21">
        <v>-20</v>
      </c>
      <c r="KE17" s="21">
        <v>-20</v>
      </c>
      <c r="KF17" s="21">
        <v>-40</v>
      </c>
      <c r="KG17" s="21">
        <v>-40</v>
      </c>
      <c r="KH17" s="21"/>
      <c r="KI17" s="21"/>
      <c r="KJ17" s="21">
        <v>-40</v>
      </c>
      <c r="KK17" s="21">
        <v>-50</v>
      </c>
      <c r="KL17" s="21">
        <v>-40</v>
      </c>
      <c r="KM17" s="21">
        <v>-40</v>
      </c>
      <c r="KN17" s="21">
        <v>-20</v>
      </c>
      <c r="KO17" s="21"/>
      <c r="KP17" s="21"/>
      <c r="KQ17" s="21">
        <v>-50</v>
      </c>
      <c r="KR17" s="21">
        <v>0</v>
      </c>
      <c r="KS17" s="21">
        <v>20</v>
      </c>
      <c r="KT17" s="21">
        <v>40</v>
      </c>
      <c r="KU17" s="21">
        <v>80</v>
      </c>
      <c r="KV17" s="21"/>
      <c r="KW17" s="21"/>
      <c r="KX17" s="21">
        <v>-40</v>
      </c>
      <c r="KY17" s="21">
        <v>-30</v>
      </c>
      <c r="KZ17" s="21">
        <v>20</v>
      </c>
      <c r="LA17" s="21">
        <v>10</v>
      </c>
      <c r="LB17" s="21">
        <v>110</v>
      </c>
      <c r="LC17" s="21"/>
      <c r="LD17" s="21"/>
      <c r="LE17" s="21">
        <v>110</v>
      </c>
      <c r="LF17" s="21">
        <v>110</v>
      </c>
      <c r="LG17" s="21">
        <v>100</v>
      </c>
      <c r="LH17" s="21">
        <v>100</v>
      </c>
      <c r="LI17" s="21">
        <v>100</v>
      </c>
      <c r="LJ17" s="21"/>
      <c r="LK17" s="21"/>
      <c r="LL17" s="21">
        <v>100</v>
      </c>
      <c r="LM17" s="21">
        <v>100</v>
      </c>
      <c r="LN17" s="21">
        <v>100</v>
      </c>
      <c r="LO17" s="21">
        <v>100</v>
      </c>
      <c r="LP17" s="21">
        <v>100</v>
      </c>
      <c r="LQ17" s="21"/>
      <c r="LR17" s="21"/>
      <c r="LS17" s="21">
        <v>100</v>
      </c>
      <c r="LT17" s="21">
        <v>100</v>
      </c>
      <c r="LU17" s="21">
        <v>110</v>
      </c>
      <c r="LV17" s="21">
        <v>110</v>
      </c>
      <c r="LW17" s="21">
        <v>130</v>
      </c>
      <c r="LX17" s="21"/>
      <c r="LY17" s="21"/>
      <c r="LZ17" s="21">
        <v>130</v>
      </c>
      <c r="MA17" s="21">
        <v>130</v>
      </c>
      <c r="MB17" s="21">
        <v>130</v>
      </c>
      <c r="MC17" s="21">
        <v>130</v>
      </c>
      <c r="MD17" s="21">
        <v>130</v>
      </c>
      <c r="ME17" s="21"/>
      <c r="MF17" s="21"/>
      <c r="MG17" s="21">
        <v>130</v>
      </c>
      <c r="MH17" s="21">
        <v>130</v>
      </c>
      <c r="MI17" s="21">
        <v>130</v>
      </c>
      <c r="MJ17" s="21">
        <v>190</v>
      </c>
      <c r="MK17" s="21">
        <v>170</v>
      </c>
      <c r="ML17" s="21"/>
      <c r="MM17" s="21"/>
      <c r="MN17" s="21">
        <v>130</v>
      </c>
      <c r="MO17" s="21">
        <v>180</v>
      </c>
      <c r="MP17" s="21">
        <v>200</v>
      </c>
      <c r="MQ17" s="21">
        <v>220</v>
      </c>
      <c r="MR17" s="21">
        <v>210</v>
      </c>
      <c r="MS17" s="21"/>
      <c r="MT17" s="21"/>
      <c r="MU17" s="21">
        <v>200</v>
      </c>
      <c r="MV17" s="21">
        <v>200</v>
      </c>
      <c r="MW17" s="21">
        <v>200</v>
      </c>
      <c r="MX17" s="21">
        <v>220</v>
      </c>
      <c r="MY17" s="21">
        <v>220</v>
      </c>
      <c r="MZ17" s="21"/>
      <c r="NA17" s="21"/>
      <c r="NB17" s="21">
        <v>200</v>
      </c>
      <c r="NC17" s="21">
        <v>200</v>
      </c>
    </row>
    <row r="18" spans="1:367" x14ac:dyDescent="0.25">
      <c r="A18" s="35" t="s">
        <v>84</v>
      </c>
      <c r="B18" s="36"/>
      <c r="C18" s="36">
        <f>(C10+C17)*0.220462</f>
        <v>606.27049999999997</v>
      </c>
      <c r="D18" s="36">
        <f>(D10+D17)*0.220462</f>
        <v>616.85267599999997</v>
      </c>
      <c r="E18" s="36">
        <f>(E10+E17)*0.220462</f>
        <v>615.30944199999999</v>
      </c>
      <c r="F18" s="36"/>
      <c r="G18" s="36"/>
      <c r="H18" s="36">
        <f>(H10+H17)*0.220462</f>
        <v>612.00251200000002</v>
      </c>
      <c r="I18" s="36">
        <f>(I10+I17)*0.220462</f>
        <v>621.26191599999993</v>
      </c>
      <c r="J18" s="36">
        <f>(J10+J17)*0.220462</f>
        <v>624.34838400000001</v>
      </c>
      <c r="K18" s="36">
        <f>(K10+K17)*0.220462</f>
        <v>624.78930800000001</v>
      </c>
      <c r="L18" s="36">
        <f>(L10+L17)*0.220462</f>
        <v>629.85993399999995</v>
      </c>
      <c r="M18" s="36"/>
      <c r="N18" s="36"/>
      <c r="O18" s="36">
        <f>(O10+O17)*0.220462</f>
        <v>628.53716199999997</v>
      </c>
      <c r="P18" s="36">
        <f>(P10+P17)*0.220462</f>
        <v>638.01702799999998</v>
      </c>
      <c r="Q18" s="36">
        <f>(Q10+Q17)*0.220462</f>
        <v>637.79656599999998</v>
      </c>
      <c r="R18" s="36">
        <f>(R10+R17)*0.220462</f>
        <v>651.90613399999995</v>
      </c>
      <c r="S18" s="36">
        <f>(S10+S17)*0.220462</f>
        <v>661.60646199999996</v>
      </c>
      <c r="T18" s="36"/>
      <c r="U18" s="36"/>
      <c r="V18" s="36">
        <f>(V10+V17)*0.220462</f>
        <v>661.60646199999996</v>
      </c>
      <c r="W18" s="36">
        <f>(W10+W17)*0.220462</f>
        <v>660.50415199999998</v>
      </c>
      <c r="X18" s="36">
        <f>(X10+X17)*0.220462</f>
        <v>671.96817599999997</v>
      </c>
      <c r="Y18" s="36">
        <f>(Y10+Y17)*0.220462</f>
        <v>674.83418199999994</v>
      </c>
      <c r="Z18" s="36">
        <f>(Z10+Z17)*0.220462</f>
        <v>686.29820599999994</v>
      </c>
      <c r="AA18" s="36"/>
      <c r="AB18" s="36"/>
      <c r="AC18" s="36">
        <f>(AC10+AC17)*0.220462</f>
        <v>685.63681999999994</v>
      </c>
      <c r="AD18" s="36">
        <f>(AD10+AD17)*0.220462</f>
        <v>677.03880199999992</v>
      </c>
      <c r="AE18" s="36">
        <f>(AE10+AE17)*0.220462</f>
        <v>681.66850399999998</v>
      </c>
      <c r="AF18" s="36">
        <f>(AF10+AF17)*0.220462</f>
        <v>676.15695399999993</v>
      </c>
      <c r="AG18" s="36">
        <f>(AG10+AG17)*0.220462</f>
        <v>681.00711799999999</v>
      </c>
      <c r="AH18" s="36"/>
      <c r="AI18" s="36"/>
      <c r="AJ18" s="36">
        <f>(AJ10+AJ17)*0.220462</f>
        <v>675.27510599999994</v>
      </c>
      <c r="AK18" s="36">
        <f>(AK10+AK17)*0.220462</f>
        <v>696.21899599999995</v>
      </c>
      <c r="AL18" s="36">
        <f>(AL10+AL17)*0.220462</f>
        <v>707.68301999999994</v>
      </c>
      <c r="AM18" s="36">
        <f>(AM10+AM17)*0.220462</f>
        <v>705.69886199999996</v>
      </c>
      <c r="AN18" s="36">
        <f>(AN10+AN17)*0.220462</f>
        <v>707.02163399999995</v>
      </c>
      <c r="AO18" s="36"/>
      <c r="AP18" s="36"/>
      <c r="AQ18" s="36">
        <f>(AQ10+AQ17)*0.220462</f>
        <v>693.13252799999998</v>
      </c>
      <c r="AR18" s="36">
        <f>(AR10+AR17)*0.220462</f>
        <v>686.29820599999994</v>
      </c>
      <c r="AS18" s="36">
        <f>(AS10+AS17)*0.220462</f>
        <v>678.80249800000001</v>
      </c>
      <c r="AT18" s="36">
        <f>(AT10+AT17)*0.220462</f>
        <v>685.41635799999995</v>
      </c>
      <c r="AU18" s="36">
        <f>(AU10+AU17)*0.220462</f>
        <v>682.32988999999998</v>
      </c>
      <c r="AV18" s="36"/>
      <c r="AW18" s="36"/>
      <c r="AX18" s="36">
        <f>(AX10+AX17)*0.220462</f>
        <v>679.904808</v>
      </c>
      <c r="AY18" s="36">
        <f>(AY10+AY17)*0.220462</f>
        <v>679.904808</v>
      </c>
      <c r="AZ18" s="36">
        <v>679.904808</v>
      </c>
      <c r="BA18" s="36">
        <f>(BA10+BA17)*0.220462</f>
        <v>681.00711799999999</v>
      </c>
      <c r="BB18" s="36">
        <f>(BB10+BB17)*0.220462</f>
        <v>679.24342200000001</v>
      </c>
      <c r="BC18" s="36"/>
      <c r="BD18" s="36"/>
      <c r="BE18" s="36">
        <f t="shared" ref="BE18:BJ18" si="209">(BE10+BE17)*0.220462</f>
        <v>678.14111200000002</v>
      </c>
      <c r="BF18" s="36">
        <f t="shared" si="209"/>
        <v>667.77939800000001</v>
      </c>
      <c r="BG18" s="78">
        <f t="shared" si="209"/>
        <v>662.70877199999995</v>
      </c>
      <c r="BH18" s="36">
        <f t="shared" si="209"/>
        <v>662.70877199999995</v>
      </c>
      <c r="BI18" s="57">
        <f t="shared" si="209"/>
        <v>0</v>
      </c>
      <c r="BJ18" s="36">
        <f t="shared" si="209"/>
        <v>658.07907</v>
      </c>
      <c r="BK18" s="36"/>
      <c r="BL18" s="36"/>
      <c r="BM18" s="36">
        <v>658.07907</v>
      </c>
      <c r="BN18" s="36">
        <v>658.07907</v>
      </c>
      <c r="BO18" s="36">
        <f>(BO10+BO17)*0.220462</f>
        <v>648.37874199999999</v>
      </c>
      <c r="BP18" s="36">
        <f>(BP10+BP17)*0.220462</f>
        <v>646.17412200000001</v>
      </c>
      <c r="BQ18" s="36">
        <f>(BQ10+BQ17)*0.220462</f>
        <v>643.52857799999992</v>
      </c>
      <c r="BR18" s="36"/>
      <c r="BS18" s="36"/>
      <c r="BT18" s="36">
        <f>(BT10+BT17)*0.220462</f>
        <v>643.74903999999992</v>
      </c>
      <c r="BU18" s="36">
        <f>(BU10+BU17)*0.220462</f>
        <v>649.92197599999997</v>
      </c>
      <c r="BV18" s="36">
        <f>(BV10+BV17)*0.220462</f>
        <v>645.73319800000002</v>
      </c>
      <c r="BW18" s="36">
        <f>(BW10+BW17)*0.220462</f>
        <v>641.54441999999995</v>
      </c>
      <c r="BX18" s="36">
        <f>(BX10+BX17)*0.220462</f>
        <v>642.20580599999994</v>
      </c>
      <c r="BY18" s="36"/>
      <c r="BZ18" s="36"/>
      <c r="CA18" s="36">
        <f>(CA10+CA17)*0.220462</f>
        <v>642.42626799999994</v>
      </c>
      <c r="CB18" s="36">
        <f>(CB10+CB17)*0.220462</f>
        <v>638.01702799999998</v>
      </c>
      <c r="CC18" s="36">
        <f>(CC10+CC17)*0.220462</f>
        <v>645.29227400000002</v>
      </c>
      <c r="CD18" s="36">
        <f>(CD10+CD17)*0.220462</f>
        <v>632.72593999999992</v>
      </c>
      <c r="CE18" s="36">
        <f>(CE10+CE17)*0.220462</f>
        <v>616.41175199999998</v>
      </c>
      <c r="CF18" s="36"/>
      <c r="CG18" s="36"/>
      <c r="CH18" s="36">
        <f>(CH10+CH17)*0.220462</f>
        <v>622.14376399999992</v>
      </c>
      <c r="CI18" s="36">
        <f>(CI10+CI17)*0.220462</f>
        <v>618.39590999999996</v>
      </c>
      <c r="CJ18" s="36">
        <f>(CJ10+CJ17)*0.220462</f>
        <v>619.93914399999994</v>
      </c>
      <c r="CK18" s="36">
        <f>(CK10+CK17)*0.220462</f>
        <v>615.75036599999999</v>
      </c>
      <c r="CL18" s="36">
        <f>(CL10+CL17)*0.220462</f>
        <v>607.59327199999996</v>
      </c>
      <c r="CM18" s="36"/>
      <c r="CN18" s="36"/>
      <c r="CO18" s="36">
        <f>(CO10+CO17)*0.220462</f>
        <v>612.22297400000002</v>
      </c>
      <c r="CP18" s="36">
        <f>(CP10+CP17)*0.220462</f>
        <v>616.41175199999998</v>
      </c>
      <c r="CQ18" s="36">
        <f>(CQ10+CQ17)*0.220462</f>
        <v>615.08897999999999</v>
      </c>
      <c r="CR18" s="36">
        <f>(CR10+CR17)*0.220462</f>
        <v>630.96224399999994</v>
      </c>
      <c r="CS18" s="36">
        <f>(CS10+CS17)*0.220462</f>
        <v>627.21438999999998</v>
      </c>
      <c r="CT18" s="36"/>
      <c r="CU18" s="36"/>
      <c r="CV18" s="36">
        <f>(CV10+CV17)*0.220462</f>
        <v>625.671156</v>
      </c>
      <c r="CW18" s="36">
        <f>(CW10+CW17)*0.220462</f>
        <v>625.671156</v>
      </c>
      <c r="CX18" s="36">
        <f>(CX10+CX17)*0.220462</f>
        <v>629.85993399999995</v>
      </c>
      <c r="CY18" s="36">
        <f>(CY10+CY17)*0.220462</f>
        <v>623.46653600000002</v>
      </c>
      <c r="CZ18" s="36">
        <f>(CZ10+CZ17)*0.220462</f>
        <v>625.00977</v>
      </c>
      <c r="DA18" s="36"/>
      <c r="DB18" s="36"/>
      <c r="DC18" s="36">
        <f>(DC10+DC17)*0.220462</f>
        <v>621.92330199999992</v>
      </c>
      <c r="DD18" s="36">
        <f>(DD10+DD17)*0.220462</f>
        <v>628.75762399999996</v>
      </c>
      <c r="DE18" s="36">
        <f>(DE10+DE17)*0.220462</f>
        <v>627.43485199999998</v>
      </c>
      <c r="DF18" s="36">
        <f>(DF10+DF17)*0.220462</f>
        <v>630.52131999999995</v>
      </c>
      <c r="DG18" s="36">
        <v>630.52131999999995</v>
      </c>
      <c r="DH18" s="36"/>
      <c r="DI18" s="36"/>
      <c r="DJ18" s="36">
        <f>(DJ10+DJ17)*0.220462</f>
        <v>628.31669999999997</v>
      </c>
      <c r="DK18" s="36">
        <f>(DK10+DK17)*0.220462</f>
        <v>627.43485199999998</v>
      </c>
      <c r="DL18" s="36">
        <f>(DL10+DL17)*0.220462</f>
        <v>624.34838400000001</v>
      </c>
      <c r="DM18" s="36">
        <f>(DM10+DM17)*0.220462</f>
        <v>618.17544799999996</v>
      </c>
      <c r="DN18" s="36">
        <f>(DN10+DN17)*0.220462</f>
        <v>622.14376399999992</v>
      </c>
      <c r="DO18" s="36"/>
      <c r="DP18" s="36"/>
      <c r="DQ18" s="36">
        <f>(DQ10+DQ17)*0.220462</f>
        <v>625.671156</v>
      </c>
      <c r="DR18" s="36">
        <f>(DR10+DR17)*0.220462</f>
        <v>614.648056</v>
      </c>
      <c r="DS18" s="36">
        <v>614.648056</v>
      </c>
      <c r="DT18" s="36">
        <v>614.648056</v>
      </c>
      <c r="DU18" s="36">
        <f>(DU10+DU17)*0.220462</f>
        <v>603.404494</v>
      </c>
      <c r="DV18" s="36"/>
      <c r="DW18" s="36"/>
      <c r="DX18" s="36">
        <f>(DX10+DX17)*0.220462</f>
        <v>604.94772799999998</v>
      </c>
      <c r="DY18" s="36">
        <f>(DY10+DY17)*0.220462</f>
        <v>608.69558199999994</v>
      </c>
      <c r="DZ18" s="36">
        <f t="shared" ref="DZ18:EA18" si="210">(DZ10+DZ17)*0.220462</f>
        <v>610.90020199999992</v>
      </c>
      <c r="EA18" s="36">
        <f t="shared" si="210"/>
        <v>607.15234799999996</v>
      </c>
      <c r="EB18" s="36">
        <f>(EB10+EB17)*0.220462</f>
        <v>612.88436000000002</v>
      </c>
      <c r="EC18" s="36"/>
      <c r="ED18" s="36"/>
      <c r="EE18" s="36">
        <f>(EE10+EE17)*0.220462</f>
        <v>620.60052999999994</v>
      </c>
      <c r="EF18" s="36">
        <f>(EF10+EF17)*0.220462</f>
        <v>628.97808599999996</v>
      </c>
      <c r="EG18" s="36">
        <f t="shared" ref="EG18:EH18" si="211">(EG10+EG17)*0.220462</f>
        <v>640.22164799999996</v>
      </c>
      <c r="EH18" s="36">
        <f t="shared" si="211"/>
        <v>650.80382399999996</v>
      </c>
      <c r="EI18" s="36">
        <f>(EI10+EI17)*0.220462</f>
        <v>633.16686399999992</v>
      </c>
      <c r="EJ18" s="36"/>
      <c r="EK18" s="36"/>
      <c r="EL18" s="36">
        <f>(EL10+EL17)*0.220462</f>
        <v>623.90746000000001</v>
      </c>
      <c r="EM18" s="36">
        <f>(EM10+EM17)*0.220462</f>
        <v>615.97082799999998</v>
      </c>
      <c r="EN18" s="36">
        <f t="shared" ref="EN18:EO18" si="212">(EN10+EN17)*0.220462</f>
        <v>628.53716199999997</v>
      </c>
      <c r="EO18" s="36">
        <f t="shared" si="212"/>
        <v>614.648056</v>
      </c>
      <c r="EP18" s="36">
        <f>(EP10+EP17)*0.220462</f>
        <v>621.92330199999992</v>
      </c>
      <c r="EQ18" s="36"/>
      <c r="ER18" s="36"/>
      <c r="ES18" s="36">
        <f>(ES10+ES17)*0.220462</f>
        <v>621.92330199999992</v>
      </c>
      <c r="ET18" s="36">
        <f>(ET10+ET17)*0.220462</f>
        <v>630.30085799999995</v>
      </c>
      <c r="EU18" s="36">
        <f t="shared" ref="EU18:EV18" si="213">(EU10+EU17)*0.220462</f>
        <v>633.38732600000003</v>
      </c>
      <c r="EV18" s="36">
        <f t="shared" si="213"/>
        <v>641.10349599999995</v>
      </c>
      <c r="EW18" s="36">
        <f>(EW10+EW17)*0.220462</f>
        <v>636.91471799999999</v>
      </c>
      <c r="EX18" s="36"/>
      <c r="EY18" s="36"/>
      <c r="EZ18" s="36">
        <f>(EZ10+EZ17)*0.220462</f>
        <v>631.40316799999994</v>
      </c>
      <c r="FA18" s="36">
        <f>(FA10+FA17)*0.220462</f>
        <v>639.11933799999997</v>
      </c>
      <c r="FB18" s="36">
        <f t="shared" ref="FB18:FC18" si="214">(FB10+FB17)*0.220462</f>
        <v>635.37148400000001</v>
      </c>
      <c r="FC18" s="36">
        <f t="shared" si="214"/>
        <v>645.07181200000002</v>
      </c>
      <c r="FD18" s="36">
        <f>(FD10+FD17)*0.220462</f>
        <v>641.10349599999995</v>
      </c>
      <c r="FE18" s="36"/>
      <c r="FF18" s="36"/>
      <c r="FG18" s="36">
        <f>(FG10+FG17)*0.220462</f>
        <v>638.89887599999997</v>
      </c>
      <c r="FH18" s="36">
        <f>(FH10+FH17)*0.220462</f>
        <v>626.55300399999999</v>
      </c>
      <c r="FI18" s="36">
        <f t="shared" ref="FI18:FJ18" si="215">(FI10+FI17)*0.220462</f>
        <v>625.230232</v>
      </c>
      <c r="FJ18" s="36">
        <f t="shared" si="215"/>
        <v>630.96224399999994</v>
      </c>
      <c r="FK18" s="36">
        <f>(FK10+FK17)*0.220462</f>
        <v>621.92330199999992</v>
      </c>
      <c r="FL18" s="36"/>
      <c r="FM18" s="36"/>
      <c r="FN18" s="36">
        <f>(FN10+FN17)*0.220462</f>
        <v>624.78930800000001</v>
      </c>
      <c r="FO18" s="36">
        <f>(FO10+FO17)*0.220462</f>
        <v>626.77346599999998</v>
      </c>
      <c r="FP18" s="36">
        <f t="shared" ref="FP18:FQ18" si="216">(FP10+FP17)*0.220462</f>
        <v>621.04145399999993</v>
      </c>
      <c r="FQ18" s="36">
        <f t="shared" si="216"/>
        <v>621.04145399999993</v>
      </c>
      <c r="FR18" s="36">
        <f>(FR10+FR17)*0.220462</f>
        <v>624.78930800000001</v>
      </c>
      <c r="FS18" s="36"/>
      <c r="FT18" s="36"/>
      <c r="FU18" s="36">
        <f>(FU10+FU17)*0.220462</f>
        <v>624.78930800000001</v>
      </c>
      <c r="FV18" s="36">
        <f>(FV10+FV17)*0.220462</f>
        <v>619.49821999999995</v>
      </c>
      <c r="FW18" s="36">
        <f t="shared" ref="FW18:FX18" si="217">(FW10+FW17)*0.220462</f>
        <v>615.30944199999999</v>
      </c>
      <c r="FX18" s="36">
        <f t="shared" si="217"/>
        <v>617.51406199999997</v>
      </c>
      <c r="FY18" s="36">
        <f>(FY10+FY17)*0.220462</f>
        <v>615.97082799999998</v>
      </c>
      <c r="FZ18" s="36"/>
      <c r="GA18" s="36"/>
      <c r="GB18" s="36">
        <f>(GB10+GB17)*0.220462</f>
        <v>608.03419599999995</v>
      </c>
      <c r="GC18" s="36">
        <f>(GC10+GC17)*0.220462</f>
        <v>616.41175199999998</v>
      </c>
      <c r="GD18" s="36">
        <f t="shared" ref="GD18:GE18" si="218">(GD10+GD17)*0.220462</f>
        <v>615.52990399999999</v>
      </c>
      <c r="GE18" s="36">
        <f t="shared" si="218"/>
        <v>615.52990399999999</v>
      </c>
      <c r="GF18" s="36">
        <f>(GF10+GF17)*0.220462</f>
        <v>609.35696799999994</v>
      </c>
      <c r="GG18" s="36"/>
      <c r="GH18" s="36"/>
      <c r="GI18" s="36">
        <f>(GI10+GI17)*0.220462</f>
        <v>609.79789199999993</v>
      </c>
      <c r="GJ18" s="36">
        <f>(GJ10+GJ17)*0.220462</f>
        <v>610.23881599999993</v>
      </c>
      <c r="GK18" s="36">
        <f t="shared" ref="GK18:GL18" si="219">(GK10+GK17)*0.220462</f>
        <v>612.22297400000002</v>
      </c>
      <c r="GL18" s="36">
        <f t="shared" si="219"/>
        <v>625.450694</v>
      </c>
      <c r="GM18" s="36">
        <f>(GM10+GM17)*0.220462</f>
        <v>626.33254199999999</v>
      </c>
      <c r="GN18" s="36"/>
      <c r="GO18" s="36"/>
      <c r="GP18" s="36">
        <f>(GP10+GP17)*0.220462</f>
        <v>641.10349599999995</v>
      </c>
      <c r="GQ18" s="36">
        <f>(GQ10+GQ17)*0.220462</f>
        <v>634.71009800000002</v>
      </c>
      <c r="GR18" s="36">
        <f t="shared" ref="GR18:GS18" si="220">(GR10+GR17)*0.220462</f>
        <v>627.87577599999997</v>
      </c>
      <c r="GS18" s="36">
        <f t="shared" si="220"/>
        <v>624.78930800000001</v>
      </c>
      <c r="GT18" s="36">
        <f>(GT10+GT17)*0.220462</f>
        <v>630.52131999999995</v>
      </c>
      <c r="GU18" s="36"/>
      <c r="GV18" s="36"/>
      <c r="GW18" s="36">
        <f>(GW10+GW17)*0.220462</f>
        <v>624.56884600000001</v>
      </c>
      <c r="GX18" s="36">
        <f>(GX10+GX17)*0.220462</f>
        <v>628.53716199999997</v>
      </c>
      <c r="GY18" s="36">
        <f t="shared" ref="GY18:GZ18" si="221">(GY10+GY17)*0.220462</f>
        <v>639.33979999999997</v>
      </c>
      <c r="GZ18" s="36">
        <f t="shared" si="221"/>
        <v>645.29227400000002</v>
      </c>
      <c r="HA18" s="36">
        <f>(HA10+HA17)*0.220462</f>
        <v>638.67841399999998</v>
      </c>
      <c r="HB18" s="36"/>
      <c r="HC18" s="36"/>
      <c r="HD18" s="36">
        <f>(HD10+HD17)*0.220462</f>
        <v>659.84276599999998</v>
      </c>
      <c r="HE18" s="36">
        <f>(HE10+HE17)*0.220462</f>
        <v>659.40184199999999</v>
      </c>
      <c r="HF18" s="36">
        <f t="shared" ref="HF18:HG18" si="222">(HF10+HF17)*0.220462</f>
        <v>653.66982999999993</v>
      </c>
      <c r="HG18" s="36">
        <f t="shared" si="222"/>
        <v>643.30811599999993</v>
      </c>
      <c r="HH18" s="36">
        <f>(HH10+HH17)*0.220462</f>
        <v>663.37015799999995</v>
      </c>
      <c r="HI18" s="36"/>
      <c r="HJ18" s="36"/>
      <c r="HK18" s="36">
        <f>(HK10+HK17)*0.220462</f>
        <v>656.09491200000002</v>
      </c>
      <c r="HL18" s="36">
        <f>(HL10+HL17)*0.220462</f>
        <v>654.33121599999993</v>
      </c>
      <c r="HM18" s="36">
        <f t="shared" ref="HM18:HN18" si="223">(HM10+HM17)*0.220462</f>
        <v>660.50415199999998</v>
      </c>
      <c r="HN18" s="36">
        <f t="shared" si="223"/>
        <v>673.73187199999995</v>
      </c>
      <c r="HO18" s="36">
        <f>(HO10+HO17)*0.220462</f>
        <v>692.47114199999999</v>
      </c>
      <c r="HP18" s="36"/>
      <c r="HQ18" s="36"/>
      <c r="HR18" s="36">
        <f>(HR10+HR17)*0.220462</f>
        <v>682.10942799999998</v>
      </c>
      <c r="HS18" s="36">
        <f>(HS10+HS17)*0.220462</f>
        <v>673.95233399999995</v>
      </c>
      <c r="HT18" s="36">
        <f t="shared" ref="HT18:HU18" si="224">(HT10+HT17)*0.220462</f>
        <v>665.79523999999992</v>
      </c>
      <c r="HU18" s="36">
        <f t="shared" si="224"/>
        <v>673.95233399999995</v>
      </c>
      <c r="HV18" s="36">
        <f>(HV10+HV17)*0.220462</f>
        <v>677.47972600000003</v>
      </c>
      <c r="HW18" s="36"/>
      <c r="HX18" s="36"/>
      <c r="HY18" s="36">
        <f>(HY10+HY17)*0.220462</f>
        <v>665.35431599999993</v>
      </c>
      <c r="HZ18" s="36">
        <f>(HZ10+HZ17)*0.220462</f>
        <v>657.63814600000001</v>
      </c>
      <c r="IA18" s="36">
        <f t="shared" ref="IA18:IB18" si="225">(IA10+IA17)*0.220462</f>
        <v>664.47246799999994</v>
      </c>
      <c r="IB18" s="36">
        <f t="shared" si="225"/>
        <v>668.881708</v>
      </c>
      <c r="IC18" s="36">
        <f>(IC10+IC17)*0.220462</f>
        <v>664.47246799999994</v>
      </c>
      <c r="ID18" s="36"/>
      <c r="IE18" s="36"/>
      <c r="IF18" s="36">
        <f>(IF10+IF17)*0.220462</f>
        <v>659.84276599999998</v>
      </c>
      <c r="IG18" s="36">
        <f>(IG10+IG17)*0.220462</f>
        <v>652.78798199999994</v>
      </c>
      <c r="IH18" s="36">
        <f t="shared" ref="IH18:II18" si="226">(IH10+IH17)*0.220462</f>
        <v>654.99260199999992</v>
      </c>
      <c r="II18" s="36">
        <f t="shared" si="226"/>
        <v>669.543094</v>
      </c>
      <c r="IJ18" s="36">
        <f>(IJ10+IJ17)*0.220462</f>
        <v>675.49556799999993</v>
      </c>
      <c r="IK18" s="36"/>
      <c r="IL18" s="36"/>
      <c r="IM18" s="36">
        <f>(IM10+IM17)*0.220462</f>
        <v>675.49556799999993</v>
      </c>
      <c r="IN18" s="36">
        <f>(IN10+IN17)*0.220462</f>
        <v>665.13385399999993</v>
      </c>
      <c r="IO18" s="36">
        <f t="shared" ref="IO18" si="227">(IO10+IO17)*0.220462</f>
        <v>665.57477799999992</v>
      </c>
      <c r="IP18" s="108">
        <f>(IP10+IP17)*0.220462</f>
        <v>656.31537400000002</v>
      </c>
      <c r="IQ18" s="36">
        <f>(IQ10+IQ17)*0.220462</f>
        <v>656.53583600000002</v>
      </c>
      <c r="IR18" s="36"/>
      <c r="IS18" s="36"/>
      <c r="IT18" s="36">
        <f>(IT10+IT17)*0.220462</f>
        <v>653.89029199999993</v>
      </c>
      <c r="IU18" s="36">
        <f>(IU10+IU17)*0.220462</f>
        <v>663.14969599999995</v>
      </c>
      <c r="IV18" s="36">
        <f t="shared" ref="IV18" si="228">(IV10+IV17)*0.220462</f>
        <v>670.86586599999998</v>
      </c>
      <c r="IW18" s="36">
        <f>(IW10+IW17)*0.220462</f>
        <v>677.25926400000003</v>
      </c>
      <c r="IX18" s="36">
        <f>(IX10+IX17)*0.220462</f>
        <v>675.49556799999993</v>
      </c>
      <c r="IY18" s="36"/>
      <c r="IZ18" s="36"/>
      <c r="JA18" s="36">
        <f>(JA10+JA17)*0.220462</f>
        <v>699.74638800000002</v>
      </c>
      <c r="JB18" s="36">
        <f>(JB10+JB17)*0.220462</f>
        <v>686.73912999999993</v>
      </c>
      <c r="JC18" s="36">
        <f t="shared" ref="JC18" si="229">(JC10+JC17)*0.220462</f>
        <v>687.18005399999993</v>
      </c>
      <c r="JD18" s="36">
        <f>(JD10+JD17)*0.220462</f>
        <v>682.77081399999997</v>
      </c>
      <c r="JE18" s="36">
        <f>(JE10+JE17)*0.220462</f>
        <v>669.76355599999999</v>
      </c>
      <c r="JF18" s="36"/>
      <c r="JG18" s="36"/>
      <c r="JH18" s="36">
        <f>(JH10+JH17)*0.220462</f>
        <v>663.37015799999995</v>
      </c>
      <c r="JI18" s="36">
        <f>(JI10+JI17)*0.220462</f>
        <v>672.40909999999997</v>
      </c>
      <c r="JJ18" s="36">
        <f t="shared" ref="JJ18" si="230">(JJ10+JJ17)*0.220462</f>
        <v>666.67708800000003</v>
      </c>
      <c r="JK18" s="36">
        <f>(JK10+JK17)*0.220462</f>
        <v>666.01570199999992</v>
      </c>
      <c r="JL18" s="36">
        <f>(JL10+JL17)*0.220462</f>
        <v>657.41768400000001</v>
      </c>
      <c r="JM18" s="36"/>
      <c r="JN18" s="36"/>
      <c r="JO18" s="36">
        <f>(JO10+JO17)*0.220462</f>
        <v>665.57477799999992</v>
      </c>
      <c r="JP18" s="36">
        <f>(JP10+JP17)*0.220462</f>
        <v>662.04738599999996</v>
      </c>
      <c r="JQ18" s="36">
        <f t="shared" ref="JQ18" si="231">(JQ10+JQ17)*0.220462</f>
        <v>662.70877199999995</v>
      </c>
      <c r="JR18" s="36">
        <f>(JR10+JR17)*0.220462</f>
        <v>670.20447999999999</v>
      </c>
      <c r="JS18" s="36">
        <f>(JS10+JS17)*0.220462</f>
        <v>669.98401799999999</v>
      </c>
      <c r="JT18" s="36"/>
      <c r="JU18" s="36"/>
      <c r="JV18" s="36">
        <f>(JV10+JV17)*0.220462</f>
        <v>674.83418199999994</v>
      </c>
      <c r="JW18" s="36">
        <f>(JW10+JW17)*0.220462</f>
        <v>665.13385399999993</v>
      </c>
      <c r="JX18" s="36">
        <f t="shared" ref="JX18" si="232">(JX10+JX17)*0.220462</f>
        <v>662.04738599999996</v>
      </c>
      <c r="JY18" s="36">
        <f>(JY10+JY17)*0.220462</f>
        <v>665.79523999999992</v>
      </c>
      <c r="JZ18" s="36">
        <f>(JZ10+JZ17)*0.220462</f>
        <v>668.66124600000001</v>
      </c>
      <c r="KA18" s="36"/>
      <c r="KB18" s="36"/>
      <c r="KC18" s="36">
        <f>(KC10+KC17)*0.220462</f>
        <v>674.61371999999994</v>
      </c>
      <c r="KD18" s="36">
        <f>(KD10+KD17)*0.220462</f>
        <v>665.57477799999992</v>
      </c>
      <c r="KE18" s="36">
        <f t="shared" ref="KE18" si="233">(KE10+KE17)*0.220462</f>
        <v>665.79523999999992</v>
      </c>
      <c r="KF18" s="36">
        <f>(KF10+KF17)*0.220462</f>
        <v>661.16553799999997</v>
      </c>
      <c r="KG18" s="36">
        <f>(KG10+KG17)*0.220462</f>
        <v>660.50415199999998</v>
      </c>
      <c r="KH18" s="36"/>
      <c r="KI18" s="36"/>
      <c r="KJ18" s="36">
        <f>(KJ10+KJ17)*0.220462</f>
        <v>660.50415199999998</v>
      </c>
      <c r="KK18" s="36">
        <f>(KK10+KK17)*0.220462</f>
        <v>669.10217</v>
      </c>
      <c r="KL18" s="36">
        <f t="shared" ref="KL18" si="234">(KL10+KL17)*0.220462</f>
        <v>665.35431599999993</v>
      </c>
      <c r="KM18" s="36">
        <f>(KM10+KM17)*0.220462</f>
        <v>682.10942799999998</v>
      </c>
      <c r="KN18" s="36">
        <f>(KN10+KN17)*0.220462</f>
        <v>678.14111200000002</v>
      </c>
      <c r="KO18" s="36"/>
      <c r="KP18" s="36"/>
      <c r="KQ18" s="36">
        <f>(KQ10+KQ17)*0.220462</f>
        <v>667.55893600000002</v>
      </c>
      <c r="KR18" s="36">
        <f>(KR10+KR17)*0.220462</f>
        <v>683.43219999999997</v>
      </c>
      <c r="KS18" s="36">
        <f t="shared" ref="KS18" si="235">(KS10+KS17)*0.220462</f>
        <v>687.40051599999993</v>
      </c>
      <c r="KT18" s="36">
        <f>(KT10+KT17)*0.220462</f>
        <v>686.73912999999993</v>
      </c>
      <c r="KU18" s="36">
        <f>(KU10+KU17)*0.220462</f>
        <v>701.730546</v>
      </c>
      <c r="KV18" s="36"/>
      <c r="KW18" s="36"/>
      <c r="KX18" s="36">
        <f>(KX10+KX17)*0.220462</f>
        <v>693.79391399999997</v>
      </c>
      <c r="KY18" s="36">
        <f>(KY10+KY17)*0.220462</f>
        <v>689.38467400000002</v>
      </c>
      <c r="KZ18" s="36">
        <f t="shared" ref="KZ18" si="236">(KZ10+KZ17)*0.220462</f>
        <v>704.37608999999998</v>
      </c>
      <c r="LA18" s="36">
        <f>(LA10+LA17)*0.220462</f>
        <v>695.11668599999996</v>
      </c>
      <c r="LB18" s="36">
        <f>(LB10+LB17)*0.220462</f>
        <v>718.70611999999994</v>
      </c>
      <c r="LC18" s="36"/>
      <c r="LD18" s="36"/>
      <c r="LE18" s="36">
        <f>(LE10+LE17)*0.220462</f>
        <v>716.94242399999996</v>
      </c>
      <c r="LF18" s="36">
        <f>(LF10+LF17)*0.220462</f>
        <v>708.34440599999994</v>
      </c>
      <c r="LG18" s="36">
        <f t="shared" ref="LG18" si="237">(LG10+LG17)*0.220462</f>
        <v>695.11668599999996</v>
      </c>
      <c r="LH18" s="36">
        <f>(LH10+LH17)*0.220462</f>
        <v>700.62823600000002</v>
      </c>
      <c r="LI18" s="36">
        <f>(LI10+LI17)*0.220462</f>
        <v>700.62823600000002</v>
      </c>
      <c r="LJ18" s="36"/>
      <c r="LK18" s="36"/>
      <c r="LL18" s="36">
        <f>(LL10+LL17)*0.220462</f>
        <v>697.54176799999993</v>
      </c>
      <c r="LM18" s="36">
        <f>(LM10+LM17)*0.220462</f>
        <v>704.59655199999997</v>
      </c>
      <c r="LN18" s="36">
        <f t="shared" ref="LN18" si="238">(LN10+LN17)*0.220462</f>
        <v>709.88763999999992</v>
      </c>
      <c r="LO18" s="36">
        <f>(LO10+LO17)*0.220462</f>
        <v>698.64407799999992</v>
      </c>
      <c r="LP18" s="36">
        <f>(LP10+LP17)*0.220462</f>
        <v>702.83285599999999</v>
      </c>
      <c r="LQ18" s="36"/>
      <c r="LR18" s="36"/>
      <c r="LS18" s="36">
        <f>(LS10+LS17)*0.220462</f>
        <v>693.13252799999998</v>
      </c>
      <c r="LT18" s="36">
        <f>(LT10+LT17)*0.220462</f>
        <v>688.28236400000003</v>
      </c>
      <c r="LU18" s="36">
        <f t="shared" ref="LU18" si="239">(LU10+LU17)*0.220462</f>
        <v>693.79391399999997</v>
      </c>
      <c r="LV18" s="36">
        <f>(LV10+LV17)*0.220462</f>
        <v>693.79391399999997</v>
      </c>
      <c r="LW18" s="36">
        <f>(LW10+LW17)*0.220462</f>
        <v>699.30546400000003</v>
      </c>
      <c r="LX18" s="36"/>
      <c r="LY18" s="36"/>
      <c r="LZ18" s="36">
        <f t="shared" ref="LZ18:MD18" si="240">(LZ10+LZ17)*0.220462</f>
        <v>689.16421200000002</v>
      </c>
      <c r="MA18" s="36">
        <f t="shared" si="240"/>
        <v>689.82559800000001</v>
      </c>
      <c r="MB18" s="36">
        <f t="shared" si="240"/>
        <v>695.99853399999995</v>
      </c>
      <c r="MC18" s="36">
        <f t="shared" si="240"/>
        <v>696.43945799999995</v>
      </c>
      <c r="MD18" s="36">
        <f t="shared" si="240"/>
        <v>712.31272200000001</v>
      </c>
      <c r="ME18" s="36"/>
      <c r="MF18" s="36"/>
      <c r="MG18" s="36">
        <f t="shared" ref="MG18:MK18" si="241">(MG10+MG17)*0.220462</f>
        <v>720.02889199999993</v>
      </c>
      <c r="MH18" s="36">
        <f t="shared" si="241"/>
        <v>720.02889199999993</v>
      </c>
      <c r="MI18" s="36">
        <f t="shared" si="241"/>
        <v>717.16288599999996</v>
      </c>
      <c r="MJ18" s="36">
        <f t="shared" si="241"/>
        <v>748.02756599999998</v>
      </c>
      <c r="MK18" s="36">
        <f t="shared" si="241"/>
        <v>748.90941399999997</v>
      </c>
      <c r="ML18" s="36"/>
      <c r="MM18" s="36"/>
      <c r="MN18" s="36">
        <f t="shared" ref="MN18:MR18" si="242">(MN10+MN17)*0.220462</f>
        <v>759.27112799999998</v>
      </c>
      <c r="MO18" s="36">
        <f t="shared" si="242"/>
        <v>785.28564399999993</v>
      </c>
      <c r="MP18" s="36">
        <f t="shared" si="242"/>
        <v>781.09686599999998</v>
      </c>
      <c r="MQ18" s="36">
        <f t="shared" si="242"/>
        <v>793.44273799999996</v>
      </c>
      <c r="MR18" s="36">
        <f t="shared" si="242"/>
        <v>791.23811799999999</v>
      </c>
      <c r="MS18" s="36"/>
      <c r="MT18" s="36"/>
      <c r="MU18" s="36">
        <f t="shared" ref="MU18:MY18" si="243">(MU10+MU17)*0.220462</f>
        <v>788.81303600000001</v>
      </c>
      <c r="MV18" s="36">
        <f t="shared" si="243"/>
        <v>788.81303600000001</v>
      </c>
      <c r="MW18" s="36">
        <f t="shared" ref="MW18" si="244">(MW10+MW17)*0.220462</f>
        <v>788.81303600000001</v>
      </c>
      <c r="MX18" s="36">
        <f t="shared" si="243"/>
        <v>806.44999599999994</v>
      </c>
      <c r="MY18" s="36">
        <f t="shared" si="243"/>
        <v>814.16616599999998</v>
      </c>
      <c r="MZ18" s="36"/>
      <c r="NA18" s="36"/>
      <c r="NB18" s="36">
        <f t="shared" ref="NB18:NC18" si="245">(NB10+NB17)*0.220462</f>
        <v>819.45725399999992</v>
      </c>
      <c r="NC18" s="36">
        <f t="shared" si="245"/>
        <v>819.45725399999992</v>
      </c>
    </row>
    <row r="19" spans="1:367" x14ac:dyDescent="0.25">
      <c r="A19" s="17" t="s">
        <v>85</v>
      </c>
      <c r="B19" s="24"/>
      <c r="C19" s="24">
        <f>C18*C20</f>
        <v>2339.7191135999997</v>
      </c>
      <c r="D19" s="24">
        <f>D18*D20</f>
        <v>2324.3008831679999</v>
      </c>
      <c r="E19" s="24">
        <f>E18*E20</f>
        <v>2315.0402445807999</v>
      </c>
      <c r="F19" s="24"/>
      <c r="G19" s="24"/>
      <c r="H19" s="24">
        <f>H18*H20</f>
        <v>2323.1003353008</v>
      </c>
      <c r="I19" s="24">
        <f>I18*I20</f>
        <v>2311.4049584779996</v>
      </c>
      <c r="J19" s="24">
        <f>J18*J20</f>
        <v>2305.5937124351999</v>
      </c>
      <c r="K19" s="24">
        <f>K18*K20</f>
        <v>2303.3482628727998</v>
      </c>
      <c r="L19" s="24">
        <f>L18*L20</f>
        <v>2339.1738228892</v>
      </c>
      <c r="M19" s="24"/>
      <c r="N19" s="24"/>
      <c r="O19" s="24">
        <f>O18*O20</f>
        <v>2341.8037581795998</v>
      </c>
      <c r="P19" s="24">
        <f>P18*P20</f>
        <v>2363.5978819288002</v>
      </c>
      <c r="Q19" s="24">
        <f>Q18*Q20</f>
        <v>2372.2205475803999</v>
      </c>
      <c r="R19" s="24">
        <f>R18*R20</f>
        <v>2450.3847764791999</v>
      </c>
      <c r="S19" s="24">
        <f>S18*S20</f>
        <v>2479.8995015145997</v>
      </c>
      <c r="T19" s="24"/>
      <c r="U19" s="24"/>
      <c r="V19" s="24">
        <f>V18*V20</f>
        <v>2494.3886830324</v>
      </c>
      <c r="W19" s="24">
        <f>W18*W20</f>
        <v>2484.2882165023998</v>
      </c>
      <c r="X19" s="24">
        <f>X18*X20</f>
        <v>2552.8742974416</v>
      </c>
      <c r="Y19" s="24">
        <f>Y18*Y20</f>
        <v>2551.6830089783998</v>
      </c>
      <c r="Z19" s="24">
        <f>Z18*Z20</f>
        <v>2581.7852211513996</v>
      </c>
      <c r="AA19" s="24"/>
      <c r="AB19" s="24"/>
      <c r="AC19" s="24">
        <f>AC18*AC20</f>
        <v>2561.8134142479998</v>
      </c>
      <c r="AD19" s="24">
        <f>AD18*AD20</f>
        <v>2529.8908914333997</v>
      </c>
      <c r="AE19" s="24">
        <f>AE18*AE20</f>
        <v>2532.2621586591999</v>
      </c>
      <c r="AF19" s="24">
        <f>AF18*AF20</f>
        <v>2469.0547332264</v>
      </c>
      <c r="AG19" s="24">
        <f>AG18*AG20</f>
        <v>2498.6832166537997</v>
      </c>
      <c r="AH19" s="24"/>
      <c r="AI19" s="24"/>
      <c r="AJ19" s="24">
        <f>AJ18*AJ20</f>
        <v>2481.8385970817999</v>
      </c>
      <c r="AK19" s="24">
        <f>AK18*AK20</f>
        <v>2557.7693475048</v>
      </c>
      <c r="AL19" s="24">
        <f>AL18*AL20</f>
        <v>2619.559466832</v>
      </c>
      <c r="AM19" s="24">
        <f>AM18*AM20</f>
        <v>2624.4940677779996</v>
      </c>
      <c r="AN19" s="24">
        <f>AN18*AN20</f>
        <v>2628.7771373753999</v>
      </c>
      <c r="AO19" s="24"/>
      <c r="AP19" s="24"/>
      <c r="AQ19" s="24">
        <f>AQ18*AQ20</f>
        <v>2591.4838956864</v>
      </c>
      <c r="AR19" s="24">
        <f>AR18*AR20</f>
        <v>2559.4118996357997</v>
      </c>
      <c r="AS19" s="24">
        <f>AS18*AS20</f>
        <v>2530.1684310452001</v>
      </c>
      <c r="AT19" s="24">
        <f>AT18*AT20</f>
        <v>2587.6523763574</v>
      </c>
      <c r="AU19" s="24">
        <f>AU18*AU20</f>
        <v>2545.9775185570002</v>
      </c>
      <c r="AV19" s="24"/>
      <c r="AW19" s="24"/>
      <c r="AX19" s="24">
        <f>AX18*AX20</f>
        <v>2529.4498572023999</v>
      </c>
      <c r="AY19" s="24">
        <f>AY18*AY20</f>
        <v>2529.4498572023999</v>
      </c>
      <c r="AZ19" s="24">
        <v>2529.4498572023999</v>
      </c>
      <c r="BA19" s="24">
        <f>BA18*BA20</f>
        <v>2548.8053405385999</v>
      </c>
      <c r="BB19" s="24">
        <f>BB18*BB20</f>
        <v>2532.3553259004002</v>
      </c>
      <c r="BC19" s="24"/>
      <c r="BD19" s="24"/>
      <c r="BE19" s="24">
        <f t="shared" ref="BE19:BJ19" si="246">BE18*BE20</f>
        <v>2549.2680682303999</v>
      </c>
      <c r="BF19" s="24">
        <f t="shared" si="246"/>
        <v>2494.0224956503998</v>
      </c>
      <c r="BG19" s="80">
        <f t="shared" si="246"/>
        <v>2477.3379314904</v>
      </c>
      <c r="BH19" s="24">
        <f t="shared" si="246"/>
        <v>2477.3379314904</v>
      </c>
      <c r="BI19" s="59">
        <f t="shared" si="246"/>
        <v>0</v>
      </c>
      <c r="BJ19" s="24">
        <f t="shared" si="246"/>
        <v>2489.4473139030001</v>
      </c>
      <c r="BK19" s="24"/>
      <c r="BL19" s="24"/>
      <c r="BM19" s="24">
        <v>2489.4473139030001</v>
      </c>
      <c r="BN19" s="24">
        <v>2489.4473139030001</v>
      </c>
      <c r="BO19" s="24">
        <f>BO18*BO20</f>
        <v>2483.2905818600002</v>
      </c>
      <c r="BP19" s="24">
        <f>BP18*BP20</f>
        <v>2486.7364911047998</v>
      </c>
      <c r="BQ19" s="24">
        <f>BQ18*BQ20</f>
        <v>2488.8467754149997</v>
      </c>
      <c r="BR19" s="24"/>
      <c r="BS19" s="24"/>
      <c r="BT19" s="24">
        <f>BT18*BT20</f>
        <v>2475.7300580319998</v>
      </c>
      <c r="BU19" s="24">
        <f>BU18*BU20</f>
        <v>2477.8925256975999</v>
      </c>
      <c r="BV19" s="24">
        <f>BV18*BV20</f>
        <v>2470.7043621876001</v>
      </c>
      <c r="BW19" s="24">
        <f>BW18*BW20</f>
        <v>2458.6548352079994</v>
      </c>
      <c r="BX19" s="24">
        <f>BX18*BX20</f>
        <v>2462.2812807845999</v>
      </c>
      <c r="BY19" s="24"/>
      <c r="BZ19" s="24"/>
      <c r="CA19" s="24">
        <f>CA18*CA20</f>
        <v>2448.1580220943997</v>
      </c>
      <c r="CB19" s="24">
        <f>CB18*CB20</f>
        <v>2409.0884960252001</v>
      </c>
      <c r="CC19" s="24">
        <f>CC18*CC20</f>
        <v>2445.2705430956003</v>
      </c>
      <c r="CD19" s="24">
        <f>CD18*CD20</f>
        <v>2402.0807586159999</v>
      </c>
      <c r="CE19" s="24">
        <f>CE18*CE20</f>
        <v>2392.4172918623999</v>
      </c>
      <c r="CF19" s="24"/>
      <c r="CG19" s="24"/>
      <c r="CH19" s="24">
        <f>CH18*CH20</f>
        <v>2411.8647298987999</v>
      </c>
      <c r="CI19" s="24">
        <f>CI18*CI20</f>
        <v>2389.667315013</v>
      </c>
      <c r="CJ19" s="24">
        <f>CJ18*CJ20</f>
        <v>2441.6923125583999</v>
      </c>
      <c r="CK19" s="24">
        <f>CK18*CK20</f>
        <v>2443.2358772513999</v>
      </c>
      <c r="CL19" s="24">
        <f>CL18*CL20</f>
        <v>2367.4264250207998</v>
      </c>
      <c r="CM19" s="24"/>
      <c r="CN19" s="24"/>
      <c r="CO19" s="24">
        <f>CO18*CO20</f>
        <v>2368.0172411346002</v>
      </c>
      <c r="CP19" s="24">
        <f>CP18*CP20</f>
        <v>2382.9245508815998</v>
      </c>
      <c r="CQ19" s="24">
        <f>CQ18*CQ20</f>
        <v>2363.971476834</v>
      </c>
      <c r="CR19" s="24">
        <f>CR18*CR20</f>
        <v>2442.4548465239995</v>
      </c>
      <c r="CS19" s="24">
        <f>CS18*CS20</f>
        <v>2422.2392527409997</v>
      </c>
      <c r="CT19" s="24"/>
      <c r="CU19" s="24"/>
      <c r="CV19" s="24">
        <f>CV18*CV20</f>
        <v>2418.5318535179999</v>
      </c>
      <c r="CW19" s="24">
        <f>CW18*CW20</f>
        <v>2412.5879775359999</v>
      </c>
      <c r="CX19" s="24">
        <f>CX18*CX20</f>
        <v>2415.0089589427998</v>
      </c>
      <c r="CY19" s="24">
        <f>CY18*CY20</f>
        <v>2393.8621116255999</v>
      </c>
      <c r="CZ19" s="24">
        <f>CZ18*CZ20</f>
        <v>2417.6627923139999</v>
      </c>
      <c r="DA19" s="24"/>
      <c r="DB19" s="24"/>
      <c r="DC19" s="24">
        <f>DC18*DC20</f>
        <v>2408.5223716553996</v>
      </c>
      <c r="DD19" s="24">
        <f>DD18*DD20</f>
        <v>2446.4959149839997</v>
      </c>
      <c r="DE19" s="24">
        <f>DE18*DE20</f>
        <v>2460.9249765144</v>
      </c>
      <c r="DF19" s="24">
        <f>DF18*DF20</f>
        <v>2481.9841240479996</v>
      </c>
      <c r="DG19" s="24">
        <v>2481.9841240479996</v>
      </c>
      <c r="DH19" s="24"/>
      <c r="DI19" s="24"/>
      <c r="DJ19" s="24">
        <f>DJ18*DJ20</f>
        <v>2464.6979190899997</v>
      </c>
      <c r="DK19" s="24">
        <f>DK18*DK20</f>
        <v>2474.1638518915997</v>
      </c>
      <c r="DL19" s="24">
        <f>DL18*DL20</f>
        <v>2474.1053412768001</v>
      </c>
      <c r="DM19" s="24">
        <f>DM18*DM20</f>
        <v>2455.5165145455999</v>
      </c>
      <c r="DN19" s="24">
        <f>DN18*DN20</f>
        <v>2448.1357113399995</v>
      </c>
      <c r="DO19" s="24"/>
      <c r="DP19" s="24"/>
      <c r="DQ19" s="24">
        <f>DQ18*DQ20</f>
        <v>2462.7042371316002</v>
      </c>
      <c r="DR19" s="24">
        <f>DR18*DR20</f>
        <v>2424.7865809199998</v>
      </c>
      <c r="DS19" s="24">
        <v>2424.7865809199998</v>
      </c>
      <c r="DT19" s="24">
        <v>2424.7865809199998</v>
      </c>
      <c r="DU19" s="24">
        <f>DU18*DU20</f>
        <v>2376.5085996190001</v>
      </c>
      <c r="DV19" s="24"/>
      <c r="DW19" s="24"/>
      <c r="DX19" s="24">
        <f>DX18*DX20</f>
        <v>2396.8633931087998</v>
      </c>
      <c r="DY19" s="24">
        <f>DY18*DY20</f>
        <v>2427.2953723413998</v>
      </c>
      <c r="DZ19" s="24">
        <f t="shared" ref="DZ19:EA19" si="247">DZ18*DZ20</f>
        <v>2403.3424846881999</v>
      </c>
      <c r="EA19" s="24">
        <f t="shared" si="247"/>
        <v>2408.5733645159999</v>
      </c>
      <c r="EB19" s="24">
        <f>EB18*EB20</f>
        <v>2425.4898547000003</v>
      </c>
      <c r="EC19" s="24"/>
      <c r="ED19" s="24"/>
      <c r="EE19" s="24">
        <f>EE18*EE20</f>
        <v>2475.3893340109998</v>
      </c>
      <c r="EF19" s="24">
        <f>EF18*EF20</f>
        <v>2502.3893151509997</v>
      </c>
      <c r="EG19" s="24">
        <f t="shared" ref="EG19:EH19" si="248">EG18*EG20</f>
        <v>2562.6792126143996</v>
      </c>
      <c r="EH19" s="24">
        <f t="shared" si="248"/>
        <v>2612.0011476239997</v>
      </c>
      <c r="EI19" s="24">
        <f>EI18*EI20</f>
        <v>2585.9167892624</v>
      </c>
      <c r="EJ19" s="24"/>
      <c r="EK19" s="24"/>
      <c r="EL19" s="24">
        <f>EL18*EL20</f>
        <v>2561.3272955379998</v>
      </c>
      <c r="EM19" s="24">
        <f>EM18*EM20</f>
        <v>2513.5921578196003</v>
      </c>
      <c r="EN19" s="24">
        <f t="shared" ref="EN19:EO19" si="249">EN18*EN20</f>
        <v>2528.290734145</v>
      </c>
      <c r="EO19" s="24">
        <f t="shared" si="249"/>
        <v>2489.9392748559999</v>
      </c>
      <c r="EP19" s="24">
        <f>EP18*EP20</f>
        <v>2507.5325613338</v>
      </c>
      <c r="EQ19" s="24"/>
      <c r="ER19" s="24"/>
      <c r="ES19" s="24">
        <f>ES18*ES20</f>
        <v>2500.5670203513996</v>
      </c>
      <c r="ET19" s="24">
        <f>ET18*ET20</f>
        <v>2538.3476153375996</v>
      </c>
      <c r="EU19" s="24">
        <f t="shared" ref="EU19:EV19" si="250">EU18*EU20</f>
        <v>2531.1424321612003</v>
      </c>
      <c r="EV19" s="24">
        <f t="shared" si="250"/>
        <v>2546.2707550631999</v>
      </c>
      <c r="EW19" s="24">
        <f>EW18*EW20</f>
        <v>2509.6987548071997</v>
      </c>
      <c r="EX19" s="24"/>
      <c r="EY19" s="24"/>
      <c r="EZ19" s="24">
        <f>EZ18*EZ20</f>
        <v>2462.4723551999996</v>
      </c>
      <c r="FA19" s="24">
        <f>FA18*FA20</f>
        <v>2473.8392215965996</v>
      </c>
      <c r="FB19" s="24">
        <f t="shared" ref="FB19:FC19" si="251">FB18*FB20</f>
        <v>2453.0422254271998</v>
      </c>
      <c r="FC19" s="24">
        <f t="shared" si="251"/>
        <v>2497.9115776076001</v>
      </c>
      <c r="FD19" s="24">
        <f>FD18*FD20</f>
        <v>2472.6079633727995</v>
      </c>
      <c r="FE19" s="24"/>
      <c r="FF19" s="24"/>
      <c r="FG19" s="24">
        <f>FG18*FG20</f>
        <v>2470.0469445035997</v>
      </c>
      <c r="FH19" s="24">
        <f>FH18*FH20</f>
        <v>2422.3165687644</v>
      </c>
      <c r="FI19" s="24">
        <f t="shared" ref="FI19:FJ19" si="252">FI18*FI20</f>
        <v>2403.0098736688001</v>
      </c>
      <c r="FJ19" s="24">
        <f t="shared" si="252"/>
        <v>2424.5355187943996</v>
      </c>
      <c r="FK19" s="24">
        <f>FK18*FK20</f>
        <v>2413.6843350619997</v>
      </c>
      <c r="FL19" s="24"/>
      <c r="FM19" s="24"/>
      <c r="FN19" s="24">
        <f>FN18*FN20</f>
        <v>2429.9305766736002</v>
      </c>
      <c r="FO19" s="24">
        <f>FO18*FO20</f>
        <v>2419.6589654929999</v>
      </c>
      <c r="FP19" s="24">
        <f t="shared" ref="FP19:FQ19" si="253">FP18*FP20</f>
        <v>2404.6725098879997</v>
      </c>
      <c r="FQ19" s="24">
        <f t="shared" si="253"/>
        <v>2404.6725098879997</v>
      </c>
      <c r="FR19" s="24">
        <f>FR18*FR20</f>
        <v>2388.6320034148002</v>
      </c>
      <c r="FS19" s="24"/>
      <c r="FT19" s="24"/>
      <c r="FU19" s="24">
        <f>FU18*FU20</f>
        <v>2388.6320034148002</v>
      </c>
      <c r="FV19" s="24">
        <f>FV18*FV20</f>
        <v>2372.6781825999997</v>
      </c>
      <c r="FW19" s="24">
        <f t="shared" ref="FW19:FX19" si="254">FW18*FW20</f>
        <v>2365.1264331595999</v>
      </c>
      <c r="FX19" s="24">
        <f t="shared" si="254"/>
        <v>2386.0125841618001</v>
      </c>
      <c r="FY19" s="24">
        <f>FY18*FY20</f>
        <v>2352.3925921320001</v>
      </c>
      <c r="FZ19" s="24"/>
      <c r="GA19" s="24"/>
      <c r="GB19" s="24">
        <f>GB18*GB20</f>
        <v>2322.0825945239999</v>
      </c>
      <c r="GC19" s="24">
        <f>GC18*GC20</f>
        <v>2376.9453568872</v>
      </c>
      <c r="GD19" s="24">
        <f t="shared" ref="GD19:GE19" si="255">GD18*GD20</f>
        <v>2368.0666466687999</v>
      </c>
      <c r="GE19" s="24">
        <f t="shared" si="255"/>
        <v>2335.1357968048001</v>
      </c>
      <c r="GF19" s="24">
        <f>GF18*GF20</f>
        <v>2327.8045534567996</v>
      </c>
      <c r="GG19" s="24"/>
      <c r="GH19" s="24"/>
      <c r="GI19" s="24">
        <f>GI18*GI20</f>
        <v>2321.0127365303997</v>
      </c>
      <c r="GJ19" s="24">
        <f>GJ18*GJ20</f>
        <v>2309.8759663231999</v>
      </c>
      <c r="GK19" s="24">
        <f t="shared" ref="GK19:GL19" si="256">GK18*GK20</f>
        <v>2307.7132781956002</v>
      </c>
      <c r="GL19" s="24">
        <f t="shared" si="256"/>
        <v>2347.316454582</v>
      </c>
      <c r="GM19" s="24">
        <f>GM18*GM20</f>
        <v>2345.5527365357998</v>
      </c>
      <c r="GN19" s="24"/>
      <c r="GO19" s="24"/>
      <c r="GP19" s="24">
        <f>GP18*GP20</f>
        <v>2401.5736960159998</v>
      </c>
      <c r="GQ19" s="24">
        <f>GQ18*GQ20</f>
        <v>2387.8428596858002</v>
      </c>
      <c r="GR19" s="24">
        <f t="shared" ref="GR19:GS19" si="257">GR18*GR20</f>
        <v>2361.7547314239996</v>
      </c>
      <c r="GS19" s="24">
        <f t="shared" si="257"/>
        <v>2342.0851999688002</v>
      </c>
      <c r="GT19" s="24">
        <f>GT18*GT20</f>
        <v>2358.4649974599997</v>
      </c>
      <c r="GU19" s="24"/>
      <c r="GV19" s="24"/>
      <c r="GW19" s="24">
        <f>GW18*GW20</f>
        <v>2334.4509756941998</v>
      </c>
      <c r="GX19" s="24">
        <f>GX18*GX20</f>
        <v>2364.4310960115999</v>
      </c>
      <c r="GY19" s="24">
        <f t="shared" ref="GY19:GZ19" si="258">GY18*GY20</f>
        <v>2403.4701101400001</v>
      </c>
      <c r="GZ19" s="24">
        <f t="shared" si="258"/>
        <v>2442.1731401804004</v>
      </c>
      <c r="HA19" s="24">
        <f>HA18*HA20</f>
        <v>2410.2445987532001</v>
      </c>
      <c r="HB19" s="24"/>
      <c r="HC19" s="24"/>
      <c r="HD19" s="24">
        <f>HD18*HD20</f>
        <v>2501.1999887995999</v>
      </c>
      <c r="HE19" s="24">
        <f>HE18*HE20</f>
        <v>2498.9351606273999</v>
      </c>
      <c r="HF19" s="24">
        <f t="shared" ref="HF19:HG19" si="259">HF18*HF20</f>
        <v>2460.8054420179997</v>
      </c>
      <c r="HG19" s="24">
        <f t="shared" si="259"/>
        <v>2463.4197685987997</v>
      </c>
      <c r="HH19" s="24">
        <f>HH18*HH20</f>
        <v>2569.6306440287999</v>
      </c>
      <c r="HI19" s="24"/>
      <c r="HJ19" s="24"/>
      <c r="HK19" s="24">
        <f>HK18*HK20</f>
        <v>2578.5186136512002</v>
      </c>
      <c r="HL19" s="24">
        <f>HL18*HL20</f>
        <v>2593.7689402239998</v>
      </c>
      <c r="HM19" s="24">
        <f t="shared" ref="HM19:HN19" si="260">HM18*HM20</f>
        <v>2631.9108944743998</v>
      </c>
      <c r="HN19" s="24">
        <f t="shared" si="260"/>
        <v>2654.9078148031999</v>
      </c>
      <c r="HO19" s="24">
        <f>HO18*HO20</f>
        <v>2725.4971677978001</v>
      </c>
      <c r="HP19" s="24"/>
      <c r="HQ19" s="24"/>
      <c r="HR19" s="24">
        <f>HR18*HR20</f>
        <v>2725.9139071164</v>
      </c>
      <c r="HS19" s="24">
        <f>HS18*HS20</f>
        <v>2677.8148086821998</v>
      </c>
      <c r="HT19" s="24">
        <f t="shared" ref="HT19:HU19" si="261">HT18*HT20</f>
        <v>2667.908106204</v>
      </c>
      <c r="HU19" s="24">
        <f t="shared" si="261"/>
        <v>2708.277454179</v>
      </c>
      <c r="HV19" s="24">
        <f>HV18*HV20</f>
        <v>2705.1765459180001</v>
      </c>
      <c r="HW19" s="24"/>
      <c r="HX19" s="24"/>
      <c r="HY19" s="24">
        <f>HY18*HY20</f>
        <v>2679.4483659635998</v>
      </c>
      <c r="HZ19" s="24">
        <f>HZ18*HZ20</f>
        <v>2658.3049137612002</v>
      </c>
      <c r="IA19" s="24">
        <f t="shared" ref="IA19:IB19" si="262">IA18*IA20</f>
        <v>2687.1931078387997</v>
      </c>
      <c r="IB19" s="24">
        <f t="shared" si="262"/>
        <v>2705.0245153228002</v>
      </c>
      <c r="IC19" s="24">
        <f>IC18*IC20</f>
        <v>2714.2371372864</v>
      </c>
      <c r="ID19" s="24"/>
      <c r="IE19" s="24"/>
      <c r="IF19" s="24">
        <f>IF18*IF20</f>
        <v>2741.9106298363999</v>
      </c>
      <c r="IG19" s="24">
        <f>IG18*IG20</f>
        <v>2712.5951804028</v>
      </c>
      <c r="IH19" s="24">
        <f t="shared" ref="IH19:II19" si="263">IH18*IH20</f>
        <v>2721.8872568711995</v>
      </c>
      <c r="II19" s="24">
        <f t="shared" si="263"/>
        <v>2790.4547528638</v>
      </c>
      <c r="IJ19" s="24">
        <f>IJ18*IJ20</f>
        <v>2795.3357594976001</v>
      </c>
      <c r="IK19" s="24"/>
      <c r="IL19" s="24"/>
      <c r="IM19" s="24">
        <f>IM18*IM20</f>
        <v>2808.5754726303999</v>
      </c>
      <c r="IN19" s="24">
        <f>IN18*IN20</f>
        <v>2770.5485554515999</v>
      </c>
      <c r="IO19" s="24">
        <f t="shared" ref="IO19" si="264">IO18*IO20</f>
        <v>2745.2297293387996</v>
      </c>
      <c r="IP19" s="100">
        <f>IP18*IP20</f>
        <v>2681.4420920144003</v>
      </c>
      <c r="IQ19" s="24">
        <f>IQ18*IQ20</f>
        <v>2668.6212125892002</v>
      </c>
      <c r="IR19" s="24"/>
      <c r="IS19" s="24"/>
      <c r="IT19" s="24">
        <f>IT18*IT20</f>
        <v>2665.4529972795995</v>
      </c>
      <c r="IU19" s="24">
        <f>IU18*IU20</f>
        <v>2725.8768254079996</v>
      </c>
      <c r="IV19" s="24">
        <f t="shared" ref="IV19" si="265">IV18*IV20</f>
        <v>2725.5938403847999</v>
      </c>
      <c r="IW19" s="24">
        <f>IW18*IW20</f>
        <v>2742.2904858624001</v>
      </c>
      <c r="IX19" s="24">
        <f>IX18*IX20</f>
        <v>2743.3901503183997</v>
      </c>
      <c r="IY19" s="24"/>
      <c r="IZ19" s="24"/>
      <c r="JA19" s="24">
        <f>JA18*JA20</f>
        <v>2859.7935131172003</v>
      </c>
      <c r="JB19" s="24">
        <f>JB18*JB20</f>
        <v>2815.2870634349997</v>
      </c>
      <c r="JC19" s="24">
        <f t="shared" ref="JC19" si="266">JC18*JC20</f>
        <v>2815.3079632325994</v>
      </c>
      <c r="JD19" s="24">
        <f>JD18*JD20</f>
        <v>2825.9883991460001</v>
      </c>
      <c r="JE19" s="24">
        <f>JE18*JE20</f>
        <v>2791.8424068304003</v>
      </c>
      <c r="JF19" s="24"/>
      <c r="JG19" s="24"/>
      <c r="JH19" s="24">
        <f>JH18*JH20</f>
        <v>2768.3100063497996</v>
      </c>
      <c r="JI19" s="24">
        <f>JI18*JI20</f>
        <v>2805.1562833799999</v>
      </c>
      <c r="JJ19" s="24">
        <f t="shared" ref="JJ19" si="267">JJ18*JJ20</f>
        <v>2765.8432349855998</v>
      </c>
      <c r="JK19" s="24">
        <f>JK18*JK20</f>
        <v>2761.7007099131997</v>
      </c>
      <c r="JL19" s="24">
        <f>JL18*JL20</f>
        <v>2733.8056971456003</v>
      </c>
      <c r="JM19" s="24"/>
      <c r="JN19" s="24"/>
      <c r="JO19" s="24">
        <f>JO18*JO20</f>
        <v>2771.5199330698001</v>
      </c>
      <c r="JP19" s="24">
        <f>JP18*JP20</f>
        <v>2763.1871749481998</v>
      </c>
      <c r="JQ19" s="24">
        <f t="shared" ref="JQ19" si="268">JQ18*JQ20</f>
        <v>2717.7024030948</v>
      </c>
      <c r="JR19" s="24">
        <f>JR18*JR20</f>
        <v>2748.4415520319999</v>
      </c>
      <c r="JS19" s="24">
        <f>JS18*JS20</f>
        <v>2720.6041018925998</v>
      </c>
      <c r="JT19" s="24"/>
      <c r="JU19" s="24"/>
      <c r="JV19" s="24">
        <f>JV18*JV20</f>
        <v>2745.5628694669999</v>
      </c>
      <c r="JW19" s="24">
        <f>JW18*JW20</f>
        <v>2718.0694943709996</v>
      </c>
      <c r="JX19" s="24">
        <f t="shared" ref="JX19" si="269">JX18*JX20</f>
        <v>2711.1502504086002</v>
      </c>
      <c r="JY19" s="24">
        <f>JY18*JY20</f>
        <v>2739.214776408</v>
      </c>
      <c r="JZ19" s="24">
        <f>JZ18*JZ20</f>
        <v>2745.3224777021996</v>
      </c>
      <c r="KA19" s="24"/>
      <c r="KB19" s="24"/>
      <c r="KC19" s="24">
        <f>KC18*KC20</f>
        <v>2783.4562087200002</v>
      </c>
      <c r="KD19" s="24">
        <f>KD18*KD20</f>
        <v>2761.1369665329998</v>
      </c>
      <c r="KE19" s="24">
        <f t="shared" ref="KE19" si="270">KE18*KE20</f>
        <v>2760.0541674199999</v>
      </c>
      <c r="KF19" s="24">
        <f>KF18*KF20</f>
        <v>2740.8617377790001</v>
      </c>
      <c r="KG19" s="24">
        <f>KG18*KG20</f>
        <v>2732.7038280695997</v>
      </c>
      <c r="KH19" s="24"/>
      <c r="KI19" s="24"/>
      <c r="KJ19" s="24">
        <f>KJ18*KJ20</f>
        <v>2732.7038280695997</v>
      </c>
      <c r="KK19" s="24">
        <f>KK18*KK20</f>
        <v>2733.6169155349999</v>
      </c>
      <c r="KL19" s="24">
        <f t="shared" ref="KL19" si="271">KL18*KL20</f>
        <v>2709.1897038887996</v>
      </c>
      <c r="KM19" s="24">
        <f>KM18*KM20</f>
        <v>2734.3038530808003</v>
      </c>
      <c r="KN19" s="24">
        <f>KN18*KN20</f>
        <v>2721.3802824559998</v>
      </c>
      <c r="KO19" s="24"/>
      <c r="KP19" s="24"/>
      <c r="KQ19" s="24">
        <f>KQ18*KQ20</f>
        <v>2656.1502504504001</v>
      </c>
      <c r="KR19" s="24">
        <f>KR18*KR20</f>
        <v>2729.8332364599996</v>
      </c>
      <c r="KS19" s="24">
        <f t="shared" ref="KS19" si="272">KS18*KS20</f>
        <v>2762.2502334943997</v>
      </c>
      <c r="KT19" s="24">
        <f>KT18*KT20</f>
        <v>2749.5661286939999</v>
      </c>
      <c r="KU19" s="24">
        <f>KU18*KU20</f>
        <v>2791.6946311518</v>
      </c>
      <c r="KV19" s="24"/>
      <c r="KW19" s="24"/>
      <c r="KX19" s="24">
        <f>KX18*KX20</f>
        <v>2769.5559252965995</v>
      </c>
      <c r="KY19" s="24">
        <f>KY18*KY20</f>
        <v>2781.5292826551999</v>
      </c>
      <c r="KZ19" s="24">
        <f t="shared" ref="KZ19" si="273">KZ18*KZ20</f>
        <v>2842.0166479319996</v>
      </c>
      <c r="LA19" s="24">
        <f>LA18*LA20</f>
        <v>2844.6955257863997</v>
      </c>
      <c r="LB19" s="24">
        <f>LB18*LB20</f>
        <v>2986.6551522719997</v>
      </c>
      <c r="LC19" s="24"/>
      <c r="LD19" s="24"/>
      <c r="LE19" s="24">
        <f>LE18*LE20</f>
        <v>2979.3259371743998</v>
      </c>
      <c r="LF19" s="24">
        <f>LF18*LF20</f>
        <v>2957.5503983717999</v>
      </c>
      <c r="LG19" s="24">
        <f t="shared" ref="LG19" si="274">LG18*LG20</f>
        <v>2903.0853274103997</v>
      </c>
      <c r="LH19" s="24">
        <f>LH18*LH20</f>
        <v>2930.3775970700003</v>
      </c>
      <c r="LI19" s="24">
        <f>LI18*LI20</f>
        <v>2930.3775970700003</v>
      </c>
      <c r="LJ19" s="24"/>
      <c r="LK19" s="24"/>
      <c r="LL19" s="24">
        <f>LL18*LL20</f>
        <v>2917.1894279527996</v>
      </c>
      <c r="LM19" s="24">
        <f>LM18*LM20</f>
        <v>2964.8013715055999</v>
      </c>
      <c r="LN19" s="24">
        <f t="shared" ref="LN19" si="275">LN18*LN20</f>
        <v>2983.4447846279995</v>
      </c>
      <c r="LO19" s="24">
        <f>LO18*LO20</f>
        <v>2934.7243140467995</v>
      </c>
      <c r="LP19" s="24">
        <f>LP18*LP20</f>
        <v>2939.6687035055998</v>
      </c>
      <c r="LQ19" s="24"/>
      <c r="LR19" s="24"/>
      <c r="LS19" s="24">
        <f>LS18*LS20</f>
        <v>2916.9096175824002</v>
      </c>
      <c r="LT19" s="24">
        <f>LT18*LT20</f>
        <v>2928.8479435292002</v>
      </c>
      <c r="LU19" s="24">
        <f t="shared" ref="LU19" si="276">LU18*LU20</f>
        <v>2955.2845560743999</v>
      </c>
      <c r="LV19" s="24">
        <f>LV18*LV20</f>
        <v>2946.8202703235997</v>
      </c>
      <c r="LW19" s="24">
        <f>LW18*LW20</f>
        <v>2953.4466966576001</v>
      </c>
      <c r="LX19" s="24"/>
      <c r="LY19" s="24"/>
      <c r="LZ19" s="24">
        <f t="shared" ref="LZ19:MD19" si="277">LZ18*LZ20</f>
        <v>2912.0633778060001</v>
      </c>
      <c r="MA19" s="24">
        <f t="shared" si="277"/>
        <v>2897.4054767195998</v>
      </c>
      <c r="MB19" s="24">
        <f t="shared" si="277"/>
        <v>2917.6258545279998</v>
      </c>
      <c r="MC19" s="24">
        <f t="shared" si="277"/>
        <v>2934.099436554</v>
      </c>
      <c r="MD19" s="24">
        <f t="shared" si="277"/>
        <v>2975.8288586993999</v>
      </c>
      <c r="ME19" s="24"/>
      <c r="MF19" s="24"/>
      <c r="MG19" s="24">
        <f t="shared" ref="MG19:MK19" si="278">MG18*MG20</f>
        <v>2987.9038931323998</v>
      </c>
      <c r="MH19" s="24">
        <f t="shared" si="278"/>
        <v>2982.4316735531997</v>
      </c>
      <c r="MI19" s="24">
        <f t="shared" si="278"/>
        <v>2950.9101270241999</v>
      </c>
      <c r="MJ19" s="24">
        <f t="shared" si="278"/>
        <v>3073.3460576675998</v>
      </c>
      <c r="MK19" s="24">
        <f t="shared" si="278"/>
        <v>3066.2598137401997</v>
      </c>
      <c r="ML19" s="24"/>
      <c r="MM19" s="24"/>
      <c r="MN19" s="24">
        <f t="shared" ref="MN19:MR19" si="279">MN18*MN20</f>
        <v>3097.4465666760002</v>
      </c>
      <c r="MO19" s="24">
        <f t="shared" si="279"/>
        <v>3194.6205283564</v>
      </c>
      <c r="MP19" s="24">
        <f t="shared" si="279"/>
        <v>3166.7229141372</v>
      </c>
      <c r="MQ19" s="24">
        <f t="shared" si="279"/>
        <v>3223.5198116726001</v>
      </c>
      <c r="MR19" s="24">
        <f t="shared" si="279"/>
        <v>3225.9569308977998</v>
      </c>
      <c r="MS19" s="24"/>
      <c r="MT19" s="24"/>
      <c r="MU19" s="24">
        <f t="shared" ref="MU19:MY19" si="280">MU18*MU20</f>
        <v>3214.4920030036001</v>
      </c>
      <c r="MV19" s="24">
        <f t="shared" si="280"/>
        <v>3217.8050177547998</v>
      </c>
      <c r="MW19" s="24">
        <f t="shared" ref="MW19" si="281">MW18*MW20</f>
        <v>3217.8050177547998</v>
      </c>
      <c r="MX19" s="24">
        <f t="shared" si="280"/>
        <v>3273.7837587619997</v>
      </c>
      <c r="MY19" s="24">
        <f t="shared" si="280"/>
        <v>3300.5482203473994</v>
      </c>
      <c r="MZ19" s="24"/>
      <c r="NA19" s="24"/>
      <c r="NB19" s="24">
        <f t="shared" ref="NB19:NC19" si="282">NB18*NB20</f>
        <v>3302.4946793453996</v>
      </c>
      <c r="NC19" s="24">
        <f t="shared" si="282"/>
        <v>3302.4946793453996</v>
      </c>
    </row>
    <row r="20" spans="1:367" x14ac:dyDescent="0.25">
      <c r="A20" s="35" t="s">
        <v>0</v>
      </c>
      <c r="B20" s="41"/>
      <c r="C20" s="41">
        <v>3.8592</v>
      </c>
      <c r="D20" s="41">
        <v>3.7679999999999998</v>
      </c>
      <c r="E20" s="41">
        <v>3.7624</v>
      </c>
      <c r="F20" s="41"/>
      <c r="G20" s="41"/>
      <c r="H20" s="41">
        <v>3.7959000000000001</v>
      </c>
      <c r="I20" s="41">
        <v>3.7204999999999999</v>
      </c>
      <c r="J20" s="41">
        <v>3.6928000000000001</v>
      </c>
      <c r="K20" s="41">
        <v>3.6865999999999999</v>
      </c>
      <c r="L20" s="41">
        <v>3.7138</v>
      </c>
      <c r="M20" s="41"/>
      <c r="N20" s="41"/>
      <c r="O20" s="41">
        <v>3.7258</v>
      </c>
      <c r="P20" s="41">
        <v>3.7046000000000001</v>
      </c>
      <c r="Q20" s="41">
        <v>3.7193999999999998</v>
      </c>
      <c r="R20" s="41">
        <v>3.7587999999999999</v>
      </c>
      <c r="S20" s="41">
        <v>3.7483</v>
      </c>
      <c r="T20" s="41"/>
      <c r="U20" s="41"/>
      <c r="V20" s="41">
        <v>3.7702</v>
      </c>
      <c r="W20" s="41">
        <v>3.7612000000000001</v>
      </c>
      <c r="X20" s="41">
        <v>3.7991000000000001</v>
      </c>
      <c r="Y20" s="41">
        <v>3.7812000000000001</v>
      </c>
      <c r="Z20" s="41">
        <v>3.7618999999999998</v>
      </c>
      <c r="AA20" s="41"/>
      <c r="AB20" s="41"/>
      <c r="AC20" s="41">
        <v>3.7364000000000002</v>
      </c>
      <c r="AD20" s="41">
        <v>3.7366999999999999</v>
      </c>
      <c r="AE20" s="41">
        <v>3.7147999999999999</v>
      </c>
      <c r="AF20" s="41">
        <v>3.6516000000000002</v>
      </c>
      <c r="AG20" s="41">
        <v>3.6690999999999998</v>
      </c>
      <c r="AH20" s="41"/>
      <c r="AI20" s="41"/>
      <c r="AJ20" s="41">
        <v>3.6753</v>
      </c>
      <c r="AK20" s="41">
        <v>3.6738</v>
      </c>
      <c r="AL20" s="41">
        <v>3.7016</v>
      </c>
      <c r="AM20" s="41">
        <v>3.7189999999999999</v>
      </c>
      <c r="AN20" s="41">
        <v>3.7181000000000002</v>
      </c>
      <c r="AO20" s="41"/>
      <c r="AP20" s="41"/>
      <c r="AQ20" s="41">
        <v>3.7387999999999999</v>
      </c>
      <c r="AR20" s="41">
        <v>3.7292999999999998</v>
      </c>
      <c r="AS20" s="41">
        <v>3.7273999999999998</v>
      </c>
      <c r="AT20" s="41">
        <v>3.7753000000000001</v>
      </c>
      <c r="AU20" s="41">
        <f>(3.731+3.7316)/2</f>
        <v>3.7313000000000001</v>
      </c>
      <c r="AV20" s="41"/>
      <c r="AW20" s="41"/>
      <c r="AX20" s="41">
        <f>(3.72+3.7206)/2</f>
        <v>3.7202999999999999</v>
      </c>
      <c r="AY20" s="41">
        <f>(3.72+3.7206)/2</f>
        <v>3.7202999999999999</v>
      </c>
      <c r="AZ20" s="41">
        <v>3.7202999999999999</v>
      </c>
      <c r="BA20" s="41">
        <f>(3.7424+3.743)/2</f>
        <v>3.7427000000000001</v>
      </c>
      <c r="BB20" s="41">
        <f>(3.7279+3.7285)/2</f>
        <v>3.7282000000000002</v>
      </c>
      <c r="BC20" s="41"/>
      <c r="BD20" s="41"/>
      <c r="BE20" s="41">
        <f>(3.7589+3.7595)/2</f>
        <v>3.7591999999999999</v>
      </c>
      <c r="BF20" s="41">
        <f>(3.7345+3.7351)/2</f>
        <v>3.7347999999999999</v>
      </c>
      <c r="BG20" s="81">
        <f>(3.7379+3.7385)/2</f>
        <v>3.7382</v>
      </c>
      <c r="BH20" s="41">
        <f>(3.7379+3.7385)/2</f>
        <v>3.7382</v>
      </c>
      <c r="BI20" s="60"/>
      <c r="BJ20" s="41">
        <v>3.7829000000000002</v>
      </c>
      <c r="BK20" s="41"/>
      <c r="BL20" s="41"/>
      <c r="BM20" s="41">
        <v>3.7829000000000002</v>
      </c>
      <c r="BN20" s="41">
        <v>3.7829000000000002</v>
      </c>
      <c r="BO20" s="41">
        <v>3.83</v>
      </c>
      <c r="BP20" s="41">
        <v>3.8483999999999998</v>
      </c>
      <c r="BQ20" s="41">
        <v>3.8675000000000002</v>
      </c>
      <c r="BR20" s="41"/>
      <c r="BS20" s="41"/>
      <c r="BT20" s="41">
        <v>3.8458000000000001</v>
      </c>
      <c r="BU20" s="41">
        <v>3.8126000000000002</v>
      </c>
      <c r="BV20" s="41">
        <v>3.8262</v>
      </c>
      <c r="BW20" s="41">
        <v>3.8323999999999998</v>
      </c>
      <c r="BX20" s="41">
        <v>3.8340999999999998</v>
      </c>
      <c r="BY20" s="41"/>
      <c r="BZ20" s="41"/>
      <c r="CA20" s="41">
        <v>3.8108</v>
      </c>
      <c r="CB20" s="41">
        <v>3.7759</v>
      </c>
      <c r="CC20" s="41">
        <v>3.7894000000000001</v>
      </c>
      <c r="CD20" s="41">
        <v>3.7964000000000002</v>
      </c>
      <c r="CE20" s="41">
        <v>3.8812000000000002</v>
      </c>
      <c r="CF20" s="41"/>
      <c r="CG20" s="41"/>
      <c r="CH20" s="41">
        <v>3.8767</v>
      </c>
      <c r="CI20" s="41">
        <v>3.8643000000000001</v>
      </c>
      <c r="CJ20" s="41">
        <v>3.9386000000000001</v>
      </c>
      <c r="CK20" s="41">
        <v>3.9679000000000002</v>
      </c>
      <c r="CL20" s="41">
        <v>3.8963999999999999</v>
      </c>
      <c r="CM20" s="41"/>
      <c r="CN20" s="41"/>
      <c r="CO20" s="41">
        <v>3.8679000000000001</v>
      </c>
      <c r="CP20" s="41">
        <v>3.8658000000000001</v>
      </c>
      <c r="CQ20" s="41">
        <v>3.8433000000000002</v>
      </c>
      <c r="CR20" s="41">
        <v>3.871</v>
      </c>
      <c r="CS20" s="41">
        <v>3.8618999999999999</v>
      </c>
      <c r="CT20" s="41"/>
      <c r="CU20" s="41"/>
      <c r="CV20" s="41">
        <v>3.8654999999999999</v>
      </c>
      <c r="CW20" s="41">
        <v>3.8559999999999999</v>
      </c>
      <c r="CX20" s="41">
        <v>3.8342000000000001</v>
      </c>
      <c r="CY20" s="41">
        <v>3.8395999999999999</v>
      </c>
      <c r="CZ20" s="41">
        <v>3.8681999999999999</v>
      </c>
      <c r="DA20" s="41"/>
      <c r="DB20" s="41"/>
      <c r="DC20" s="41">
        <v>3.8727</v>
      </c>
      <c r="DD20" s="41">
        <v>3.891</v>
      </c>
      <c r="DE20" s="41">
        <v>3.9222000000000001</v>
      </c>
      <c r="DF20" s="41">
        <v>3.9363999999999999</v>
      </c>
      <c r="DG20" s="41">
        <v>3.9363999999999999</v>
      </c>
      <c r="DH20" s="41"/>
      <c r="DI20" s="41"/>
      <c r="DJ20" s="41">
        <v>3.9226999999999999</v>
      </c>
      <c r="DK20" s="41">
        <v>3.9432999999999998</v>
      </c>
      <c r="DL20" s="41">
        <v>3.9626999999999999</v>
      </c>
      <c r="DM20" s="41">
        <v>3.9722</v>
      </c>
      <c r="DN20" s="41">
        <v>3.9350000000000001</v>
      </c>
      <c r="DO20" s="41"/>
      <c r="DP20" s="41"/>
      <c r="DQ20" s="41">
        <v>3.9361000000000002</v>
      </c>
      <c r="DR20" s="41">
        <v>3.9449999999999998</v>
      </c>
      <c r="DS20" s="41">
        <v>3.9449999999999998</v>
      </c>
      <c r="DT20" s="41">
        <v>3.9449999999999998</v>
      </c>
      <c r="DU20" s="41">
        <v>3.9384999999999999</v>
      </c>
      <c r="DV20" s="41"/>
      <c r="DW20" s="41"/>
      <c r="DX20" s="41">
        <v>3.9621</v>
      </c>
      <c r="DY20" s="41">
        <v>3.9876999999999998</v>
      </c>
      <c r="DZ20" s="41">
        <v>3.9340999999999999</v>
      </c>
      <c r="EA20" s="41">
        <v>3.9670000000000001</v>
      </c>
      <c r="EB20" s="41">
        <v>3.9575</v>
      </c>
      <c r="EC20" s="41"/>
      <c r="ED20" s="41"/>
      <c r="EE20" s="41">
        <v>3.9887000000000001</v>
      </c>
      <c r="EF20" s="41">
        <v>3.9784999999999999</v>
      </c>
      <c r="EG20" s="41">
        <v>4.0027999999999997</v>
      </c>
      <c r="EH20" s="41">
        <v>4.0134999999999996</v>
      </c>
      <c r="EI20" s="41">
        <v>4.0841000000000003</v>
      </c>
      <c r="EJ20" s="41"/>
      <c r="EK20" s="41"/>
      <c r="EL20" s="41">
        <v>4.1052999999999997</v>
      </c>
      <c r="EM20" s="41">
        <v>4.0807000000000002</v>
      </c>
      <c r="EN20" s="41">
        <v>4.0225</v>
      </c>
      <c r="EO20" s="41">
        <v>4.0510000000000002</v>
      </c>
      <c r="EP20" s="41">
        <v>4.0319000000000003</v>
      </c>
      <c r="EQ20" s="41"/>
      <c r="ER20" s="41"/>
      <c r="ES20" s="41">
        <v>4.0206999999999997</v>
      </c>
      <c r="ET20" s="41">
        <v>4.0271999999999997</v>
      </c>
      <c r="EU20" s="41">
        <v>3.9962</v>
      </c>
      <c r="EV20" s="41">
        <v>3.9716999999999998</v>
      </c>
      <c r="EW20" s="41">
        <v>3.9403999999999999</v>
      </c>
      <c r="EX20" s="41"/>
      <c r="EY20" s="41"/>
      <c r="EZ20" s="41">
        <v>3.9</v>
      </c>
      <c r="FA20" s="41">
        <v>3.8706999999999998</v>
      </c>
      <c r="FB20" s="41">
        <v>3.8607999999999998</v>
      </c>
      <c r="FC20" s="41">
        <v>3.8723000000000001</v>
      </c>
      <c r="FD20" s="41">
        <v>3.8567999999999998</v>
      </c>
      <c r="FE20" s="41"/>
      <c r="FF20" s="41"/>
      <c r="FG20" s="41">
        <v>3.8660999999999999</v>
      </c>
      <c r="FH20" s="41">
        <v>3.8660999999999999</v>
      </c>
      <c r="FI20" s="41">
        <v>3.8433999999999999</v>
      </c>
      <c r="FJ20" s="41">
        <v>3.8426</v>
      </c>
      <c r="FK20" s="41">
        <v>3.8809999999999998</v>
      </c>
      <c r="FL20" s="41"/>
      <c r="FM20" s="41"/>
      <c r="FN20" s="41">
        <v>3.8892000000000002</v>
      </c>
      <c r="FO20" s="41">
        <v>3.8605</v>
      </c>
      <c r="FP20" s="41">
        <v>3.8719999999999999</v>
      </c>
      <c r="FQ20" s="41">
        <v>3.8719999999999999</v>
      </c>
      <c r="FR20" s="41">
        <v>3.8231000000000002</v>
      </c>
      <c r="FS20" s="41"/>
      <c r="FT20" s="41"/>
      <c r="FU20" s="41">
        <v>3.8231000000000002</v>
      </c>
      <c r="FV20" s="41">
        <v>3.83</v>
      </c>
      <c r="FW20" s="41">
        <v>3.8437999999999999</v>
      </c>
      <c r="FX20" s="41">
        <v>3.8639000000000001</v>
      </c>
      <c r="FY20" s="41">
        <v>3.819</v>
      </c>
      <c r="FZ20" s="41"/>
      <c r="GA20" s="41"/>
      <c r="GB20" s="41">
        <v>3.819</v>
      </c>
      <c r="GC20" s="41">
        <v>3.8561000000000001</v>
      </c>
      <c r="GD20" s="41">
        <v>3.8472</v>
      </c>
      <c r="GE20" s="41">
        <v>3.7936999999999999</v>
      </c>
      <c r="GF20" s="41">
        <v>3.8201000000000001</v>
      </c>
      <c r="GG20" s="41"/>
      <c r="GH20" s="41"/>
      <c r="GI20" s="41">
        <v>3.8062</v>
      </c>
      <c r="GJ20" s="41">
        <v>3.7852000000000001</v>
      </c>
      <c r="GK20" s="41">
        <v>3.7694000000000001</v>
      </c>
      <c r="GL20" s="41">
        <v>3.7530000000000001</v>
      </c>
      <c r="GM20" s="41">
        <v>3.7448999999999999</v>
      </c>
      <c r="GN20" s="41"/>
      <c r="GO20" s="41"/>
      <c r="GP20" s="41">
        <v>3.746</v>
      </c>
      <c r="GQ20" s="41">
        <v>3.7621000000000002</v>
      </c>
      <c r="GR20" s="41">
        <v>3.7614999999999998</v>
      </c>
      <c r="GS20" s="41">
        <v>3.7486000000000002</v>
      </c>
      <c r="GT20" s="41">
        <v>3.7404999999999999</v>
      </c>
      <c r="GU20" s="41"/>
      <c r="GV20" s="41"/>
      <c r="GW20" s="41">
        <v>3.7376999999999998</v>
      </c>
      <c r="GX20" s="41">
        <v>3.7618</v>
      </c>
      <c r="GY20" s="41">
        <v>3.7593000000000001</v>
      </c>
      <c r="GZ20" s="41">
        <v>3.7846000000000002</v>
      </c>
      <c r="HA20" s="41">
        <v>3.7738</v>
      </c>
      <c r="HB20" s="41"/>
      <c r="HC20" s="41"/>
      <c r="HD20" s="41">
        <v>3.7906</v>
      </c>
      <c r="HE20" s="41">
        <v>3.7896999999999998</v>
      </c>
      <c r="HF20" s="41">
        <v>3.7646000000000002</v>
      </c>
      <c r="HG20" s="41">
        <v>3.8292999999999999</v>
      </c>
      <c r="HH20" s="41">
        <v>3.8736000000000002</v>
      </c>
      <c r="HI20" s="41"/>
      <c r="HJ20" s="41"/>
      <c r="HK20" s="41">
        <v>3.9300999999999999</v>
      </c>
      <c r="HL20" s="41">
        <v>3.964</v>
      </c>
      <c r="HM20" s="41">
        <v>3.9847000000000001</v>
      </c>
      <c r="HN20" s="41">
        <v>3.9405999999999999</v>
      </c>
      <c r="HO20" s="41">
        <v>3.9359000000000002</v>
      </c>
      <c r="HP20" s="41"/>
      <c r="HQ20" s="41"/>
      <c r="HR20" s="41">
        <v>3.9963000000000002</v>
      </c>
      <c r="HS20" s="41">
        <v>3.9733000000000001</v>
      </c>
      <c r="HT20" s="41">
        <v>4.0071000000000003</v>
      </c>
      <c r="HU20" s="41">
        <v>4.0185000000000004</v>
      </c>
      <c r="HV20" s="41">
        <v>3.9929999999999999</v>
      </c>
      <c r="HW20" s="41"/>
      <c r="HX20" s="41"/>
      <c r="HY20" s="41">
        <v>4.0270999999999999</v>
      </c>
      <c r="HZ20" s="41">
        <v>4.0422000000000002</v>
      </c>
      <c r="IA20" s="41">
        <v>4.0441000000000003</v>
      </c>
      <c r="IB20" s="41">
        <v>4.0441000000000003</v>
      </c>
      <c r="IC20" s="41">
        <v>4.0848000000000004</v>
      </c>
      <c r="ID20" s="41"/>
      <c r="IE20" s="41"/>
      <c r="IF20" s="41">
        <v>4.1554000000000002</v>
      </c>
      <c r="IG20" s="41">
        <v>4.1554000000000002</v>
      </c>
      <c r="IH20" s="41">
        <v>4.1555999999999997</v>
      </c>
      <c r="II20" s="41">
        <v>4.1677</v>
      </c>
      <c r="IJ20" s="41">
        <v>4.1382000000000003</v>
      </c>
      <c r="IK20" s="41"/>
      <c r="IL20" s="41"/>
      <c r="IM20" s="41">
        <v>4.1577999999999999</v>
      </c>
      <c r="IN20" s="41">
        <v>4.1654</v>
      </c>
      <c r="IO20" s="41">
        <v>4.1246</v>
      </c>
      <c r="IP20" s="110">
        <v>4.0856000000000003</v>
      </c>
      <c r="IQ20" s="41">
        <v>4.0647000000000002</v>
      </c>
      <c r="IR20" s="41"/>
      <c r="IS20" s="41"/>
      <c r="IT20" s="41">
        <v>4.0762999999999998</v>
      </c>
      <c r="IU20" s="41">
        <v>4.1105</v>
      </c>
      <c r="IV20" s="41">
        <v>4.0628000000000002</v>
      </c>
      <c r="IW20" s="41">
        <v>4.0491000000000001</v>
      </c>
      <c r="IX20" s="41">
        <v>4.0613000000000001</v>
      </c>
      <c r="IY20" s="41"/>
      <c r="IZ20" s="41"/>
      <c r="JA20" s="41">
        <v>4.0869</v>
      </c>
      <c r="JB20" s="41">
        <v>4.0994999999999999</v>
      </c>
      <c r="JC20" s="41">
        <v>4.0968999999999998</v>
      </c>
      <c r="JD20" s="41">
        <v>4.1390000000000002</v>
      </c>
      <c r="JE20" s="41">
        <v>4.1684000000000001</v>
      </c>
      <c r="JF20" s="41"/>
      <c r="JG20" s="41"/>
      <c r="JH20" s="41">
        <v>4.1730999999999998</v>
      </c>
      <c r="JI20" s="41">
        <v>4.1718000000000002</v>
      </c>
      <c r="JJ20" s="41">
        <v>4.1486999999999998</v>
      </c>
      <c r="JK20" s="41">
        <v>4.1466000000000003</v>
      </c>
      <c r="JL20" s="41">
        <v>4.1584000000000003</v>
      </c>
      <c r="JM20" s="41"/>
      <c r="JN20" s="41"/>
      <c r="JO20" s="41">
        <v>4.1641000000000004</v>
      </c>
      <c r="JP20" s="41">
        <v>4.1737000000000002</v>
      </c>
      <c r="JQ20" s="41">
        <v>4.1009000000000002</v>
      </c>
      <c r="JR20" s="41">
        <v>4.1009000000000002</v>
      </c>
      <c r="JS20" s="41">
        <v>4.0606999999999998</v>
      </c>
      <c r="JT20" s="41"/>
      <c r="JU20" s="41"/>
      <c r="JV20" s="41">
        <v>4.0685000000000002</v>
      </c>
      <c r="JW20" s="41">
        <v>4.0865</v>
      </c>
      <c r="JX20" s="41">
        <v>4.0951000000000004</v>
      </c>
      <c r="JY20" s="41">
        <v>4.1142000000000003</v>
      </c>
      <c r="JZ20" s="41">
        <v>4.1056999999999997</v>
      </c>
      <c r="KA20" s="41"/>
      <c r="KB20" s="41"/>
      <c r="KC20" s="41">
        <v>4.1260000000000003</v>
      </c>
      <c r="KD20" s="41">
        <v>4.1485000000000003</v>
      </c>
      <c r="KE20" s="41">
        <v>4.1455000000000002</v>
      </c>
      <c r="KF20" s="41">
        <v>4.1455000000000002</v>
      </c>
      <c r="KG20" s="41">
        <v>4.1372999999999998</v>
      </c>
      <c r="KH20" s="41"/>
      <c r="KI20" s="41"/>
      <c r="KJ20" s="41">
        <v>4.1372999999999998</v>
      </c>
      <c r="KK20" s="41">
        <v>4.0854999999999997</v>
      </c>
      <c r="KL20" s="41">
        <v>4.0717999999999996</v>
      </c>
      <c r="KM20" s="41">
        <v>4.0086000000000004</v>
      </c>
      <c r="KN20" s="41">
        <v>4.0129999999999999</v>
      </c>
      <c r="KO20" s="41"/>
      <c r="KP20" s="41"/>
      <c r="KQ20" s="41">
        <v>3.9788999999999999</v>
      </c>
      <c r="KR20" s="41">
        <v>3.9943</v>
      </c>
      <c r="KS20" s="41">
        <v>4.0183999999999997</v>
      </c>
      <c r="KT20" s="41">
        <v>4.0038</v>
      </c>
      <c r="KU20" s="41">
        <v>3.9782999999999999</v>
      </c>
      <c r="KV20" s="41"/>
      <c r="KW20" s="41"/>
      <c r="KX20" s="41">
        <v>3.9918999999999998</v>
      </c>
      <c r="KY20" s="41">
        <v>4.0347999999999997</v>
      </c>
      <c r="KZ20" s="41">
        <v>4.0347999999999997</v>
      </c>
      <c r="LA20" s="41">
        <v>4.0923999999999996</v>
      </c>
      <c r="LB20" s="41">
        <v>4.1555999999999997</v>
      </c>
      <c r="LC20" s="41"/>
      <c r="LD20" s="41"/>
      <c r="LE20" s="41">
        <v>4.1555999999999997</v>
      </c>
      <c r="LF20" s="41">
        <v>4.1753</v>
      </c>
      <c r="LG20" s="41">
        <v>4.1764000000000001</v>
      </c>
      <c r="LH20" s="41">
        <v>4.1825000000000001</v>
      </c>
      <c r="LI20" s="41">
        <v>4.1825000000000001</v>
      </c>
      <c r="LJ20" s="41"/>
      <c r="LK20" s="41"/>
      <c r="LL20" s="41">
        <v>4.1821000000000002</v>
      </c>
      <c r="LM20" s="41">
        <v>4.2077999999999998</v>
      </c>
      <c r="LN20" s="41">
        <v>4.2027000000000001</v>
      </c>
      <c r="LO20" s="41">
        <v>4.2005999999999997</v>
      </c>
      <c r="LP20" s="41">
        <v>4.1825999999999999</v>
      </c>
      <c r="LQ20" s="41"/>
      <c r="LR20" s="41"/>
      <c r="LS20" s="41">
        <v>4.2083000000000004</v>
      </c>
      <c r="LT20" s="41">
        <v>4.2553000000000001</v>
      </c>
      <c r="LU20" s="41">
        <v>4.2595999999999998</v>
      </c>
      <c r="LV20" s="41">
        <v>4.2473999999999998</v>
      </c>
      <c r="LW20" s="41">
        <v>4.2233999999999998</v>
      </c>
      <c r="LX20" s="41"/>
      <c r="LY20" s="41"/>
      <c r="LZ20" s="41">
        <v>4.2255000000000003</v>
      </c>
      <c r="MA20" s="41">
        <v>4.2001999999999997</v>
      </c>
      <c r="MB20" s="41">
        <v>4.1920000000000002</v>
      </c>
      <c r="MC20" s="41">
        <v>4.2130000000000001</v>
      </c>
      <c r="MD20" s="130">
        <v>4.1776999999999997</v>
      </c>
      <c r="ME20" s="41"/>
      <c r="MF20" s="41"/>
      <c r="MG20" s="41">
        <v>4.1497000000000002</v>
      </c>
      <c r="MH20" s="41">
        <v>4.1421000000000001</v>
      </c>
      <c r="MI20" s="41">
        <v>4.1147</v>
      </c>
      <c r="MJ20" s="41">
        <v>4.1086</v>
      </c>
      <c r="MK20" s="41">
        <v>4.0942999999999996</v>
      </c>
      <c r="ML20" s="41"/>
      <c r="MM20" s="41"/>
      <c r="MN20" s="41">
        <v>4.0795000000000003</v>
      </c>
      <c r="MO20" s="41">
        <v>4.0681000000000003</v>
      </c>
      <c r="MP20" s="41">
        <v>4.0541999999999998</v>
      </c>
      <c r="MQ20" s="41">
        <v>4.0627000000000004</v>
      </c>
      <c r="MR20" s="41">
        <v>4.0770999999999997</v>
      </c>
      <c r="MS20" s="41"/>
      <c r="MT20" s="41"/>
      <c r="MU20" s="41">
        <v>4.0750999999999999</v>
      </c>
      <c r="MV20" s="41">
        <v>4.0792999999999999</v>
      </c>
      <c r="MW20" s="41">
        <v>4.0792999999999999</v>
      </c>
      <c r="MX20" s="131">
        <v>4.0594999999999999</v>
      </c>
      <c r="MY20" s="41">
        <v>4.0538999999999996</v>
      </c>
      <c r="MZ20" s="41"/>
      <c r="NA20" s="41"/>
      <c r="NB20" s="131">
        <v>4.0301</v>
      </c>
      <c r="NC20" s="131">
        <v>4.0301</v>
      </c>
    </row>
    <row r="21" spans="1:367" x14ac:dyDescent="0.25">
      <c r="A21" s="19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82"/>
      <c r="BH21" s="25"/>
      <c r="BI21" s="60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CM21" s="25"/>
      <c r="CN21" s="25"/>
      <c r="CO21" s="25"/>
      <c r="CP21" s="25"/>
      <c r="CQ21" s="25"/>
      <c r="CR21" s="25"/>
      <c r="CS21" s="25"/>
      <c r="CT21" s="25"/>
      <c r="CU21" s="25"/>
      <c r="CV21" s="25"/>
      <c r="CW21" s="25"/>
      <c r="CX21" s="25"/>
      <c r="CY21" s="25"/>
      <c r="CZ21" s="25"/>
      <c r="DA21" s="25"/>
      <c r="DB21" s="25"/>
      <c r="DC21" s="25"/>
      <c r="DD21" s="25"/>
      <c r="DE21" s="25"/>
      <c r="DF21" s="25"/>
      <c r="DG21" s="25"/>
      <c r="DH21" s="25"/>
      <c r="DI21" s="25"/>
      <c r="DJ21" s="25"/>
      <c r="DK21" s="25"/>
      <c r="DL21" s="25"/>
      <c r="DM21" s="25"/>
      <c r="DN21" s="25"/>
      <c r="DO21" s="25"/>
      <c r="DP21" s="25"/>
      <c r="DQ21" s="25"/>
      <c r="DR21" s="25"/>
      <c r="DS21" s="25"/>
      <c r="DT21" s="25"/>
      <c r="DU21" s="25"/>
      <c r="DV21" s="25"/>
      <c r="DW21" s="25"/>
      <c r="DX21" s="25"/>
      <c r="DY21" s="25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/>
      <c r="EM21" s="25"/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25"/>
      <c r="EY21" s="25"/>
      <c r="EZ21" s="25"/>
      <c r="FA21" s="25"/>
      <c r="FB21" s="25"/>
      <c r="FC21" s="25"/>
      <c r="FD21" s="25"/>
      <c r="FE21" s="25"/>
      <c r="FF21" s="25"/>
      <c r="FG21" s="25"/>
      <c r="FH21" s="25"/>
      <c r="FI21" s="25"/>
      <c r="FJ21" s="25"/>
      <c r="FK21" s="25"/>
      <c r="FL21" s="25"/>
      <c r="FM21" s="25"/>
      <c r="FN21" s="25"/>
      <c r="FO21" s="25"/>
      <c r="FP21" s="25"/>
      <c r="FQ21" s="25"/>
      <c r="FR21" s="25"/>
      <c r="FS21" s="25"/>
      <c r="FT21" s="25"/>
      <c r="FU21" s="25"/>
      <c r="FV21" s="25"/>
      <c r="FW21" s="25"/>
      <c r="FX21" s="25"/>
      <c r="FY21" s="25"/>
      <c r="FZ21" s="25"/>
      <c r="GA21" s="25"/>
      <c r="GB21" s="25"/>
      <c r="GC21" s="25"/>
      <c r="GD21" s="25"/>
      <c r="GE21" s="25"/>
      <c r="GF21" s="25"/>
      <c r="GG21" s="25"/>
      <c r="GH21" s="25"/>
      <c r="GI21" s="25"/>
      <c r="GJ21" s="25"/>
      <c r="GK21" s="25"/>
      <c r="GL21" s="25"/>
      <c r="GM21" s="25"/>
      <c r="GN21" s="25"/>
      <c r="GO21" s="25"/>
      <c r="GP21" s="25"/>
      <c r="GQ21" s="25"/>
      <c r="GR21" s="25"/>
      <c r="GS21" s="25"/>
      <c r="GT21" s="25"/>
      <c r="GU21" s="25"/>
      <c r="GV21" s="25"/>
      <c r="GW21" s="25"/>
      <c r="GX21" s="25"/>
      <c r="GY21" s="25"/>
      <c r="GZ21" s="25"/>
      <c r="HA21" s="25"/>
      <c r="HB21" s="25"/>
      <c r="HC21" s="25"/>
      <c r="HD21" s="25"/>
      <c r="HE21" s="25"/>
      <c r="HF21" s="25"/>
      <c r="HG21" s="25"/>
      <c r="HH21" s="25"/>
      <c r="HI21" s="25"/>
      <c r="HJ21" s="25"/>
      <c r="HK21" s="25"/>
      <c r="HL21" s="25"/>
      <c r="HM21" s="25"/>
      <c r="HN21" s="25"/>
      <c r="HO21" s="25"/>
      <c r="HP21" s="25"/>
      <c r="HQ21" s="25"/>
      <c r="HR21" s="25"/>
      <c r="HS21" s="25"/>
      <c r="HT21" s="25"/>
      <c r="HU21" s="25"/>
      <c r="HV21" s="25"/>
      <c r="HW21" s="25"/>
      <c r="HX21" s="25"/>
      <c r="HY21" s="25"/>
      <c r="HZ21" s="25"/>
      <c r="IA21" s="25"/>
      <c r="IB21" s="25"/>
      <c r="IC21" s="25"/>
      <c r="ID21" s="25"/>
      <c r="IE21" s="25"/>
      <c r="IF21" s="25"/>
      <c r="IG21" s="25"/>
      <c r="IH21" s="25"/>
      <c r="II21" s="25"/>
      <c r="IJ21" s="25"/>
      <c r="IK21" s="25"/>
      <c r="IL21" s="25"/>
      <c r="IM21" s="25"/>
      <c r="IN21" s="25"/>
      <c r="IO21" s="25"/>
      <c r="IP21" s="111"/>
      <c r="IQ21" s="25"/>
      <c r="IR21" s="25"/>
      <c r="IS21" s="25"/>
      <c r="IT21" s="25"/>
      <c r="IU21" s="25"/>
      <c r="IV21" s="25"/>
      <c r="IW21" s="25"/>
      <c r="IX21" s="25"/>
      <c r="IY21" s="25"/>
      <c r="IZ21" s="25"/>
      <c r="JA21" s="25"/>
      <c r="JB21" s="25"/>
      <c r="JC21" s="25"/>
      <c r="JD21" s="25"/>
      <c r="JE21" s="25"/>
      <c r="JF21" s="25"/>
      <c r="JG21" s="25"/>
      <c r="JH21" s="25"/>
      <c r="JI21" s="25"/>
      <c r="JJ21" s="25"/>
      <c r="JK21" s="25"/>
      <c r="JL21" s="25"/>
      <c r="JM21" s="25"/>
      <c r="JN21" s="25"/>
      <c r="JO21" s="25"/>
      <c r="JP21" s="25"/>
      <c r="JQ21" s="25"/>
      <c r="JR21" s="25"/>
      <c r="JS21" s="25"/>
      <c r="JT21" s="25"/>
      <c r="JU21" s="25"/>
      <c r="JV21" s="25"/>
      <c r="JW21" s="25"/>
      <c r="JX21" s="25"/>
      <c r="JY21" s="25"/>
      <c r="JZ21" s="25"/>
      <c r="KA21" s="25"/>
      <c r="KB21" s="25"/>
      <c r="KC21" s="25"/>
      <c r="KD21" s="25"/>
      <c r="KE21" s="25"/>
      <c r="KF21" s="25"/>
      <c r="KG21" s="25"/>
      <c r="KH21" s="25"/>
      <c r="KI21" s="25"/>
      <c r="KJ21" s="25"/>
      <c r="KK21" s="25"/>
      <c r="KL21" s="25"/>
      <c r="KM21" s="25"/>
      <c r="KN21" s="25"/>
      <c r="KO21" s="25"/>
      <c r="KP21" s="25"/>
      <c r="KQ21" s="25"/>
      <c r="KR21" s="25"/>
      <c r="KS21" s="25"/>
      <c r="KT21" s="25"/>
      <c r="KU21" s="25"/>
      <c r="KV21" s="25"/>
      <c r="KW21" s="25"/>
      <c r="KX21" s="25"/>
      <c r="KY21" s="25"/>
      <c r="KZ21" s="25"/>
      <c r="LA21" s="25"/>
      <c r="LB21" s="25"/>
      <c r="LC21" s="25"/>
      <c r="LD21" s="25"/>
      <c r="LE21" s="25"/>
      <c r="LF21" s="25"/>
      <c r="LG21" s="25"/>
      <c r="LH21" s="25"/>
      <c r="LI21" s="25"/>
      <c r="LJ21" s="25"/>
      <c r="LK21" s="25"/>
      <c r="LL21" s="25"/>
      <c r="LM21" s="25"/>
      <c r="LN21" s="25"/>
      <c r="LO21" s="25"/>
      <c r="LP21" s="25"/>
      <c r="LQ21" s="25"/>
      <c r="LR21" s="25"/>
      <c r="LS21" s="25"/>
      <c r="LT21" s="25"/>
      <c r="LU21" s="25"/>
      <c r="LV21" s="25"/>
      <c r="LW21" s="25"/>
      <c r="LX21" s="25"/>
      <c r="LY21" s="25"/>
      <c r="LZ21" s="25"/>
      <c r="MA21" s="25"/>
      <c r="MB21" s="25"/>
      <c r="MC21" s="25"/>
      <c r="MD21" s="25"/>
      <c r="ME21" s="25"/>
      <c r="MF21" s="25"/>
      <c r="MG21" s="25"/>
      <c r="MH21" s="25"/>
      <c r="MI21" s="25"/>
      <c r="MJ21" s="25"/>
      <c r="MK21" s="25"/>
      <c r="ML21" s="25"/>
      <c r="MM21" s="25"/>
      <c r="MN21" s="25"/>
      <c r="MO21" s="25"/>
      <c r="MP21" s="25"/>
      <c r="MQ21" s="25"/>
      <c r="MR21" s="25"/>
      <c r="MS21" s="25"/>
      <c r="MT21" s="25"/>
      <c r="MU21" s="25"/>
      <c r="MV21" s="25"/>
      <c r="MW21" s="25"/>
      <c r="MX21" s="25"/>
      <c r="MY21" s="25"/>
      <c r="MZ21" s="25"/>
      <c r="NA21" s="25"/>
      <c r="NB21" s="25"/>
      <c r="NC21" s="25"/>
    </row>
    <row r="22" spans="1:367" x14ac:dyDescent="0.25">
      <c r="A22" s="17" t="s">
        <v>86</v>
      </c>
      <c r="B22" s="23"/>
      <c r="C22" s="23">
        <v>77.5</v>
      </c>
      <c r="D22" s="23">
        <v>77</v>
      </c>
      <c r="E22" s="23">
        <v>77.5</v>
      </c>
      <c r="F22" s="23"/>
      <c r="G22" s="23"/>
      <c r="H22" s="23">
        <v>76.5</v>
      </c>
      <c r="I22" s="23">
        <v>76</v>
      </c>
      <c r="J22" s="23">
        <v>75</v>
      </c>
      <c r="K22" s="23">
        <v>75</v>
      </c>
      <c r="L22" s="23">
        <v>75</v>
      </c>
      <c r="M22" s="23"/>
      <c r="N22" s="23"/>
      <c r="O22" s="23">
        <v>75</v>
      </c>
      <c r="P22" s="23">
        <v>73</v>
      </c>
      <c r="Q22" s="23">
        <v>73</v>
      </c>
      <c r="R22" s="23">
        <v>73</v>
      </c>
      <c r="S22" s="23">
        <v>76</v>
      </c>
      <c r="T22" s="23"/>
      <c r="U22" s="23"/>
      <c r="V22" s="23">
        <v>76</v>
      </c>
      <c r="W22" s="23">
        <v>76</v>
      </c>
      <c r="X22" s="23">
        <v>76.5</v>
      </c>
      <c r="Y22" s="23">
        <v>76</v>
      </c>
      <c r="Z22" s="23">
        <v>76.5</v>
      </c>
      <c r="AA22" s="23"/>
      <c r="AB22" s="23"/>
      <c r="AC22" s="23">
        <v>76.5</v>
      </c>
      <c r="AD22" s="23">
        <v>76.5</v>
      </c>
      <c r="AE22" s="23">
        <v>76</v>
      </c>
      <c r="AF22" s="23">
        <v>75.5</v>
      </c>
      <c r="AG22" s="23">
        <v>76</v>
      </c>
      <c r="AH22" s="23"/>
      <c r="AI22" s="23"/>
      <c r="AJ22" s="23">
        <v>73</v>
      </c>
      <c r="AK22" s="23">
        <v>73</v>
      </c>
      <c r="AL22" s="23">
        <v>73.5</v>
      </c>
      <c r="AM22" s="23">
        <v>76</v>
      </c>
      <c r="AN22" s="23">
        <v>74.5</v>
      </c>
      <c r="AO22" s="23"/>
      <c r="AP22" s="23"/>
      <c r="AQ22" s="23">
        <v>74.5</v>
      </c>
      <c r="AR22" s="23">
        <v>74</v>
      </c>
      <c r="AS22" s="23">
        <v>74</v>
      </c>
      <c r="AT22" s="23">
        <v>74.5</v>
      </c>
      <c r="AU22" s="23">
        <v>74</v>
      </c>
      <c r="AV22" s="23"/>
      <c r="AW22" s="23"/>
      <c r="AX22" s="23">
        <v>74</v>
      </c>
      <c r="AY22" s="23">
        <v>74</v>
      </c>
      <c r="AZ22" s="23">
        <v>74</v>
      </c>
      <c r="BA22" s="23">
        <v>76</v>
      </c>
      <c r="BB22" s="23">
        <v>76</v>
      </c>
      <c r="BC22" s="23"/>
      <c r="BD22" s="23"/>
      <c r="BE22" s="23">
        <v>74.5</v>
      </c>
      <c r="BF22" s="23">
        <v>74</v>
      </c>
      <c r="BG22" s="83">
        <v>74</v>
      </c>
      <c r="BH22" s="23">
        <v>74</v>
      </c>
      <c r="BI22" s="60"/>
      <c r="BJ22" s="23">
        <v>74.5</v>
      </c>
      <c r="BK22" s="23"/>
      <c r="BL22" s="23"/>
      <c r="BM22" s="23">
        <v>74.5</v>
      </c>
      <c r="BN22" s="23">
        <v>74.5</v>
      </c>
      <c r="BO22" s="23">
        <v>74.5</v>
      </c>
      <c r="BP22" s="23">
        <v>74</v>
      </c>
      <c r="BQ22" s="23">
        <v>73</v>
      </c>
      <c r="BR22" s="23"/>
      <c r="BS22" s="23"/>
      <c r="BT22" s="23">
        <v>73</v>
      </c>
      <c r="BU22" s="23">
        <v>72</v>
      </c>
      <c r="BV22" s="23">
        <v>72</v>
      </c>
      <c r="BW22" s="23">
        <v>72</v>
      </c>
      <c r="BX22" s="23">
        <v>73</v>
      </c>
      <c r="BY22" s="23"/>
      <c r="BZ22" s="23"/>
      <c r="CA22" s="23">
        <v>73</v>
      </c>
      <c r="CB22" s="23">
        <v>72.5</v>
      </c>
      <c r="CC22" s="23">
        <v>72</v>
      </c>
      <c r="CD22" s="23">
        <v>74</v>
      </c>
      <c r="CE22" s="23">
        <v>75</v>
      </c>
      <c r="CF22" s="23"/>
      <c r="CG22" s="23"/>
      <c r="CH22" s="23">
        <v>75</v>
      </c>
      <c r="CI22" s="23">
        <v>74.5</v>
      </c>
      <c r="CJ22" s="23">
        <v>74.5</v>
      </c>
      <c r="CK22" s="23">
        <v>74</v>
      </c>
      <c r="CL22" s="23">
        <v>73.5</v>
      </c>
      <c r="CM22" s="23"/>
      <c r="CN22" s="23"/>
      <c r="CO22" s="23">
        <v>73</v>
      </c>
      <c r="CP22" s="23">
        <v>73</v>
      </c>
      <c r="CQ22" s="23">
        <v>73</v>
      </c>
      <c r="CR22" s="23">
        <v>73</v>
      </c>
      <c r="CS22" s="23">
        <v>72.5</v>
      </c>
      <c r="CT22" s="23"/>
      <c r="CU22" s="23"/>
      <c r="CV22" s="23">
        <v>72.5</v>
      </c>
      <c r="CW22" s="23">
        <v>72.5</v>
      </c>
      <c r="CX22" s="23">
        <v>72</v>
      </c>
      <c r="CY22" s="23">
        <v>72</v>
      </c>
      <c r="CZ22" s="23">
        <v>72.5</v>
      </c>
      <c r="DA22" s="23"/>
      <c r="DB22" s="23"/>
      <c r="DC22" s="23">
        <v>72.5</v>
      </c>
      <c r="DD22" s="23">
        <v>72</v>
      </c>
      <c r="DE22" s="23">
        <v>72</v>
      </c>
      <c r="DF22" s="23">
        <v>72</v>
      </c>
      <c r="DG22" s="23">
        <v>72</v>
      </c>
      <c r="DH22" s="23"/>
      <c r="DI22" s="23"/>
      <c r="DJ22" s="23">
        <v>71.5</v>
      </c>
      <c r="DK22" s="23">
        <v>71</v>
      </c>
      <c r="DL22" s="23">
        <v>73.5</v>
      </c>
      <c r="DM22" s="23">
        <v>73.5</v>
      </c>
      <c r="DN22" s="23">
        <v>73</v>
      </c>
      <c r="DO22" s="23"/>
      <c r="DP22" s="23"/>
      <c r="DQ22" s="23">
        <v>73</v>
      </c>
      <c r="DR22" s="23">
        <v>72.5</v>
      </c>
      <c r="DS22" s="23">
        <v>72.5</v>
      </c>
      <c r="DT22" s="23">
        <v>72.5</v>
      </c>
      <c r="DU22" s="23">
        <v>72.5</v>
      </c>
      <c r="DV22" s="23"/>
      <c r="DW22" s="23"/>
      <c r="DX22" s="23">
        <v>70.5</v>
      </c>
      <c r="DY22" s="23">
        <v>70.5</v>
      </c>
      <c r="DZ22" s="23">
        <v>70</v>
      </c>
      <c r="EA22" s="23">
        <v>70</v>
      </c>
      <c r="EB22" s="23">
        <v>70</v>
      </c>
      <c r="EC22" s="23"/>
      <c r="ED22" s="23"/>
      <c r="EE22" s="23">
        <v>71</v>
      </c>
      <c r="EF22" s="23">
        <v>71.5</v>
      </c>
      <c r="EG22" s="23">
        <v>75</v>
      </c>
      <c r="EH22" s="23">
        <v>75</v>
      </c>
      <c r="EI22" s="23">
        <v>75</v>
      </c>
      <c r="EJ22" s="23"/>
      <c r="EK22" s="23"/>
      <c r="EL22" s="23">
        <v>77</v>
      </c>
      <c r="EM22" s="23">
        <v>76</v>
      </c>
      <c r="EN22" s="23">
        <v>76</v>
      </c>
      <c r="EO22" s="23">
        <v>76</v>
      </c>
      <c r="EP22" s="23">
        <v>77</v>
      </c>
      <c r="EQ22" s="23"/>
      <c r="ER22" s="23"/>
      <c r="ES22" s="23">
        <v>76.5</v>
      </c>
      <c r="ET22" s="23">
        <v>79</v>
      </c>
      <c r="EU22" s="23">
        <v>79.5</v>
      </c>
      <c r="EV22" s="23">
        <v>79.5</v>
      </c>
      <c r="EW22" s="23">
        <v>79</v>
      </c>
      <c r="EX22" s="23"/>
      <c r="EY22" s="23"/>
      <c r="EZ22" s="23">
        <v>79</v>
      </c>
      <c r="FA22" s="23">
        <v>78.5</v>
      </c>
      <c r="FB22" s="23">
        <v>78.5</v>
      </c>
      <c r="FC22" s="23">
        <v>78.5</v>
      </c>
      <c r="FD22" s="23">
        <v>78.5</v>
      </c>
      <c r="FE22" s="23"/>
      <c r="FF22" s="23"/>
      <c r="FG22" s="23">
        <v>78.5</v>
      </c>
      <c r="FH22" s="23">
        <v>77.5</v>
      </c>
      <c r="FI22" s="23">
        <v>78</v>
      </c>
      <c r="FJ22" s="23">
        <v>78</v>
      </c>
      <c r="FK22" s="23">
        <v>80</v>
      </c>
      <c r="FL22" s="23"/>
      <c r="FM22" s="23"/>
      <c r="FN22" s="23">
        <v>80.5</v>
      </c>
      <c r="FO22" s="23">
        <v>80</v>
      </c>
      <c r="FP22" s="23">
        <v>79</v>
      </c>
      <c r="FQ22" s="23">
        <v>79</v>
      </c>
      <c r="FR22" s="23">
        <v>78</v>
      </c>
      <c r="FS22" s="23"/>
      <c r="FT22" s="23"/>
      <c r="FU22" s="23">
        <v>78</v>
      </c>
      <c r="FV22" s="23">
        <v>78.5</v>
      </c>
      <c r="FW22" s="23">
        <v>78</v>
      </c>
      <c r="FX22" s="23">
        <v>78</v>
      </c>
      <c r="FY22" s="23">
        <v>78.5</v>
      </c>
      <c r="FZ22" s="23"/>
      <c r="GA22" s="23"/>
      <c r="GB22" s="23">
        <v>77.5</v>
      </c>
      <c r="GC22" s="23">
        <v>77</v>
      </c>
      <c r="GD22" s="23">
        <v>77</v>
      </c>
      <c r="GE22" s="23">
        <v>79.5</v>
      </c>
      <c r="GF22" s="23">
        <v>76</v>
      </c>
      <c r="GG22" s="23"/>
      <c r="GH22" s="23"/>
      <c r="GI22" s="23">
        <v>75.5</v>
      </c>
      <c r="GJ22" s="23">
        <v>74.5</v>
      </c>
      <c r="GK22" s="23">
        <v>75.5</v>
      </c>
      <c r="GL22" s="23">
        <v>75.5</v>
      </c>
      <c r="GM22" s="23">
        <v>76.5</v>
      </c>
      <c r="GN22" s="23"/>
      <c r="GO22" s="23"/>
      <c r="GP22" s="23">
        <v>75.5</v>
      </c>
      <c r="GQ22" s="23">
        <v>75</v>
      </c>
      <c r="GR22" s="23">
        <v>74.5</v>
      </c>
      <c r="GS22" s="23">
        <v>74</v>
      </c>
      <c r="GT22" s="23">
        <v>75.5</v>
      </c>
      <c r="GU22" s="23"/>
      <c r="GV22" s="23"/>
      <c r="GW22" s="23">
        <v>74.5</v>
      </c>
      <c r="GX22" s="23">
        <v>74.5</v>
      </c>
      <c r="GY22" s="23">
        <v>74.5</v>
      </c>
      <c r="GZ22" s="23">
        <v>74.5</v>
      </c>
      <c r="HA22" s="23">
        <v>74</v>
      </c>
      <c r="HB22" s="23"/>
      <c r="HC22" s="23"/>
      <c r="HD22" s="23">
        <v>74.5</v>
      </c>
      <c r="HE22" s="23">
        <v>73.5</v>
      </c>
      <c r="HF22" s="23">
        <v>73</v>
      </c>
      <c r="HG22" s="23">
        <v>73</v>
      </c>
      <c r="HH22" s="23">
        <v>75.5</v>
      </c>
      <c r="HI22" s="23"/>
      <c r="HJ22" s="23"/>
      <c r="HK22" s="23">
        <v>78</v>
      </c>
      <c r="HL22" s="23">
        <v>79</v>
      </c>
      <c r="HM22" s="23">
        <v>79.5</v>
      </c>
      <c r="HN22" s="23">
        <v>79</v>
      </c>
      <c r="HO22" s="23">
        <v>80</v>
      </c>
      <c r="HP22" s="23"/>
      <c r="HQ22" s="23"/>
      <c r="HR22" s="23">
        <v>80</v>
      </c>
      <c r="HS22" s="23">
        <v>81.5</v>
      </c>
      <c r="HT22" s="23">
        <v>81.5</v>
      </c>
      <c r="HU22" s="23">
        <v>81</v>
      </c>
      <c r="HV22" s="23">
        <v>81.5</v>
      </c>
      <c r="HW22" s="23"/>
      <c r="HX22" s="23"/>
      <c r="HY22" s="23">
        <v>81.5</v>
      </c>
      <c r="HZ22" s="23">
        <v>81.5</v>
      </c>
      <c r="IA22" s="23">
        <v>81.5</v>
      </c>
      <c r="IB22" s="23">
        <v>82.5</v>
      </c>
      <c r="IC22" s="23">
        <v>82.5</v>
      </c>
      <c r="ID22" s="23"/>
      <c r="IE22" s="23"/>
      <c r="IF22" s="23">
        <v>82.5</v>
      </c>
      <c r="IG22" s="23">
        <v>82.5</v>
      </c>
      <c r="IH22" s="23">
        <v>84</v>
      </c>
      <c r="II22" s="23">
        <v>84</v>
      </c>
      <c r="IJ22" s="23">
        <v>84</v>
      </c>
      <c r="IK22" s="23"/>
      <c r="IL22" s="23"/>
      <c r="IM22" s="23">
        <v>84</v>
      </c>
      <c r="IN22" s="23">
        <v>83.5</v>
      </c>
      <c r="IO22" s="23">
        <v>83.5</v>
      </c>
      <c r="IP22" s="112">
        <v>82.5</v>
      </c>
      <c r="IQ22" s="23">
        <v>81.5</v>
      </c>
      <c r="IR22" s="23"/>
      <c r="IS22" s="23"/>
      <c r="IT22" s="23">
        <v>81.5</v>
      </c>
      <c r="IU22" s="23">
        <v>82.5</v>
      </c>
      <c r="IV22" s="23">
        <v>81.5</v>
      </c>
      <c r="IW22" s="23">
        <v>81</v>
      </c>
      <c r="IX22" s="23">
        <v>81</v>
      </c>
      <c r="IY22" s="23"/>
      <c r="IZ22" s="23"/>
      <c r="JA22" s="23">
        <v>81.5</v>
      </c>
      <c r="JB22" s="23">
        <v>81.5</v>
      </c>
      <c r="JC22" s="23">
        <v>81.5</v>
      </c>
      <c r="JD22" s="23">
        <v>82</v>
      </c>
      <c r="JE22" s="23">
        <v>82.5</v>
      </c>
      <c r="JF22" s="23"/>
      <c r="JG22" s="23"/>
      <c r="JH22" s="23">
        <v>83</v>
      </c>
      <c r="JI22" s="23">
        <v>82.5</v>
      </c>
      <c r="JJ22" s="23">
        <v>82.5</v>
      </c>
      <c r="JK22" s="23">
        <v>82.5</v>
      </c>
      <c r="JL22" s="23">
        <v>82</v>
      </c>
      <c r="JM22" s="23"/>
      <c r="JN22" s="23"/>
      <c r="JO22" s="23">
        <v>83</v>
      </c>
      <c r="JP22" s="23">
        <v>83.5</v>
      </c>
      <c r="JQ22" s="23">
        <v>83.5</v>
      </c>
      <c r="JR22" s="23">
        <v>83</v>
      </c>
      <c r="JS22" s="23">
        <v>82.5</v>
      </c>
      <c r="JT22" s="23"/>
      <c r="JU22" s="23"/>
      <c r="JV22" s="23">
        <v>83</v>
      </c>
      <c r="JW22" s="23">
        <v>83.5</v>
      </c>
      <c r="JX22" s="23">
        <v>84.5</v>
      </c>
      <c r="JY22" s="23">
        <v>84.5</v>
      </c>
      <c r="JZ22" s="23">
        <v>84.5</v>
      </c>
      <c r="KA22" s="23"/>
      <c r="KB22" s="23"/>
      <c r="KC22" s="23">
        <v>86.5</v>
      </c>
      <c r="KD22" s="23">
        <v>86</v>
      </c>
      <c r="KE22" s="23">
        <v>86.5</v>
      </c>
      <c r="KF22" s="23">
        <v>86.5</v>
      </c>
      <c r="KG22" s="23">
        <v>86.5</v>
      </c>
      <c r="KH22" s="23"/>
      <c r="KI22" s="23"/>
      <c r="KJ22" s="23">
        <v>86.5</v>
      </c>
      <c r="KK22" s="23">
        <v>86.5</v>
      </c>
      <c r="KL22" s="23">
        <v>85.5</v>
      </c>
      <c r="KM22" s="23">
        <v>85</v>
      </c>
      <c r="KN22" s="23">
        <v>85</v>
      </c>
      <c r="KO22" s="23"/>
      <c r="KP22" s="23"/>
      <c r="KQ22" s="23">
        <v>83.5</v>
      </c>
      <c r="KR22" s="23">
        <v>83.5</v>
      </c>
      <c r="KS22" s="23">
        <v>84</v>
      </c>
      <c r="KT22" s="23">
        <v>84</v>
      </c>
      <c r="KU22" s="23">
        <v>84</v>
      </c>
      <c r="KV22" s="23"/>
      <c r="KW22" s="23"/>
      <c r="KX22" s="23">
        <v>83</v>
      </c>
      <c r="KY22" s="23">
        <v>83</v>
      </c>
      <c r="KZ22" s="23">
        <v>84.5</v>
      </c>
      <c r="LA22" s="23">
        <v>85.5</v>
      </c>
      <c r="LB22" s="23">
        <v>85.5</v>
      </c>
      <c r="LC22" s="23"/>
      <c r="LD22" s="23"/>
      <c r="LE22" s="23">
        <v>85</v>
      </c>
      <c r="LF22" s="23">
        <v>86</v>
      </c>
      <c r="LG22" s="23">
        <v>86.5</v>
      </c>
      <c r="LH22" s="23">
        <v>86</v>
      </c>
      <c r="LI22" s="23">
        <v>86</v>
      </c>
      <c r="LJ22" s="129"/>
      <c r="LK22" s="23"/>
      <c r="LL22" s="23">
        <v>86.5</v>
      </c>
      <c r="LM22" s="23">
        <v>87.5</v>
      </c>
      <c r="LN22" s="23">
        <v>87</v>
      </c>
      <c r="LO22" s="23">
        <v>87.5</v>
      </c>
      <c r="LP22" s="23">
        <v>87</v>
      </c>
      <c r="LQ22" s="23"/>
      <c r="LR22" s="23"/>
      <c r="LS22" s="23">
        <v>87.5</v>
      </c>
      <c r="LT22" s="23">
        <v>87.5</v>
      </c>
      <c r="LU22" s="23">
        <v>86.5</v>
      </c>
      <c r="LV22" s="23">
        <v>86</v>
      </c>
      <c r="LW22" s="23">
        <v>85.5</v>
      </c>
      <c r="LX22" s="23"/>
      <c r="LY22" s="23"/>
      <c r="LZ22" s="23">
        <v>85</v>
      </c>
      <c r="MA22" s="23">
        <v>84.5</v>
      </c>
      <c r="MB22" s="23">
        <v>84.5</v>
      </c>
      <c r="MC22" s="23">
        <v>85.5</v>
      </c>
      <c r="MD22" s="23">
        <v>85.5</v>
      </c>
      <c r="ME22" s="23"/>
      <c r="MF22" s="23"/>
      <c r="MG22" s="23">
        <v>86.5</v>
      </c>
      <c r="MH22" s="23">
        <v>85.5</v>
      </c>
      <c r="MI22" s="23">
        <v>84.5</v>
      </c>
      <c r="MJ22" s="23">
        <v>84.5</v>
      </c>
      <c r="MK22" s="23">
        <v>85</v>
      </c>
      <c r="ML22" s="23"/>
      <c r="MM22" s="23"/>
      <c r="MN22" s="23">
        <v>85</v>
      </c>
      <c r="MO22" s="23">
        <v>86</v>
      </c>
      <c r="MP22" s="23">
        <v>86</v>
      </c>
      <c r="MQ22" s="23">
        <v>85.5</v>
      </c>
      <c r="MR22" s="23">
        <v>85.5</v>
      </c>
      <c r="MS22" s="23"/>
      <c r="MT22" s="23"/>
      <c r="MU22" s="23">
        <v>85.5</v>
      </c>
      <c r="MV22" s="23">
        <v>85.5</v>
      </c>
      <c r="MW22" s="23">
        <v>85.5</v>
      </c>
      <c r="MX22" s="23">
        <v>86</v>
      </c>
      <c r="MY22" s="23">
        <v>85.5</v>
      </c>
      <c r="MZ22" s="23"/>
      <c r="NA22" s="23"/>
      <c r="NB22" s="23">
        <v>85.5</v>
      </c>
      <c r="NC22" s="23">
        <v>85.5</v>
      </c>
    </row>
    <row r="23" spans="1:367" x14ac:dyDescent="0.25">
      <c r="A23" s="42" t="s">
        <v>87</v>
      </c>
      <c r="B23" s="43"/>
      <c r="C23" s="43">
        <v>70</v>
      </c>
      <c r="D23" s="43">
        <v>68</v>
      </c>
      <c r="E23" s="43">
        <v>68</v>
      </c>
      <c r="F23" s="43"/>
      <c r="G23" s="43"/>
      <c r="H23" s="43">
        <v>68</v>
      </c>
      <c r="I23" s="43">
        <v>68.5</v>
      </c>
      <c r="J23" s="43">
        <v>68.5</v>
      </c>
      <c r="K23" s="43">
        <v>68.5</v>
      </c>
      <c r="L23" s="43">
        <v>68</v>
      </c>
      <c r="M23" s="43"/>
      <c r="N23" s="43"/>
      <c r="O23" s="43">
        <v>68.5</v>
      </c>
      <c r="P23" s="43">
        <v>68</v>
      </c>
      <c r="Q23" s="43">
        <v>67</v>
      </c>
      <c r="R23" s="43">
        <v>68</v>
      </c>
      <c r="S23" s="43">
        <v>68</v>
      </c>
      <c r="T23" s="43"/>
      <c r="U23" s="43"/>
      <c r="V23" s="43">
        <v>68</v>
      </c>
      <c r="W23" s="43">
        <v>68</v>
      </c>
      <c r="X23" s="43">
        <v>68</v>
      </c>
      <c r="Y23" s="43">
        <v>68</v>
      </c>
      <c r="Z23" s="43">
        <v>68</v>
      </c>
      <c r="AA23" s="43"/>
      <c r="AB23" s="43"/>
      <c r="AC23" s="43">
        <v>68</v>
      </c>
      <c r="AD23" s="43">
        <v>68</v>
      </c>
      <c r="AE23" s="43">
        <v>68</v>
      </c>
      <c r="AF23" s="43">
        <v>66</v>
      </c>
      <c r="AG23" s="43">
        <v>67</v>
      </c>
      <c r="AH23" s="43"/>
      <c r="AI23" s="43"/>
      <c r="AJ23" s="43">
        <v>66</v>
      </c>
      <c r="AK23" s="43">
        <v>66</v>
      </c>
      <c r="AL23" s="43">
        <v>66</v>
      </c>
      <c r="AM23" s="43">
        <v>66</v>
      </c>
      <c r="AN23" s="43">
        <v>67</v>
      </c>
      <c r="AO23" s="43"/>
      <c r="AP23" s="43"/>
      <c r="AQ23" s="43">
        <v>68</v>
      </c>
      <c r="AR23" s="43">
        <v>68</v>
      </c>
      <c r="AS23" s="43">
        <v>68</v>
      </c>
      <c r="AT23" s="43">
        <v>69</v>
      </c>
      <c r="AU23" s="43">
        <v>68</v>
      </c>
      <c r="AV23" s="43"/>
      <c r="AW23" s="43"/>
      <c r="AX23" s="43">
        <v>68</v>
      </c>
      <c r="AY23" s="43">
        <v>68</v>
      </c>
      <c r="AZ23" s="43">
        <v>68</v>
      </c>
      <c r="BA23" s="43">
        <v>68</v>
      </c>
      <c r="BB23" s="43">
        <v>69</v>
      </c>
      <c r="BC23" s="43"/>
      <c r="BD23" s="43"/>
      <c r="BE23" s="43">
        <v>69</v>
      </c>
      <c r="BF23" s="43">
        <v>68</v>
      </c>
      <c r="BG23" s="84">
        <v>68</v>
      </c>
      <c r="BH23" s="43">
        <v>68</v>
      </c>
      <c r="BI23" s="59"/>
      <c r="BJ23" s="43">
        <v>68</v>
      </c>
      <c r="BK23" s="43"/>
      <c r="BL23" s="43"/>
      <c r="BM23" s="43">
        <v>68</v>
      </c>
      <c r="BN23" s="43">
        <v>68</v>
      </c>
      <c r="BO23" s="43">
        <v>68</v>
      </c>
      <c r="BP23" s="43">
        <v>70</v>
      </c>
      <c r="BQ23" s="43">
        <v>69</v>
      </c>
      <c r="BR23" s="43"/>
      <c r="BS23" s="43"/>
      <c r="BT23" s="43">
        <v>67</v>
      </c>
      <c r="BU23" s="43">
        <v>67</v>
      </c>
      <c r="BV23" s="43">
        <v>67</v>
      </c>
      <c r="BW23" s="43">
        <v>69</v>
      </c>
      <c r="BX23" s="43">
        <v>70</v>
      </c>
      <c r="BY23" s="43"/>
      <c r="BZ23" s="43"/>
      <c r="CA23" s="43">
        <v>69</v>
      </c>
      <c r="CB23" s="43">
        <v>69</v>
      </c>
      <c r="CC23" s="43">
        <v>69</v>
      </c>
      <c r="CD23" s="43">
        <v>69.5</v>
      </c>
      <c r="CE23" s="43">
        <v>70.5</v>
      </c>
      <c r="CF23" s="43"/>
      <c r="CG23" s="43"/>
      <c r="CH23" s="43">
        <v>69</v>
      </c>
      <c r="CI23" s="43">
        <v>68.5</v>
      </c>
      <c r="CJ23" s="43">
        <v>68.5</v>
      </c>
      <c r="CK23" s="43">
        <v>68</v>
      </c>
      <c r="CL23" s="43">
        <v>67</v>
      </c>
      <c r="CM23" s="43"/>
      <c r="CN23" s="43"/>
      <c r="CO23" s="43">
        <v>67</v>
      </c>
      <c r="CP23" s="43">
        <v>66</v>
      </c>
      <c r="CQ23" s="43">
        <v>66</v>
      </c>
      <c r="CR23" s="43">
        <v>66</v>
      </c>
      <c r="CS23" s="43">
        <v>67</v>
      </c>
      <c r="CT23" s="43"/>
      <c r="CU23" s="43"/>
      <c r="CV23" s="43">
        <v>66</v>
      </c>
      <c r="CW23" s="43">
        <v>66</v>
      </c>
      <c r="CX23" s="43">
        <v>66</v>
      </c>
      <c r="CY23" s="43">
        <v>66</v>
      </c>
      <c r="CZ23" s="43">
        <v>67</v>
      </c>
      <c r="DA23" s="43"/>
      <c r="DB23" s="43"/>
      <c r="DC23" s="43">
        <v>67</v>
      </c>
      <c r="DD23" s="43">
        <v>67</v>
      </c>
      <c r="DE23" s="43">
        <v>67</v>
      </c>
      <c r="DF23" s="43">
        <v>67</v>
      </c>
      <c r="DG23" s="43">
        <v>67</v>
      </c>
      <c r="DH23" s="43"/>
      <c r="DI23" s="43"/>
      <c r="DJ23" s="43">
        <v>67</v>
      </c>
      <c r="DK23" s="43">
        <v>66</v>
      </c>
      <c r="DL23" s="43">
        <v>67</v>
      </c>
      <c r="DM23" s="43">
        <v>66</v>
      </c>
      <c r="DN23" s="43">
        <v>65.5</v>
      </c>
      <c r="DO23" s="43"/>
      <c r="DP23" s="43"/>
      <c r="DQ23" s="43">
        <v>65</v>
      </c>
      <c r="DR23" s="43">
        <v>65</v>
      </c>
      <c r="DS23" s="43">
        <v>65</v>
      </c>
      <c r="DT23" s="43">
        <v>65</v>
      </c>
      <c r="DU23" s="43">
        <v>64.5</v>
      </c>
      <c r="DV23" s="43"/>
      <c r="DW23" s="43"/>
      <c r="DX23" s="43">
        <v>63.5</v>
      </c>
      <c r="DY23" s="43">
        <v>63.5</v>
      </c>
      <c r="DZ23" s="43">
        <v>63</v>
      </c>
      <c r="EA23" s="43">
        <v>63</v>
      </c>
      <c r="EB23" s="43">
        <v>63</v>
      </c>
      <c r="EC23" s="43"/>
      <c r="ED23" s="43"/>
      <c r="EE23" s="43">
        <v>64.5</v>
      </c>
      <c r="EF23" s="43">
        <v>68</v>
      </c>
      <c r="EG23" s="43">
        <v>69.5</v>
      </c>
      <c r="EH23" s="43">
        <v>69.5</v>
      </c>
      <c r="EI23" s="43">
        <v>68.5</v>
      </c>
      <c r="EJ23" s="43"/>
      <c r="EK23" s="43"/>
      <c r="EL23" s="43">
        <v>69</v>
      </c>
      <c r="EM23" s="43">
        <v>70</v>
      </c>
      <c r="EN23" s="43">
        <v>68</v>
      </c>
      <c r="EO23" s="43">
        <v>68</v>
      </c>
      <c r="EP23" s="43">
        <v>68</v>
      </c>
      <c r="EQ23" s="43"/>
      <c r="ER23" s="43"/>
      <c r="ES23" s="43">
        <v>68</v>
      </c>
      <c r="ET23" s="43">
        <v>72</v>
      </c>
      <c r="EU23" s="43">
        <v>73</v>
      </c>
      <c r="EV23" s="43">
        <v>73</v>
      </c>
      <c r="EW23" s="43">
        <v>72</v>
      </c>
      <c r="EX23" s="43"/>
      <c r="EY23" s="43"/>
      <c r="EZ23" s="43">
        <v>70</v>
      </c>
      <c r="FA23" s="43">
        <v>69</v>
      </c>
      <c r="FB23" s="43">
        <v>70</v>
      </c>
      <c r="FC23" s="43">
        <v>70</v>
      </c>
      <c r="FD23" s="43">
        <v>70</v>
      </c>
      <c r="FE23" s="43"/>
      <c r="FF23" s="43"/>
      <c r="FG23" s="43">
        <v>69</v>
      </c>
      <c r="FH23" s="43">
        <v>68</v>
      </c>
      <c r="FI23" s="43">
        <v>70</v>
      </c>
      <c r="FJ23" s="43">
        <v>70</v>
      </c>
      <c r="FK23" s="43">
        <v>71</v>
      </c>
      <c r="FL23" s="43"/>
      <c r="FM23" s="43"/>
      <c r="FN23" s="43">
        <v>73</v>
      </c>
      <c r="FO23" s="43">
        <v>72</v>
      </c>
      <c r="FP23" s="43">
        <v>70.5</v>
      </c>
      <c r="FQ23" s="43">
        <v>70.5</v>
      </c>
      <c r="FR23" s="43">
        <v>71</v>
      </c>
      <c r="FS23" s="43"/>
      <c r="FT23" s="43"/>
      <c r="FU23" s="43">
        <v>70</v>
      </c>
      <c r="FV23" s="43">
        <v>70</v>
      </c>
      <c r="FW23" s="43">
        <v>70</v>
      </c>
      <c r="FX23" s="43">
        <v>70</v>
      </c>
      <c r="FY23" s="43">
        <v>70.5</v>
      </c>
      <c r="FZ23" s="43"/>
      <c r="GA23" s="43"/>
      <c r="GB23" s="43">
        <v>70</v>
      </c>
      <c r="GC23" s="43">
        <v>70</v>
      </c>
      <c r="GD23" s="43">
        <v>70</v>
      </c>
      <c r="GE23" s="43">
        <v>70</v>
      </c>
      <c r="GF23" s="43">
        <v>69</v>
      </c>
      <c r="GG23" s="43"/>
      <c r="GH23" s="43"/>
      <c r="GI23" s="43">
        <v>68</v>
      </c>
      <c r="GJ23" s="43">
        <v>68</v>
      </c>
      <c r="GK23" s="43">
        <v>67</v>
      </c>
      <c r="GL23" s="43">
        <v>67.5</v>
      </c>
      <c r="GM23" s="43">
        <v>68</v>
      </c>
      <c r="GN23" s="43"/>
      <c r="GO23" s="43"/>
      <c r="GP23" s="43">
        <v>67.5</v>
      </c>
      <c r="GQ23" s="43">
        <v>67</v>
      </c>
      <c r="GR23" s="43">
        <v>67</v>
      </c>
      <c r="GS23" s="43">
        <v>66.5</v>
      </c>
      <c r="GT23" s="43">
        <v>67.5</v>
      </c>
      <c r="GU23" s="43"/>
      <c r="GV23" s="43"/>
      <c r="GW23" s="43">
        <v>67</v>
      </c>
      <c r="GX23" s="43">
        <v>67</v>
      </c>
      <c r="GY23" s="43">
        <v>67</v>
      </c>
      <c r="GZ23" s="43">
        <v>67</v>
      </c>
      <c r="HA23" s="43">
        <v>67</v>
      </c>
      <c r="HB23" s="43"/>
      <c r="HC23" s="43"/>
      <c r="HD23" s="43">
        <v>67</v>
      </c>
      <c r="HE23" s="43">
        <v>68.5</v>
      </c>
      <c r="HF23" s="43">
        <v>68</v>
      </c>
      <c r="HG23" s="43">
        <v>66.5</v>
      </c>
      <c r="HH23" s="43">
        <v>67.5</v>
      </c>
      <c r="HI23" s="43"/>
      <c r="HJ23" s="43"/>
      <c r="HK23" s="43">
        <v>71.5</v>
      </c>
      <c r="HL23" s="43">
        <v>71.5</v>
      </c>
      <c r="HM23" s="43">
        <v>72.5</v>
      </c>
      <c r="HN23" s="43">
        <v>73</v>
      </c>
      <c r="HO23" s="43">
        <v>73.5</v>
      </c>
      <c r="HP23" s="43"/>
      <c r="HQ23" s="43"/>
      <c r="HR23" s="43">
        <v>74.5</v>
      </c>
      <c r="HS23" s="43">
        <v>74.5</v>
      </c>
      <c r="HT23" s="43">
        <v>74</v>
      </c>
      <c r="HU23" s="43">
        <v>74</v>
      </c>
      <c r="HV23" s="43">
        <v>75.5</v>
      </c>
      <c r="HW23" s="43"/>
      <c r="HX23" s="43"/>
      <c r="HY23" s="43">
        <v>75</v>
      </c>
      <c r="HZ23" s="43">
        <v>75</v>
      </c>
      <c r="IA23" s="43">
        <v>75</v>
      </c>
      <c r="IB23" s="43">
        <v>76.5</v>
      </c>
      <c r="IC23" s="43">
        <v>76.5</v>
      </c>
      <c r="ID23" s="43"/>
      <c r="IE23" s="43"/>
      <c r="IF23" s="43">
        <v>77.5</v>
      </c>
      <c r="IG23" s="43">
        <v>77.5</v>
      </c>
      <c r="IH23" s="43">
        <v>77.5</v>
      </c>
      <c r="II23" s="43">
        <v>78</v>
      </c>
      <c r="IJ23" s="43">
        <v>77.5</v>
      </c>
      <c r="IK23" s="43"/>
      <c r="IL23" s="43"/>
      <c r="IM23" s="43">
        <v>77.5</v>
      </c>
      <c r="IN23" s="43">
        <v>78</v>
      </c>
      <c r="IO23" s="43">
        <v>78</v>
      </c>
      <c r="IP23" s="71">
        <v>76</v>
      </c>
      <c r="IQ23" s="43">
        <v>75</v>
      </c>
      <c r="IR23" s="43"/>
      <c r="IS23" s="43"/>
      <c r="IT23" s="43">
        <v>75</v>
      </c>
      <c r="IU23" s="43">
        <v>77.5</v>
      </c>
      <c r="IV23" s="43">
        <v>77.5</v>
      </c>
      <c r="IW23" s="43">
        <v>76.5</v>
      </c>
      <c r="IX23" s="43">
        <v>76.5</v>
      </c>
      <c r="IY23" s="43"/>
      <c r="IZ23" s="43"/>
      <c r="JA23" s="43">
        <v>75</v>
      </c>
      <c r="JB23" s="43">
        <v>74</v>
      </c>
      <c r="JC23" s="43">
        <v>74</v>
      </c>
      <c r="JD23" s="43">
        <v>75</v>
      </c>
      <c r="JE23" s="43">
        <v>75</v>
      </c>
      <c r="JF23" s="43"/>
      <c r="JG23" s="43"/>
      <c r="JH23" s="43">
        <v>75</v>
      </c>
      <c r="JI23" s="43">
        <v>76</v>
      </c>
      <c r="JJ23" s="43">
        <v>76</v>
      </c>
      <c r="JK23" s="43">
        <v>76</v>
      </c>
      <c r="JL23" s="43">
        <v>75.5</v>
      </c>
      <c r="JM23" s="43"/>
      <c r="JN23" s="43"/>
      <c r="JO23" s="43">
        <v>76</v>
      </c>
      <c r="JP23" s="43">
        <v>78</v>
      </c>
      <c r="JQ23" s="43">
        <v>75</v>
      </c>
      <c r="JR23" s="43">
        <v>75</v>
      </c>
      <c r="JS23" s="43">
        <v>77</v>
      </c>
      <c r="JT23" s="43"/>
      <c r="JU23" s="43"/>
      <c r="JV23" s="43">
        <v>76</v>
      </c>
      <c r="JW23" s="43">
        <v>77</v>
      </c>
      <c r="JX23" s="43">
        <v>78</v>
      </c>
      <c r="JY23" s="43">
        <v>78.5</v>
      </c>
      <c r="JZ23" s="43">
        <v>78.5</v>
      </c>
      <c r="KA23" s="43"/>
      <c r="KB23" s="43"/>
      <c r="KC23" s="43">
        <v>78</v>
      </c>
      <c r="KD23" s="43">
        <v>80</v>
      </c>
      <c r="KE23" s="43">
        <v>79</v>
      </c>
      <c r="KF23" s="43">
        <v>78.5</v>
      </c>
      <c r="KG23" s="43">
        <v>79.5</v>
      </c>
      <c r="KH23" s="43"/>
      <c r="KI23" s="43"/>
      <c r="KJ23" s="43">
        <v>78</v>
      </c>
      <c r="KK23" s="43">
        <v>78</v>
      </c>
      <c r="KL23" s="43">
        <v>78</v>
      </c>
      <c r="KM23" s="43">
        <v>78</v>
      </c>
      <c r="KN23" s="43">
        <v>78</v>
      </c>
      <c r="KO23" s="43"/>
      <c r="KP23" s="43"/>
      <c r="KQ23" s="43">
        <v>77</v>
      </c>
      <c r="KR23" s="43">
        <v>75.5</v>
      </c>
      <c r="KS23" s="43">
        <v>76.5</v>
      </c>
      <c r="KT23" s="43">
        <v>77.5</v>
      </c>
      <c r="KU23" s="43">
        <v>77</v>
      </c>
      <c r="KV23" s="43"/>
      <c r="KW23" s="43"/>
      <c r="KX23" s="43">
        <v>77.5</v>
      </c>
      <c r="KY23" s="43">
        <v>77</v>
      </c>
      <c r="KZ23" s="43">
        <v>78</v>
      </c>
      <c r="LA23" s="43">
        <v>80</v>
      </c>
      <c r="LB23" s="43">
        <v>80</v>
      </c>
      <c r="LC23" s="43"/>
      <c r="LD23" s="43"/>
      <c r="LE23" s="43">
        <v>79</v>
      </c>
      <c r="LF23" s="43">
        <v>79.5</v>
      </c>
      <c r="LG23" s="43">
        <v>79.5</v>
      </c>
      <c r="LH23" s="43">
        <v>79.5</v>
      </c>
      <c r="LI23" s="43">
        <v>79.5</v>
      </c>
      <c r="LJ23" s="84"/>
      <c r="LK23" s="43"/>
      <c r="LL23" s="43">
        <v>79.5</v>
      </c>
      <c r="LM23" s="43">
        <v>79.5</v>
      </c>
      <c r="LN23" s="43">
        <v>79.5</v>
      </c>
      <c r="LO23" s="43">
        <v>79.5</v>
      </c>
      <c r="LP23" s="43">
        <v>77.5</v>
      </c>
      <c r="LQ23" s="43"/>
      <c r="LR23" s="43"/>
      <c r="LS23" s="43">
        <v>77.5</v>
      </c>
      <c r="LT23" s="43">
        <v>77.5</v>
      </c>
      <c r="LU23" s="43">
        <v>77.5</v>
      </c>
      <c r="LV23" s="43">
        <v>77.5</v>
      </c>
      <c r="LW23" s="43">
        <v>77</v>
      </c>
      <c r="LX23" s="43"/>
      <c r="LY23" s="43"/>
      <c r="LZ23" s="43">
        <v>76.5</v>
      </c>
      <c r="MA23" s="43">
        <v>78.5</v>
      </c>
      <c r="MB23" s="43">
        <v>80</v>
      </c>
      <c r="MC23" s="43">
        <v>81</v>
      </c>
      <c r="MD23" s="43">
        <v>81</v>
      </c>
      <c r="ME23" s="43"/>
      <c r="MF23" s="43"/>
      <c r="MG23" s="43">
        <v>82</v>
      </c>
      <c r="MH23" s="43">
        <v>82</v>
      </c>
      <c r="MI23" s="43">
        <v>80</v>
      </c>
      <c r="MJ23" s="43">
        <v>80</v>
      </c>
      <c r="MK23" s="43">
        <v>82</v>
      </c>
      <c r="ML23" s="43"/>
      <c r="MM23" s="43"/>
      <c r="MN23" s="43">
        <v>81</v>
      </c>
      <c r="MO23" s="43">
        <v>81</v>
      </c>
      <c r="MP23" s="43">
        <v>81</v>
      </c>
      <c r="MQ23" s="43">
        <v>81</v>
      </c>
      <c r="MR23" s="43">
        <v>81</v>
      </c>
      <c r="MS23" s="43"/>
      <c r="MT23" s="43"/>
      <c r="MU23" s="43">
        <v>81</v>
      </c>
      <c r="MV23" s="43">
        <v>81</v>
      </c>
      <c r="MW23" s="43">
        <v>81</v>
      </c>
      <c r="MX23" s="43">
        <v>82</v>
      </c>
      <c r="MY23" s="43">
        <v>81.5</v>
      </c>
      <c r="MZ23" s="43"/>
      <c r="NA23" s="43"/>
      <c r="NB23" s="43">
        <v>81.5</v>
      </c>
      <c r="NC23" s="43">
        <v>81.5</v>
      </c>
    </row>
    <row r="24" spans="1:367" x14ac:dyDescent="0.25">
      <c r="A24" s="26" t="s">
        <v>88</v>
      </c>
      <c r="B24" s="24"/>
      <c r="C24" s="24">
        <v>74.5</v>
      </c>
      <c r="D24" s="24">
        <v>74</v>
      </c>
      <c r="E24" s="24">
        <v>74</v>
      </c>
      <c r="F24" s="24"/>
      <c r="G24" s="24"/>
      <c r="H24" s="24">
        <v>74.5</v>
      </c>
      <c r="I24" s="24">
        <v>74</v>
      </c>
      <c r="J24" s="24">
        <v>73.5</v>
      </c>
      <c r="K24" s="24">
        <v>71</v>
      </c>
      <c r="L24" s="24">
        <v>72</v>
      </c>
      <c r="M24" s="24"/>
      <c r="N24" s="24"/>
      <c r="O24" s="24">
        <v>71.5</v>
      </c>
      <c r="P24" s="24">
        <v>71</v>
      </c>
      <c r="Q24" s="24">
        <v>71</v>
      </c>
      <c r="R24" s="24">
        <v>73</v>
      </c>
      <c r="S24" s="24">
        <v>73</v>
      </c>
      <c r="T24" s="24"/>
      <c r="U24" s="24"/>
      <c r="V24" s="24">
        <v>73.5</v>
      </c>
      <c r="W24" s="24">
        <v>73.5</v>
      </c>
      <c r="X24" s="24">
        <v>74</v>
      </c>
      <c r="Y24" s="24">
        <v>74</v>
      </c>
      <c r="Z24" s="24">
        <v>74</v>
      </c>
      <c r="AA24" s="24"/>
      <c r="AB24" s="24"/>
      <c r="AC24" s="24">
        <v>74.5</v>
      </c>
      <c r="AD24" s="24">
        <v>73.5</v>
      </c>
      <c r="AE24" s="24">
        <v>75</v>
      </c>
      <c r="AF24" s="24">
        <v>73</v>
      </c>
      <c r="AG24" s="24">
        <v>73</v>
      </c>
      <c r="AH24" s="24"/>
      <c r="AI24" s="24"/>
      <c r="AJ24" s="24">
        <v>76</v>
      </c>
      <c r="AK24" s="24">
        <v>74</v>
      </c>
      <c r="AL24" s="24">
        <v>74.5</v>
      </c>
      <c r="AM24" s="24">
        <v>75</v>
      </c>
      <c r="AN24" s="24">
        <v>75</v>
      </c>
      <c r="AO24" s="24"/>
      <c r="AP24" s="24"/>
      <c r="AQ24" s="24">
        <v>75</v>
      </c>
      <c r="AR24" s="24">
        <v>74.5</v>
      </c>
      <c r="AS24" s="24">
        <v>75.5</v>
      </c>
      <c r="AT24" s="24">
        <v>74</v>
      </c>
      <c r="AU24" s="24">
        <v>74</v>
      </c>
      <c r="AV24" s="24"/>
      <c r="AW24" s="24"/>
      <c r="AX24" s="24">
        <v>73.5</v>
      </c>
      <c r="AY24" s="24">
        <v>73.5</v>
      </c>
      <c r="AZ24" s="24">
        <v>73.5</v>
      </c>
      <c r="BA24" s="24">
        <v>76</v>
      </c>
      <c r="BB24" s="24">
        <v>75.5</v>
      </c>
      <c r="BC24" s="24"/>
      <c r="BD24" s="24"/>
      <c r="BE24" s="24">
        <v>75</v>
      </c>
      <c r="BF24" s="24">
        <v>74.5</v>
      </c>
      <c r="BG24" s="80">
        <v>75</v>
      </c>
      <c r="BH24" s="24">
        <v>75</v>
      </c>
      <c r="BI24" s="59"/>
      <c r="BJ24" s="24">
        <v>76</v>
      </c>
      <c r="BK24" s="24"/>
      <c r="BL24" s="24"/>
      <c r="BM24" s="24">
        <v>76</v>
      </c>
      <c r="BN24" s="24">
        <v>76</v>
      </c>
      <c r="BO24" s="24">
        <v>75.5</v>
      </c>
      <c r="BP24" s="24">
        <v>76.5</v>
      </c>
      <c r="BQ24" s="24">
        <v>75.5</v>
      </c>
      <c r="BR24" s="24"/>
      <c r="BS24" s="24"/>
      <c r="BT24" s="24">
        <v>74.5</v>
      </c>
      <c r="BU24" s="24">
        <v>74.5</v>
      </c>
      <c r="BV24" s="24">
        <v>75</v>
      </c>
      <c r="BW24" s="24">
        <v>75.5</v>
      </c>
      <c r="BX24" s="24">
        <v>76.5</v>
      </c>
      <c r="BY24" s="24"/>
      <c r="BZ24" s="24"/>
      <c r="CA24" s="24">
        <v>75.5</v>
      </c>
      <c r="CB24" s="24">
        <v>75</v>
      </c>
      <c r="CC24" s="24">
        <v>74</v>
      </c>
      <c r="CD24" s="24">
        <v>76</v>
      </c>
      <c r="CE24" s="24">
        <v>76.5</v>
      </c>
      <c r="CF24" s="24"/>
      <c r="CG24" s="24"/>
      <c r="CH24" s="24">
        <v>76</v>
      </c>
      <c r="CI24" s="24">
        <v>75.5</v>
      </c>
      <c r="CJ24" s="24">
        <v>76.5</v>
      </c>
      <c r="CK24" s="24">
        <v>76</v>
      </c>
      <c r="CL24" s="24">
        <v>75.5</v>
      </c>
      <c r="CM24" s="24"/>
      <c r="CN24" s="24"/>
      <c r="CO24" s="24">
        <v>75.5</v>
      </c>
      <c r="CP24" s="24">
        <v>75</v>
      </c>
      <c r="CQ24" s="24">
        <v>75.5</v>
      </c>
      <c r="CR24" s="24">
        <v>76</v>
      </c>
      <c r="CS24" s="24">
        <v>75.5</v>
      </c>
      <c r="CT24" s="24"/>
      <c r="CU24" s="24"/>
      <c r="CV24" s="24">
        <v>75</v>
      </c>
      <c r="CW24" s="24">
        <v>75</v>
      </c>
      <c r="CX24" s="24">
        <v>75</v>
      </c>
      <c r="CY24" s="24">
        <v>75</v>
      </c>
      <c r="CZ24" s="24">
        <v>75</v>
      </c>
      <c r="DA24" s="24"/>
      <c r="DB24" s="24"/>
      <c r="DC24" s="24">
        <v>75</v>
      </c>
      <c r="DD24" s="24">
        <v>74.5</v>
      </c>
      <c r="DE24" s="24">
        <v>74.5</v>
      </c>
      <c r="DF24" s="24">
        <v>74.5</v>
      </c>
      <c r="DG24" s="24">
        <v>74.5</v>
      </c>
      <c r="DH24" s="24"/>
      <c r="DI24" s="24"/>
      <c r="DJ24" s="24">
        <v>75</v>
      </c>
      <c r="DK24" s="24">
        <v>74</v>
      </c>
      <c r="DL24" s="24">
        <v>74.5</v>
      </c>
      <c r="DM24" s="24">
        <v>74</v>
      </c>
      <c r="DN24" s="24">
        <v>73</v>
      </c>
      <c r="DO24" s="24"/>
      <c r="DP24" s="24"/>
      <c r="DQ24" s="24">
        <v>74</v>
      </c>
      <c r="DR24" s="24">
        <v>73</v>
      </c>
      <c r="DS24" s="24">
        <v>73</v>
      </c>
      <c r="DT24" s="24">
        <v>73</v>
      </c>
      <c r="DU24" s="24">
        <v>73</v>
      </c>
      <c r="DV24" s="24"/>
      <c r="DW24" s="24"/>
      <c r="DX24" s="24">
        <v>73</v>
      </c>
      <c r="DY24" s="24">
        <v>73</v>
      </c>
      <c r="DZ24" s="24">
        <v>72.5</v>
      </c>
      <c r="EA24" s="24">
        <v>73.5</v>
      </c>
      <c r="EB24" s="24">
        <v>73</v>
      </c>
      <c r="EC24" s="24"/>
      <c r="ED24" s="24"/>
      <c r="EE24" s="24">
        <v>74</v>
      </c>
      <c r="EF24" s="24">
        <v>75</v>
      </c>
      <c r="EG24" s="24">
        <v>77</v>
      </c>
      <c r="EH24" s="24">
        <v>77.5</v>
      </c>
      <c r="EI24" s="24">
        <v>78.5</v>
      </c>
      <c r="EJ24" s="24"/>
      <c r="EK24" s="24"/>
      <c r="EL24" s="24">
        <v>79.5</v>
      </c>
      <c r="EM24" s="24">
        <v>78</v>
      </c>
      <c r="EN24" s="24">
        <v>79</v>
      </c>
      <c r="EO24" s="24">
        <v>77</v>
      </c>
      <c r="EP24" s="24">
        <v>77.5</v>
      </c>
      <c r="EQ24" s="24"/>
      <c r="ER24" s="24"/>
      <c r="ES24" s="24">
        <v>77.5</v>
      </c>
      <c r="ET24" s="24">
        <v>80</v>
      </c>
      <c r="EU24" s="24">
        <v>79</v>
      </c>
      <c r="EV24" s="24">
        <v>81</v>
      </c>
      <c r="EW24" s="24">
        <v>80.5</v>
      </c>
      <c r="EX24" s="24"/>
      <c r="EY24" s="24"/>
      <c r="EZ24" s="24">
        <v>78.5</v>
      </c>
      <c r="FA24" s="24">
        <v>79</v>
      </c>
      <c r="FB24" s="24">
        <v>79.5</v>
      </c>
      <c r="FC24" s="24">
        <v>79.5</v>
      </c>
      <c r="FD24" s="24">
        <v>78.5</v>
      </c>
      <c r="FE24" s="24"/>
      <c r="FF24" s="24"/>
      <c r="FG24" s="24">
        <v>78.5</v>
      </c>
      <c r="FH24" s="24">
        <v>78</v>
      </c>
      <c r="FI24" s="24">
        <v>79.5</v>
      </c>
      <c r="FJ24" s="24">
        <v>79.5</v>
      </c>
      <c r="FK24" s="24">
        <v>80.5</v>
      </c>
      <c r="FL24" s="24"/>
      <c r="FM24" s="24"/>
      <c r="FN24" s="24">
        <v>81.5</v>
      </c>
      <c r="FO24" s="24">
        <v>80</v>
      </c>
      <c r="FP24" s="24">
        <v>79</v>
      </c>
      <c r="FQ24" s="24">
        <v>79</v>
      </c>
      <c r="FR24" s="24">
        <v>79</v>
      </c>
      <c r="FS24" s="24"/>
      <c r="FT24" s="24"/>
      <c r="FU24" s="24">
        <v>79.5</v>
      </c>
      <c r="FV24" s="24">
        <v>80.5</v>
      </c>
      <c r="FW24" s="24">
        <v>79</v>
      </c>
      <c r="FX24" s="24">
        <v>78.5</v>
      </c>
      <c r="FY24" s="24">
        <v>80</v>
      </c>
      <c r="FZ24" s="24"/>
      <c r="GA24" s="24"/>
      <c r="GB24" s="24">
        <v>78.5</v>
      </c>
      <c r="GC24" s="24">
        <v>77.5</v>
      </c>
      <c r="GD24" s="24">
        <v>78</v>
      </c>
      <c r="GE24" s="24">
        <v>78</v>
      </c>
      <c r="GF24" s="24">
        <v>76.5</v>
      </c>
      <c r="GG24" s="24"/>
      <c r="GH24" s="24"/>
      <c r="GI24" s="24">
        <v>76</v>
      </c>
      <c r="GJ24" s="24">
        <v>76</v>
      </c>
      <c r="GK24" s="24">
        <v>76</v>
      </c>
      <c r="GL24" s="24">
        <v>77.5</v>
      </c>
      <c r="GM24" s="24">
        <v>78</v>
      </c>
      <c r="GN24" s="24"/>
      <c r="GO24" s="24"/>
      <c r="GP24" s="24">
        <v>77.5</v>
      </c>
      <c r="GQ24" s="24">
        <v>76.5</v>
      </c>
      <c r="GR24" s="24">
        <v>76</v>
      </c>
      <c r="GS24" s="24">
        <v>76</v>
      </c>
      <c r="GT24" s="24">
        <v>77.5</v>
      </c>
      <c r="GU24" s="24"/>
      <c r="GV24" s="24"/>
      <c r="GW24" s="24">
        <v>75.5</v>
      </c>
      <c r="GX24" s="24">
        <v>76</v>
      </c>
      <c r="GY24" s="24">
        <v>76.5</v>
      </c>
      <c r="GZ24" s="24">
        <v>76.5</v>
      </c>
      <c r="HA24" s="24">
        <v>76</v>
      </c>
      <c r="HB24" s="24"/>
      <c r="HC24" s="24"/>
      <c r="HD24" s="24">
        <v>77</v>
      </c>
      <c r="HE24" s="24">
        <v>76.5</v>
      </c>
      <c r="HF24" s="24">
        <v>76</v>
      </c>
      <c r="HG24" s="24">
        <v>76</v>
      </c>
      <c r="HH24" s="24">
        <v>78</v>
      </c>
      <c r="HI24" s="24"/>
      <c r="HJ24" s="24"/>
      <c r="HK24" s="24">
        <v>80.5</v>
      </c>
      <c r="HL24" s="24">
        <v>79.5</v>
      </c>
      <c r="HM24" s="24">
        <v>80</v>
      </c>
      <c r="HN24" s="24">
        <v>81</v>
      </c>
      <c r="HO24" s="24">
        <v>82</v>
      </c>
      <c r="HP24" s="24"/>
      <c r="HQ24" s="24"/>
      <c r="HR24" s="24">
        <v>81</v>
      </c>
      <c r="HS24" s="24">
        <v>81</v>
      </c>
      <c r="HT24" s="24">
        <v>82.5</v>
      </c>
      <c r="HU24" s="24">
        <v>82.5</v>
      </c>
      <c r="HV24" s="24">
        <v>83</v>
      </c>
      <c r="HW24" s="24"/>
      <c r="HX24" s="24"/>
      <c r="HY24" s="24">
        <v>84</v>
      </c>
      <c r="HZ24" s="24">
        <v>84</v>
      </c>
      <c r="IA24" s="24">
        <v>84</v>
      </c>
      <c r="IB24" s="24">
        <v>85.5</v>
      </c>
      <c r="IC24" s="24">
        <v>85.5</v>
      </c>
      <c r="ID24" s="24"/>
      <c r="IE24" s="24"/>
      <c r="IF24" s="24">
        <v>86</v>
      </c>
      <c r="IG24" s="24">
        <v>85</v>
      </c>
      <c r="IH24" s="24">
        <v>86</v>
      </c>
      <c r="II24" s="24">
        <v>86</v>
      </c>
      <c r="IJ24" s="24">
        <v>85</v>
      </c>
      <c r="IK24" s="24"/>
      <c r="IL24" s="24"/>
      <c r="IM24" s="24">
        <v>85</v>
      </c>
      <c r="IN24" s="24">
        <v>85</v>
      </c>
      <c r="IO24" s="24">
        <v>85</v>
      </c>
      <c r="IP24" s="100">
        <v>83</v>
      </c>
      <c r="IQ24" s="24">
        <v>82</v>
      </c>
      <c r="IR24" s="24"/>
      <c r="IS24" s="24"/>
      <c r="IT24" s="24">
        <v>82.5</v>
      </c>
      <c r="IU24" s="24">
        <v>83.5</v>
      </c>
      <c r="IV24" s="24">
        <v>82</v>
      </c>
      <c r="IW24" s="24">
        <v>82</v>
      </c>
      <c r="IX24" s="24">
        <v>82.5</v>
      </c>
      <c r="IY24" s="24"/>
      <c r="IZ24" s="24"/>
      <c r="JA24" s="24">
        <v>82.5</v>
      </c>
      <c r="JB24" s="24">
        <v>82</v>
      </c>
      <c r="JC24" s="24">
        <v>82</v>
      </c>
      <c r="JD24" s="24">
        <v>84</v>
      </c>
      <c r="JE24" s="24">
        <v>83.5</v>
      </c>
      <c r="JF24" s="24"/>
      <c r="JG24" s="24"/>
      <c r="JH24" s="24">
        <v>84.5</v>
      </c>
      <c r="JI24" s="24">
        <v>84.5</v>
      </c>
      <c r="JJ24" s="24">
        <v>83.5</v>
      </c>
      <c r="JK24" s="24">
        <v>84</v>
      </c>
      <c r="JL24" s="24">
        <v>82</v>
      </c>
      <c r="JM24" s="24"/>
      <c r="JN24" s="24"/>
      <c r="JO24" s="24">
        <v>83.5</v>
      </c>
      <c r="JP24" s="24">
        <v>84</v>
      </c>
      <c r="JQ24" s="24">
        <v>83.5</v>
      </c>
      <c r="JR24" s="24">
        <v>82</v>
      </c>
      <c r="JS24" s="24">
        <v>82</v>
      </c>
      <c r="JT24" s="24"/>
      <c r="JU24" s="24"/>
      <c r="JV24" s="24">
        <v>84</v>
      </c>
      <c r="JW24" s="24">
        <v>85</v>
      </c>
      <c r="JX24" s="24">
        <v>85</v>
      </c>
      <c r="JY24" s="24">
        <v>86</v>
      </c>
      <c r="JZ24" s="24">
        <v>85.5</v>
      </c>
      <c r="KA24" s="24"/>
      <c r="KB24" s="24"/>
      <c r="KC24" s="24">
        <v>87</v>
      </c>
      <c r="KD24" s="24">
        <v>87</v>
      </c>
      <c r="KE24" s="24">
        <v>87</v>
      </c>
      <c r="KF24" s="24">
        <v>87</v>
      </c>
      <c r="KG24" s="24">
        <v>86.5</v>
      </c>
      <c r="KH24" s="24"/>
      <c r="KI24" s="24"/>
      <c r="KJ24" s="24">
        <v>87.5</v>
      </c>
      <c r="KK24" s="24">
        <v>86</v>
      </c>
      <c r="KL24" s="24">
        <v>86.5</v>
      </c>
      <c r="KM24" s="24">
        <v>86.5</v>
      </c>
      <c r="KN24" s="24">
        <v>85</v>
      </c>
      <c r="KO24" s="24"/>
      <c r="KP24" s="24"/>
      <c r="KQ24" s="24">
        <v>85</v>
      </c>
      <c r="KR24" s="24">
        <v>85</v>
      </c>
      <c r="KS24" s="24">
        <v>84.5</v>
      </c>
      <c r="KT24" s="24">
        <v>85</v>
      </c>
      <c r="KU24" s="24">
        <v>85</v>
      </c>
      <c r="KV24" s="24"/>
      <c r="KW24" s="24"/>
      <c r="KX24" s="24">
        <v>85.5</v>
      </c>
      <c r="KY24" s="24">
        <v>85.5</v>
      </c>
      <c r="KZ24" s="24">
        <v>86.5</v>
      </c>
      <c r="LA24" s="24">
        <v>87</v>
      </c>
      <c r="LB24" s="24">
        <v>87.5</v>
      </c>
      <c r="LC24" s="24"/>
      <c r="LD24" s="24"/>
      <c r="LE24" s="24">
        <v>86.5</v>
      </c>
      <c r="LF24" s="24">
        <v>86.5</v>
      </c>
      <c r="LG24" s="24">
        <v>88</v>
      </c>
      <c r="LH24" s="24">
        <v>88</v>
      </c>
      <c r="LI24" s="24">
        <v>88</v>
      </c>
      <c r="LJ24" s="80"/>
      <c r="LK24" s="24"/>
      <c r="LL24" s="24">
        <v>88</v>
      </c>
      <c r="LM24" s="24">
        <v>88.5</v>
      </c>
      <c r="LN24" s="24">
        <v>88</v>
      </c>
      <c r="LO24" s="24">
        <v>88</v>
      </c>
      <c r="LP24" s="24">
        <v>87.5</v>
      </c>
      <c r="LQ24" s="24"/>
      <c r="LR24" s="24"/>
      <c r="LS24" s="24">
        <v>87.5</v>
      </c>
      <c r="LT24" s="24">
        <v>87.5</v>
      </c>
      <c r="LU24" s="24">
        <v>87.5</v>
      </c>
      <c r="LV24" s="24">
        <v>87</v>
      </c>
      <c r="LW24" s="24">
        <v>86.5</v>
      </c>
      <c r="LX24" s="24"/>
      <c r="LY24" s="24"/>
      <c r="LZ24" s="24">
        <v>85.5</v>
      </c>
      <c r="MA24" s="24">
        <v>85.5</v>
      </c>
      <c r="MB24" s="24">
        <v>86</v>
      </c>
      <c r="MC24" s="24">
        <v>86.5</v>
      </c>
      <c r="MD24" s="24">
        <v>86.5</v>
      </c>
      <c r="ME24" s="24"/>
      <c r="MF24" s="24"/>
      <c r="MG24" s="24">
        <v>86.5</v>
      </c>
      <c r="MH24" s="24">
        <v>85.5</v>
      </c>
      <c r="MI24" s="24">
        <v>86</v>
      </c>
      <c r="MJ24" s="24">
        <v>86</v>
      </c>
      <c r="MK24" s="24">
        <v>86.5</v>
      </c>
      <c r="ML24" s="24"/>
      <c r="MM24" s="24"/>
      <c r="MN24" s="24">
        <v>88</v>
      </c>
      <c r="MO24" s="24">
        <v>88.5</v>
      </c>
      <c r="MP24" s="24">
        <v>88.5</v>
      </c>
      <c r="MQ24" s="24">
        <v>87.5</v>
      </c>
      <c r="MR24" s="24">
        <v>87.5</v>
      </c>
      <c r="MS24" s="24"/>
      <c r="MT24" s="24"/>
      <c r="MU24" s="24">
        <v>87.5</v>
      </c>
      <c r="MV24" s="24">
        <v>87.5</v>
      </c>
      <c r="MW24" s="24">
        <v>87.5</v>
      </c>
      <c r="MX24" s="24">
        <v>87.5</v>
      </c>
      <c r="MY24" s="24">
        <v>87.5</v>
      </c>
      <c r="MZ24" s="24"/>
      <c r="NA24" s="24"/>
      <c r="NB24" s="24">
        <v>87.5</v>
      </c>
      <c r="NC24" s="24">
        <v>87.5</v>
      </c>
    </row>
    <row r="25" spans="1:367" x14ac:dyDescent="0.25">
      <c r="A25" s="42" t="s">
        <v>89</v>
      </c>
      <c r="B25" s="43"/>
      <c r="C25" s="43">
        <v>70</v>
      </c>
      <c r="D25" s="43">
        <v>70</v>
      </c>
      <c r="E25" s="43">
        <v>70</v>
      </c>
      <c r="F25" s="43"/>
      <c r="G25" s="43"/>
      <c r="H25" s="43">
        <v>69</v>
      </c>
      <c r="I25" s="43">
        <v>68</v>
      </c>
      <c r="J25" s="43">
        <v>68</v>
      </c>
      <c r="K25" s="43">
        <v>68</v>
      </c>
      <c r="L25" s="43">
        <v>68</v>
      </c>
      <c r="M25" s="43"/>
      <c r="N25" s="43"/>
      <c r="O25" s="43">
        <v>67</v>
      </c>
      <c r="P25" s="43">
        <v>65</v>
      </c>
      <c r="Q25" s="43">
        <v>65</v>
      </c>
      <c r="R25" s="43">
        <v>65</v>
      </c>
      <c r="S25" s="43">
        <v>66</v>
      </c>
      <c r="T25" s="43"/>
      <c r="U25" s="43"/>
      <c r="V25" s="43">
        <v>66</v>
      </c>
      <c r="W25" s="43">
        <v>66</v>
      </c>
      <c r="X25" s="43">
        <v>65.5</v>
      </c>
      <c r="Y25" s="43">
        <v>65.5</v>
      </c>
      <c r="Z25" s="43">
        <v>63.5</v>
      </c>
      <c r="AA25" s="43"/>
      <c r="AB25" s="43"/>
      <c r="AC25" s="43">
        <v>66</v>
      </c>
      <c r="AD25" s="43">
        <v>66</v>
      </c>
      <c r="AE25" s="43">
        <v>66</v>
      </c>
      <c r="AF25" s="43">
        <v>65</v>
      </c>
      <c r="AG25" s="43">
        <v>66.5</v>
      </c>
      <c r="AH25" s="43"/>
      <c r="AI25" s="43"/>
      <c r="AJ25" s="43">
        <v>65.5</v>
      </c>
      <c r="AK25" s="43">
        <v>66</v>
      </c>
      <c r="AL25" s="43">
        <v>66.5</v>
      </c>
      <c r="AM25" s="43">
        <v>66.5</v>
      </c>
      <c r="AN25" s="43">
        <v>66.5</v>
      </c>
      <c r="AO25" s="43"/>
      <c r="AP25" s="43"/>
      <c r="AQ25" s="43">
        <v>66.5</v>
      </c>
      <c r="AR25" s="43">
        <v>67</v>
      </c>
      <c r="AS25" s="43">
        <v>67</v>
      </c>
      <c r="AT25" s="43">
        <v>68</v>
      </c>
      <c r="AU25" s="43">
        <v>68</v>
      </c>
      <c r="AV25" s="43"/>
      <c r="AW25" s="43"/>
      <c r="AX25" s="43">
        <v>68</v>
      </c>
      <c r="AY25" s="43">
        <v>68</v>
      </c>
      <c r="AZ25" s="43">
        <v>68</v>
      </c>
      <c r="BA25" s="43">
        <v>69.5</v>
      </c>
      <c r="BB25" s="43">
        <v>69</v>
      </c>
      <c r="BC25" s="43"/>
      <c r="BD25" s="43"/>
      <c r="BE25" s="43">
        <v>69</v>
      </c>
      <c r="BF25" s="43">
        <v>68</v>
      </c>
      <c r="BG25" s="84">
        <v>67</v>
      </c>
      <c r="BH25" s="43">
        <v>67</v>
      </c>
      <c r="BI25" s="59"/>
      <c r="BJ25" s="43">
        <v>68</v>
      </c>
      <c r="BK25" s="43"/>
      <c r="BL25" s="43"/>
      <c r="BM25" s="43">
        <v>68</v>
      </c>
      <c r="BN25" s="43">
        <v>68</v>
      </c>
      <c r="BO25" s="43">
        <v>68</v>
      </c>
      <c r="BP25" s="43">
        <v>69</v>
      </c>
      <c r="BQ25" s="43">
        <v>70</v>
      </c>
      <c r="BR25" s="43"/>
      <c r="BS25" s="43"/>
      <c r="BT25" s="43">
        <v>69</v>
      </c>
      <c r="BU25" s="43">
        <v>69</v>
      </c>
      <c r="BV25" s="43">
        <v>69</v>
      </c>
      <c r="BW25" s="43">
        <v>69.5</v>
      </c>
      <c r="BX25" s="43">
        <v>69.5</v>
      </c>
      <c r="BY25" s="43"/>
      <c r="BZ25" s="43"/>
      <c r="CA25" s="43">
        <v>69.5</v>
      </c>
      <c r="CB25" s="43">
        <v>69</v>
      </c>
      <c r="CC25" s="43">
        <v>69</v>
      </c>
      <c r="CD25" s="43">
        <v>69</v>
      </c>
      <c r="CE25" s="43">
        <v>70</v>
      </c>
      <c r="CF25" s="43"/>
      <c r="CG25" s="43"/>
      <c r="CH25" s="43">
        <v>69</v>
      </c>
      <c r="CI25" s="43">
        <v>69.5</v>
      </c>
      <c r="CJ25" s="43">
        <v>70</v>
      </c>
      <c r="CK25" s="43">
        <v>70</v>
      </c>
      <c r="CL25" s="43">
        <v>69.5</v>
      </c>
      <c r="CM25" s="43"/>
      <c r="CN25" s="43"/>
      <c r="CO25" s="43">
        <v>69</v>
      </c>
      <c r="CP25" s="43">
        <v>69</v>
      </c>
      <c r="CQ25" s="43">
        <v>69</v>
      </c>
      <c r="CR25" s="43">
        <v>68</v>
      </c>
      <c r="CS25" s="43">
        <v>68</v>
      </c>
      <c r="CT25" s="43"/>
      <c r="CU25" s="43"/>
      <c r="CV25" s="43">
        <v>68</v>
      </c>
      <c r="CW25" s="43">
        <v>68</v>
      </c>
      <c r="CX25" s="43">
        <v>68.5</v>
      </c>
      <c r="CY25" s="43">
        <v>68.5</v>
      </c>
      <c r="CZ25" s="43">
        <v>68.5</v>
      </c>
      <c r="DA25" s="43"/>
      <c r="DB25" s="43"/>
      <c r="DC25" s="43">
        <v>68.5</v>
      </c>
      <c r="DD25" s="43">
        <v>68.5</v>
      </c>
      <c r="DE25" s="43">
        <v>68.5</v>
      </c>
      <c r="DF25" s="43">
        <v>68.5</v>
      </c>
      <c r="DG25" s="43">
        <v>68.5</v>
      </c>
      <c r="DH25" s="43"/>
      <c r="DI25" s="43"/>
      <c r="DJ25" s="43">
        <v>68.5</v>
      </c>
      <c r="DK25" s="43">
        <v>68</v>
      </c>
      <c r="DL25" s="43">
        <v>68</v>
      </c>
      <c r="DM25" s="43">
        <v>67</v>
      </c>
      <c r="DN25" s="43">
        <v>66.5</v>
      </c>
      <c r="DO25" s="43"/>
      <c r="DP25" s="43"/>
      <c r="DQ25" s="43">
        <v>67</v>
      </c>
      <c r="DR25" s="43">
        <v>66.5</v>
      </c>
      <c r="DS25" s="43">
        <v>66.5</v>
      </c>
      <c r="DT25" s="43">
        <v>66.5</v>
      </c>
      <c r="DU25" s="43">
        <v>66</v>
      </c>
      <c r="DV25" s="43"/>
      <c r="DW25" s="43"/>
      <c r="DX25" s="43">
        <v>65</v>
      </c>
      <c r="DY25" s="43">
        <v>65</v>
      </c>
      <c r="DZ25" s="43">
        <v>65</v>
      </c>
      <c r="EA25" s="43">
        <v>64.5</v>
      </c>
      <c r="EB25" s="43">
        <v>65</v>
      </c>
      <c r="EC25" s="43"/>
      <c r="ED25" s="43"/>
      <c r="EE25" s="43">
        <v>66</v>
      </c>
      <c r="EF25" s="43">
        <v>67</v>
      </c>
      <c r="EG25" s="43">
        <v>69</v>
      </c>
      <c r="EH25" s="43">
        <v>70</v>
      </c>
      <c r="EI25" s="43">
        <v>69.5</v>
      </c>
      <c r="EJ25" s="43"/>
      <c r="EK25" s="43"/>
      <c r="EL25" s="43">
        <v>69.5</v>
      </c>
      <c r="EM25" s="43">
        <v>70.5</v>
      </c>
      <c r="EN25" s="43">
        <v>69.5</v>
      </c>
      <c r="EO25" s="43">
        <v>69.5</v>
      </c>
      <c r="EP25" s="43">
        <v>70</v>
      </c>
      <c r="EQ25" s="43"/>
      <c r="ER25" s="43"/>
      <c r="ES25" s="43">
        <v>70</v>
      </c>
      <c r="ET25" s="43">
        <v>71.5</v>
      </c>
      <c r="EU25" s="43">
        <v>72</v>
      </c>
      <c r="EV25" s="43">
        <v>72</v>
      </c>
      <c r="EW25" s="43">
        <v>71</v>
      </c>
      <c r="EX25" s="43"/>
      <c r="EY25" s="43"/>
      <c r="EZ25" s="43">
        <v>70</v>
      </c>
      <c r="FA25" s="43">
        <v>69.5</v>
      </c>
      <c r="FB25" s="43">
        <v>69</v>
      </c>
      <c r="FC25" s="43">
        <v>69</v>
      </c>
      <c r="FD25" s="43">
        <v>69</v>
      </c>
      <c r="FE25" s="43"/>
      <c r="FF25" s="43"/>
      <c r="FG25" s="43">
        <v>69</v>
      </c>
      <c r="FH25" s="43">
        <v>69</v>
      </c>
      <c r="FI25" s="43">
        <v>70</v>
      </c>
      <c r="FJ25" s="43">
        <v>70</v>
      </c>
      <c r="FK25" s="43">
        <v>71</v>
      </c>
      <c r="FL25" s="43"/>
      <c r="FM25" s="43"/>
      <c r="FN25" s="43">
        <v>72</v>
      </c>
      <c r="FO25" s="43">
        <v>71</v>
      </c>
      <c r="FP25" s="43">
        <v>71.5</v>
      </c>
      <c r="FQ25" s="43">
        <v>71.5</v>
      </c>
      <c r="FR25" s="43">
        <v>70.5</v>
      </c>
      <c r="FS25" s="43"/>
      <c r="FT25" s="43"/>
      <c r="FU25" s="43">
        <v>70.5</v>
      </c>
      <c r="FV25" s="43">
        <v>70.5</v>
      </c>
      <c r="FW25" s="43">
        <v>70</v>
      </c>
      <c r="FX25" s="43">
        <v>70</v>
      </c>
      <c r="FY25" s="43">
        <v>70.5</v>
      </c>
      <c r="FZ25" s="43"/>
      <c r="GA25" s="43"/>
      <c r="GB25" s="43">
        <v>70</v>
      </c>
      <c r="GC25" s="43">
        <v>69</v>
      </c>
      <c r="GD25" s="43">
        <v>69</v>
      </c>
      <c r="GE25" s="43">
        <v>69</v>
      </c>
      <c r="GF25" s="43">
        <v>68.5</v>
      </c>
      <c r="GG25" s="43"/>
      <c r="GH25" s="43"/>
      <c r="GI25" s="43">
        <v>68.5</v>
      </c>
      <c r="GJ25" s="43">
        <v>68.5</v>
      </c>
      <c r="GK25" s="43">
        <v>67</v>
      </c>
      <c r="GL25" s="43">
        <v>67.5</v>
      </c>
      <c r="GM25" s="43">
        <v>68.5</v>
      </c>
      <c r="GN25" s="43"/>
      <c r="GO25" s="43"/>
      <c r="GP25" s="43">
        <v>68</v>
      </c>
      <c r="GQ25" s="43">
        <v>67.5</v>
      </c>
      <c r="GR25" s="43">
        <v>67.5</v>
      </c>
      <c r="GS25" s="43">
        <v>67</v>
      </c>
      <c r="GT25" s="43">
        <v>68.5</v>
      </c>
      <c r="GU25" s="43"/>
      <c r="GV25" s="43"/>
      <c r="GW25" s="43">
        <v>68</v>
      </c>
      <c r="GX25" s="43">
        <v>68</v>
      </c>
      <c r="GY25" s="43">
        <v>68</v>
      </c>
      <c r="GZ25" s="43">
        <v>68</v>
      </c>
      <c r="HA25" s="43">
        <v>68.5</v>
      </c>
      <c r="HB25" s="43"/>
      <c r="HC25" s="43"/>
      <c r="HD25" s="43">
        <v>68.5</v>
      </c>
      <c r="HE25" s="43">
        <v>68</v>
      </c>
      <c r="HF25" s="43">
        <v>67.5</v>
      </c>
      <c r="HG25" s="43">
        <v>67.5</v>
      </c>
      <c r="HH25" s="43">
        <v>69</v>
      </c>
      <c r="HI25" s="43"/>
      <c r="HJ25" s="43"/>
      <c r="HK25" s="43">
        <v>71</v>
      </c>
      <c r="HL25" s="43">
        <v>72</v>
      </c>
      <c r="HM25" s="43">
        <v>73.5</v>
      </c>
      <c r="HN25" s="43">
        <v>73</v>
      </c>
      <c r="HO25" s="43">
        <v>74</v>
      </c>
      <c r="HP25" s="43"/>
      <c r="HQ25" s="43"/>
      <c r="HR25" s="43">
        <v>75</v>
      </c>
      <c r="HS25" s="43">
        <v>75.5</v>
      </c>
      <c r="HT25" s="43">
        <v>75</v>
      </c>
      <c r="HU25" s="43">
        <v>75.5</v>
      </c>
      <c r="HV25" s="43">
        <v>76</v>
      </c>
      <c r="HW25" s="43"/>
      <c r="HX25" s="43"/>
      <c r="HY25" s="43">
        <v>77</v>
      </c>
      <c r="HZ25" s="43">
        <v>77.5</v>
      </c>
      <c r="IA25" s="43">
        <v>76.5</v>
      </c>
      <c r="IB25" s="43">
        <v>77.5</v>
      </c>
      <c r="IC25" s="43">
        <v>77.5</v>
      </c>
      <c r="ID25" s="43"/>
      <c r="IE25" s="43"/>
      <c r="IF25" s="43">
        <v>80</v>
      </c>
      <c r="IG25" s="43">
        <v>79.5</v>
      </c>
      <c r="IH25" s="43">
        <v>79.5</v>
      </c>
      <c r="II25" s="43">
        <v>80.5</v>
      </c>
      <c r="IJ25" s="43">
        <v>79.5</v>
      </c>
      <c r="IK25" s="43"/>
      <c r="IL25" s="43"/>
      <c r="IM25" s="43">
        <v>79.5</v>
      </c>
      <c r="IN25" s="43">
        <v>79</v>
      </c>
      <c r="IO25" s="43">
        <v>79</v>
      </c>
      <c r="IP25" s="71">
        <v>78.5</v>
      </c>
      <c r="IQ25" s="43">
        <v>77.5</v>
      </c>
      <c r="IR25" s="43"/>
      <c r="IS25" s="43"/>
      <c r="IT25" s="43">
        <v>77</v>
      </c>
      <c r="IU25" s="43">
        <v>77.5</v>
      </c>
      <c r="IV25" s="43">
        <v>77.5</v>
      </c>
      <c r="IW25" s="43">
        <v>78</v>
      </c>
      <c r="IX25" s="43">
        <v>78</v>
      </c>
      <c r="IY25" s="43"/>
      <c r="IZ25" s="43"/>
      <c r="JA25" s="43">
        <v>79</v>
      </c>
      <c r="JB25" s="43">
        <v>78</v>
      </c>
      <c r="JC25" s="43">
        <v>78</v>
      </c>
      <c r="JD25" s="43">
        <v>77.5</v>
      </c>
      <c r="JE25" s="43">
        <v>77.5</v>
      </c>
      <c r="JF25" s="43"/>
      <c r="JG25" s="43"/>
      <c r="JH25" s="43">
        <v>78.5</v>
      </c>
      <c r="JI25" s="43">
        <v>78.5</v>
      </c>
      <c r="JJ25" s="43">
        <v>78</v>
      </c>
      <c r="JK25" s="43">
        <v>78</v>
      </c>
      <c r="JL25" s="43">
        <v>77.5</v>
      </c>
      <c r="JM25" s="43"/>
      <c r="JN25" s="43"/>
      <c r="JO25" s="43">
        <v>78.5</v>
      </c>
      <c r="JP25" s="43">
        <v>79</v>
      </c>
      <c r="JQ25" s="43">
        <v>78</v>
      </c>
      <c r="JR25" s="43">
        <v>78</v>
      </c>
      <c r="JS25" s="43">
        <v>77</v>
      </c>
      <c r="JT25" s="43"/>
      <c r="JU25" s="43"/>
      <c r="JV25" s="43">
        <v>77</v>
      </c>
      <c r="JW25" s="43">
        <v>78</v>
      </c>
      <c r="JX25" s="43">
        <v>80</v>
      </c>
      <c r="JY25" s="43">
        <v>80.5</v>
      </c>
      <c r="JZ25" s="43">
        <v>80</v>
      </c>
      <c r="KA25" s="43"/>
      <c r="KB25" s="43"/>
      <c r="KC25" s="43">
        <v>81</v>
      </c>
      <c r="KD25" s="43">
        <v>81.5</v>
      </c>
      <c r="KE25" s="43">
        <v>81.5</v>
      </c>
      <c r="KF25" s="43">
        <v>81.5</v>
      </c>
      <c r="KG25" s="43">
        <v>81</v>
      </c>
      <c r="KH25" s="43"/>
      <c r="KI25" s="43"/>
      <c r="KJ25" s="43">
        <v>81</v>
      </c>
      <c r="KK25" s="43">
        <v>81</v>
      </c>
      <c r="KL25" s="43">
        <v>81</v>
      </c>
      <c r="KM25" s="43">
        <v>81</v>
      </c>
      <c r="KN25" s="43">
        <v>80</v>
      </c>
      <c r="KO25" s="43"/>
      <c r="KP25" s="43"/>
      <c r="KQ25" s="43">
        <v>79</v>
      </c>
      <c r="KR25" s="43">
        <v>78.5</v>
      </c>
      <c r="KS25" s="43">
        <v>79</v>
      </c>
      <c r="KT25" s="43">
        <v>79.5</v>
      </c>
      <c r="KU25" s="43">
        <v>79.5</v>
      </c>
      <c r="KV25" s="43"/>
      <c r="KW25" s="43"/>
      <c r="KX25" s="43">
        <v>79.5</v>
      </c>
      <c r="KY25" s="43">
        <v>80</v>
      </c>
      <c r="KZ25" s="43">
        <v>82</v>
      </c>
      <c r="LA25" s="43">
        <v>82</v>
      </c>
      <c r="LB25" s="43">
        <v>82.5</v>
      </c>
      <c r="LC25" s="43"/>
      <c r="LD25" s="43"/>
      <c r="LE25" s="43">
        <v>81.5</v>
      </c>
      <c r="LF25" s="43">
        <v>82.5</v>
      </c>
      <c r="LG25" s="43">
        <v>83</v>
      </c>
      <c r="LH25" s="43">
        <v>83</v>
      </c>
      <c r="LI25" s="43">
        <v>83</v>
      </c>
      <c r="LJ25" s="84"/>
      <c r="LK25" s="43"/>
      <c r="LL25" s="43">
        <v>82</v>
      </c>
      <c r="LM25" s="43">
        <v>83</v>
      </c>
      <c r="LN25" s="43">
        <v>83</v>
      </c>
      <c r="LO25" s="43">
        <v>83</v>
      </c>
      <c r="LP25" s="43">
        <v>83</v>
      </c>
      <c r="LQ25" s="43"/>
      <c r="LR25" s="43"/>
      <c r="LS25" s="43">
        <v>83.5</v>
      </c>
      <c r="LT25" s="43">
        <v>84</v>
      </c>
      <c r="LU25" s="43">
        <v>84</v>
      </c>
      <c r="LV25" s="43">
        <v>84</v>
      </c>
      <c r="LW25" s="43">
        <v>84</v>
      </c>
      <c r="LX25" s="43"/>
      <c r="LY25" s="43"/>
      <c r="LZ25" s="43">
        <v>83.5</v>
      </c>
      <c r="MA25" s="43">
        <v>83.5</v>
      </c>
      <c r="MB25" s="43">
        <v>83</v>
      </c>
      <c r="MC25" s="43">
        <v>84</v>
      </c>
      <c r="MD25" s="43">
        <v>83</v>
      </c>
      <c r="ME25" s="43"/>
      <c r="MF25" s="43"/>
      <c r="MG25" s="43">
        <v>83</v>
      </c>
      <c r="MH25" s="43">
        <v>83</v>
      </c>
      <c r="MI25" s="43">
        <v>82</v>
      </c>
      <c r="MJ25" s="43">
        <v>82</v>
      </c>
      <c r="MK25" s="43">
        <v>82</v>
      </c>
      <c r="ML25" s="43"/>
      <c r="MM25" s="43"/>
      <c r="MN25" s="43">
        <v>82</v>
      </c>
      <c r="MO25" s="43">
        <v>82</v>
      </c>
      <c r="MP25" s="43">
        <v>82</v>
      </c>
      <c r="MQ25" s="43">
        <v>82</v>
      </c>
      <c r="MR25" s="43">
        <v>83</v>
      </c>
      <c r="MS25" s="43"/>
      <c r="MT25" s="43"/>
      <c r="MU25" s="43">
        <v>83</v>
      </c>
      <c r="MV25" s="43">
        <v>83</v>
      </c>
      <c r="MW25" s="43">
        <v>83</v>
      </c>
      <c r="MX25" s="43">
        <v>83</v>
      </c>
      <c r="MY25" s="43">
        <v>82.5</v>
      </c>
      <c r="MZ25" s="43"/>
      <c r="NA25" s="43"/>
      <c r="NB25" s="43">
        <v>82.5</v>
      </c>
      <c r="NC25" s="43">
        <v>82.5</v>
      </c>
    </row>
    <row r="26" spans="1:367" x14ac:dyDescent="0.25">
      <c r="A26" s="26" t="s">
        <v>154</v>
      </c>
      <c r="B26" s="24"/>
      <c r="C26" s="24">
        <v>72</v>
      </c>
      <c r="D26" s="24">
        <v>70</v>
      </c>
      <c r="E26" s="24">
        <v>70</v>
      </c>
      <c r="F26" s="24"/>
      <c r="G26" s="24"/>
      <c r="H26" s="24">
        <v>70</v>
      </c>
      <c r="I26" s="24">
        <v>68</v>
      </c>
      <c r="J26" s="24">
        <v>68.5</v>
      </c>
      <c r="K26" s="24">
        <v>68</v>
      </c>
      <c r="L26" s="24">
        <v>68</v>
      </c>
      <c r="M26" s="24"/>
      <c r="N26" s="24"/>
      <c r="O26" s="24">
        <v>68</v>
      </c>
      <c r="P26" s="24">
        <v>68</v>
      </c>
      <c r="Q26" s="24">
        <v>68</v>
      </c>
      <c r="R26" s="24">
        <v>67</v>
      </c>
      <c r="S26" s="24">
        <v>68</v>
      </c>
      <c r="T26" s="24"/>
      <c r="U26" s="24"/>
      <c r="V26" s="24">
        <v>68</v>
      </c>
      <c r="W26" s="24">
        <v>70</v>
      </c>
      <c r="X26" s="24">
        <v>70</v>
      </c>
      <c r="Y26" s="24">
        <v>70</v>
      </c>
      <c r="Z26" s="24">
        <v>70.5</v>
      </c>
      <c r="AA26" s="24"/>
      <c r="AB26" s="24"/>
      <c r="AC26" s="24">
        <v>70.5</v>
      </c>
      <c r="AD26" s="24">
        <v>66.5</v>
      </c>
      <c r="AE26" s="24">
        <v>67</v>
      </c>
      <c r="AF26" s="24">
        <v>66</v>
      </c>
      <c r="AG26" s="24">
        <v>68</v>
      </c>
      <c r="AH26" s="24"/>
      <c r="AI26" s="24"/>
      <c r="AJ26" s="24">
        <v>68.5</v>
      </c>
      <c r="AK26" s="24">
        <v>68</v>
      </c>
      <c r="AL26" s="24">
        <v>68</v>
      </c>
      <c r="AM26" s="24">
        <v>68</v>
      </c>
      <c r="AN26" s="24">
        <v>68</v>
      </c>
      <c r="AO26" s="24"/>
      <c r="AP26" s="24"/>
      <c r="AQ26" s="24">
        <v>67</v>
      </c>
      <c r="AR26" s="24">
        <v>67</v>
      </c>
      <c r="AS26" s="24">
        <v>67</v>
      </c>
      <c r="AT26" s="24">
        <v>68</v>
      </c>
      <c r="AU26" s="24">
        <v>67</v>
      </c>
      <c r="AV26" s="24"/>
      <c r="AW26" s="24"/>
      <c r="AX26" s="24">
        <v>67</v>
      </c>
      <c r="AY26" s="24">
        <v>67</v>
      </c>
      <c r="AZ26" s="24">
        <v>67</v>
      </c>
      <c r="BA26" s="24">
        <v>69.5</v>
      </c>
      <c r="BB26" s="24">
        <v>68.5</v>
      </c>
      <c r="BC26" s="24"/>
      <c r="BD26" s="24"/>
      <c r="BE26" s="24">
        <v>68.5</v>
      </c>
      <c r="BF26" s="24">
        <v>68</v>
      </c>
      <c r="BG26" s="80">
        <v>68.5</v>
      </c>
      <c r="BH26" s="24">
        <v>68.5</v>
      </c>
      <c r="BI26" s="59"/>
      <c r="BJ26" s="24">
        <v>69.5</v>
      </c>
      <c r="BK26" s="24"/>
      <c r="BL26" s="24"/>
      <c r="BM26" s="24">
        <v>69.5</v>
      </c>
      <c r="BN26" s="24">
        <v>69.5</v>
      </c>
      <c r="BO26" s="24">
        <v>69</v>
      </c>
      <c r="BP26" s="24">
        <v>70</v>
      </c>
      <c r="BQ26" s="24">
        <v>68.5</v>
      </c>
      <c r="BR26" s="24"/>
      <c r="BS26" s="24"/>
      <c r="BT26" s="24">
        <v>68</v>
      </c>
      <c r="BU26" s="24">
        <v>68</v>
      </c>
      <c r="BV26" s="24">
        <v>69</v>
      </c>
      <c r="BW26" s="24">
        <v>70</v>
      </c>
      <c r="BX26" s="24">
        <v>70</v>
      </c>
      <c r="BY26" s="24"/>
      <c r="BZ26" s="24"/>
      <c r="CA26" s="24">
        <v>69</v>
      </c>
      <c r="CB26" s="24">
        <v>69</v>
      </c>
      <c r="CC26" s="24">
        <v>68</v>
      </c>
      <c r="CD26" s="24">
        <v>69.5</v>
      </c>
      <c r="CE26" s="24">
        <v>69.5</v>
      </c>
      <c r="CF26" s="24"/>
      <c r="CG26" s="24"/>
      <c r="CH26" s="24">
        <v>68.5</v>
      </c>
      <c r="CI26" s="24">
        <v>70</v>
      </c>
      <c r="CJ26" s="24">
        <v>70</v>
      </c>
      <c r="CK26" s="24">
        <v>70</v>
      </c>
      <c r="CL26" s="24">
        <v>70</v>
      </c>
      <c r="CM26" s="24"/>
      <c r="CN26" s="24"/>
      <c r="CO26" s="24">
        <v>68.5</v>
      </c>
      <c r="CP26" s="24">
        <v>68.5</v>
      </c>
      <c r="CQ26" s="24">
        <v>68.5</v>
      </c>
      <c r="CR26" s="24">
        <v>69</v>
      </c>
      <c r="CS26" s="24">
        <v>68</v>
      </c>
      <c r="CT26" s="24"/>
      <c r="CU26" s="24"/>
      <c r="CV26" s="24">
        <v>68</v>
      </c>
      <c r="CW26" s="24">
        <v>68</v>
      </c>
      <c r="CX26" s="24">
        <v>68</v>
      </c>
      <c r="CY26" s="24">
        <v>68</v>
      </c>
      <c r="CZ26" s="24">
        <v>69</v>
      </c>
      <c r="DA26" s="24"/>
      <c r="DB26" s="24"/>
      <c r="DC26" s="24">
        <v>69</v>
      </c>
      <c r="DD26" s="24">
        <v>69</v>
      </c>
      <c r="DE26" s="24">
        <v>69</v>
      </c>
      <c r="DF26" s="24">
        <v>69</v>
      </c>
      <c r="DG26" s="24">
        <v>69</v>
      </c>
      <c r="DH26" s="24"/>
      <c r="DI26" s="24"/>
      <c r="DJ26" s="24">
        <v>69</v>
      </c>
      <c r="DK26" s="24">
        <v>67</v>
      </c>
      <c r="DL26" s="24">
        <v>67.5</v>
      </c>
      <c r="DM26" s="24">
        <v>67</v>
      </c>
      <c r="DN26" s="24">
        <v>67.5</v>
      </c>
      <c r="DO26" s="24"/>
      <c r="DP26" s="24"/>
      <c r="DQ26" s="24">
        <v>66.5</v>
      </c>
      <c r="DR26" s="24">
        <v>65</v>
      </c>
      <c r="DS26" s="24">
        <v>65</v>
      </c>
      <c r="DT26" s="24">
        <v>65</v>
      </c>
      <c r="DU26" s="24">
        <v>66</v>
      </c>
      <c r="DV26" s="24"/>
      <c r="DW26" s="24"/>
      <c r="DX26" s="24">
        <v>65</v>
      </c>
      <c r="DY26" s="24">
        <v>66</v>
      </c>
      <c r="DZ26" s="24">
        <v>66</v>
      </c>
      <c r="EA26" s="24">
        <v>66</v>
      </c>
      <c r="EB26" s="24">
        <v>66</v>
      </c>
      <c r="EC26" s="24"/>
      <c r="ED26" s="24"/>
      <c r="EE26" s="24">
        <v>66</v>
      </c>
      <c r="EF26" s="24">
        <v>68.5</v>
      </c>
      <c r="EG26" s="24">
        <v>68.5</v>
      </c>
      <c r="EH26" s="24">
        <v>69</v>
      </c>
      <c r="EI26" s="24">
        <v>69.5</v>
      </c>
      <c r="EJ26" s="24"/>
      <c r="EK26" s="24"/>
      <c r="EL26" s="24">
        <v>69.5</v>
      </c>
      <c r="EM26" s="24">
        <v>69.5</v>
      </c>
      <c r="EN26" s="24">
        <v>69.5</v>
      </c>
      <c r="EO26" s="24">
        <v>69.5</v>
      </c>
      <c r="EP26" s="24">
        <v>69</v>
      </c>
      <c r="EQ26" s="24"/>
      <c r="ER26" s="24"/>
      <c r="ES26" s="24">
        <v>69</v>
      </c>
      <c r="ET26" s="24">
        <v>70.5</v>
      </c>
      <c r="EU26" s="24">
        <v>72</v>
      </c>
      <c r="EV26" s="24">
        <v>72</v>
      </c>
      <c r="EW26" s="24">
        <v>70.5</v>
      </c>
      <c r="EX26" s="24"/>
      <c r="EY26" s="24"/>
      <c r="EZ26" s="24">
        <v>69.5</v>
      </c>
      <c r="FA26" s="24">
        <v>70</v>
      </c>
      <c r="FB26" s="24">
        <v>69</v>
      </c>
      <c r="FC26" s="24">
        <v>69</v>
      </c>
      <c r="FD26" s="24">
        <v>69</v>
      </c>
      <c r="FE26" s="24"/>
      <c r="FF26" s="24"/>
      <c r="FG26" s="101">
        <v>69</v>
      </c>
      <c r="FH26" s="24">
        <v>69</v>
      </c>
      <c r="FI26" s="24">
        <v>70</v>
      </c>
      <c r="FJ26" s="24">
        <v>70</v>
      </c>
      <c r="FK26" s="24">
        <v>71.5</v>
      </c>
      <c r="FL26" s="24"/>
      <c r="FM26" s="24"/>
      <c r="FN26" s="24">
        <v>72</v>
      </c>
      <c r="FO26" s="24">
        <v>72</v>
      </c>
      <c r="FP26" s="24">
        <v>71</v>
      </c>
      <c r="FQ26" s="24">
        <v>71</v>
      </c>
      <c r="FR26" s="101">
        <v>71</v>
      </c>
      <c r="FS26" s="24"/>
      <c r="FT26" s="24"/>
      <c r="FU26" s="24">
        <v>69.5</v>
      </c>
      <c r="FV26" s="24">
        <v>70</v>
      </c>
      <c r="FW26" s="24">
        <v>70</v>
      </c>
      <c r="FX26" s="24">
        <v>69</v>
      </c>
      <c r="FY26" s="24">
        <v>70</v>
      </c>
      <c r="FZ26" s="24"/>
      <c r="GA26" s="24"/>
      <c r="GB26" s="24">
        <v>69</v>
      </c>
      <c r="GC26" s="24">
        <v>68.5</v>
      </c>
      <c r="GD26" s="24">
        <v>68.5</v>
      </c>
      <c r="GE26" s="24">
        <v>68.5</v>
      </c>
      <c r="GF26" s="24">
        <v>69</v>
      </c>
      <c r="GG26" s="24"/>
      <c r="GH26" s="24"/>
      <c r="GI26" s="24">
        <v>69</v>
      </c>
      <c r="GJ26" s="24">
        <v>69</v>
      </c>
      <c r="GK26" s="24">
        <v>69</v>
      </c>
      <c r="GL26" s="24">
        <v>69</v>
      </c>
      <c r="GM26" s="24">
        <v>70</v>
      </c>
      <c r="GN26" s="24"/>
      <c r="GO26" s="24"/>
      <c r="GP26" s="24">
        <v>69.5</v>
      </c>
      <c r="GQ26" s="24">
        <v>68</v>
      </c>
      <c r="GR26" s="24">
        <v>68</v>
      </c>
      <c r="GS26" s="24">
        <v>67.5</v>
      </c>
      <c r="GT26" s="24">
        <v>71</v>
      </c>
      <c r="GU26" s="24"/>
      <c r="GV26" s="24"/>
      <c r="GW26" s="24">
        <v>71</v>
      </c>
      <c r="GX26" s="24">
        <v>71</v>
      </c>
      <c r="GY26" s="24">
        <v>71</v>
      </c>
      <c r="GZ26" s="24">
        <v>71</v>
      </c>
      <c r="HA26" s="24">
        <v>71</v>
      </c>
      <c r="HB26" s="24"/>
      <c r="HC26" s="24"/>
      <c r="HD26" s="24">
        <v>71</v>
      </c>
      <c r="HE26" s="24">
        <v>69</v>
      </c>
      <c r="HF26" s="24">
        <v>68</v>
      </c>
      <c r="HG26" s="24">
        <v>67</v>
      </c>
      <c r="HH26" s="24">
        <v>70</v>
      </c>
      <c r="HI26" s="24"/>
      <c r="HJ26" s="24"/>
      <c r="HK26" s="24">
        <v>71.5</v>
      </c>
      <c r="HL26" s="24">
        <v>71.5</v>
      </c>
      <c r="HM26" s="24">
        <v>71.5</v>
      </c>
      <c r="HN26" s="24">
        <v>71.5</v>
      </c>
      <c r="HO26" s="101">
        <v>74</v>
      </c>
      <c r="HP26" s="24"/>
      <c r="HQ26" s="24"/>
      <c r="HR26" s="24">
        <v>75</v>
      </c>
      <c r="HS26" s="24">
        <v>74</v>
      </c>
      <c r="HT26" s="24">
        <v>75.5</v>
      </c>
      <c r="HU26" s="24">
        <v>75.5</v>
      </c>
      <c r="HV26" s="24">
        <v>75.5</v>
      </c>
      <c r="HW26" s="24"/>
      <c r="HX26" s="24"/>
      <c r="HY26" s="24">
        <v>75.5</v>
      </c>
      <c r="HZ26" s="24">
        <v>75.5</v>
      </c>
      <c r="IA26" s="101">
        <v>75.5</v>
      </c>
      <c r="IB26" s="101">
        <v>76</v>
      </c>
      <c r="IC26" s="24">
        <v>77</v>
      </c>
      <c r="ID26" s="24"/>
      <c r="IE26" s="24"/>
      <c r="IF26" s="24">
        <v>77</v>
      </c>
      <c r="IG26" s="24">
        <v>77</v>
      </c>
      <c r="IH26" s="24">
        <v>77</v>
      </c>
      <c r="II26" s="24">
        <v>78.5</v>
      </c>
      <c r="IJ26" s="24">
        <v>78</v>
      </c>
      <c r="IK26" s="24"/>
      <c r="IL26" s="24"/>
      <c r="IM26" s="24">
        <v>78</v>
      </c>
      <c r="IN26" s="24">
        <v>78</v>
      </c>
      <c r="IO26" s="24">
        <v>77</v>
      </c>
      <c r="IP26" s="100">
        <v>77</v>
      </c>
      <c r="IQ26" s="24">
        <v>77</v>
      </c>
      <c r="IR26" s="24"/>
      <c r="IS26" s="24"/>
      <c r="IT26" s="24">
        <v>78</v>
      </c>
      <c r="IU26" s="24">
        <v>78</v>
      </c>
      <c r="IV26" s="24">
        <v>78</v>
      </c>
      <c r="IW26" s="24">
        <v>78</v>
      </c>
      <c r="IX26" s="24">
        <v>78</v>
      </c>
      <c r="IY26" s="24"/>
      <c r="IZ26" s="24"/>
      <c r="JA26" s="24">
        <v>78</v>
      </c>
      <c r="JB26" s="24">
        <v>78</v>
      </c>
      <c r="JC26" s="24">
        <v>78</v>
      </c>
      <c r="JD26" s="24">
        <v>78</v>
      </c>
      <c r="JE26" s="24">
        <v>78</v>
      </c>
      <c r="JF26" s="24"/>
      <c r="JG26" s="24"/>
      <c r="JH26" s="24">
        <v>79</v>
      </c>
      <c r="JI26" s="24">
        <v>79</v>
      </c>
      <c r="JJ26" s="24">
        <v>78</v>
      </c>
      <c r="JK26" s="24">
        <v>78</v>
      </c>
      <c r="JL26" s="24">
        <v>78</v>
      </c>
      <c r="JM26" s="24"/>
      <c r="JN26" s="24"/>
      <c r="JO26" s="24">
        <v>80</v>
      </c>
      <c r="JP26" s="24">
        <v>81</v>
      </c>
      <c r="JQ26" s="24">
        <v>80</v>
      </c>
      <c r="JR26" s="24">
        <v>78</v>
      </c>
      <c r="JS26" s="24">
        <v>78.5</v>
      </c>
      <c r="JT26" s="24"/>
      <c r="JU26" s="24"/>
      <c r="JV26" s="24">
        <v>78.5</v>
      </c>
      <c r="JW26" s="24">
        <v>78.5</v>
      </c>
      <c r="JX26" s="24">
        <v>79</v>
      </c>
      <c r="JY26" s="24">
        <v>79</v>
      </c>
      <c r="JZ26" s="24">
        <v>79</v>
      </c>
      <c r="KA26" s="24"/>
      <c r="KB26" s="24"/>
      <c r="KC26" s="24">
        <v>81</v>
      </c>
      <c r="KD26" s="24">
        <v>81.5</v>
      </c>
      <c r="KE26" s="24">
        <v>81.5</v>
      </c>
      <c r="KF26" s="24">
        <v>81.5</v>
      </c>
      <c r="KG26" s="24">
        <v>81</v>
      </c>
      <c r="KH26" s="24"/>
      <c r="KI26" s="24"/>
      <c r="KJ26" s="24">
        <v>81</v>
      </c>
      <c r="KK26" s="24">
        <v>81</v>
      </c>
      <c r="KL26" s="24">
        <v>81</v>
      </c>
      <c r="KM26" s="24">
        <v>81</v>
      </c>
      <c r="KN26" s="24">
        <v>78</v>
      </c>
      <c r="KO26" s="24"/>
      <c r="KP26" s="24"/>
      <c r="KQ26" s="24">
        <v>78</v>
      </c>
      <c r="KR26" s="24">
        <v>78</v>
      </c>
      <c r="KS26" s="24">
        <v>78</v>
      </c>
      <c r="KT26" s="24">
        <v>80</v>
      </c>
      <c r="KU26" s="24">
        <v>80</v>
      </c>
      <c r="KV26" s="24"/>
      <c r="KW26" s="24"/>
      <c r="KX26" s="24">
        <v>80</v>
      </c>
      <c r="KY26" s="24">
        <v>80</v>
      </c>
      <c r="KZ26" s="24">
        <v>80</v>
      </c>
      <c r="LA26" s="24">
        <v>81</v>
      </c>
      <c r="LB26" s="24">
        <v>81.5</v>
      </c>
      <c r="LC26" s="24"/>
      <c r="LD26" s="24"/>
      <c r="LE26" s="24">
        <v>80.5</v>
      </c>
      <c r="LF26" s="24">
        <v>80.5</v>
      </c>
      <c r="LG26" s="24">
        <v>80.5</v>
      </c>
      <c r="LH26" s="24">
        <v>81.5</v>
      </c>
      <c r="LI26" s="24">
        <v>81.5</v>
      </c>
      <c r="LJ26" s="80"/>
      <c r="LK26" s="24"/>
      <c r="LL26" s="24">
        <v>81.5</v>
      </c>
      <c r="LM26" s="24">
        <v>81.5</v>
      </c>
      <c r="LN26" s="24">
        <v>81.5</v>
      </c>
      <c r="LO26" s="24">
        <v>81.5</v>
      </c>
      <c r="LP26" s="24">
        <v>82</v>
      </c>
      <c r="LQ26" s="24"/>
      <c r="LR26" s="24"/>
      <c r="LS26" s="24">
        <v>83</v>
      </c>
      <c r="LT26" s="24">
        <v>85</v>
      </c>
      <c r="LU26" s="24">
        <v>83.5</v>
      </c>
      <c r="LV26" s="24">
        <v>83.5</v>
      </c>
      <c r="LW26" s="24">
        <v>83.5</v>
      </c>
      <c r="LX26" s="24"/>
      <c r="LY26" s="24"/>
      <c r="LZ26" s="24">
        <v>82.5</v>
      </c>
      <c r="MA26" s="24">
        <v>82.5</v>
      </c>
      <c r="MB26" s="24">
        <v>82.5</v>
      </c>
      <c r="MC26" s="24">
        <v>82.5</v>
      </c>
      <c r="MD26" s="24">
        <v>82.5</v>
      </c>
      <c r="ME26" s="24"/>
      <c r="MF26" s="24"/>
      <c r="MG26" s="24">
        <v>84</v>
      </c>
      <c r="MH26" s="24">
        <v>84</v>
      </c>
      <c r="MI26" s="24">
        <v>85</v>
      </c>
      <c r="MJ26" s="24">
        <v>84</v>
      </c>
      <c r="MK26" s="24">
        <v>86</v>
      </c>
      <c r="ML26" s="24"/>
      <c r="MM26" s="24"/>
      <c r="MN26" s="24">
        <v>85.5</v>
      </c>
      <c r="MO26" s="24">
        <v>85.5</v>
      </c>
      <c r="MP26" s="24">
        <v>85.5</v>
      </c>
      <c r="MQ26" s="24">
        <v>86</v>
      </c>
      <c r="MR26" s="24">
        <v>86</v>
      </c>
      <c r="MS26" s="24"/>
      <c r="MT26" s="24"/>
      <c r="MU26" s="24">
        <v>86</v>
      </c>
      <c r="MV26" s="24">
        <v>86</v>
      </c>
      <c r="MW26" s="24">
        <v>86</v>
      </c>
      <c r="MX26" s="24">
        <v>86</v>
      </c>
      <c r="MY26" s="24">
        <v>86</v>
      </c>
      <c r="MZ26" s="24"/>
      <c r="NA26" s="24"/>
      <c r="NB26" s="24">
        <v>86</v>
      </c>
      <c r="NC26" s="24">
        <v>86</v>
      </c>
    </row>
    <row r="27" spans="1:367" s="5" customFormat="1" x14ac:dyDescent="0.25">
      <c r="A27" s="42" t="s">
        <v>90</v>
      </c>
      <c r="B27" s="43"/>
      <c r="C27" s="43">
        <v>1240</v>
      </c>
      <c r="D27" s="43">
        <v>1230</v>
      </c>
      <c r="E27" s="43">
        <v>1230</v>
      </c>
      <c r="F27" s="43"/>
      <c r="G27" s="43"/>
      <c r="H27" s="43">
        <v>1230</v>
      </c>
      <c r="I27" s="43">
        <v>1230</v>
      </c>
      <c r="J27" s="43">
        <v>1230</v>
      </c>
      <c r="K27" s="43">
        <v>1230</v>
      </c>
      <c r="L27" s="43">
        <v>1230</v>
      </c>
      <c r="M27" s="43"/>
      <c r="N27" s="43"/>
      <c r="O27" s="43">
        <v>1230</v>
      </c>
      <c r="P27" s="43">
        <v>1220</v>
      </c>
      <c r="Q27" s="43">
        <v>1220</v>
      </c>
      <c r="R27" s="43">
        <v>1220</v>
      </c>
      <c r="S27" s="43">
        <v>1220</v>
      </c>
      <c r="T27" s="43"/>
      <c r="U27" s="43"/>
      <c r="V27" s="43">
        <v>1220</v>
      </c>
      <c r="W27" s="43">
        <v>1220</v>
      </c>
      <c r="X27" s="43">
        <v>1220</v>
      </c>
      <c r="Y27" s="43">
        <v>1220</v>
      </c>
      <c r="Z27" s="43">
        <v>1220</v>
      </c>
      <c r="AA27" s="43"/>
      <c r="AB27" s="43"/>
      <c r="AC27" s="43">
        <v>1220</v>
      </c>
      <c r="AD27" s="43">
        <v>1220</v>
      </c>
      <c r="AE27" s="43">
        <v>1220</v>
      </c>
      <c r="AF27" s="43">
        <v>1220</v>
      </c>
      <c r="AG27" s="43">
        <v>1220</v>
      </c>
      <c r="AH27" s="43"/>
      <c r="AI27" s="43"/>
      <c r="AJ27" s="43">
        <v>1230</v>
      </c>
      <c r="AK27" s="43">
        <v>1230</v>
      </c>
      <c r="AL27" s="43">
        <v>1230</v>
      </c>
      <c r="AM27" s="43">
        <v>1250</v>
      </c>
      <c r="AN27" s="43">
        <v>1250</v>
      </c>
      <c r="AO27" s="43"/>
      <c r="AP27" s="43"/>
      <c r="AQ27" s="43">
        <v>1250</v>
      </c>
      <c r="AR27" s="43">
        <v>1250</v>
      </c>
      <c r="AS27" s="43">
        <v>1250</v>
      </c>
      <c r="AT27" s="43">
        <v>1250</v>
      </c>
      <c r="AU27" s="84">
        <v>1250</v>
      </c>
      <c r="AV27" s="43"/>
      <c r="AW27" s="43"/>
      <c r="AX27" s="84">
        <v>1250</v>
      </c>
      <c r="AY27" s="43">
        <v>1250</v>
      </c>
      <c r="AZ27" s="43">
        <v>1250</v>
      </c>
      <c r="BA27" s="43">
        <v>1250</v>
      </c>
      <c r="BB27" s="43">
        <v>1250</v>
      </c>
      <c r="BC27" s="43"/>
      <c r="BD27" s="43"/>
      <c r="BE27" s="43">
        <v>1255</v>
      </c>
      <c r="BF27" s="43">
        <v>1255</v>
      </c>
      <c r="BG27" s="84">
        <v>1230</v>
      </c>
      <c r="BH27" s="43">
        <v>1230</v>
      </c>
      <c r="BI27" s="43"/>
      <c r="BJ27" s="43">
        <v>1220</v>
      </c>
      <c r="BK27" s="43"/>
      <c r="BL27" s="43"/>
      <c r="BM27" s="43">
        <v>1220</v>
      </c>
      <c r="BN27" s="43">
        <v>1220</v>
      </c>
      <c r="BO27" s="43">
        <v>1220</v>
      </c>
      <c r="BP27" s="43">
        <v>1220</v>
      </c>
      <c r="BQ27" s="43">
        <v>1220</v>
      </c>
      <c r="BR27" s="43"/>
      <c r="BS27" s="43"/>
      <c r="BT27" s="43">
        <v>1220</v>
      </c>
      <c r="BU27" s="43">
        <v>1220</v>
      </c>
      <c r="BV27" s="43">
        <v>1200</v>
      </c>
      <c r="BW27" s="43">
        <v>1200</v>
      </c>
      <c r="BX27" s="43">
        <v>1200</v>
      </c>
      <c r="BY27" s="43"/>
      <c r="BZ27" s="43"/>
      <c r="CA27" s="43">
        <v>1200</v>
      </c>
      <c r="CB27" s="43">
        <v>1180</v>
      </c>
      <c r="CC27" s="43">
        <v>1180</v>
      </c>
      <c r="CD27" s="43">
        <v>1180</v>
      </c>
      <c r="CE27" s="43">
        <v>1180</v>
      </c>
      <c r="CF27" s="43"/>
      <c r="CG27" s="43"/>
      <c r="CH27" s="43">
        <v>1200</v>
      </c>
      <c r="CI27" s="43">
        <v>1200</v>
      </c>
      <c r="CJ27" s="43">
        <v>1200</v>
      </c>
      <c r="CK27" s="43">
        <v>1200</v>
      </c>
      <c r="CL27" s="71">
        <v>1200</v>
      </c>
      <c r="CM27" s="43"/>
      <c r="CN27" s="43"/>
      <c r="CO27" s="43">
        <v>1200</v>
      </c>
      <c r="CP27" s="43">
        <v>1200</v>
      </c>
      <c r="CQ27" s="43">
        <v>1200</v>
      </c>
      <c r="CR27" s="43">
        <v>1200</v>
      </c>
      <c r="CS27" s="43">
        <v>1200</v>
      </c>
      <c r="CT27" s="43"/>
      <c r="CU27" s="43"/>
      <c r="CV27" s="43">
        <v>1200</v>
      </c>
      <c r="CW27" s="43">
        <v>1200</v>
      </c>
      <c r="CX27" s="43">
        <v>1180</v>
      </c>
      <c r="CY27" s="43">
        <v>1170</v>
      </c>
      <c r="CZ27" s="43">
        <v>1170</v>
      </c>
      <c r="DA27" s="43"/>
      <c r="DB27" s="43"/>
      <c r="DC27" s="43">
        <v>1170</v>
      </c>
      <c r="DD27" s="43">
        <v>1170</v>
      </c>
      <c r="DE27" s="43">
        <v>1170</v>
      </c>
      <c r="DF27" s="43">
        <v>1170</v>
      </c>
      <c r="DG27" s="43">
        <v>1170</v>
      </c>
      <c r="DH27" s="43"/>
      <c r="DI27" s="43"/>
      <c r="DJ27" s="43">
        <v>1160</v>
      </c>
      <c r="DK27" s="43">
        <v>1160</v>
      </c>
      <c r="DL27" s="43">
        <v>1160</v>
      </c>
      <c r="DM27" s="43">
        <v>1160</v>
      </c>
      <c r="DN27" s="43">
        <v>1150</v>
      </c>
      <c r="DO27" s="43"/>
      <c r="DP27" s="43"/>
      <c r="DQ27" s="43">
        <v>1150</v>
      </c>
      <c r="DR27" s="43">
        <v>1150</v>
      </c>
      <c r="DS27" s="43">
        <v>1150</v>
      </c>
      <c r="DT27" s="43">
        <v>1150</v>
      </c>
      <c r="DU27" s="43">
        <v>1150</v>
      </c>
      <c r="DV27" s="43"/>
      <c r="DW27" s="43"/>
      <c r="DX27" s="43">
        <v>1150</v>
      </c>
      <c r="DY27" s="43">
        <v>1150</v>
      </c>
      <c r="DZ27" s="43">
        <v>1150</v>
      </c>
      <c r="EA27" s="43">
        <v>1150</v>
      </c>
      <c r="EB27" s="43">
        <v>1150</v>
      </c>
      <c r="EC27" s="43"/>
      <c r="ED27" s="43"/>
      <c r="EE27" s="43">
        <v>1150</v>
      </c>
      <c r="EF27" s="43">
        <v>1170</v>
      </c>
      <c r="EG27" s="43">
        <v>1230</v>
      </c>
      <c r="EH27" s="43">
        <v>1250</v>
      </c>
      <c r="EI27" s="43">
        <v>1250</v>
      </c>
      <c r="EJ27" s="43"/>
      <c r="EK27" s="43"/>
      <c r="EL27" s="43">
        <v>1290</v>
      </c>
      <c r="EM27" s="43">
        <v>1290</v>
      </c>
      <c r="EN27" s="43">
        <v>1290</v>
      </c>
      <c r="EO27" s="43">
        <v>1290</v>
      </c>
      <c r="EP27" s="43">
        <v>1290</v>
      </c>
      <c r="EQ27" s="43"/>
      <c r="ER27" s="43"/>
      <c r="ES27" s="43">
        <v>1300</v>
      </c>
      <c r="ET27" s="43">
        <v>1350</v>
      </c>
      <c r="EU27" s="43">
        <v>1400</v>
      </c>
      <c r="EV27" s="43">
        <v>1400</v>
      </c>
      <c r="EW27" s="43">
        <v>1400</v>
      </c>
      <c r="EX27" s="43"/>
      <c r="EY27" s="43"/>
      <c r="EZ27" s="43">
        <v>1400</v>
      </c>
      <c r="FA27" s="43">
        <v>1390</v>
      </c>
      <c r="FB27" s="43">
        <v>1390</v>
      </c>
      <c r="FC27" s="43">
        <v>1390</v>
      </c>
      <c r="FD27" s="43">
        <v>1380</v>
      </c>
      <c r="FE27" s="43"/>
      <c r="FF27" s="43"/>
      <c r="FG27" s="102">
        <v>1360</v>
      </c>
      <c r="FH27" s="102">
        <v>1350</v>
      </c>
      <c r="FI27" s="102">
        <v>1350</v>
      </c>
      <c r="FJ27" s="102">
        <v>1340</v>
      </c>
      <c r="FK27" s="102">
        <v>1340</v>
      </c>
      <c r="FL27" s="43"/>
      <c r="FM27" s="43"/>
      <c r="FN27" s="43">
        <v>1380</v>
      </c>
      <c r="FO27" s="43">
        <v>1380</v>
      </c>
      <c r="FP27" s="43">
        <v>1360</v>
      </c>
      <c r="FQ27" s="43">
        <v>1360</v>
      </c>
      <c r="FR27" s="102">
        <v>1340</v>
      </c>
      <c r="FS27" s="43"/>
      <c r="FT27" s="43"/>
      <c r="FU27" s="43">
        <v>1340</v>
      </c>
      <c r="FV27" s="43">
        <v>1310</v>
      </c>
      <c r="FW27" s="43">
        <v>1300</v>
      </c>
      <c r="FX27" s="43">
        <v>1300</v>
      </c>
      <c r="FY27" s="43">
        <v>1300</v>
      </c>
      <c r="FZ27" s="43"/>
      <c r="GA27" s="43"/>
      <c r="GB27" s="43">
        <v>1270</v>
      </c>
      <c r="GC27" s="43">
        <v>1250</v>
      </c>
      <c r="GD27" s="43">
        <v>1250</v>
      </c>
      <c r="GE27" s="43">
        <v>1250</v>
      </c>
      <c r="GF27" s="43">
        <v>1230</v>
      </c>
      <c r="GG27" s="43"/>
      <c r="GH27" s="43"/>
      <c r="GI27" s="43">
        <v>1220</v>
      </c>
      <c r="GJ27" s="43">
        <v>1210</v>
      </c>
      <c r="GK27" s="43">
        <v>1200</v>
      </c>
      <c r="GL27" s="43">
        <v>1200</v>
      </c>
      <c r="GM27" s="43">
        <v>1200</v>
      </c>
      <c r="GN27" s="43"/>
      <c r="GO27" s="43"/>
      <c r="GP27" s="43">
        <v>1200</v>
      </c>
      <c r="GQ27" s="43">
        <v>1190</v>
      </c>
      <c r="GR27" s="43">
        <v>1190</v>
      </c>
      <c r="GS27" s="102">
        <v>1180</v>
      </c>
      <c r="GT27" s="102">
        <v>1180</v>
      </c>
      <c r="GU27" s="43"/>
      <c r="GV27" s="43"/>
      <c r="GW27" s="43">
        <v>1180</v>
      </c>
      <c r="GX27" s="43">
        <v>1180</v>
      </c>
      <c r="GY27" s="43">
        <v>1190</v>
      </c>
      <c r="GZ27" s="43">
        <v>1190</v>
      </c>
      <c r="HA27" s="43">
        <v>1190</v>
      </c>
      <c r="HB27" s="43"/>
      <c r="HC27" s="43"/>
      <c r="HD27" s="43">
        <v>1210</v>
      </c>
      <c r="HE27" s="43">
        <v>1210</v>
      </c>
      <c r="HF27" s="43">
        <v>1200</v>
      </c>
      <c r="HG27" s="43">
        <v>1200</v>
      </c>
      <c r="HH27" s="43">
        <v>1200</v>
      </c>
      <c r="HI27" s="43"/>
      <c r="HJ27" s="43"/>
      <c r="HK27" s="43">
        <v>1210</v>
      </c>
      <c r="HL27" s="43">
        <v>1230</v>
      </c>
      <c r="HM27" s="43">
        <v>1260</v>
      </c>
      <c r="HN27" s="43">
        <v>1300</v>
      </c>
      <c r="HO27" s="102">
        <v>1300</v>
      </c>
      <c r="HP27" s="43"/>
      <c r="HQ27" s="43"/>
      <c r="HR27" s="43">
        <v>1300</v>
      </c>
      <c r="HS27" s="43">
        <v>1300</v>
      </c>
      <c r="HT27" s="43">
        <v>1300</v>
      </c>
      <c r="HU27" s="43">
        <v>1280</v>
      </c>
      <c r="HV27" s="43">
        <v>1280</v>
      </c>
      <c r="HW27" s="43"/>
      <c r="HX27" s="43"/>
      <c r="HY27" s="43">
        <v>1280</v>
      </c>
      <c r="HZ27" s="43">
        <v>1280</v>
      </c>
      <c r="IA27" s="102">
        <v>1270</v>
      </c>
      <c r="IB27" s="102">
        <v>1270</v>
      </c>
      <c r="IC27" s="102">
        <v>1270</v>
      </c>
      <c r="ID27" s="43"/>
      <c r="IE27" s="43"/>
      <c r="IF27" s="43">
        <v>1270</v>
      </c>
      <c r="IG27" s="43">
        <v>1270</v>
      </c>
      <c r="IH27" s="43">
        <v>1270</v>
      </c>
      <c r="II27" s="43">
        <v>1270</v>
      </c>
      <c r="IJ27" s="43">
        <v>1270</v>
      </c>
      <c r="IK27" s="43"/>
      <c r="IL27" s="43"/>
      <c r="IM27" s="43">
        <v>1270</v>
      </c>
      <c r="IN27" s="43">
        <v>1270</v>
      </c>
      <c r="IO27" s="43">
        <v>1250</v>
      </c>
      <c r="IP27" s="43">
        <v>1250</v>
      </c>
      <c r="IQ27" s="43">
        <v>1240</v>
      </c>
      <c r="IR27" s="43"/>
      <c r="IS27" s="43"/>
      <c r="IT27" s="43">
        <v>1240</v>
      </c>
      <c r="IU27" s="43">
        <v>1240</v>
      </c>
      <c r="IV27" s="43">
        <v>1230</v>
      </c>
      <c r="IW27" s="43">
        <v>1230</v>
      </c>
      <c r="IX27" s="43">
        <v>1230</v>
      </c>
      <c r="IY27" s="43"/>
      <c r="IZ27" s="43"/>
      <c r="JA27" s="43">
        <v>1230</v>
      </c>
      <c r="JB27" s="43">
        <v>1230</v>
      </c>
      <c r="JC27" s="43">
        <v>1230</v>
      </c>
      <c r="JD27" s="43">
        <v>1230</v>
      </c>
      <c r="JE27" s="43">
        <v>1230</v>
      </c>
      <c r="JF27" s="43"/>
      <c r="JG27" s="43"/>
      <c r="JH27" s="43">
        <v>1250</v>
      </c>
      <c r="JI27" s="43">
        <v>1260</v>
      </c>
      <c r="JJ27" s="43">
        <v>1255</v>
      </c>
      <c r="JK27" s="43">
        <v>1260</v>
      </c>
      <c r="JL27" s="43">
        <v>1260</v>
      </c>
      <c r="JM27" s="43"/>
      <c r="JN27" s="43"/>
      <c r="JO27" s="43">
        <v>1240</v>
      </c>
      <c r="JP27" s="43">
        <v>1260</v>
      </c>
      <c r="JQ27" s="43">
        <v>1260</v>
      </c>
      <c r="JR27" s="43">
        <v>1260</v>
      </c>
      <c r="JS27" s="43">
        <v>1260</v>
      </c>
      <c r="JT27" s="43"/>
      <c r="JU27" s="43"/>
      <c r="JV27" s="43">
        <v>1250</v>
      </c>
      <c r="JW27" s="43">
        <v>1250</v>
      </c>
      <c r="JX27" s="43">
        <v>1250</v>
      </c>
      <c r="JY27" s="43">
        <v>1290</v>
      </c>
      <c r="JZ27" s="43">
        <v>1290</v>
      </c>
      <c r="KA27" s="43"/>
      <c r="KB27" s="43"/>
      <c r="KC27" s="43">
        <v>1280</v>
      </c>
      <c r="KD27" s="43">
        <v>1280</v>
      </c>
      <c r="KE27" s="43">
        <v>1280</v>
      </c>
      <c r="KF27" s="43">
        <v>1280</v>
      </c>
      <c r="KG27" s="43">
        <v>1280</v>
      </c>
      <c r="KH27" s="43"/>
      <c r="KI27" s="43"/>
      <c r="KJ27" s="43">
        <v>1280</v>
      </c>
      <c r="KK27" s="43">
        <v>1280</v>
      </c>
      <c r="KL27" s="43">
        <v>1280</v>
      </c>
      <c r="KM27" s="43">
        <v>1270</v>
      </c>
      <c r="KN27" s="43">
        <v>1270</v>
      </c>
      <c r="KO27" s="43"/>
      <c r="KP27" s="43"/>
      <c r="KQ27" s="43">
        <v>1270</v>
      </c>
      <c r="KR27" s="43">
        <v>1270</v>
      </c>
      <c r="KS27" s="43">
        <v>1270</v>
      </c>
      <c r="KT27" s="43">
        <v>1270</v>
      </c>
      <c r="KU27" s="43">
        <v>1270</v>
      </c>
      <c r="KV27" s="43"/>
      <c r="KW27" s="43"/>
      <c r="KX27" s="43">
        <v>1270</v>
      </c>
      <c r="KY27" s="43">
        <v>1270</v>
      </c>
      <c r="KZ27" s="43">
        <v>1270</v>
      </c>
      <c r="LA27" s="43">
        <v>1270</v>
      </c>
      <c r="LB27" s="102">
        <v>1290</v>
      </c>
      <c r="LC27" s="43"/>
      <c r="LD27" s="43"/>
      <c r="LE27" s="43">
        <v>1290</v>
      </c>
      <c r="LF27" s="43">
        <v>1290</v>
      </c>
      <c r="LG27" s="43">
        <v>1290</v>
      </c>
      <c r="LH27" s="43">
        <v>1290</v>
      </c>
      <c r="LI27" s="43">
        <v>1290</v>
      </c>
      <c r="LJ27" s="43"/>
      <c r="LK27" s="43"/>
      <c r="LL27" s="43">
        <v>1330</v>
      </c>
      <c r="LM27" s="43">
        <v>1330</v>
      </c>
      <c r="LN27" s="43">
        <v>1330</v>
      </c>
      <c r="LO27" s="43">
        <v>1330</v>
      </c>
      <c r="LP27" s="43">
        <v>1330</v>
      </c>
      <c r="LQ27" s="43"/>
      <c r="LR27" s="43"/>
      <c r="LS27" s="43">
        <v>1340</v>
      </c>
      <c r="LT27" s="43">
        <v>1340</v>
      </c>
      <c r="LU27" s="43">
        <v>1340</v>
      </c>
      <c r="LV27" s="43">
        <v>1340</v>
      </c>
      <c r="LW27" s="43">
        <v>1340</v>
      </c>
      <c r="LX27" s="43"/>
      <c r="LY27" s="43"/>
      <c r="LZ27" s="43">
        <v>1340</v>
      </c>
      <c r="MA27" s="43">
        <v>1340</v>
      </c>
      <c r="MB27" s="43">
        <v>1340</v>
      </c>
      <c r="MC27" s="43">
        <v>1340</v>
      </c>
      <c r="MD27" s="43">
        <v>1350</v>
      </c>
      <c r="ME27" s="43"/>
      <c r="MF27" s="43"/>
      <c r="MG27" s="43">
        <v>1350</v>
      </c>
      <c r="MH27" s="43">
        <v>1350</v>
      </c>
      <c r="MI27" s="43">
        <v>1355</v>
      </c>
      <c r="MJ27" s="43">
        <v>1350</v>
      </c>
      <c r="MK27" s="43">
        <v>1350</v>
      </c>
      <c r="ML27" s="43"/>
      <c r="MM27" s="43"/>
      <c r="MN27" s="43">
        <v>1350</v>
      </c>
      <c r="MO27" s="43">
        <v>1350</v>
      </c>
      <c r="MP27" s="43">
        <v>1340</v>
      </c>
      <c r="MQ27" s="43">
        <v>1340</v>
      </c>
      <c r="MR27" s="43">
        <v>1340</v>
      </c>
      <c r="MS27" s="43"/>
      <c r="MT27" s="43"/>
      <c r="MU27" s="43">
        <v>1340</v>
      </c>
      <c r="MV27" s="43">
        <v>1340</v>
      </c>
      <c r="MW27" s="43">
        <v>1340</v>
      </c>
      <c r="MX27" s="43">
        <v>1340</v>
      </c>
      <c r="MY27" s="43">
        <v>1340</v>
      </c>
      <c r="MZ27" s="43"/>
      <c r="NA27" s="43"/>
      <c r="NB27" s="43">
        <v>1340</v>
      </c>
      <c r="NC27" s="43">
        <v>1340</v>
      </c>
    </row>
    <row r="28" spans="1:367" s="99" customFormat="1" x14ac:dyDescent="0.25">
      <c r="A28" s="26" t="s">
        <v>101</v>
      </c>
      <c r="B28" s="24"/>
      <c r="C28" s="24">
        <v>2550</v>
      </c>
      <c r="D28" s="24">
        <v>2500</v>
      </c>
      <c r="E28" s="24">
        <v>2500</v>
      </c>
      <c r="F28" s="24"/>
      <c r="G28" s="24"/>
      <c r="H28" s="24">
        <v>2500</v>
      </c>
      <c r="I28" s="24">
        <v>2500</v>
      </c>
      <c r="J28" s="24">
        <v>2500</v>
      </c>
      <c r="K28" s="24">
        <v>2500</v>
      </c>
      <c r="L28" s="24">
        <v>2500</v>
      </c>
      <c r="M28" s="24"/>
      <c r="N28" s="24"/>
      <c r="O28" s="24">
        <v>2500</v>
      </c>
      <c r="P28" s="24">
        <v>2470</v>
      </c>
      <c r="Q28" s="24">
        <v>2470</v>
      </c>
      <c r="R28" s="24">
        <v>2470</v>
      </c>
      <c r="S28" s="24">
        <v>2450</v>
      </c>
      <c r="T28" s="24"/>
      <c r="U28" s="24"/>
      <c r="V28" s="24">
        <v>2450</v>
      </c>
      <c r="W28" s="24">
        <v>2450</v>
      </c>
      <c r="X28" s="24">
        <v>2450</v>
      </c>
      <c r="Y28" s="24">
        <v>2450</v>
      </c>
      <c r="Z28" s="24">
        <v>2450</v>
      </c>
      <c r="AA28" s="24"/>
      <c r="AB28" s="24"/>
      <c r="AC28" s="24">
        <v>2450</v>
      </c>
      <c r="AD28" s="24">
        <v>2400</v>
      </c>
      <c r="AE28" s="24">
        <v>2400</v>
      </c>
      <c r="AF28" s="24">
        <v>2400</v>
      </c>
      <c r="AG28" s="24">
        <v>2400</v>
      </c>
      <c r="AH28" s="24"/>
      <c r="AI28" s="24"/>
      <c r="AJ28" s="24">
        <v>2400</v>
      </c>
      <c r="AK28" s="24">
        <v>2400</v>
      </c>
      <c r="AL28" s="24">
        <v>2400</v>
      </c>
      <c r="AM28" s="24">
        <v>2400</v>
      </c>
      <c r="AN28" s="24">
        <v>2350</v>
      </c>
      <c r="AO28" s="24"/>
      <c r="AP28" s="24"/>
      <c r="AQ28" s="24">
        <v>2350</v>
      </c>
      <c r="AR28" s="24">
        <v>2350</v>
      </c>
      <c r="AS28" s="24">
        <v>2350</v>
      </c>
      <c r="AT28" s="24">
        <v>2350</v>
      </c>
      <c r="AU28" s="80">
        <v>2350</v>
      </c>
      <c r="AV28" s="24"/>
      <c r="AW28" s="24"/>
      <c r="AX28" s="80">
        <v>2350</v>
      </c>
      <c r="AY28" s="24">
        <v>2250</v>
      </c>
      <c r="AZ28" s="24">
        <v>2250</v>
      </c>
      <c r="BA28" s="24">
        <v>2300</v>
      </c>
      <c r="BB28" s="24">
        <v>2300</v>
      </c>
      <c r="BC28" s="24"/>
      <c r="BD28" s="24"/>
      <c r="BE28" s="24">
        <v>2280</v>
      </c>
      <c r="BF28" s="24">
        <v>2280</v>
      </c>
      <c r="BG28" s="80">
        <v>2280</v>
      </c>
      <c r="BH28" s="24">
        <v>2280</v>
      </c>
      <c r="BI28" s="24"/>
      <c r="BJ28" s="24">
        <v>2280</v>
      </c>
      <c r="BK28" s="24"/>
      <c r="BL28" s="24"/>
      <c r="BM28" s="24">
        <v>2280</v>
      </c>
      <c r="BN28" s="24">
        <v>2280</v>
      </c>
      <c r="BO28" s="24">
        <v>2280</v>
      </c>
      <c r="BP28" s="24">
        <v>2280</v>
      </c>
      <c r="BQ28" s="24">
        <v>2280</v>
      </c>
      <c r="BR28" s="24"/>
      <c r="BS28" s="24"/>
      <c r="BT28" s="24">
        <v>2300</v>
      </c>
      <c r="BU28" s="24">
        <v>2300</v>
      </c>
      <c r="BV28" s="24">
        <v>2300</v>
      </c>
      <c r="BW28" s="24">
        <v>2300</v>
      </c>
      <c r="BX28" s="24">
        <v>2300</v>
      </c>
      <c r="BY28" s="24"/>
      <c r="BZ28" s="24"/>
      <c r="CA28" s="24">
        <v>2300</v>
      </c>
      <c r="CB28" s="24">
        <v>2350</v>
      </c>
      <c r="CC28" s="24">
        <v>2350</v>
      </c>
      <c r="CD28" s="24">
        <v>2400</v>
      </c>
      <c r="CE28" s="24">
        <v>2400</v>
      </c>
      <c r="CF28" s="24"/>
      <c r="CG28" s="24"/>
      <c r="CH28" s="24">
        <v>2450</v>
      </c>
      <c r="CI28" s="24">
        <v>2470</v>
      </c>
      <c r="CJ28" s="24">
        <v>2470</v>
      </c>
      <c r="CK28" s="24">
        <v>2470</v>
      </c>
      <c r="CL28" s="100">
        <v>2470</v>
      </c>
      <c r="CM28" s="24"/>
      <c r="CN28" s="24"/>
      <c r="CO28" s="24">
        <v>2470</v>
      </c>
      <c r="CP28" s="24">
        <v>2470</v>
      </c>
      <c r="CQ28" s="24">
        <v>2470</v>
      </c>
      <c r="CR28" s="24">
        <v>2450</v>
      </c>
      <c r="CS28" s="24">
        <v>2450</v>
      </c>
      <c r="CT28" s="24"/>
      <c r="CU28" s="24"/>
      <c r="CV28" s="24">
        <v>2420</v>
      </c>
      <c r="CW28" s="24">
        <v>2420</v>
      </c>
      <c r="CX28" s="24">
        <v>2420</v>
      </c>
      <c r="CY28" s="24">
        <v>2420</v>
      </c>
      <c r="CZ28" s="24">
        <v>2420</v>
      </c>
      <c r="DA28" s="24"/>
      <c r="DB28" s="24"/>
      <c r="DC28" s="24">
        <v>2400</v>
      </c>
      <c r="DD28" s="24">
        <v>2380</v>
      </c>
      <c r="DE28" s="24">
        <v>2380</v>
      </c>
      <c r="DF28" s="24">
        <v>2380</v>
      </c>
      <c r="DG28" s="24">
        <v>2380</v>
      </c>
      <c r="DH28" s="24"/>
      <c r="DI28" s="24"/>
      <c r="DJ28" s="24">
        <v>2350</v>
      </c>
      <c r="DK28" s="24">
        <v>2350</v>
      </c>
      <c r="DL28" s="24">
        <v>2350</v>
      </c>
      <c r="DM28" s="24">
        <v>2350</v>
      </c>
      <c r="DN28" s="24">
        <v>2350</v>
      </c>
      <c r="DO28" s="24"/>
      <c r="DP28" s="24"/>
      <c r="DQ28" s="24">
        <v>2350</v>
      </c>
      <c r="DR28" s="24">
        <v>2350</v>
      </c>
      <c r="DS28" s="24">
        <v>2350</v>
      </c>
      <c r="DT28" s="24">
        <v>2350</v>
      </c>
      <c r="DU28" s="24">
        <v>2350</v>
      </c>
      <c r="DV28" s="24"/>
      <c r="DW28" s="24"/>
      <c r="DX28" s="24">
        <v>2350</v>
      </c>
      <c r="DY28" s="24">
        <v>2350</v>
      </c>
      <c r="DZ28" s="24">
        <v>2350</v>
      </c>
      <c r="EA28" s="24">
        <v>2350</v>
      </c>
      <c r="EB28" s="24">
        <v>2350</v>
      </c>
      <c r="EC28" s="24"/>
      <c r="ED28" s="24"/>
      <c r="EE28" s="24">
        <v>2350</v>
      </c>
      <c r="EF28" s="24">
        <v>2350</v>
      </c>
      <c r="EG28" s="24">
        <v>2350</v>
      </c>
      <c r="EH28" s="24">
        <v>2350</v>
      </c>
      <c r="EI28" s="24">
        <v>2350</v>
      </c>
      <c r="EJ28" s="24"/>
      <c r="EK28" s="24"/>
      <c r="EL28" s="24">
        <v>2350</v>
      </c>
      <c r="EM28" s="24">
        <v>2350</v>
      </c>
      <c r="EN28" s="24">
        <v>2350</v>
      </c>
      <c r="EO28" s="24">
        <v>2350</v>
      </c>
      <c r="EP28" s="24">
        <v>2350</v>
      </c>
      <c r="EQ28" s="24"/>
      <c r="ER28" s="24"/>
      <c r="ES28" s="24">
        <v>2350</v>
      </c>
      <c r="ET28" s="24">
        <v>2350</v>
      </c>
      <c r="EU28" s="24">
        <v>2420</v>
      </c>
      <c r="EV28" s="24">
        <v>2420</v>
      </c>
      <c r="EW28" s="24">
        <v>2420</v>
      </c>
      <c r="EX28" s="24"/>
      <c r="EY28" s="24"/>
      <c r="EZ28" s="24">
        <v>2420</v>
      </c>
      <c r="FA28" s="24">
        <v>2420</v>
      </c>
      <c r="FB28" s="24">
        <v>2420</v>
      </c>
      <c r="FC28" s="24">
        <v>2420</v>
      </c>
      <c r="FD28" s="24">
        <v>2420</v>
      </c>
      <c r="FE28" s="24"/>
      <c r="FF28" s="24"/>
      <c r="FG28" s="101">
        <v>2420</v>
      </c>
      <c r="FH28" s="101">
        <v>2400</v>
      </c>
      <c r="FI28" s="101">
        <v>2400</v>
      </c>
      <c r="FJ28" s="101">
        <v>2400</v>
      </c>
      <c r="FK28" s="101">
        <v>2400</v>
      </c>
      <c r="FL28" s="24"/>
      <c r="FM28" s="24"/>
      <c r="FN28" s="24">
        <v>2400</v>
      </c>
      <c r="FO28" s="24">
        <v>2400</v>
      </c>
      <c r="FP28" s="24">
        <v>2400</v>
      </c>
      <c r="FQ28" s="24">
        <v>2400</v>
      </c>
      <c r="FR28" s="101">
        <v>2400</v>
      </c>
      <c r="FS28" s="24"/>
      <c r="FT28" s="24"/>
      <c r="FU28" s="24">
        <v>2400</v>
      </c>
      <c r="FV28" s="24">
        <v>2380</v>
      </c>
      <c r="FW28" s="24">
        <v>2380</v>
      </c>
      <c r="FX28" s="24">
        <v>2380</v>
      </c>
      <c r="FY28" s="24">
        <v>2380</v>
      </c>
      <c r="FZ28" s="24"/>
      <c r="GA28" s="24"/>
      <c r="GB28" s="24">
        <v>2380</v>
      </c>
      <c r="GC28" s="24">
        <v>2380</v>
      </c>
      <c r="GD28" s="24">
        <v>2350</v>
      </c>
      <c r="GE28" s="24">
        <v>2350</v>
      </c>
      <c r="GF28" s="24">
        <v>2350</v>
      </c>
      <c r="GG28" s="24"/>
      <c r="GH28" s="24"/>
      <c r="GI28" s="24">
        <v>2350</v>
      </c>
      <c r="GJ28" s="24">
        <v>2350</v>
      </c>
      <c r="GK28" s="24">
        <v>2350</v>
      </c>
      <c r="GL28" s="24">
        <v>2350</v>
      </c>
      <c r="GM28" s="24">
        <v>2350</v>
      </c>
      <c r="GN28" s="24"/>
      <c r="GO28" s="24"/>
      <c r="GP28" s="24">
        <v>2350</v>
      </c>
      <c r="GQ28" s="24">
        <v>2350</v>
      </c>
      <c r="GR28" s="24">
        <v>2350</v>
      </c>
      <c r="GS28" s="101">
        <v>2350</v>
      </c>
      <c r="GT28" s="101">
        <v>2350</v>
      </c>
      <c r="GU28" s="24"/>
      <c r="GV28" s="24"/>
      <c r="GW28" s="24">
        <v>2350</v>
      </c>
      <c r="GX28" s="24">
        <v>2350</v>
      </c>
      <c r="GY28" s="24">
        <v>2350</v>
      </c>
      <c r="GZ28" s="24">
        <v>2350</v>
      </c>
      <c r="HA28" s="24">
        <v>2350</v>
      </c>
      <c r="HB28" s="24"/>
      <c r="HC28" s="24"/>
      <c r="HD28" s="24">
        <v>2370</v>
      </c>
      <c r="HE28" s="24">
        <v>2370</v>
      </c>
      <c r="HF28" s="24">
        <v>2370</v>
      </c>
      <c r="HG28" s="24">
        <v>2370</v>
      </c>
      <c r="HH28" s="24">
        <v>2400</v>
      </c>
      <c r="HI28" s="24"/>
      <c r="HJ28" s="24"/>
      <c r="HK28" s="24">
        <v>2450</v>
      </c>
      <c r="HL28" s="24">
        <v>2500</v>
      </c>
      <c r="HM28" s="24">
        <v>2500</v>
      </c>
      <c r="HN28" s="24">
        <v>2550</v>
      </c>
      <c r="HO28" s="101">
        <v>2550</v>
      </c>
      <c r="HP28" s="24"/>
      <c r="HQ28" s="24"/>
      <c r="HR28" s="24">
        <v>2630</v>
      </c>
      <c r="HS28" s="24">
        <v>2630</v>
      </c>
      <c r="HT28" s="24">
        <v>2630</v>
      </c>
      <c r="HU28" s="24">
        <v>2700</v>
      </c>
      <c r="HV28" s="24">
        <v>2700</v>
      </c>
      <c r="HW28" s="24"/>
      <c r="HX28" s="24"/>
      <c r="HY28" s="24">
        <v>2800</v>
      </c>
      <c r="HZ28" s="24">
        <v>2800</v>
      </c>
      <c r="IA28" s="101">
        <v>2830</v>
      </c>
      <c r="IB28" s="101">
        <v>2830</v>
      </c>
      <c r="IC28" s="101">
        <v>2830</v>
      </c>
      <c r="ID28" s="24"/>
      <c r="IE28" s="24"/>
      <c r="IF28" s="24">
        <v>2850</v>
      </c>
      <c r="IG28" s="24">
        <v>2850</v>
      </c>
      <c r="IH28" s="24">
        <v>2900</v>
      </c>
      <c r="II28" s="24">
        <v>2900</v>
      </c>
      <c r="IJ28" s="24">
        <v>2900</v>
      </c>
      <c r="IK28" s="24"/>
      <c r="IL28" s="24"/>
      <c r="IM28" s="24">
        <v>2900</v>
      </c>
      <c r="IN28" s="24">
        <v>2950</v>
      </c>
      <c r="IO28" s="24">
        <v>2950</v>
      </c>
      <c r="IP28" s="24">
        <v>2950</v>
      </c>
      <c r="IQ28" s="24">
        <v>2950</v>
      </c>
      <c r="IR28" s="24"/>
      <c r="IS28" s="24"/>
      <c r="IT28" s="24">
        <v>2950</v>
      </c>
      <c r="IU28" s="24">
        <v>2950</v>
      </c>
      <c r="IV28" s="24">
        <v>2950</v>
      </c>
      <c r="IW28" s="24">
        <v>3000</v>
      </c>
      <c r="IX28" s="24">
        <v>3000</v>
      </c>
      <c r="IY28" s="24"/>
      <c r="IZ28" s="24"/>
      <c r="JA28" s="24">
        <v>3000</v>
      </c>
      <c r="JB28" s="24">
        <v>3000</v>
      </c>
      <c r="JC28" s="24">
        <v>3000</v>
      </c>
      <c r="JD28" s="24">
        <v>3000</v>
      </c>
      <c r="JE28" s="24">
        <v>3000</v>
      </c>
      <c r="JF28" s="24"/>
      <c r="JG28" s="24"/>
      <c r="JH28" s="24">
        <v>3000</v>
      </c>
      <c r="JI28" s="24">
        <v>3000</v>
      </c>
      <c r="JJ28" s="24">
        <v>3000</v>
      </c>
      <c r="JK28" s="24">
        <v>2900</v>
      </c>
      <c r="JL28" s="24">
        <v>2900</v>
      </c>
      <c r="JM28" s="24"/>
      <c r="JN28" s="24"/>
      <c r="JO28" s="24">
        <v>2950</v>
      </c>
      <c r="JP28" s="24">
        <v>3000</v>
      </c>
      <c r="JQ28" s="24">
        <v>3000</v>
      </c>
      <c r="JR28" s="24">
        <v>3000</v>
      </c>
      <c r="JS28" s="24">
        <v>3000</v>
      </c>
      <c r="JT28" s="24"/>
      <c r="JU28" s="24"/>
      <c r="JV28" s="24">
        <v>3000</v>
      </c>
      <c r="JW28" s="24">
        <v>3050</v>
      </c>
      <c r="JX28" s="24">
        <v>3050</v>
      </c>
      <c r="JY28" s="24">
        <v>3100</v>
      </c>
      <c r="JZ28" s="24">
        <v>3100</v>
      </c>
      <c r="KA28" s="24"/>
      <c r="KB28" s="24"/>
      <c r="KC28" s="24">
        <v>3100</v>
      </c>
      <c r="KD28" s="24">
        <v>3100</v>
      </c>
      <c r="KE28" s="24">
        <v>3100</v>
      </c>
      <c r="KF28" s="24">
        <v>3100</v>
      </c>
      <c r="KG28" s="24">
        <v>3100</v>
      </c>
      <c r="KH28" s="24"/>
      <c r="KI28" s="24"/>
      <c r="KJ28" s="24">
        <v>3050</v>
      </c>
      <c r="KK28" s="24">
        <v>3100</v>
      </c>
      <c r="KL28" s="24">
        <v>3100</v>
      </c>
      <c r="KM28" s="24">
        <v>3100</v>
      </c>
      <c r="KN28" s="24">
        <v>3050</v>
      </c>
      <c r="KO28" s="24"/>
      <c r="KP28" s="24"/>
      <c r="KQ28" s="24">
        <v>3050</v>
      </c>
      <c r="KR28" s="24">
        <v>3050</v>
      </c>
      <c r="KS28" s="24">
        <v>3050</v>
      </c>
      <c r="KT28" s="24">
        <v>3050</v>
      </c>
      <c r="KU28" s="24">
        <v>3050</v>
      </c>
      <c r="KV28" s="24"/>
      <c r="KW28" s="24"/>
      <c r="KX28" s="24">
        <v>3050</v>
      </c>
      <c r="KY28" s="24">
        <v>3050</v>
      </c>
      <c r="KZ28" s="24">
        <v>3050</v>
      </c>
      <c r="LA28" s="24">
        <v>3050</v>
      </c>
      <c r="LB28" s="101">
        <v>3050</v>
      </c>
      <c r="LC28" s="24"/>
      <c r="LD28" s="24"/>
      <c r="LE28" s="24">
        <v>3050</v>
      </c>
      <c r="LF28" s="24">
        <v>3050</v>
      </c>
      <c r="LG28" s="24">
        <v>3050</v>
      </c>
      <c r="LH28" s="24">
        <v>3050</v>
      </c>
      <c r="LI28" s="24">
        <v>3050</v>
      </c>
      <c r="LJ28" s="24"/>
      <c r="LK28" s="24"/>
      <c r="LL28" s="24">
        <v>3050</v>
      </c>
      <c r="LM28" s="24">
        <v>3050</v>
      </c>
      <c r="LN28" s="24">
        <v>3050</v>
      </c>
      <c r="LO28" s="24">
        <v>3050</v>
      </c>
      <c r="LP28" s="24">
        <v>3050</v>
      </c>
      <c r="LQ28" s="24"/>
      <c r="LR28" s="24"/>
      <c r="LS28" s="24">
        <v>3050</v>
      </c>
      <c r="LT28" s="24">
        <v>3050</v>
      </c>
      <c r="LU28" s="24">
        <v>3050</v>
      </c>
      <c r="LV28" s="24">
        <v>3050</v>
      </c>
      <c r="LW28" s="24">
        <v>3050</v>
      </c>
      <c r="LX28" s="24"/>
      <c r="LY28" s="24"/>
      <c r="LZ28" s="24">
        <v>3050</v>
      </c>
      <c r="MA28" s="24">
        <v>3050</v>
      </c>
      <c r="MB28" s="24">
        <v>3050</v>
      </c>
      <c r="MC28" s="24">
        <v>3050</v>
      </c>
      <c r="MD28" s="24">
        <v>3050</v>
      </c>
      <c r="ME28" s="24"/>
      <c r="MF28" s="24"/>
      <c r="MG28" s="24">
        <v>3050</v>
      </c>
      <c r="MH28" s="24">
        <v>3050</v>
      </c>
      <c r="MI28" s="24">
        <v>3000</v>
      </c>
      <c r="MJ28" s="24">
        <v>3000</v>
      </c>
      <c r="MK28" s="24">
        <v>3000</v>
      </c>
      <c r="ML28" s="24"/>
      <c r="MM28" s="24"/>
      <c r="MN28" s="24">
        <v>3000</v>
      </c>
      <c r="MO28" s="24">
        <v>3000</v>
      </c>
      <c r="MP28" s="24">
        <v>3000</v>
      </c>
      <c r="MQ28" s="24">
        <v>3000</v>
      </c>
      <c r="MR28" s="24">
        <v>3000</v>
      </c>
      <c r="MS28" s="24"/>
      <c r="MT28" s="24"/>
      <c r="MU28" s="24">
        <v>3000</v>
      </c>
      <c r="MV28" s="24">
        <v>3000</v>
      </c>
      <c r="MW28" s="24">
        <v>3000</v>
      </c>
      <c r="MX28" s="24">
        <v>3000</v>
      </c>
      <c r="MY28" s="24">
        <v>3000</v>
      </c>
      <c r="MZ28" s="24"/>
      <c r="NA28" s="24"/>
      <c r="NB28" s="24">
        <v>3000</v>
      </c>
      <c r="NC28" s="24">
        <v>3000</v>
      </c>
    </row>
    <row r="29" spans="1:367" x14ac:dyDescent="0.25">
      <c r="A29" s="44" t="s">
        <v>102</v>
      </c>
      <c r="B29" s="45"/>
      <c r="C29" s="45">
        <f>C28/C20</f>
        <v>660.75870646766168</v>
      </c>
      <c r="D29" s="45">
        <f>D28/D20</f>
        <v>663.48195329087048</v>
      </c>
      <c r="E29" s="45">
        <f>E28/E20</f>
        <v>664.46948756113125</v>
      </c>
      <c r="F29" s="45"/>
      <c r="G29" s="45"/>
      <c r="H29" s="45">
        <f>H28/H20</f>
        <v>658.60533733765374</v>
      </c>
      <c r="I29" s="45">
        <f>I28/I20</f>
        <v>671.95269453030505</v>
      </c>
      <c r="J29" s="45">
        <f>J28/J20</f>
        <v>676.99306759098783</v>
      </c>
      <c r="K29" s="45">
        <f>K28/K20</f>
        <v>678.13161178321491</v>
      </c>
      <c r="L29" s="45">
        <f>L28/L20</f>
        <v>673.16495233992134</v>
      </c>
      <c r="M29" s="45"/>
      <c r="N29" s="45"/>
      <c r="O29" s="45">
        <f>O28/O20</f>
        <v>670.99683289494874</v>
      </c>
      <c r="P29" s="45">
        <f>P28/P20</f>
        <v>666.73864924688223</v>
      </c>
      <c r="Q29" s="45">
        <f>Q28/Q20</f>
        <v>664.08560520514061</v>
      </c>
      <c r="R29" s="45">
        <f>R28/R20</f>
        <v>657.12461423858679</v>
      </c>
      <c r="S29" s="45">
        <f>S28/S20</f>
        <v>653.6296454392658</v>
      </c>
      <c r="T29" s="45"/>
      <c r="U29" s="45"/>
      <c r="V29" s="45">
        <f>V28/V20</f>
        <v>649.83290011139991</v>
      </c>
      <c r="W29" s="45">
        <f>W28/W20</f>
        <v>651.38785493991281</v>
      </c>
      <c r="X29" s="45">
        <f>X28/X20</f>
        <v>644.88957911084196</v>
      </c>
      <c r="Y29" s="45">
        <f>Y28/Y20</f>
        <v>647.94245213159843</v>
      </c>
      <c r="Z29" s="45">
        <f>Z28/Z20</f>
        <v>651.26664717297115</v>
      </c>
      <c r="AA29" s="45"/>
      <c r="AB29" s="45"/>
      <c r="AC29" s="45">
        <f>AC28/AC20</f>
        <v>655.71137993790808</v>
      </c>
      <c r="AD29" s="45">
        <f>AD28/AD20</f>
        <v>642.27794578103681</v>
      </c>
      <c r="AE29" s="45">
        <f>AE28/AE20</f>
        <v>646.06439108431141</v>
      </c>
      <c r="AF29" s="45">
        <f>AF28/AF20</f>
        <v>657.24613867893527</v>
      </c>
      <c r="AG29" s="45">
        <f>AG28/AG20</f>
        <v>654.11136245945875</v>
      </c>
      <c r="AH29" s="45"/>
      <c r="AI29" s="45"/>
      <c r="AJ29" s="45">
        <f>AJ28/AJ20</f>
        <v>653.0079177210024</v>
      </c>
      <c r="AK29" s="45">
        <f>AK28/AK20</f>
        <v>653.27453862485709</v>
      </c>
      <c r="AL29" s="45">
        <f>AL28/AL20</f>
        <v>648.36827317916573</v>
      </c>
      <c r="AM29" s="45">
        <f>AM28/AM20</f>
        <v>645.33476741059428</v>
      </c>
      <c r="AN29" s="45">
        <f>AN28/AN20</f>
        <v>632.04324789543045</v>
      </c>
      <c r="AO29" s="45"/>
      <c r="AP29" s="45"/>
      <c r="AQ29" s="45">
        <f>AQ28/AQ20</f>
        <v>628.54391783459937</v>
      </c>
      <c r="AR29" s="45">
        <f>AR28/AR20</f>
        <v>630.14506743892957</v>
      </c>
      <c r="AS29" s="45">
        <f>AS28/AS20</f>
        <v>630.46627676128139</v>
      </c>
      <c r="AT29" s="45">
        <f>AT28/AT20</f>
        <v>622.46708870818213</v>
      </c>
      <c r="AU29" s="45">
        <f>AU28/AU20</f>
        <v>629.80730576474684</v>
      </c>
      <c r="AV29" s="45"/>
      <c r="AW29" s="45"/>
      <c r="AX29" s="45">
        <f>AX28/AX20</f>
        <v>631.66948901970272</v>
      </c>
      <c r="AY29" s="45">
        <f>AY28/AY20</f>
        <v>604.78993629546005</v>
      </c>
      <c r="AZ29" s="45">
        <v>604.78993629546005</v>
      </c>
      <c r="BA29" s="45">
        <f>BA28/BA20</f>
        <v>614.52961765570308</v>
      </c>
      <c r="BB29" s="45">
        <f>BB28/BB20</f>
        <v>616.91969314950916</v>
      </c>
      <c r="BC29" s="45"/>
      <c r="BD29" s="45"/>
      <c r="BE29" s="45">
        <f t="shared" ref="BE29:BJ29" si="283">BE28/BE20</f>
        <v>606.5120238348585</v>
      </c>
      <c r="BF29" s="45">
        <f t="shared" si="283"/>
        <v>610.47445646353219</v>
      </c>
      <c r="BG29" s="85">
        <f t="shared" si="283"/>
        <v>609.91921245519234</v>
      </c>
      <c r="BH29" s="45">
        <f t="shared" si="283"/>
        <v>609.91921245519234</v>
      </c>
      <c r="BI29" s="61" t="e">
        <f t="shared" si="283"/>
        <v>#DIV/0!</v>
      </c>
      <c r="BJ29" s="45">
        <f t="shared" si="283"/>
        <v>602.71220492214968</v>
      </c>
      <c r="BK29" s="45"/>
      <c r="BL29" s="45"/>
      <c r="BM29" s="45">
        <v>602.71220492214968</v>
      </c>
      <c r="BN29" s="45">
        <v>602.71220492214968</v>
      </c>
      <c r="BO29" s="45">
        <f>BO28/BO20</f>
        <v>595.30026109660571</v>
      </c>
      <c r="BP29" s="45">
        <f>BP28/BP20</f>
        <v>592.4540068599938</v>
      </c>
      <c r="BQ29" s="45">
        <f>BQ28/BQ20</f>
        <v>589.5281189398836</v>
      </c>
      <c r="BR29" s="45"/>
      <c r="BS29" s="45"/>
      <c r="BT29" s="45">
        <f>BT28/BT20</f>
        <v>598.05502106193774</v>
      </c>
      <c r="BU29" s="45">
        <f>BU28/BU20</f>
        <v>603.26286523632166</v>
      </c>
      <c r="BV29" s="45">
        <f>BV28/BV20</f>
        <v>601.11860331399293</v>
      </c>
      <c r="BW29" s="45">
        <f>BW28/BW20</f>
        <v>600.14612253418227</v>
      </c>
      <c r="BX29" s="45">
        <f>BX28/BX20</f>
        <v>599.88002399520099</v>
      </c>
      <c r="BY29" s="45"/>
      <c r="BZ29" s="45"/>
      <c r="CA29" s="45">
        <f>CA28/CA20</f>
        <v>603.54781148315317</v>
      </c>
      <c r="CB29" s="45">
        <f>CB28/CB20</f>
        <v>622.36817712333482</v>
      </c>
      <c r="CC29" s="45">
        <f>CC28/CC20</f>
        <v>620.15094737953234</v>
      </c>
      <c r="CD29" s="45">
        <f>CD28/CD20</f>
        <v>632.17785270256024</v>
      </c>
      <c r="CE29" s="45">
        <f>CE28/CE20</f>
        <v>618.36545398330406</v>
      </c>
      <c r="CF29" s="45"/>
      <c r="CG29" s="45"/>
      <c r="CH29" s="45">
        <f>CH28/CH20</f>
        <v>631.98080841953208</v>
      </c>
      <c r="CI29" s="45">
        <f>CI28/CI20</f>
        <v>639.1843283388971</v>
      </c>
      <c r="CJ29" s="45">
        <f>CJ28/CJ20</f>
        <v>627.12639008784845</v>
      </c>
      <c r="CK29" s="45">
        <f>CK28/CK20</f>
        <v>622.49552660097277</v>
      </c>
      <c r="CL29" s="45">
        <f>CL28/CL20</f>
        <v>633.9184888615132</v>
      </c>
      <c r="CM29" s="45"/>
      <c r="CN29" s="45"/>
      <c r="CO29" s="45">
        <f>CO28/CO20</f>
        <v>638.58941544507354</v>
      </c>
      <c r="CP29" s="45">
        <f>CP28/CP20</f>
        <v>638.93631331160429</v>
      </c>
      <c r="CQ29" s="45">
        <f>CQ28/CQ20</f>
        <v>642.67686623474617</v>
      </c>
      <c r="CR29" s="45">
        <f>CR28/CR20</f>
        <v>632.91139240506334</v>
      </c>
      <c r="CS29" s="45">
        <f>CS28/CS20</f>
        <v>634.40275512053654</v>
      </c>
      <c r="CT29" s="45"/>
      <c r="CU29" s="45"/>
      <c r="CV29" s="45">
        <f>CV28/CV20</f>
        <v>626.05096365282634</v>
      </c>
      <c r="CW29" s="45">
        <f>CW28/CW20</f>
        <v>627.59336099585062</v>
      </c>
      <c r="CX29" s="45">
        <f>CX28/CX20</f>
        <v>631.1616504094726</v>
      </c>
      <c r="CY29" s="45">
        <f>CY28/CY20</f>
        <v>630.27398687363268</v>
      </c>
      <c r="CZ29" s="45">
        <f>CZ28/CZ20</f>
        <v>625.61398066284062</v>
      </c>
      <c r="DA29" s="45"/>
      <c r="DB29" s="45"/>
      <c r="DC29" s="45">
        <f>DC28/DC20</f>
        <v>619.7226741033387</v>
      </c>
      <c r="DD29" s="45">
        <f>DD28/DD20</f>
        <v>611.66795168337183</v>
      </c>
      <c r="DE29" s="45">
        <f>DE28/DE20</f>
        <v>606.8023048289225</v>
      </c>
      <c r="DF29" s="45">
        <f>DF28/DF20</f>
        <v>604.61335230159534</v>
      </c>
      <c r="DG29" s="45">
        <v>604.61335230159534</v>
      </c>
      <c r="DH29" s="45"/>
      <c r="DI29" s="45"/>
      <c r="DJ29" s="45">
        <f>DJ28/DJ20</f>
        <v>599.0771662375405</v>
      </c>
      <c r="DK29" s="45">
        <f>DK28/DK20</f>
        <v>595.9475566150179</v>
      </c>
      <c r="DL29" s="45">
        <f>DL28/DL20</f>
        <v>593.03000479471075</v>
      </c>
      <c r="DM29" s="45">
        <f>DM28/DM20</f>
        <v>591.61170132420318</v>
      </c>
      <c r="DN29" s="45">
        <f>DN28/DN20</f>
        <v>597.20457433290983</v>
      </c>
      <c r="DO29" s="45"/>
      <c r="DP29" s="45"/>
      <c r="DQ29" s="45">
        <f>DQ28/DQ20</f>
        <v>597.03767688829043</v>
      </c>
      <c r="DR29" s="45">
        <f>DR28/DR20</f>
        <v>595.69074778200252</v>
      </c>
      <c r="DS29" s="45">
        <v>595.69074778200252</v>
      </c>
      <c r="DT29" s="45">
        <v>595.69074778200252</v>
      </c>
      <c r="DU29" s="45">
        <f>DU28/DU20</f>
        <v>596.67386060682998</v>
      </c>
      <c r="DV29" s="45"/>
      <c r="DW29" s="45"/>
      <c r="DX29" s="45">
        <f>DX28/DX20</f>
        <v>593.1198102016607</v>
      </c>
      <c r="DY29" s="45">
        <f>DY28/DY20</f>
        <v>589.31213481455484</v>
      </c>
      <c r="DZ29" s="45">
        <f t="shared" ref="DZ29:EA29" si="284">DZ28/DZ20</f>
        <v>597.34119620751892</v>
      </c>
      <c r="EA29" s="45">
        <f t="shared" si="284"/>
        <v>592.38719435341568</v>
      </c>
      <c r="EB29" s="45">
        <f>EB28/EB20</f>
        <v>593.80922299431461</v>
      </c>
      <c r="EC29" s="45"/>
      <c r="ED29" s="45"/>
      <c r="EE29" s="45">
        <f>EE28/EE20</f>
        <v>589.16438940005514</v>
      </c>
      <c r="EF29" s="45">
        <f>EF28/EF20</f>
        <v>590.67487746638176</v>
      </c>
      <c r="EG29" s="45">
        <f t="shared" ref="EG29:EH29" si="285">EG28/EG20</f>
        <v>587.08903767362847</v>
      </c>
      <c r="EH29" s="45">
        <f t="shared" si="285"/>
        <v>585.52385698268347</v>
      </c>
      <c r="EI29" s="45">
        <f>EI28/EI20</f>
        <v>575.40216938860453</v>
      </c>
      <c r="EJ29" s="45"/>
      <c r="EK29" s="45"/>
      <c r="EL29" s="45">
        <f>EL28/EL20</f>
        <v>572.43076023676713</v>
      </c>
      <c r="EM29" s="45">
        <f>EM28/EM20</f>
        <v>575.88158894307344</v>
      </c>
      <c r="EN29" s="45">
        <f t="shared" ref="EN29:EO29" si="286">EN28/EN20</f>
        <v>584.21379738968301</v>
      </c>
      <c r="EO29" s="45">
        <f t="shared" si="286"/>
        <v>580.10367810417176</v>
      </c>
      <c r="EP29" s="45">
        <f>EP28/EP20</f>
        <v>582.85175723604254</v>
      </c>
      <c r="EQ29" s="45"/>
      <c r="ER29" s="45"/>
      <c r="ES29" s="45">
        <f>ES28/ES20</f>
        <v>584.47534011490541</v>
      </c>
      <c r="ET29" s="45">
        <f>ET28/ET20</f>
        <v>583.5319825188717</v>
      </c>
      <c r="EU29" s="45">
        <f t="shared" ref="EU29:EV29" si="287">EU28/EU20</f>
        <v>605.57529653170513</v>
      </c>
      <c r="EV29" s="45">
        <f t="shared" si="287"/>
        <v>609.31087443663921</v>
      </c>
      <c r="EW29" s="45">
        <f>EW28/EW20</f>
        <v>614.15084762968229</v>
      </c>
      <c r="EX29" s="45"/>
      <c r="EY29" s="45"/>
      <c r="EZ29" s="45">
        <f>EZ28/EZ20</f>
        <v>620.51282051282055</v>
      </c>
      <c r="FA29" s="45">
        <f>FA28/FA20</f>
        <v>625.20991035213274</v>
      </c>
      <c r="FB29" s="45">
        <f t="shared" ref="FB29:FC29" si="288">FB28/FB20</f>
        <v>626.81309573145461</v>
      </c>
      <c r="FC29" s="45">
        <f t="shared" si="288"/>
        <v>624.95157916483743</v>
      </c>
      <c r="FD29" s="45">
        <f>FD28/FD20</f>
        <v>627.46318191246633</v>
      </c>
      <c r="FE29" s="45"/>
      <c r="FF29" s="45"/>
      <c r="FG29" s="103">
        <f>FG28/FG20</f>
        <v>625.95380357466183</v>
      </c>
      <c r="FH29" s="45">
        <f>FH28/FH20</f>
        <v>620.78063164429273</v>
      </c>
      <c r="FI29" s="45">
        <f t="shared" ref="FI29:FJ29" si="289">FI28/FI20</f>
        <v>624.44710412655468</v>
      </c>
      <c r="FJ29" s="45">
        <f t="shared" si="289"/>
        <v>624.57710924894604</v>
      </c>
      <c r="FK29" s="45">
        <f>FK28/FK20</f>
        <v>618.39732027827881</v>
      </c>
      <c r="FL29" s="45"/>
      <c r="FM29" s="45"/>
      <c r="FN29" s="45">
        <f>FN28/FN20</f>
        <v>617.09348966368407</v>
      </c>
      <c r="FO29" s="45">
        <f>FO28/FO20</f>
        <v>621.681129387385</v>
      </c>
      <c r="FP29" s="45">
        <f t="shared" ref="FP29:FQ29" si="290">FP28/FP20</f>
        <v>619.83471074380168</v>
      </c>
      <c r="FQ29" s="45">
        <f t="shared" si="290"/>
        <v>619.83471074380168</v>
      </c>
      <c r="FR29" s="103">
        <f>FR28/FR20</f>
        <v>627.76281028484732</v>
      </c>
      <c r="FS29" s="45"/>
      <c r="FT29" s="45"/>
      <c r="FU29" s="45">
        <f>FU28/FU20</f>
        <v>627.76281028484732</v>
      </c>
      <c r="FV29" s="45">
        <f>FV28/FV20</f>
        <v>621.40992167101831</v>
      </c>
      <c r="FW29" s="45">
        <f t="shared" ref="FW29:FX29" si="291">FW28/FW20</f>
        <v>619.178937509756</v>
      </c>
      <c r="FX29" s="45">
        <f t="shared" si="291"/>
        <v>615.95796992675787</v>
      </c>
      <c r="FY29" s="45">
        <f>FY28/FY20</f>
        <v>623.19979052107885</v>
      </c>
      <c r="FZ29" s="45"/>
      <c r="GA29" s="45"/>
      <c r="GB29" s="45">
        <f>GB28/GB20</f>
        <v>623.19979052107885</v>
      </c>
      <c r="GC29" s="45">
        <f>GC28/GC20</f>
        <v>617.20391068696347</v>
      </c>
      <c r="GD29" s="45">
        <f t="shared" ref="GD29:GE29" si="292">GD28/GD20</f>
        <v>610.83385319193178</v>
      </c>
      <c r="GE29" s="45">
        <f t="shared" si="292"/>
        <v>619.44803226401666</v>
      </c>
      <c r="GF29" s="45">
        <f>GF28/GF20</f>
        <v>615.16714222140786</v>
      </c>
      <c r="GG29" s="45"/>
      <c r="GH29" s="45"/>
      <c r="GI29" s="45">
        <f>GI28/GI20</f>
        <v>617.41369344753298</v>
      </c>
      <c r="GJ29" s="45">
        <f>GJ28/GJ20</f>
        <v>620.83905738138014</v>
      </c>
      <c r="GK29" s="45">
        <f t="shared" ref="GK29:GL29" si="293">GK28/GK20</f>
        <v>623.44139650872819</v>
      </c>
      <c r="GL29" s="45">
        <f t="shared" si="293"/>
        <v>626.16573407940314</v>
      </c>
      <c r="GM29" s="45">
        <f>GM28/GM20</f>
        <v>627.52009399449923</v>
      </c>
      <c r="GN29" s="45"/>
      <c r="GO29" s="45"/>
      <c r="GP29" s="45">
        <f>GP28/GP20</f>
        <v>627.33582487987189</v>
      </c>
      <c r="GQ29" s="45">
        <f>GQ28/GQ20</f>
        <v>624.65112570107112</v>
      </c>
      <c r="GR29" s="45">
        <f t="shared" ref="GR29:GS29" si="294">GR28/GR20</f>
        <v>624.75076432274363</v>
      </c>
      <c r="GS29" s="45">
        <f t="shared" si="294"/>
        <v>626.90070959824993</v>
      </c>
      <c r="GT29" s="45">
        <f>GT28/GT20</f>
        <v>628.25825424408504</v>
      </c>
      <c r="GU29" s="45"/>
      <c r="GV29" s="45"/>
      <c r="GW29" s="45">
        <f>GW28/GW20</f>
        <v>628.72889745030375</v>
      </c>
      <c r="GX29" s="45">
        <f>GX28/GX20</f>
        <v>624.70094103886436</v>
      </c>
      <c r="GY29" s="45">
        <f t="shared" ref="GY29:GZ29" si="295">GY28/GY20</f>
        <v>625.11637804910492</v>
      </c>
      <c r="GZ29" s="45">
        <f t="shared" si="295"/>
        <v>620.93748348570523</v>
      </c>
      <c r="HA29" s="45">
        <f>HA28/HA20</f>
        <v>622.71450527319939</v>
      </c>
      <c r="HB29" s="45"/>
      <c r="HC29" s="45"/>
      <c r="HD29" s="45">
        <f>HD28/HD20</f>
        <v>625.23083416873317</v>
      </c>
      <c r="HE29" s="45">
        <f>HE28/HE20</f>
        <v>625.37931762408641</v>
      </c>
      <c r="HF29" s="45">
        <f t="shared" ref="HF29:HG29" si="296">HF28/HF20</f>
        <v>629.54895606438924</v>
      </c>
      <c r="HG29" s="45">
        <f t="shared" si="296"/>
        <v>618.91207270258269</v>
      </c>
      <c r="HH29" s="45">
        <f>HH28/HH20</f>
        <v>619.57868649318459</v>
      </c>
      <c r="HI29" s="45"/>
      <c r="HJ29" s="45"/>
      <c r="HK29" s="45">
        <f>HK28/HK20</f>
        <v>623.39380677336453</v>
      </c>
      <c r="HL29" s="45">
        <f>HL28/HL20</f>
        <v>630.6760847628658</v>
      </c>
      <c r="HM29" s="45">
        <f t="shared" ref="HM29:HN29" si="297">HM28/HM20</f>
        <v>627.399804251261</v>
      </c>
      <c r="HN29" s="45">
        <f t="shared" si="297"/>
        <v>647.10957722174294</v>
      </c>
      <c r="HO29" s="45">
        <f>HO28/HO20</f>
        <v>647.88231408318302</v>
      </c>
      <c r="HP29" s="45"/>
      <c r="HQ29" s="45"/>
      <c r="HR29" s="45">
        <f>HR28/HR20</f>
        <v>658.10875059429975</v>
      </c>
      <c r="HS29" s="45">
        <f>HS28/HS20</f>
        <v>661.91830468376406</v>
      </c>
      <c r="HT29" s="45">
        <f t="shared" ref="HT29:HU29" si="298">HT28/HT20</f>
        <v>656.33500536547626</v>
      </c>
      <c r="HU29" s="45">
        <f t="shared" si="298"/>
        <v>671.89249720044791</v>
      </c>
      <c r="HV29" s="45">
        <f>HV28/HV20</f>
        <v>676.18332081142</v>
      </c>
      <c r="HW29" s="45"/>
      <c r="HX29" s="45"/>
      <c r="HY29" s="45">
        <f>HY28/HY20</f>
        <v>695.28941421866853</v>
      </c>
      <c r="HZ29" s="45">
        <f>HZ28/HZ20</f>
        <v>692.69209836227787</v>
      </c>
      <c r="IA29" s="103">
        <f t="shared" ref="IA29:IB29" si="299">IA28/IA20</f>
        <v>699.7848717885314</v>
      </c>
      <c r="IB29" s="103">
        <f t="shared" si="299"/>
        <v>699.7848717885314</v>
      </c>
      <c r="IC29" s="45">
        <f>IC28/IC20</f>
        <v>692.81237759498617</v>
      </c>
      <c r="ID29" s="45"/>
      <c r="IE29" s="45"/>
      <c r="IF29" s="45">
        <f>IF28/IF20</f>
        <v>685.85455070510659</v>
      </c>
      <c r="IG29" s="45">
        <f>IG28/IG20</f>
        <v>685.85455070510659</v>
      </c>
      <c r="IH29" s="45">
        <f t="shared" ref="IH29:II29" si="300">IH28/IH20</f>
        <v>697.85349889305996</v>
      </c>
      <c r="II29" s="45">
        <f t="shared" si="300"/>
        <v>695.82743479617056</v>
      </c>
      <c r="IJ29" s="45">
        <f>IJ28/IJ20</f>
        <v>700.78778212749501</v>
      </c>
      <c r="IK29" s="45"/>
      <c r="IL29" s="45"/>
      <c r="IM29" s="45">
        <f>IM28/IM20</f>
        <v>697.48424647650199</v>
      </c>
      <c r="IN29" s="45">
        <f>IN28/IN20</f>
        <v>708.21529745042494</v>
      </c>
      <c r="IO29" s="45">
        <f t="shared" ref="IO29" si="301">IO28/IO20</f>
        <v>715.22086990253604</v>
      </c>
      <c r="IP29" s="113">
        <f>IP28/IP20</f>
        <v>722.04816917955736</v>
      </c>
      <c r="IQ29" s="45">
        <f>IQ28/IQ20</f>
        <v>725.7608187566118</v>
      </c>
      <c r="IR29" s="45"/>
      <c r="IS29" s="45"/>
      <c r="IT29" s="45">
        <f>IT28/IT20</f>
        <v>723.6955081814391</v>
      </c>
      <c r="IU29" s="45">
        <f>IU28/IU20</f>
        <v>717.67424887483276</v>
      </c>
      <c r="IV29" s="45">
        <f t="shared" ref="IV29" si="302">IV28/IV20</f>
        <v>726.10022644481637</v>
      </c>
      <c r="IW29" s="45">
        <f>IW28/IW20</f>
        <v>740.90538638215901</v>
      </c>
      <c r="IX29" s="45">
        <f>IX28/IX20</f>
        <v>738.67973309038973</v>
      </c>
      <c r="IY29" s="45"/>
      <c r="IZ29" s="45"/>
      <c r="JA29" s="45">
        <f>JA28/JA20</f>
        <v>734.05270498421783</v>
      </c>
      <c r="JB29" s="45">
        <f>JB28/JB20</f>
        <v>731.79656055616545</v>
      </c>
      <c r="JC29" s="45">
        <f t="shared" ref="JC29" si="303">JC28/JC20</f>
        <v>732.26097781249246</v>
      </c>
      <c r="JD29" s="45">
        <f>JD28/JD20</f>
        <v>724.81275670451794</v>
      </c>
      <c r="JE29" s="45">
        <f>JE28/JE20</f>
        <v>719.70060454850784</v>
      </c>
      <c r="JF29" s="45"/>
      <c r="JG29" s="45"/>
      <c r="JH29" s="45">
        <f>JH28/JH20</f>
        <v>718.89003378783161</v>
      </c>
      <c r="JI29" s="45">
        <f>JI28/JI20</f>
        <v>719.11405148856602</v>
      </c>
      <c r="JJ29" s="45">
        <f t="shared" ref="JJ29" si="304">JJ28/JJ20</f>
        <v>723.11808518331043</v>
      </c>
      <c r="JK29" s="45">
        <f>JK28/JK20</f>
        <v>699.36815704432547</v>
      </c>
      <c r="JL29" s="45">
        <f>JL28/JL20</f>
        <v>697.38360908041545</v>
      </c>
      <c r="JM29" s="45"/>
      <c r="JN29" s="45"/>
      <c r="JO29" s="45">
        <f>JO28/JO20</f>
        <v>708.43639682044136</v>
      </c>
      <c r="JP29" s="45">
        <f>JP28/JP20</f>
        <v>718.78668807053691</v>
      </c>
      <c r="JQ29" s="45">
        <f t="shared" ref="JQ29" si="305">JQ28/JQ20</f>
        <v>731.54673364383427</v>
      </c>
      <c r="JR29" s="45">
        <f>JR28/JR20</f>
        <v>731.54673364383427</v>
      </c>
      <c r="JS29" s="45">
        <f>JS28/JS20</f>
        <v>738.78887876474505</v>
      </c>
      <c r="JT29" s="45"/>
      <c r="JU29" s="45"/>
      <c r="JV29" s="45">
        <f>JV28/JV20</f>
        <v>737.37249600589894</v>
      </c>
      <c r="JW29" s="45">
        <f>JW28/JW20</f>
        <v>746.35996574085402</v>
      </c>
      <c r="JX29" s="45">
        <f t="shared" ref="JX29" si="306">JX28/JX20</f>
        <v>744.79255695831591</v>
      </c>
      <c r="JY29" s="45">
        <f>JY28/JY20</f>
        <v>753.48791988721985</v>
      </c>
      <c r="JZ29" s="45">
        <f>JZ28/JZ20</f>
        <v>755.04786029178956</v>
      </c>
      <c r="KA29" s="45"/>
      <c r="KB29" s="45"/>
      <c r="KC29" s="45">
        <f>KC28/KC20</f>
        <v>751.33301017935037</v>
      </c>
      <c r="KD29" s="45">
        <f>KD28/KD20</f>
        <v>747.25804507653368</v>
      </c>
      <c r="KE29" s="45">
        <f t="shared" ref="KE29" si="307">KE28/KE20</f>
        <v>747.7988179954167</v>
      </c>
      <c r="KF29" s="45">
        <f>KF28/KF20</f>
        <v>747.7988179954167</v>
      </c>
      <c r="KG29" s="45">
        <f>KG28/KG20</f>
        <v>749.280932008798</v>
      </c>
      <c r="KH29" s="45"/>
      <c r="KI29" s="45"/>
      <c r="KJ29" s="45">
        <f>KJ28/KJ20</f>
        <v>737.19575568607547</v>
      </c>
      <c r="KK29" s="45">
        <f>KK28/KK20</f>
        <v>758.78105495043451</v>
      </c>
      <c r="KL29" s="45">
        <f t="shared" ref="KL29" si="308">KL28/KL20</f>
        <v>761.33405373544872</v>
      </c>
      <c r="KM29" s="45">
        <f>KM28/KM20</f>
        <v>773.33732475178363</v>
      </c>
      <c r="KN29" s="45">
        <f>KN28/KN20</f>
        <v>760.02990281584846</v>
      </c>
      <c r="KO29" s="45"/>
      <c r="KP29" s="45"/>
      <c r="KQ29" s="45">
        <f>KQ28/KQ20</f>
        <v>766.54351705245176</v>
      </c>
      <c r="KR29" s="45">
        <f>KR28/KR20</f>
        <v>763.58811306111204</v>
      </c>
      <c r="KS29" s="45">
        <f t="shared" ref="KS29" si="309">KS28/KS20</f>
        <v>759.00856062114281</v>
      </c>
      <c r="KT29" s="45">
        <f>KT28/KT20</f>
        <v>761.77631250312209</v>
      </c>
      <c r="KU29" s="45">
        <f>KU28/KU20</f>
        <v>766.65912575723303</v>
      </c>
      <c r="KV29" s="45"/>
      <c r="KW29" s="45"/>
      <c r="KX29" s="45">
        <f>KX28/KX20</f>
        <v>764.04719557103135</v>
      </c>
      <c r="KY29" s="45">
        <f>KY28/KY20</f>
        <v>755.92346584713005</v>
      </c>
      <c r="KZ29" s="45">
        <f t="shared" ref="KZ29" si="310">KZ28/KZ20</f>
        <v>755.92346584713005</v>
      </c>
      <c r="LA29" s="45">
        <f>LA28/LA20</f>
        <v>745.28394096373768</v>
      </c>
      <c r="LB29" s="45">
        <f>LB28/LB20</f>
        <v>733.9493695254597</v>
      </c>
      <c r="LC29" s="45"/>
      <c r="LD29" s="45"/>
      <c r="LE29" s="45">
        <f>LE28/LE20</f>
        <v>733.9493695254597</v>
      </c>
      <c r="LF29" s="45">
        <f>LF28/LF20</f>
        <v>730.48643211266256</v>
      </c>
      <c r="LG29" s="45">
        <f t="shared" ref="LG29" si="311">LG28/LG20</f>
        <v>730.29403313858825</v>
      </c>
      <c r="LH29" s="45">
        <f>LH28/LH20</f>
        <v>729.22893006575009</v>
      </c>
      <c r="LI29" s="45">
        <f>LI28/LI20</f>
        <v>729.22893006575009</v>
      </c>
      <c r="LJ29" s="45"/>
      <c r="LK29" s="45"/>
      <c r="LL29" s="45">
        <f>LL28/LL20</f>
        <v>729.29867769780731</v>
      </c>
      <c r="LM29" s="45">
        <f>LM28/LM20</f>
        <v>724.84433670801843</v>
      </c>
      <c r="LN29" s="45">
        <f t="shared" ref="LN29" si="312">LN28/LN20</f>
        <v>725.72393937230822</v>
      </c>
      <c r="LO29" s="45">
        <f>LO28/LO20</f>
        <v>726.08674951197452</v>
      </c>
      <c r="LP29" s="45">
        <f>LP28/LP20</f>
        <v>729.21149524219391</v>
      </c>
      <c r="LQ29" s="45"/>
      <c r="LR29" s="45"/>
      <c r="LS29" s="45">
        <f>LS28/LS20</f>
        <v>724.75821590666055</v>
      </c>
      <c r="LT29" s="45">
        <f>LT28/LT20</f>
        <v>716.75322538951423</v>
      </c>
      <c r="LU29" s="45">
        <f t="shared" ref="LU29" si="313">LU28/LU20</f>
        <v>716.02967414780733</v>
      </c>
      <c r="LV29" s="45">
        <f>LV28/LV20</f>
        <v>718.08635871356603</v>
      </c>
      <c r="LW29" s="45">
        <f>LW28/LW20</f>
        <v>722.16697447554111</v>
      </c>
      <c r="LX29" s="45"/>
      <c r="LY29" s="45"/>
      <c r="LZ29" s="45">
        <f t="shared" ref="LZ29:MD29" si="314">LZ28/LZ20</f>
        <v>721.8080700508815</v>
      </c>
      <c r="MA29" s="45">
        <f t="shared" si="314"/>
        <v>726.15589733822208</v>
      </c>
      <c r="MB29" s="45">
        <f t="shared" si="314"/>
        <v>727.57633587786256</v>
      </c>
      <c r="MC29" s="45">
        <f t="shared" si="314"/>
        <v>723.94967956325661</v>
      </c>
      <c r="MD29" s="45">
        <f t="shared" si="314"/>
        <v>730.06678315819715</v>
      </c>
      <c r="ME29" s="45"/>
      <c r="MF29" s="45"/>
      <c r="MG29" s="45">
        <f t="shared" ref="MG29:MK29" si="315">MG28/MG20</f>
        <v>734.99289105236517</v>
      </c>
      <c r="MH29" s="45">
        <f t="shared" si="315"/>
        <v>736.34146930301051</v>
      </c>
      <c r="MI29" s="45">
        <f t="shared" si="315"/>
        <v>729.09325102680634</v>
      </c>
      <c r="MJ29" s="45">
        <f t="shared" si="315"/>
        <v>730.17572895876935</v>
      </c>
      <c r="MK29" s="45">
        <f t="shared" si="315"/>
        <v>732.72598490584483</v>
      </c>
      <c r="ML29" s="45"/>
      <c r="MM29" s="45"/>
      <c r="MN29" s="45">
        <f t="shared" ref="MN29:MR29" si="316">MN28/MN20</f>
        <v>735.38423826449309</v>
      </c>
      <c r="MO29" s="45">
        <f t="shared" si="316"/>
        <v>737.44499889383246</v>
      </c>
      <c r="MP29" s="45">
        <f t="shared" si="316"/>
        <v>739.9733609590055</v>
      </c>
      <c r="MQ29" s="45">
        <f t="shared" si="316"/>
        <v>738.42518522165051</v>
      </c>
      <c r="MR29" s="45">
        <f t="shared" si="316"/>
        <v>735.81712491722067</v>
      </c>
      <c r="MS29" s="45"/>
      <c r="MT29" s="45"/>
      <c r="MU29" s="45">
        <f t="shared" ref="MU29:MY29" si="317">MU28/MU20</f>
        <v>736.17825329439768</v>
      </c>
      <c r="MV29" s="45">
        <f t="shared" si="317"/>
        <v>735.42029269727652</v>
      </c>
      <c r="MW29" s="45">
        <f t="shared" ref="MW29" si="318">MW28/MW20</f>
        <v>735.42029269727652</v>
      </c>
      <c r="MX29" s="45">
        <f t="shared" si="317"/>
        <v>739.00726690479121</v>
      </c>
      <c r="MY29" s="45">
        <f t="shared" si="317"/>
        <v>740.02812106860063</v>
      </c>
      <c r="MZ29" s="45"/>
      <c r="NA29" s="45"/>
      <c r="NB29" s="45">
        <f t="shared" ref="NB29:NC29" si="319">NB28/NB20</f>
        <v>744.39840202476364</v>
      </c>
      <c r="NC29" s="45">
        <f t="shared" si="319"/>
        <v>744.39840202476364</v>
      </c>
    </row>
    <row r="30" spans="1:367" x14ac:dyDescent="0.25">
      <c r="A30" s="20" t="s">
        <v>33</v>
      </c>
      <c r="B30" s="27"/>
      <c r="C30" s="27">
        <f>C29/C2</f>
        <v>12.033485821665666</v>
      </c>
      <c r="D30" s="27">
        <f>D29/D2</f>
        <v>11.858479951579454</v>
      </c>
      <c r="E30" s="27">
        <f>E29/E2</f>
        <v>11.645101429392415</v>
      </c>
      <c r="F30" s="27"/>
      <c r="G30" s="27"/>
      <c r="H30" s="27">
        <f>H29/H2</f>
        <v>11.487970300674233</v>
      </c>
      <c r="I30" s="27">
        <f>I29/I2</f>
        <v>11.44333607851337</v>
      </c>
      <c r="J30" s="27">
        <f>J29/J2</f>
        <v>11.018767376155401</v>
      </c>
      <c r="K30" s="27">
        <f>K29/K2</f>
        <v>10.994351682607245</v>
      </c>
      <c r="L30" s="27">
        <f>L29/L2</f>
        <v>11.130372889218277</v>
      </c>
      <c r="M30" s="27"/>
      <c r="N30" s="27"/>
      <c r="O30" s="27">
        <f>O29/O2</f>
        <v>11.374755600863685</v>
      </c>
      <c r="P30" s="27">
        <f>P29/P2</f>
        <v>10.99503049549608</v>
      </c>
      <c r="Q30" s="27">
        <f>Q29/Q2</f>
        <v>10.829837005954674</v>
      </c>
      <c r="R30" s="27">
        <f>R29/R2</f>
        <v>10.740840376570558</v>
      </c>
      <c r="S30" s="27">
        <f>S29/S2</f>
        <v>10.424715238265803</v>
      </c>
      <c r="T30" s="27"/>
      <c r="U30" s="27"/>
      <c r="V30" s="27">
        <f>V29/V2</f>
        <v>10.364161086306218</v>
      </c>
      <c r="W30" s="27">
        <f>W29/W2</f>
        <v>10.591672438047363</v>
      </c>
      <c r="X30" s="27">
        <f>X29/X2</f>
        <v>10.547752357063166</v>
      </c>
      <c r="Y30" s="27">
        <f>Y29/Y2</f>
        <v>10.606358686063158</v>
      </c>
      <c r="Z30" s="27">
        <f>Z29/Z2</f>
        <v>10.565649694564749</v>
      </c>
      <c r="AA30" s="27"/>
      <c r="AB30" s="27"/>
      <c r="AC30" s="27">
        <f>AC29/AC2</f>
        <v>10.693271036169408</v>
      </c>
      <c r="AD30" s="27">
        <f>AD29/AD2</f>
        <v>10.474200029044958</v>
      </c>
      <c r="AE30" s="27">
        <f>AE29/AE2</f>
        <v>10.49828389802261</v>
      </c>
      <c r="AF30" s="27">
        <f>AF29/AF2</f>
        <v>10.8028622399562</v>
      </c>
      <c r="AG30" s="27">
        <f>AG29/AG2</f>
        <v>10.424085457521254</v>
      </c>
      <c r="AH30" s="27"/>
      <c r="AI30" s="27"/>
      <c r="AJ30" s="27">
        <f>AJ29/AJ2</f>
        <v>10.446455250695927</v>
      </c>
      <c r="AK30" s="27">
        <f>AK29/AK2</f>
        <v>10.540086134637901</v>
      </c>
      <c r="AL30" s="27">
        <f>AL29/AL2</f>
        <v>10.342451318857325</v>
      </c>
      <c r="AM30" s="27">
        <f>AM29/AM2</f>
        <v>10.471114188067407</v>
      </c>
      <c r="AN30" s="27">
        <f>AN29/AN2</f>
        <v>10.177830078831407</v>
      </c>
      <c r="AO30" s="27"/>
      <c r="AP30" s="27"/>
      <c r="AQ30" s="27">
        <f>AQ29/AQ2</f>
        <v>10.218564751009582</v>
      </c>
      <c r="AR30" s="27">
        <f>AR29/AR2</f>
        <v>10.095242990050137</v>
      </c>
      <c r="AS30" s="27">
        <f>AS29/AS2</f>
        <v>9.9114333715026159</v>
      </c>
      <c r="AT30" s="27">
        <f>AT29/AT2</f>
        <v>9.6401903160629114</v>
      </c>
      <c r="AU30" s="27">
        <f>AU29/AU2</f>
        <v>9.5065253700339145</v>
      </c>
      <c r="AV30" s="27"/>
      <c r="AW30" s="27"/>
      <c r="AX30" s="27">
        <f>AX29/AX2</f>
        <v>9.5346337965238153</v>
      </c>
      <c r="AY30" s="27">
        <f>AY29/AY2</f>
        <v>9.101428687666818</v>
      </c>
      <c r="AZ30" s="27">
        <v>9.101428687666818</v>
      </c>
      <c r="BA30" s="27">
        <f>BA29/BA2</f>
        <v>9.1625110728448362</v>
      </c>
      <c r="BB30" s="27">
        <f>BB29/BB2</f>
        <v>9.1912945940034128</v>
      </c>
      <c r="BC30" s="27"/>
      <c r="BD30" s="27"/>
      <c r="BE30" s="27">
        <f t="shared" ref="BE30:BJ30" si="320">BE29/BE2</f>
        <v>9.300905134716432</v>
      </c>
      <c r="BF30" s="27">
        <f t="shared" si="320"/>
        <v>9.3616693216306128</v>
      </c>
      <c r="BG30" s="86">
        <f t="shared" si="320"/>
        <v>9.1979974733100942</v>
      </c>
      <c r="BH30" s="27">
        <f t="shared" si="320"/>
        <v>9.1979974733100942</v>
      </c>
      <c r="BI30" s="62" t="e">
        <f t="shared" si="320"/>
        <v>#DIV/0!</v>
      </c>
      <c r="BJ30" s="27">
        <f t="shared" si="320"/>
        <v>9.1528049342771407</v>
      </c>
      <c r="BK30" s="27"/>
      <c r="BL30" s="27"/>
      <c r="BM30" s="27">
        <v>9.1528049342771407</v>
      </c>
      <c r="BN30" s="27">
        <v>9.1528049342771407</v>
      </c>
      <c r="BO30" s="27">
        <f>BO29/BO2</f>
        <v>9.0210677541537461</v>
      </c>
      <c r="BP30" s="27">
        <f>BP29/BP2</f>
        <v>8.9359578711914605</v>
      </c>
      <c r="BQ30" s="27">
        <f>BQ29/BQ2</f>
        <v>8.9675710212942441</v>
      </c>
      <c r="BR30" s="27"/>
      <c r="BS30" s="27"/>
      <c r="BT30" s="27">
        <f>BT29/BT2</f>
        <v>8.9825025692691156</v>
      </c>
      <c r="BU30" s="27">
        <f>BU29/BU2</f>
        <v>9.048490554017123</v>
      </c>
      <c r="BV30" s="27">
        <f>BV29/BV2</f>
        <v>8.8988690349961956</v>
      </c>
      <c r="BW30" s="27">
        <f>BW29/BW2</f>
        <v>8.9267607100131219</v>
      </c>
      <c r="BX30" s="27">
        <f>BX29/BX2</f>
        <v>8.9321027992138333</v>
      </c>
      <c r="BY30" s="27"/>
      <c r="BZ30" s="27"/>
      <c r="CA30" s="27">
        <f>CA29/CA2</f>
        <v>8.9361535606033922</v>
      </c>
      <c r="CB30" s="27">
        <f>CB29/CB2</f>
        <v>9.2052681130503604</v>
      </c>
      <c r="CC30" s="27">
        <f>CC29/CC2</f>
        <v>9.0532985018909837</v>
      </c>
      <c r="CD30" s="27">
        <f>CD29/CD2</f>
        <v>9.3159129487556775</v>
      </c>
      <c r="CE30" s="27">
        <f>CE29/CE2</f>
        <v>9.2252044455214683</v>
      </c>
      <c r="CF30" s="27"/>
      <c r="CG30" s="27"/>
      <c r="CH30" s="27">
        <f>CH29/CH2</f>
        <v>9.4030770483489388</v>
      </c>
      <c r="CI30" s="27">
        <f>CI29/CI2</f>
        <v>9.4039183218904974</v>
      </c>
      <c r="CJ30" s="27">
        <f>CJ29/CJ2</f>
        <v>9.2455608150943309</v>
      </c>
      <c r="CK30" s="27">
        <f>CK29/CK2</f>
        <v>9.2771315439787312</v>
      </c>
      <c r="CL30" s="27">
        <f>CL29/CL2</f>
        <v>9.3802676658998703</v>
      </c>
      <c r="CM30" s="27"/>
      <c r="CN30" s="27"/>
      <c r="CO30" s="27">
        <f>CO29/CO2</f>
        <v>9.2535779661653894</v>
      </c>
      <c r="CP30" s="27">
        <f>CP29/CP2</f>
        <v>9.2105566283927374</v>
      </c>
      <c r="CQ30" s="27">
        <f>CQ29/CQ2</f>
        <v>9.272498430742262</v>
      </c>
      <c r="CR30" s="27">
        <f>CR29/CR2</f>
        <v>9.1197606974792986</v>
      </c>
      <c r="CS30" s="27">
        <f>CS29/CS2</f>
        <v>9.019089495600463</v>
      </c>
      <c r="CT30" s="27"/>
      <c r="CU30" s="27"/>
      <c r="CV30" s="27">
        <f>CV29/CV2</f>
        <v>8.8052174916009331</v>
      </c>
      <c r="CW30" s="27">
        <f>CW29/CW2</f>
        <v>8.8881654297670387</v>
      </c>
      <c r="CX30" s="27">
        <f>CX29/CX2</f>
        <v>8.7991307738668976</v>
      </c>
      <c r="CY30" s="27">
        <f>CY29/CY2</f>
        <v>8.8984044454840134</v>
      </c>
      <c r="CZ30" s="27">
        <f>CZ29/CZ2</f>
        <v>8.7437313859236987</v>
      </c>
      <c r="DA30" s="27"/>
      <c r="DB30" s="27"/>
      <c r="DC30" s="27">
        <f>DC29/DC2</f>
        <v>8.7064157643065272</v>
      </c>
      <c r="DD30" s="27">
        <f>DD29/DD2</f>
        <v>8.5285548199020056</v>
      </c>
      <c r="DE30" s="27">
        <f>DE29/DE2</f>
        <v>8.4725258981977447</v>
      </c>
      <c r="DF30" s="27">
        <f>DF29/DF2</f>
        <v>8.4009080492093275</v>
      </c>
      <c r="DG30" s="27">
        <v>8.4009080492093275</v>
      </c>
      <c r="DH30" s="27"/>
      <c r="DI30" s="27"/>
      <c r="DJ30" s="27">
        <f>DJ29/DJ2</f>
        <v>8.0912637255205357</v>
      </c>
      <c r="DK30" s="27">
        <f>DK29/DK2</f>
        <v>7.9982224750371476</v>
      </c>
      <c r="DL30" s="27">
        <f>DL29/DL2</f>
        <v>7.9526619926875526</v>
      </c>
      <c r="DM30" s="27">
        <f>DM29/DM2</f>
        <v>7.9571177044277501</v>
      </c>
      <c r="DN30" s="27">
        <f>DN29/DN2</f>
        <v>8.2772636775178068</v>
      </c>
      <c r="DO30" s="27"/>
      <c r="DP30" s="27"/>
      <c r="DQ30" s="27">
        <f>DQ29/DQ2</f>
        <v>8.3455084832022699</v>
      </c>
      <c r="DR30" s="27">
        <f>DR29/DR2</f>
        <v>8.2528504818786708</v>
      </c>
      <c r="DS30" s="27">
        <v>8.2528504818786708</v>
      </c>
      <c r="DT30" s="27">
        <v>8.2528504818786708</v>
      </c>
      <c r="DU30" s="27">
        <f>DU29/DU2</f>
        <v>8.4216494087061395</v>
      </c>
      <c r="DV30" s="27"/>
      <c r="DW30" s="27"/>
      <c r="DX30" s="27">
        <f>DX29/DX2</f>
        <v>8.3256570775078718</v>
      </c>
      <c r="DY30" s="27">
        <f>DY29/DY2</f>
        <v>8.4332017002655242</v>
      </c>
      <c r="DZ30" s="27">
        <f t="shared" ref="DZ30:EA30" si="321">DZ29/DZ2</f>
        <v>8.4885774649356094</v>
      </c>
      <c r="EA30" s="27">
        <f t="shared" si="321"/>
        <v>8.4157862530674201</v>
      </c>
      <c r="EB30" s="27">
        <f>EB29/EB2</f>
        <v>8.4085134946801841</v>
      </c>
      <c r="EC30" s="27"/>
      <c r="ED30" s="27"/>
      <c r="EE30" s="27">
        <f>EE29/EE2</f>
        <v>8.3890700469892518</v>
      </c>
      <c r="EF30" s="27">
        <f>EF29/EF2</f>
        <v>8.2913374153057529</v>
      </c>
      <c r="EG30" s="27">
        <f t="shared" ref="EG30:EH30" si="322">EG29/EG2</f>
        <v>8.1801454322645739</v>
      </c>
      <c r="EH30" s="27">
        <f t="shared" si="322"/>
        <v>8.062845730965071</v>
      </c>
      <c r="EI30" s="27">
        <f>EI29/EI2</f>
        <v>7.9684554686138291</v>
      </c>
      <c r="EJ30" s="27"/>
      <c r="EK30" s="27"/>
      <c r="EL30" s="27">
        <f>EL29/EL2</f>
        <v>7.953741284379146</v>
      </c>
      <c r="EM30" s="27">
        <f>EM29/EM2</f>
        <v>7.9784093785407784</v>
      </c>
      <c r="EN30" s="27">
        <f t="shared" ref="EN30:EO30" si="323">EN29/EN2</f>
        <v>8.2295224311830264</v>
      </c>
      <c r="EO30" s="27">
        <f t="shared" si="323"/>
        <v>8.5611522742646358</v>
      </c>
      <c r="EP30" s="27">
        <f>EP29/EP2</f>
        <v>8.4852490498768756</v>
      </c>
      <c r="EQ30" s="27"/>
      <c r="ER30" s="27"/>
      <c r="ES30" s="27">
        <f>ES29/ES2</f>
        <v>8.5088854289548035</v>
      </c>
      <c r="ET30" s="27">
        <f>ET29/ET2</f>
        <v>8.3230920342158274</v>
      </c>
      <c r="EU30" s="27">
        <f t="shared" ref="EU30:EV30" si="324">EU29/EU2</f>
        <v>8.7195867031203047</v>
      </c>
      <c r="EV30" s="27">
        <f t="shared" si="324"/>
        <v>9.3266627037599754</v>
      </c>
      <c r="EW30" s="27">
        <f>EW29/EW2</f>
        <v>9.9072567773783238</v>
      </c>
      <c r="EX30" s="27"/>
      <c r="EY30" s="27"/>
      <c r="EZ30" s="27">
        <f>EZ29/EZ2</f>
        <v>10.125861953538195</v>
      </c>
      <c r="FA30" s="27">
        <f>FA29/FA2</f>
        <v>10.088912544007306</v>
      </c>
      <c r="FB30" s="27">
        <f t="shared" ref="FB30:FC30" si="325">FB29/FB2</f>
        <v>10.33833243825589</v>
      </c>
      <c r="FC30" s="27">
        <f t="shared" si="325"/>
        <v>10.133802159313076</v>
      </c>
      <c r="FD30" s="27">
        <f>FD29/FD2</f>
        <v>9.9140967279580714</v>
      </c>
      <c r="FE30" s="27"/>
      <c r="FF30" s="27"/>
      <c r="FG30" s="27">
        <f>FG29/FG2</f>
        <v>10.049025583153988</v>
      </c>
      <c r="FH30" s="27">
        <f>FH29/FH2</f>
        <v>9.965975784946103</v>
      </c>
      <c r="FI30" s="27">
        <f t="shared" ref="FI30:FJ30" si="326">FI29/FI2</f>
        <v>10.412658064474815</v>
      </c>
      <c r="FJ30" s="27">
        <f t="shared" si="326"/>
        <v>10.187197997862437</v>
      </c>
      <c r="FK30" s="27">
        <f>FK29/FK2</f>
        <v>9.9725418525766631</v>
      </c>
      <c r="FL30" s="27"/>
      <c r="FM30" s="27"/>
      <c r="FN30" s="27">
        <f>FN29/FN2</f>
        <v>10.126246958708304</v>
      </c>
      <c r="FO30" s="27">
        <f>FO29/FO2</f>
        <v>10.004524129182249</v>
      </c>
      <c r="FP30" s="27">
        <f t="shared" ref="FP30:FQ30" si="327">FP29/FP2</f>
        <v>9.61729574466721</v>
      </c>
      <c r="FQ30" s="27">
        <f t="shared" si="327"/>
        <v>9.61729574466721</v>
      </c>
      <c r="FR30" s="27">
        <f>FR29/FR2</f>
        <v>9.6282639614240377</v>
      </c>
      <c r="FS30" s="27"/>
      <c r="FT30" s="27"/>
      <c r="FU30" s="27">
        <f>FU29/FU2</f>
        <v>9.6787358970836781</v>
      </c>
      <c r="FV30" s="27">
        <f>FV29/FV2</f>
        <v>9.5528043300694598</v>
      </c>
      <c r="FW30" s="27">
        <f t="shared" ref="FW30:FX30" si="328">FW29/FW2</f>
        <v>9.3123618214732442</v>
      </c>
      <c r="FX30" s="27">
        <f t="shared" si="328"/>
        <v>9.3795944864741561</v>
      </c>
      <c r="FY30" s="27">
        <f>FY29/FY2</f>
        <v>9.6261938603811998</v>
      </c>
      <c r="FZ30" s="27"/>
      <c r="GA30" s="27"/>
      <c r="GB30" s="27">
        <f>GB29/GB2</f>
        <v>9.5788470722575898</v>
      </c>
      <c r="GC30" s="27">
        <f>GC29/GC2</f>
        <v>9.8910883122910818</v>
      </c>
      <c r="GD30" s="27">
        <f t="shared" ref="GD30:GE30" si="329">GD29/GD2</f>
        <v>9.5711979503593199</v>
      </c>
      <c r="GE30" s="27">
        <f t="shared" si="329"/>
        <v>9.7061741188344826</v>
      </c>
      <c r="GF30" s="27">
        <f>GF29/GF2</f>
        <v>9.5775672150304807</v>
      </c>
      <c r="GG30" s="27"/>
      <c r="GH30" s="27"/>
      <c r="GI30" s="27">
        <f>GI29/GI2</f>
        <v>9.6305364755503504</v>
      </c>
      <c r="GJ30" s="27">
        <f>GJ29/GJ2</f>
        <v>9.6764192235252526</v>
      </c>
      <c r="GK30" s="27">
        <f t="shared" ref="GK30:GL30" si="330">GK29/GK2</f>
        <v>9.3037068573157455</v>
      </c>
      <c r="GL30" s="27">
        <f t="shared" si="330"/>
        <v>9.4131950402796623</v>
      </c>
      <c r="GM30" s="27">
        <f>GM29/GM2</f>
        <v>9.4052771881669557</v>
      </c>
      <c r="GN30" s="27"/>
      <c r="GO30" s="27"/>
      <c r="GP30" s="27">
        <f>GP29/GP2</f>
        <v>9.4364594596851958</v>
      </c>
      <c r="GQ30" s="27">
        <f>GQ29/GQ2</f>
        <v>9.7070882004828469</v>
      </c>
      <c r="GR30" s="27">
        <f t="shared" ref="GR30:GS30" si="331">GR29/GR2</f>
        <v>9.8138668602378836</v>
      </c>
      <c r="GS30" s="27">
        <f t="shared" si="331"/>
        <v>10.122730657165347</v>
      </c>
      <c r="GT30" s="27">
        <f>GT29/GT2</f>
        <v>10.056959408421402</v>
      </c>
      <c r="GU30" s="27"/>
      <c r="GV30" s="27"/>
      <c r="GW30" s="27">
        <f>GW29/GW2</f>
        <v>9.9388064724992695</v>
      </c>
      <c r="GX30" s="27">
        <f>GX29/GX2</f>
        <v>9.7869487864462545</v>
      </c>
      <c r="GY30" s="27">
        <f t="shared" ref="GY30:GZ30" si="332">GY29/GY2</f>
        <v>9.8942130112235667</v>
      </c>
      <c r="GZ30" s="27">
        <f t="shared" si="332"/>
        <v>9.7955116498770352</v>
      </c>
      <c r="HA30" s="27">
        <f>HA29/HA2</f>
        <v>9.8127088760352876</v>
      </c>
      <c r="HB30" s="27"/>
      <c r="HC30" s="27"/>
      <c r="HD30" s="27">
        <f>HD29/HD2</f>
        <v>9.8137001125213175</v>
      </c>
      <c r="HE30" s="27">
        <f>HE29/HE2</f>
        <v>9.6628448334994808</v>
      </c>
      <c r="HF30" s="27">
        <f t="shared" ref="HF30:HG30" si="333">HF29/HF2</f>
        <v>9.6601036683196142</v>
      </c>
      <c r="HG30" s="27">
        <f t="shared" si="333"/>
        <v>9.4968861854009923</v>
      </c>
      <c r="HH30" s="27">
        <f>HH29/HH2</f>
        <v>10.01096601216973</v>
      </c>
      <c r="HI30" s="27"/>
      <c r="HJ30" s="27"/>
      <c r="HK30" s="27">
        <f>HK29/HK2</f>
        <v>10.422902637909456</v>
      </c>
      <c r="HL30" s="27">
        <f>HL29/HL2</f>
        <v>10.700306833438511</v>
      </c>
      <c r="HM30" s="27">
        <f t="shared" ref="HM30:HN30" si="334">HM29/HM2</f>
        <v>11.157741494776117</v>
      </c>
      <c r="HN30" s="27">
        <f t="shared" si="334"/>
        <v>11.27761549706767</v>
      </c>
      <c r="HO30" s="27">
        <f>HO29/HO2</f>
        <v>11.069234821171758</v>
      </c>
      <c r="HP30" s="27"/>
      <c r="HQ30" s="27"/>
      <c r="HR30" s="27">
        <f>HR29/HR2</f>
        <v>11.236277114466446</v>
      </c>
      <c r="HS30" s="27">
        <f>HS29/HS2</f>
        <v>10.798014758299578</v>
      </c>
      <c r="HT30" s="27">
        <f t="shared" ref="HT30:HU30" si="335">HT29/HT2</f>
        <v>11.034549518585681</v>
      </c>
      <c r="HU30" s="27">
        <f t="shared" si="335"/>
        <v>11.538596895078962</v>
      </c>
      <c r="HV30" s="27">
        <f>HV29/HV2</f>
        <v>11.531093465406208</v>
      </c>
      <c r="HW30" s="27"/>
      <c r="HX30" s="27"/>
      <c r="HY30" s="27">
        <f>HY29/HY2</f>
        <v>11.638590797098569</v>
      </c>
      <c r="HZ30" s="27">
        <f>HZ29/HZ2</f>
        <v>11.539098756659634</v>
      </c>
      <c r="IA30" s="27">
        <f t="shared" ref="IA30:IB30" si="336">IA29/IA2</f>
        <v>11.605055916891068</v>
      </c>
      <c r="IB30" s="27">
        <f t="shared" si="336"/>
        <v>11.678652733453461</v>
      </c>
      <c r="IC30" s="27">
        <f>IC29/IC2</f>
        <v>11.675301273929662</v>
      </c>
      <c r="ID30" s="27"/>
      <c r="IE30" s="27"/>
      <c r="IF30" s="27">
        <f>IF29/IF2</f>
        <v>11.684063896168766</v>
      </c>
      <c r="IG30" s="27">
        <f>IG29/IG2</f>
        <v>11.525030258865847</v>
      </c>
      <c r="IH30" s="27">
        <f t="shared" ref="IH30:II30" si="337">IH29/IH2</f>
        <v>11.536675465251445</v>
      </c>
      <c r="II30" s="27">
        <f t="shared" si="337"/>
        <v>11.503181266261706</v>
      </c>
      <c r="IJ30" s="27">
        <f>IJ29/IJ2</f>
        <v>11.827641892447174</v>
      </c>
      <c r="IK30" s="27"/>
      <c r="IL30" s="27"/>
      <c r="IM30" s="27">
        <f>IM29/IM2</f>
        <v>11.771886016481046</v>
      </c>
      <c r="IN30" s="27">
        <f>IN29/IN2</f>
        <v>12.156115644531839</v>
      </c>
      <c r="IO30" s="27">
        <f t="shared" ref="IO30" si="338">IO29/IO2</f>
        <v>11.78288088801542</v>
      </c>
      <c r="IP30" s="114">
        <f>IP29/IP2</f>
        <v>11.846565532068208</v>
      </c>
      <c r="IQ30" s="27">
        <f>IQ29/IQ2</f>
        <v>11.793318471833146</v>
      </c>
      <c r="IR30" s="27"/>
      <c r="IS30" s="27"/>
      <c r="IT30" s="27">
        <f>IT29/IT2</f>
        <v>11.562478162349242</v>
      </c>
      <c r="IU30" s="27">
        <f>IU29/IU2</f>
        <v>11.504877346502608</v>
      </c>
      <c r="IV30" s="27">
        <f t="shared" ref="IV30" si="339">IV29/IV2</f>
        <v>11.940474041190862</v>
      </c>
      <c r="IW30" s="27">
        <f>IW29/IW2</f>
        <v>12.270708618452451</v>
      </c>
      <c r="IX30" s="27">
        <f>IX29/IX2</f>
        <v>12.26635225988691</v>
      </c>
      <c r="IY30" s="27"/>
      <c r="IZ30" s="27"/>
      <c r="JA30" s="27">
        <f>JA29/JA2</f>
        <v>10.635362286065167</v>
      </c>
      <c r="JB30" s="27">
        <f>JB29/JB2</f>
        <v>11.336894818840674</v>
      </c>
      <c r="JC30" s="27">
        <f t="shared" ref="JC30" si="340">JC29/JC2</f>
        <v>11.513537386988874</v>
      </c>
      <c r="JD30" s="27">
        <f>JD29/JD2</f>
        <v>11.275867403617267</v>
      </c>
      <c r="JE30" s="27">
        <f>JE29/JE2</f>
        <v>10.697095786987333</v>
      </c>
      <c r="JF30" s="27"/>
      <c r="JG30" s="27"/>
      <c r="JH30" s="27">
        <f>JH29/JH2</f>
        <v>11.099120484604471</v>
      </c>
      <c r="JI30" s="27">
        <f>JI29/JI2</f>
        <v>11.396419199501839</v>
      </c>
      <c r="JJ30" s="27">
        <f t="shared" ref="JJ30" si="341">JJ29/JJ2</f>
        <v>11.590288270288674</v>
      </c>
      <c r="JK30" s="27">
        <f>JK29/JK2</f>
        <v>11.147085703607354</v>
      </c>
      <c r="JL30" s="27">
        <f>JL29/JL2</f>
        <v>11.425026361081512</v>
      </c>
      <c r="JM30" s="27"/>
      <c r="JN30" s="27"/>
      <c r="JO30" s="27">
        <f>JO29/JO2</f>
        <v>11.956732435788039</v>
      </c>
      <c r="JP30" s="27">
        <f>JP29/JP2</f>
        <v>12.20558139022817</v>
      </c>
      <c r="JQ30" s="27">
        <f t="shared" ref="JQ30" si="342">JQ29/JQ2</f>
        <v>12.680650609184163</v>
      </c>
      <c r="JR30" s="27">
        <f>JR29/JR2</f>
        <v>12.676255997987077</v>
      </c>
      <c r="JS30" s="27">
        <f>JS29/JS2</f>
        <v>12.656996381098939</v>
      </c>
      <c r="JT30" s="27"/>
      <c r="JU30" s="27"/>
      <c r="JV30" s="27">
        <f>JV29/JV2</f>
        <v>12.637060771309322</v>
      </c>
      <c r="JW30" s="27">
        <f>JW29/JW2</f>
        <v>12.815246664506422</v>
      </c>
      <c r="JX30" s="27">
        <f t="shared" ref="JX30" si="343">JX29/JX2</f>
        <v>12.770791443043825</v>
      </c>
      <c r="JY30" s="27">
        <f>JY29/JY2</f>
        <v>12.749372586924194</v>
      </c>
      <c r="JZ30" s="27">
        <f>JZ29/JZ2</f>
        <v>12.478067431693763</v>
      </c>
      <c r="KA30" s="27"/>
      <c r="KB30" s="27"/>
      <c r="KC30" s="27">
        <f>KC29/KC2</f>
        <v>12.790824143332488</v>
      </c>
      <c r="KD30" s="27">
        <f>KD29/KD2</f>
        <v>12.721451227043474</v>
      </c>
      <c r="KE30" s="27">
        <f t="shared" ref="KE30" si="344">KE29/KE2</f>
        <v>12.584968327085438</v>
      </c>
      <c r="KF30" s="27">
        <f>KF29/KF2</f>
        <v>12.48203668828938</v>
      </c>
      <c r="KG30" s="27">
        <f>KG29/KG2</f>
        <v>12.609911343130225</v>
      </c>
      <c r="KH30" s="27"/>
      <c r="KI30" s="27"/>
      <c r="KJ30" s="27">
        <f>KJ29/KJ2</f>
        <v>12.503320143929367</v>
      </c>
      <c r="KK30" s="27">
        <f>KK29/KK2</f>
        <v>12.709900417930225</v>
      </c>
      <c r="KL30" s="27">
        <f t="shared" ref="KL30" si="345">KL29/KL2</f>
        <v>12.446199995675146</v>
      </c>
      <c r="KM30" s="27">
        <f>KM29/KM2</f>
        <v>12.539927432329879</v>
      </c>
      <c r="KN30" s="27">
        <f>KN29/KN2</f>
        <v>12.254593724860504</v>
      </c>
      <c r="KO30" s="27"/>
      <c r="KP30" s="27"/>
      <c r="KQ30" s="27">
        <f>KQ29/KQ2</f>
        <v>12.449951551931976</v>
      </c>
      <c r="KR30" s="27">
        <f>KR29/KR2</f>
        <v>12.397923576247962</v>
      </c>
      <c r="KS30" s="27">
        <f t="shared" ref="KS30" si="346">KS29/KS2</f>
        <v>12.522827266476536</v>
      </c>
      <c r="KT30" s="27">
        <f>KT29/KT2</f>
        <v>12.647788685092515</v>
      </c>
      <c r="KU30" s="27">
        <f>KU29/KU2</f>
        <v>12.427607809324575</v>
      </c>
      <c r="KV30" s="27"/>
      <c r="KW30" s="27"/>
      <c r="KX30" s="27">
        <f>KX29/KX2</f>
        <v>12.297556664590878</v>
      </c>
      <c r="KY30" s="27">
        <f>KY29/KY2</f>
        <v>12.00640828855035</v>
      </c>
      <c r="KZ30" s="27">
        <f t="shared" ref="KZ30" si="347">KZ29/KZ2</f>
        <v>12.243658338955782</v>
      </c>
      <c r="LA30" s="27">
        <f>LA29/LA2</f>
        <v>11.964744597266618</v>
      </c>
      <c r="LB30" s="27">
        <f>LB29/LB2</f>
        <v>11.741311302598939</v>
      </c>
      <c r="LC30" s="27"/>
      <c r="LD30" s="27"/>
      <c r="LE30" s="27">
        <f>LE29/LE2</f>
        <v>11.803624469692179</v>
      </c>
      <c r="LF30" s="27">
        <f>LF29/LF2</f>
        <v>11.77064827767745</v>
      </c>
      <c r="LG30" s="27">
        <f t="shared" ref="LG30" si="348">LG29/LG2</f>
        <v>11.709059373714739</v>
      </c>
      <c r="LH30" s="27">
        <f>LH29/LH2</f>
        <v>11.708878132076912</v>
      </c>
      <c r="LI30" s="27">
        <f>LI29/LI2</f>
        <v>11.520204266441549</v>
      </c>
      <c r="LJ30" s="27"/>
      <c r="LK30" s="27"/>
      <c r="LL30" s="27">
        <f>LL29/LL2</f>
        <v>11.679991635134646</v>
      </c>
      <c r="LM30" s="27">
        <f>LM29/LM2</f>
        <v>11.900251792940708</v>
      </c>
      <c r="LN30" s="27">
        <f t="shared" ref="LN30" si="349">LN29/LN2</f>
        <v>11.630191336094683</v>
      </c>
      <c r="LO30" s="27">
        <f>LO29/LO2</f>
        <v>11.350425973299586</v>
      </c>
      <c r="LP30" s="27">
        <f>LP29/LP2</f>
        <v>11.503573043732354</v>
      </c>
      <c r="LQ30" s="27"/>
      <c r="LR30" s="27"/>
      <c r="LS30" s="27">
        <f>LS29/LS2</f>
        <v>11.386617689028446</v>
      </c>
      <c r="LT30" s="27">
        <f>LT29/LT2</f>
        <v>11.15222071556736</v>
      </c>
      <c r="LU30" s="27">
        <f t="shared" ref="LU30" si="350">LU29/LU2</f>
        <v>11.17748476659081</v>
      </c>
      <c r="LV30" s="27">
        <f>LV29/LV2</f>
        <v>11.209590363933282</v>
      </c>
      <c r="LW30" s="27">
        <f>LW29/LW2</f>
        <v>11.273290266555433</v>
      </c>
      <c r="LX30" s="27"/>
      <c r="LY30" s="27"/>
      <c r="LZ30" s="27">
        <f t="shared" ref="LZ30:MD30" si="351">LZ29/LZ2</f>
        <v>11.267687637384974</v>
      </c>
      <c r="MA30" s="27">
        <f t="shared" si="351"/>
        <v>11.939426131835285</v>
      </c>
      <c r="MB30" s="27">
        <f t="shared" si="351"/>
        <v>11.548830728220041</v>
      </c>
      <c r="MC30" s="27">
        <f t="shared" si="351"/>
        <v>11.420566012987168</v>
      </c>
      <c r="MD30" s="27">
        <f t="shared" si="351"/>
        <v>11.338201322537618</v>
      </c>
      <c r="ME30" s="27"/>
      <c r="MF30" s="27"/>
      <c r="MG30" s="27">
        <f t="shared" ref="MG30:MK30" si="352">MG29/MG2</f>
        <v>11.439578070853933</v>
      </c>
      <c r="MH30" s="27">
        <f t="shared" si="352"/>
        <v>11.444536358455245</v>
      </c>
      <c r="MI30" s="27">
        <f t="shared" si="352"/>
        <v>11.4421414159888</v>
      </c>
      <c r="MJ30" s="27">
        <f t="shared" si="352"/>
        <v>11.37345372209921</v>
      </c>
      <c r="MK30" s="27">
        <f t="shared" si="352"/>
        <v>11.234682381261036</v>
      </c>
      <c r="ML30" s="27"/>
      <c r="MM30" s="27"/>
      <c r="MN30" s="27">
        <f t="shared" ref="MN30:MR30" si="353">MN29/MN2</f>
        <v>11.254732755807975</v>
      </c>
      <c r="MO30" s="27">
        <f t="shared" si="353"/>
        <v>11.156505278272807</v>
      </c>
      <c r="MP30" s="27">
        <f t="shared" si="353"/>
        <v>11.182913117107534</v>
      </c>
      <c r="MQ30" s="27">
        <f t="shared" si="353"/>
        <v>11.097462957944852</v>
      </c>
      <c r="MR30" s="27">
        <f t="shared" si="353"/>
        <v>11.125145523393115</v>
      </c>
      <c r="MS30" s="27"/>
      <c r="MT30" s="27"/>
      <c r="MU30" s="27">
        <f>MU29/MU2</f>
        <v>11.088691870679284</v>
      </c>
      <c r="MV30" s="27">
        <f t="shared" ref="MV30:MY30" si="354">MV29/MV2</f>
        <v>10.943754355614233</v>
      </c>
      <c r="MW30" s="27">
        <f t="shared" ref="MW30" si="355">MW29/MW2</f>
        <v>10.943754355614233</v>
      </c>
      <c r="MX30" s="27">
        <f t="shared" si="354"/>
        <v>10.880554577514593</v>
      </c>
      <c r="MY30" s="27">
        <f t="shared" si="354"/>
        <v>10.857220086100362</v>
      </c>
      <c r="MZ30" s="27"/>
      <c r="NA30" s="27"/>
      <c r="NB30" s="27">
        <f t="shared" ref="NB30:NC30" si="356">NB29/NB2</f>
        <v>10.921338057875055</v>
      </c>
      <c r="NC30" s="27">
        <f t="shared" si="356"/>
        <v>10.921338057875055</v>
      </c>
    </row>
    <row r="31" spans="1:367" x14ac:dyDescent="0.25">
      <c r="A31" s="42" t="s">
        <v>103</v>
      </c>
      <c r="B31" s="46"/>
      <c r="C31" s="46"/>
      <c r="D31" s="46">
        <f>(D29/C29)-1</f>
        <v>4.1213937804420731E-3</v>
      </c>
      <c r="E31" s="46">
        <f>(E29/D29)-1</f>
        <v>1.4884116521369783E-3</v>
      </c>
      <c r="F31" s="46"/>
      <c r="G31" s="46"/>
      <c r="H31" s="46">
        <f>(H29/E29)-1</f>
        <v>-8.8253115203247301E-3</v>
      </c>
      <c r="I31" s="46">
        <f>(I29/H29)-1</f>
        <v>2.0266093267033991E-2</v>
      </c>
      <c r="J31" s="46">
        <f>(J29/I29)-1</f>
        <v>7.5010831889081864E-3</v>
      </c>
      <c r="K31" s="46">
        <f>(K29/J29)-1</f>
        <v>1.6817663972223951E-3</v>
      </c>
      <c r="L31" s="46">
        <f>(L29/K29)-1</f>
        <v>-7.324034681458369E-3</v>
      </c>
      <c r="M31" s="46"/>
      <c r="N31" s="46"/>
      <c r="O31" s="46">
        <f>(O29/L29)-1</f>
        <v>-3.2207847978956705E-3</v>
      </c>
      <c r="P31" s="46">
        <f>(P29/O29)-1</f>
        <v>-6.3460562543864452E-3</v>
      </c>
      <c r="Q31" s="46">
        <f>(Q29/P29)-1</f>
        <v>-3.9791364198525914E-3</v>
      </c>
      <c r="R31" s="46">
        <f>(R29/Q29)-1</f>
        <v>-1.0482068745344297E-2</v>
      </c>
      <c r="S31" s="46">
        <f>(S29/R29)-1</f>
        <v>-5.3185784303189099E-3</v>
      </c>
      <c r="T31" s="46"/>
      <c r="U31" s="46"/>
      <c r="V31" s="46">
        <f>(V29/S29)-1</f>
        <v>-5.8087104132407141E-3</v>
      </c>
      <c r="W31" s="46">
        <f>(W29/V29)-1</f>
        <v>2.3928533446773148E-3</v>
      </c>
      <c r="X31" s="46">
        <f>(X29/W29)-1</f>
        <v>-9.9760469584903033E-3</v>
      </c>
      <c r="Y31" s="46">
        <f>(Y29/X29)-1</f>
        <v>4.7339468951657082E-3</v>
      </c>
      <c r="Z31" s="46">
        <f>(Z29/Y29)-1</f>
        <v>5.1303862409952661E-3</v>
      </c>
      <c r="AA31" s="46"/>
      <c r="AB31" s="46"/>
      <c r="AC31" s="46">
        <f>(AC29/Z29)-1</f>
        <v>6.8247510973127312E-3</v>
      </c>
      <c r="AD31" s="46">
        <f>(AD29/AC29)-1</f>
        <v>-2.0486809544381201E-2</v>
      </c>
      <c r="AE31" s="46">
        <f>(AE29/AD29)-1</f>
        <v>5.8953375686443543E-3</v>
      </c>
      <c r="AF31" s="46">
        <f>(AF29/AE29)-1</f>
        <v>1.7307481651878565E-2</v>
      </c>
      <c r="AG31" s="46">
        <f>(AG29/AF29)-1</f>
        <v>-4.7695620179335485E-3</v>
      </c>
      <c r="AH31" s="46"/>
      <c r="AI31" s="46"/>
      <c r="AJ31" s="46">
        <f>(AJ29/AG29)-1</f>
        <v>-1.6869371207792749E-3</v>
      </c>
      <c r="AK31" s="46">
        <f>(AK29/AJ29)-1</f>
        <v>4.0829658664054413E-4</v>
      </c>
      <c r="AL31" s="46">
        <f>(AL29/AK29)-1</f>
        <v>-7.5102658309920134E-3</v>
      </c>
      <c r="AM31" s="46">
        <f>(AM29/AL29)-1</f>
        <v>-4.6786770637267105E-3</v>
      </c>
      <c r="AN31" s="46">
        <f>(AN29/AM29)-1</f>
        <v>-2.0596317115372575E-2</v>
      </c>
      <c r="AO31" s="46"/>
      <c r="AP31" s="46"/>
      <c r="AQ31" s="46">
        <f>(AQ29/AN29)-1</f>
        <v>-5.5365357868834009E-3</v>
      </c>
      <c r="AR31" s="46">
        <f>(AR29/AQ29)-1</f>
        <v>2.5473949534764451E-3</v>
      </c>
      <c r="AS31" s="46">
        <f>(AS29/AR29)-1</f>
        <v>5.0973869184955944E-4</v>
      </c>
      <c r="AT31" s="46">
        <f>(AT29/AS29)-1</f>
        <v>-1.2687733425158387E-2</v>
      </c>
      <c r="AU31" s="46">
        <f>(AU29/AT29)-1</f>
        <v>1.1792136788786767E-2</v>
      </c>
      <c r="AV31" s="46"/>
      <c r="AW31" s="46"/>
      <c r="AX31" s="46">
        <f>(AX29/AU29)-1</f>
        <v>2.9567507996668407E-3</v>
      </c>
      <c r="AY31" s="46">
        <f>(AY29/AX29)-1</f>
        <v>-4.2553191489361653E-2</v>
      </c>
      <c r="AZ31" s="46">
        <v>-4.2553191489361653E-2</v>
      </c>
      <c r="BA31" s="46">
        <f>(BA29/AZ29)-1</f>
        <v>1.6104238473116483E-2</v>
      </c>
      <c r="BB31" s="46">
        <f>(BB29/BA29)-1</f>
        <v>3.8892763263773666E-3</v>
      </c>
      <c r="BC31" s="46"/>
      <c r="BD31" s="46"/>
      <c r="BE31" s="46">
        <f>(BE29/BB29)-1</f>
        <v>-1.6870379451687234E-2</v>
      </c>
      <c r="BF31" s="46">
        <f>(BF29/BE29)-1</f>
        <v>6.5331476919781029E-3</v>
      </c>
      <c r="BG31" s="87">
        <f>(BG29/BF29)-1</f>
        <v>-9.0952865015248019E-4</v>
      </c>
      <c r="BH31" s="46">
        <f>(BH29/BG29)-1</f>
        <v>0</v>
      </c>
      <c r="BI31" s="63" t="e">
        <f>(BI29/BH29)-1</f>
        <v>#DIV/0!</v>
      </c>
      <c r="BJ31" s="46">
        <f>(BJ29/BH29)-1</f>
        <v>-1.1816331385973711E-2</v>
      </c>
      <c r="BK31" s="46"/>
      <c r="BL31" s="46"/>
      <c r="BM31" s="46">
        <v>-1.1816331385973711E-2</v>
      </c>
      <c r="BN31" s="46">
        <v>-1.1816331385973711E-2</v>
      </c>
      <c r="BO31" s="46">
        <f>(BO29/BN29)-1</f>
        <v>-1.2297650130548399E-2</v>
      </c>
      <c r="BP31" s="46">
        <f>(BP29/BO29)-1</f>
        <v>-4.7812077746595127E-3</v>
      </c>
      <c r="BQ31" s="46">
        <f>(BQ29/BP29)-1</f>
        <v>-4.9385908209439444E-3</v>
      </c>
      <c r="BR31" s="46"/>
      <c r="BS31" s="46"/>
      <c r="BT31" s="46">
        <f>(BT29/BQ29)-1</f>
        <v>1.4463944718001942E-2</v>
      </c>
      <c r="BU31" s="46">
        <f>(BU29/BT29)-1</f>
        <v>8.7079683155850685E-3</v>
      </c>
      <c r="BV31" s="46">
        <f>(BV29/BU29)-1</f>
        <v>-3.5544404369871607E-3</v>
      </c>
      <c r="BW31" s="46">
        <f>(BW29/BV29)-1</f>
        <v>-1.6177851998745441E-3</v>
      </c>
      <c r="BX31" s="46">
        <f>(BX29/BW29)-1</f>
        <v>-4.4338958295297992E-4</v>
      </c>
      <c r="BY31" s="46"/>
      <c r="BZ31" s="46"/>
      <c r="CA31" s="46">
        <f>(CA29/BX29)-1</f>
        <v>6.1142017424162809E-3</v>
      </c>
      <c r="CB31" s="46">
        <f>(CB29/CA29)-1</f>
        <v>3.1182891035480109E-2</v>
      </c>
      <c r="CC31" s="46">
        <f>(CC29/CB29)-1</f>
        <v>-3.5625692721803492E-3</v>
      </c>
      <c r="CD31" s="46">
        <f>(CD29/CC29)-1</f>
        <v>1.9393512779183775E-2</v>
      </c>
      <c r="CE31" s="46">
        <f>(CE29/CD29)-1</f>
        <v>-2.1848912707410073E-2</v>
      </c>
      <c r="CF31" s="46"/>
      <c r="CG31" s="46"/>
      <c r="CH31" s="46">
        <f>(CH29/CE29)-1</f>
        <v>2.2018297349120086E-2</v>
      </c>
      <c r="CI31" s="46">
        <f>(CI29/CH29)-1</f>
        <v>1.1398320682205032E-2</v>
      </c>
      <c r="CJ31" s="46">
        <f>(CJ29/CI29)-1</f>
        <v>-1.8864571167420019E-2</v>
      </c>
      <c r="CK31" s="46">
        <f>(CK29/CJ29)-1</f>
        <v>-7.3842586758738893E-3</v>
      </c>
      <c r="CL31" s="46">
        <f>(CL29/CK29)-1</f>
        <v>1.8350272045991156E-2</v>
      </c>
      <c r="CM31" s="46"/>
      <c r="CN31" s="46"/>
      <c r="CO31" s="46">
        <f>(CO29/CL29)-1</f>
        <v>7.3683394089816279E-3</v>
      </c>
      <c r="CP31" s="46">
        <f>(CP29/CO29)-1</f>
        <v>5.4322520564942245E-4</v>
      </c>
      <c r="CQ31" s="46">
        <f>(CQ29/CP29)-1</f>
        <v>5.8543439231910632E-3</v>
      </c>
      <c r="CR31" s="46">
        <f>(CR29/CQ29)-1</f>
        <v>-1.5194998206323862E-2</v>
      </c>
      <c r="CS31" s="46">
        <f>(CS29/CR29)-1</f>
        <v>2.3563530904475716E-3</v>
      </c>
      <c r="CT31" s="46"/>
      <c r="CU31" s="46"/>
      <c r="CV31" s="46">
        <f>(CV29/CS29)-1</f>
        <v>-1.3164809579244929E-2</v>
      </c>
      <c r="CW31" s="46">
        <f>(CW29/CV29)-1</f>
        <v>2.4636929460579715E-3</v>
      </c>
      <c r="CX31" s="46">
        <f>(CX29/CW29)-1</f>
        <v>5.6856710656720821E-3</v>
      </c>
      <c r="CY31" s="46">
        <f>(CY29/CX29)-1</f>
        <v>-1.406396499635254E-3</v>
      </c>
      <c r="CZ31" s="46">
        <f>(CZ29/CY29)-1</f>
        <v>-7.3936197714699059E-3</v>
      </c>
      <c r="DA31" s="46"/>
      <c r="DB31" s="46"/>
      <c r="DC31" s="46">
        <f>(DC29/CZ29)-1</f>
        <v>-9.4168396832501333E-3</v>
      </c>
      <c r="DD31" s="46">
        <f>(DD29/DC29)-1</f>
        <v>-1.2997301464919064E-2</v>
      </c>
      <c r="DE31" s="46">
        <f>(DE29/DD29)-1</f>
        <v>-7.954719290194201E-3</v>
      </c>
      <c r="DF31" s="46">
        <f>(DF29/DE29)-1</f>
        <v>-3.6073569759170754E-3</v>
      </c>
      <c r="DG31" s="46">
        <v>-3.6073569759170754E-3</v>
      </c>
      <c r="DH31" s="46"/>
      <c r="DI31" s="46"/>
      <c r="DJ31" s="46">
        <f>(DJ29/DG29)-1</f>
        <v>-9.1565726145149684E-3</v>
      </c>
      <c r="DK31" s="46">
        <f>(DK29/DJ29)-1</f>
        <v>-5.2240509218167697E-3</v>
      </c>
      <c r="DL31" s="46">
        <f>(DL29/DK29)-1</f>
        <v>-4.8956519544753885E-3</v>
      </c>
      <c r="DM31" s="46">
        <f>(DM29/DL29)-1</f>
        <v>-2.3916217713108034E-3</v>
      </c>
      <c r="DN31" s="46">
        <f>(DN29/DM29)-1</f>
        <v>9.4536213468869867E-3</v>
      </c>
      <c r="DO31" s="46"/>
      <c r="DP31" s="46"/>
      <c r="DQ31" s="46">
        <f>(DQ29/DN29)-1</f>
        <v>-2.7946444450099861E-4</v>
      </c>
      <c r="DR31" s="46">
        <f>(DR29/DQ29)-1</f>
        <v>-2.2560202788339812E-3</v>
      </c>
      <c r="DS31" s="46">
        <v>-2.2560202788339812E-3</v>
      </c>
      <c r="DT31" s="46">
        <v>-2.2560202788339812E-3</v>
      </c>
      <c r="DU31" s="46">
        <f>(DU29/DT29)-1</f>
        <v>1.6503745080613808E-3</v>
      </c>
      <c r="DV31" s="46"/>
      <c r="DW31" s="46"/>
      <c r="DX31" s="46">
        <f>(DX29/DU29)-1</f>
        <v>-5.9564372428763113E-3</v>
      </c>
      <c r="DY31" s="46">
        <f>(DY29/DX29)-1</f>
        <v>-6.4197407026604925E-3</v>
      </c>
      <c r="DZ31" s="46">
        <f t="shared" ref="DZ31:EA31" si="357">(DZ29/DY29)-1</f>
        <v>1.3624463028392597E-2</v>
      </c>
      <c r="EA31" s="46">
        <f t="shared" si="357"/>
        <v>-8.2934207209478528E-3</v>
      </c>
      <c r="EB31" s="46">
        <f>(EB29/EA29)-1</f>
        <v>2.4005053695514977E-3</v>
      </c>
      <c r="EC31" s="46"/>
      <c r="ED31" s="46"/>
      <c r="EE31" s="46">
        <f>(EE29/EB29)-1</f>
        <v>-7.8220974252263265E-3</v>
      </c>
      <c r="EF31" s="46">
        <f>(EF29/EE29)-1</f>
        <v>2.5637803192157804E-3</v>
      </c>
      <c r="EG31" s="46">
        <f t="shared" ref="EG31" si="358">(EG29/EF29)-1</f>
        <v>-6.0707504746676522E-3</v>
      </c>
      <c r="EH31" s="46">
        <f t="shared" ref="EH31" si="359">(EH29/EG29)-1</f>
        <v>-2.666002242431742E-3</v>
      </c>
      <c r="EI31" s="46">
        <f>(EI29/EH29)-1</f>
        <v>-1.7286550280355639E-2</v>
      </c>
      <c r="EJ31" s="46"/>
      <c r="EK31" s="46"/>
      <c r="EL31" s="46">
        <f>(EL29/EI29)-1</f>
        <v>-5.1640562200081508E-3</v>
      </c>
      <c r="EM31" s="46">
        <f>(EM29/EL29)-1</f>
        <v>6.0283774842551097E-3</v>
      </c>
      <c r="EN31" s="46">
        <f t="shared" ref="EN31" si="360">(EN29/EM29)-1</f>
        <v>1.4468614045991313E-2</v>
      </c>
      <c r="EO31" s="46">
        <f t="shared" ref="EO31" si="361">(EO29/EN29)-1</f>
        <v>-7.0352999259442051E-3</v>
      </c>
      <c r="EP31" s="46">
        <f>(EP29/EO29)-1</f>
        <v>4.7372206651952187E-3</v>
      </c>
      <c r="EQ31" s="46"/>
      <c r="ER31" s="46"/>
      <c r="ES31" s="46">
        <f>(ES29/EP29)-1</f>
        <v>2.7855845996966888E-3</v>
      </c>
      <c r="ET31" s="46">
        <f>(ET29/ES29)-1</f>
        <v>-1.6140246324990448E-3</v>
      </c>
      <c r="EU31" s="46">
        <f t="shared" ref="EU31" si="362">(EU29/ET29)-1</f>
        <v>3.7775674124460812E-2</v>
      </c>
      <c r="EV31" s="46">
        <f t="shared" ref="EV31" si="363">(EV29/EU29)-1</f>
        <v>6.168643150288311E-3</v>
      </c>
      <c r="EW31" s="46">
        <f>(EW29/EV29)-1</f>
        <v>7.9433560044666063E-3</v>
      </c>
      <c r="EX31" s="46"/>
      <c r="EY31" s="46"/>
      <c r="EZ31" s="46">
        <f>(EZ29/EW29)-1</f>
        <v>1.0358974358974482E-2</v>
      </c>
      <c r="FA31" s="46">
        <f>(FA29/EZ29)-1</f>
        <v>7.569690236908011E-3</v>
      </c>
      <c r="FB31" s="46">
        <f t="shared" ref="FB31" si="364">(FB29/FA29)-1</f>
        <v>2.5642353916286442E-3</v>
      </c>
      <c r="FC31" s="46">
        <f t="shared" ref="FC31" si="365">(FC29/FB29)-1</f>
        <v>-2.9698112233039753E-3</v>
      </c>
      <c r="FD31" s="46">
        <f>(FD29/FC29)-1</f>
        <v>4.0188757519188378E-3</v>
      </c>
      <c r="FE31" s="46"/>
      <c r="FF31" s="46"/>
      <c r="FG31" s="46">
        <f>(FG29/FD29)-1</f>
        <v>-2.4055249476215845E-3</v>
      </c>
      <c r="FH31" s="46">
        <f>(FH29/FG29)-1</f>
        <v>-8.2644628099173278E-3</v>
      </c>
      <c r="FI31" s="46">
        <f t="shared" ref="FI31" si="366">(FI29/FH29)-1</f>
        <v>5.9062288598636936E-3</v>
      </c>
      <c r="FJ31" s="46">
        <f t="shared" ref="FJ31" si="367">(FJ29/FI29)-1</f>
        <v>2.0819236974967126E-4</v>
      </c>
      <c r="FK31" s="46">
        <f>(FK29/FJ29)-1</f>
        <v>-9.8943571244524131E-3</v>
      </c>
      <c r="FL31" s="46"/>
      <c r="FM31" s="46"/>
      <c r="FN31" s="46">
        <f>(FN29/FK29)-1</f>
        <v>-2.1084027563509355E-3</v>
      </c>
      <c r="FO31" s="46">
        <f>(FO29/FN29)-1</f>
        <v>7.4342701722573956E-3</v>
      </c>
      <c r="FP31" s="46">
        <f t="shared" ref="FP31" si="368">(FP29/FO29)-1</f>
        <v>-2.9700413223139321E-3</v>
      </c>
      <c r="FQ31" s="46">
        <f t="shared" ref="FQ31" si="369">(FQ29/FP29)-1</f>
        <v>0</v>
      </c>
      <c r="FR31" s="46">
        <f>(FR29/FQ29)-1</f>
        <v>1.279066725955369E-2</v>
      </c>
      <c r="FS31" s="46"/>
      <c r="FT31" s="46"/>
      <c r="FU31" s="46">
        <f>(FU29/FR29)-1</f>
        <v>0</v>
      </c>
      <c r="FV31" s="46">
        <f>(FV29/FU29)-1</f>
        <v>-1.0119886858137361E-2</v>
      </c>
      <c r="FW31" s="46">
        <f t="shared" ref="FW31" si="370">(FW29/FV29)-1</f>
        <v>-3.5901972006868732E-3</v>
      </c>
      <c r="FX31" s="46">
        <f t="shared" ref="FX31" si="371">(FX29/FW29)-1</f>
        <v>-5.2019979813143769E-3</v>
      </c>
      <c r="FY31" s="46">
        <f>(FY29/FX29)-1</f>
        <v>1.1757004451427244E-2</v>
      </c>
      <c r="FZ31" s="46"/>
      <c r="GA31" s="46"/>
      <c r="GB31" s="46">
        <f>(GB29/FY29)-1</f>
        <v>0</v>
      </c>
      <c r="GC31" s="46">
        <f>(GC29/GB29)-1</f>
        <v>-9.6211197842380747E-3</v>
      </c>
      <c r="GD31" s="46">
        <f t="shared" ref="GD31" si="372">(GD29/GC29)-1</f>
        <v>-1.032083138932427E-2</v>
      </c>
      <c r="GE31" s="46">
        <f t="shared" ref="GE31" si="373">(GE29/GD29)-1</f>
        <v>1.4102327543031867E-2</v>
      </c>
      <c r="GF31" s="46">
        <f>(GF29/GE29)-1</f>
        <v>-6.9108138530404872E-3</v>
      </c>
      <c r="GG31" s="46"/>
      <c r="GH31" s="46"/>
      <c r="GI31" s="46">
        <f>(GI29/GF29)-1</f>
        <v>3.6519363144342787E-3</v>
      </c>
      <c r="GJ31" s="46">
        <f>(GJ29/GI29)-1</f>
        <v>5.5479234914932452E-3</v>
      </c>
      <c r="GK31" s="46">
        <f t="shared" ref="GK31" si="374">(GK29/GJ29)-1</f>
        <v>4.1916485382289537E-3</v>
      </c>
      <c r="GL31" s="46">
        <f t="shared" ref="GL31" si="375">(GL29/GK29)-1</f>
        <v>4.3698374633627246E-3</v>
      </c>
      <c r="GM31" s="46">
        <f>(GM29/GL29)-1</f>
        <v>2.1629416005768398E-3</v>
      </c>
      <c r="GN31" s="46"/>
      <c r="GO31" s="46"/>
      <c r="GP31" s="46">
        <f>(GP29/GM29)-1</f>
        <v>-2.936465563267987E-4</v>
      </c>
      <c r="GQ31" s="46">
        <f>(GQ29/GP29)-1</f>
        <v>-4.2795247335266628E-3</v>
      </c>
      <c r="GR31" s="46">
        <f t="shared" ref="GR31" si="376">(GR29/GQ29)-1</f>
        <v>1.5951083344423189E-4</v>
      </c>
      <c r="GS31" s="46">
        <f t="shared" ref="GS31" si="377">(GS29/GR29)-1</f>
        <v>3.4412847463050067E-3</v>
      </c>
      <c r="GT31" s="46">
        <f>(GT29/GS29)-1</f>
        <v>2.1654858976074554E-3</v>
      </c>
      <c r="GU31" s="46"/>
      <c r="GV31" s="46"/>
      <c r="GW31" s="46">
        <f>(GW29/GT29)-1</f>
        <v>7.491237927068628E-4</v>
      </c>
      <c r="GX31" s="46">
        <f>(GX29/GW29)-1</f>
        <v>-6.4065075229944313E-3</v>
      </c>
      <c r="GY31" s="46">
        <f t="shared" ref="GY31" si="378">(GY29/GX29)-1</f>
        <v>6.6501742345659309E-4</v>
      </c>
      <c r="GZ31" s="46">
        <f t="shared" ref="GZ31" si="379">(GZ29/GY29)-1</f>
        <v>-6.6849865243354678E-3</v>
      </c>
      <c r="HA31" s="46">
        <f>(HA29/GZ29)-1</f>
        <v>2.8618368752979517E-3</v>
      </c>
      <c r="HB31" s="46"/>
      <c r="HC31" s="46"/>
      <c r="HD31" s="46">
        <f>(HD29/HA29)-1</f>
        <v>4.0409029727512813E-3</v>
      </c>
      <c r="HE31" s="46">
        <f>(HE29/HD29)-1</f>
        <v>2.3748581681948266E-4</v>
      </c>
      <c r="HF31" s="46">
        <f t="shared" ref="HF31" si="380">(HF29/HE29)-1</f>
        <v>6.6673750199222059E-3</v>
      </c>
      <c r="HG31" s="46">
        <f t="shared" ref="HG31" si="381">(HG29/HF29)-1</f>
        <v>-1.689603844044596E-2</v>
      </c>
      <c r="HH31" s="46">
        <f>(HH29/HG29)-1</f>
        <v>1.0770734971947693E-3</v>
      </c>
      <c r="HI31" s="46"/>
      <c r="HJ31" s="46"/>
      <c r="HK31" s="46">
        <f>(HK29/HH29)-1</f>
        <v>6.157604132210448E-3</v>
      </c>
      <c r="HL31" s="46">
        <f>(HL29/HK29)-1</f>
        <v>1.1681665602669034E-2</v>
      </c>
      <c r="HM31" s="46">
        <f t="shared" ref="HM31" si="382">(HM29/HL29)-1</f>
        <v>-5.1948703792005224E-3</v>
      </c>
      <c r="HN31" s="46">
        <f t="shared" ref="HN31" si="383">(HN29/HM29)-1</f>
        <v>3.1415012942191733E-2</v>
      </c>
      <c r="HO31" s="46">
        <f>(HO29/HN29)-1</f>
        <v>1.1941360298788339E-3</v>
      </c>
      <c r="HP31" s="46"/>
      <c r="HQ31" s="46"/>
      <c r="HR31" s="46">
        <f>(HR29/HO29)-1</f>
        <v>1.5784404495727156E-2</v>
      </c>
      <c r="HS31" s="46">
        <f>(HS29/HR29)-1</f>
        <v>5.7886391664359049E-3</v>
      </c>
      <c r="HT31" s="46">
        <f t="shared" ref="HT31" si="384">(HT29/HS29)-1</f>
        <v>-8.4350278256094535E-3</v>
      </c>
      <c r="HU31" s="46">
        <f t="shared" ref="HU31" si="385">(HU29/HT29)-1</f>
        <v>2.3703583852439092E-2</v>
      </c>
      <c r="HV31" s="46">
        <f>(HV29/HU29)-1</f>
        <v>6.3861758076635411E-3</v>
      </c>
      <c r="HW31" s="46"/>
      <c r="HX31" s="46"/>
      <c r="HY31" s="46">
        <f>(HY29/HV29)-1</f>
        <v>2.8255789250053009E-2</v>
      </c>
      <c r="HZ31" s="46">
        <f>(HZ29/HY29)-1</f>
        <v>-3.7355895304538311E-3</v>
      </c>
      <c r="IA31" s="46">
        <f t="shared" ref="IA31" si="386">(IA29/HZ29)-1</f>
        <v>1.0239431694143653E-2</v>
      </c>
      <c r="IB31" s="46">
        <f t="shared" ref="IB31" si="387">(IB29/IA29)-1</f>
        <v>0</v>
      </c>
      <c r="IC31" s="46">
        <f>(IC29/IB29)-1</f>
        <v>-9.9637681159421287E-3</v>
      </c>
      <c r="ID31" s="46"/>
      <c r="IE31" s="46"/>
      <c r="IF31" s="46">
        <f>(IF29/IC29)-1</f>
        <v>-1.0042873243738537E-2</v>
      </c>
      <c r="IG31" s="46">
        <f>(IG29/IF29)-1</f>
        <v>0</v>
      </c>
      <c r="IH31" s="46">
        <f t="shared" ref="IH31" si="388">(IH29/IG29)-1</f>
        <v>1.7494887473761933E-2</v>
      </c>
      <c r="II31" s="46">
        <f t="shared" ref="II31" si="389">(II29/IH29)-1</f>
        <v>-2.9032799865632564E-3</v>
      </c>
      <c r="IJ31" s="46">
        <f>(IJ29/II29)-1</f>
        <v>7.128703300951944E-3</v>
      </c>
      <c r="IK31" s="46"/>
      <c r="IL31" s="46"/>
      <c r="IM31" s="46">
        <f>(IM29/IJ29)-1</f>
        <v>-4.7140314589445564E-3</v>
      </c>
      <c r="IN31" s="46">
        <f>(IN29/IM29)-1</f>
        <v>1.5385366806681677E-2</v>
      </c>
      <c r="IO31" s="46">
        <f t="shared" ref="IO31" si="390">(IO29/IN29)-1</f>
        <v>9.8918683023807574E-3</v>
      </c>
      <c r="IP31" s="115">
        <f>(IP29/IO29)-1</f>
        <v>9.5457215586447486E-3</v>
      </c>
      <c r="IQ31" s="46">
        <f>(IQ29/IP29)-1</f>
        <v>5.1418308854283001E-3</v>
      </c>
      <c r="IR31" s="46"/>
      <c r="IS31" s="46"/>
      <c r="IT31" s="46">
        <f>(IT29/IQ29)-1</f>
        <v>-2.8457179304760549E-3</v>
      </c>
      <c r="IU31" s="46">
        <f>(IU29/IT29)-1</f>
        <v>-8.3201556988201641E-3</v>
      </c>
      <c r="IV31" s="46">
        <f t="shared" ref="IV31" si="391">(IV29/IU29)-1</f>
        <v>1.1740671458107643E-2</v>
      </c>
      <c r="IW31" s="46">
        <f>(IW29/IV29)-1</f>
        <v>2.0389967387605346E-2</v>
      </c>
      <c r="IX31" s="46">
        <f>(IX29/IW29)-1</f>
        <v>-3.0039642479009476E-3</v>
      </c>
      <c r="IY31" s="46"/>
      <c r="IZ31" s="46"/>
      <c r="JA31" s="46">
        <f>(JA29/IX29)-1</f>
        <v>-6.2639164158653227E-3</v>
      </c>
      <c r="JB31" s="46">
        <f>(JB29/JA29)-1</f>
        <v>-3.0735455543358103E-3</v>
      </c>
      <c r="JC31" s="46">
        <f t="shared" ref="JC31" si="392">(JC29/JB29)-1</f>
        <v>6.3462618077081423E-4</v>
      </c>
      <c r="JD31" s="46">
        <f>(JD29/JC29)-1</f>
        <v>-1.0171539019086961E-2</v>
      </c>
      <c r="JE31" s="46">
        <f>(JE29/JD29)-1</f>
        <v>-7.0530659245752192E-3</v>
      </c>
      <c r="JF31" s="46"/>
      <c r="JG31" s="46"/>
      <c r="JH31" s="46">
        <f>(JH29/JE29)-1</f>
        <v>-1.1262610529342298E-3</v>
      </c>
      <c r="JI31" s="46">
        <f>(JI29/JH29)-1</f>
        <v>3.1161608897822823E-4</v>
      </c>
      <c r="JJ31" s="46">
        <f t="shared" ref="JJ31" si="393">(JJ29/JI29)-1</f>
        <v>5.5680092559116101E-3</v>
      </c>
      <c r="JK31" s="46">
        <f>(JK29/JJ29)-1</f>
        <v>-3.2843775623402349E-2</v>
      </c>
      <c r="JL31" s="46">
        <f>(JL29/JK29)-1</f>
        <v>-2.8376298576376913E-3</v>
      </c>
      <c r="JM31" s="46"/>
      <c r="JN31" s="46"/>
      <c r="JO31" s="46">
        <f>(JO29/JL29)-1</f>
        <v>1.5848935357973604E-2</v>
      </c>
      <c r="JP31" s="46">
        <f>(JP29/JO29)-1</f>
        <v>1.461005009983829E-2</v>
      </c>
      <c r="JQ31" s="46">
        <f t="shared" ref="JQ31" si="394">(JQ29/JP29)-1</f>
        <v>1.7752200736423696E-2</v>
      </c>
      <c r="JR31" s="46">
        <f>(JR29/JQ29)-1</f>
        <v>0</v>
      </c>
      <c r="JS31" s="46">
        <f>(JS29/JR29)-1</f>
        <v>9.899770975447586E-3</v>
      </c>
      <c r="JT31" s="46"/>
      <c r="JU31" s="46"/>
      <c r="JV31" s="46">
        <f>(JV29/JS29)-1</f>
        <v>-1.9171684896154284E-3</v>
      </c>
      <c r="JW31" s="46">
        <f>(JW29/JV29)-1</f>
        <v>1.2188506872221616E-2</v>
      </c>
      <c r="JX31" s="46">
        <f t="shared" ref="JX31" si="395">(JX29/JW29)-1</f>
        <v>-2.1000708163416704E-3</v>
      </c>
      <c r="JY31" s="46">
        <f>(JY29/JX29)-1</f>
        <v>1.1674878927919519E-2</v>
      </c>
      <c r="JZ31" s="46">
        <f>(JZ29/JY29)-1</f>
        <v>2.0702925201550038E-3</v>
      </c>
      <c r="KA31" s="46"/>
      <c r="KB31" s="46"/>
      <c r="KC31" s="46">
        <f>(KC29/JZ29)-1</f>
        <v>-4.9200193892392496E-3</v>
      </c>
      <c r="KD31" s="46">
        <f>(KD29/KC29)-1</f>
        <v>-5.4236471013617837E-3</v>
      </c>
      <c r="KE31" s="46">
        <f t="shared" ref="KE31" si="396">(KE29/KD29)-1</f>
        <v>7.2367627547942348E-4</v>
      </c>
      <c r="KF31" s="46">
        <f>(KF29/KE29)-1</f>
        <v>0</v>
      </c>
      <c r="KG31" s="46">
        <f>(KG29/KF29)-1</f>
        <v>1.9819689169264798E-3</v>
      </c>
      <c r="KH31" s="46"/>
      <c r="KI31" s="46"/>
      <c r="KJ31" s="46">
        <f>(KJ29/KG29)-1</f>
        <v>-1.6129032258064502E-2</v>
      </c>
      <c r="KK31" s="46">
        <f>(KK29/KJ29)-1</f>
        <v>2.9280281523420548E-2</v>
      </c>
      <c r="KL31" s="46">
        <f t="shared" ref="KL31" si="397">(KL29/KK29)-1</f>
        <v>3.3646053342502036E-3</v>
      </c>
      <c r="KM31" s="46">
        <f>(KM29/KL29)-1</f>
        <v>1.5766102878810528E-2</v>
      </c>
      <c r="KN31" s="46">
        <f>(KN29/KM29)-1</f>
        <v>-1.7207784378190261E-2</v>
      </c>
      <c r="KO31" s="46"/>
      <c r="KP31" s="46"/>
      <c r="KQ31" s="46">
        <f>(KQ29/KN29)-1</f>
        <v>8.5702078463898435E-3</v>
      </c>
      <c r="KR31" s="46">
        <f>(KR29/KQ29)-1</f>
        <v>-3.8554940790628267E-3</v>
      </c>
      <c r="KS31" s="46">
        <f t="shared" ref="KS31" si="398">(KS29/KR29)-1</f>
        <v>-5.9974119052357278E-3</v>
      </c>
      <c r="KT31" s="46">
        <f>(KT29/KS29)-1</f>
        <v>3.6465357909984952E-3</v>
      </c>
      <c r="KU31" s="46">
        <f>(KU29/KT29)-1</f>
        <v>6.4097730186261082E-3</v>
      </c>
      <c r="KV31" s="46"/>
      <c r="KW31" s="46"/>
      <c r="KX31" s="46">
        <f>(KX29/KU29)-1</f>
        <v>-3.4068989704151287E-3</v>
      </c>
      <c r="KY31" s="46">
        <f>(KY29/KX29)-1</f>
        <v>-1.0632497273718511E-2</v>
      </c>
      <c r="KZ31" s="46">
        <f t="shared" ref="KZ31" si="399">(KZ29/KY29)-1</f>
        <v>0</v>
      </c>
      <c r="LA31" s="46">
        <f>(LA29/KZ29)-1</f>
        <v>-1.4074870491643132E-2</v>
      </c>
      <c r="LB31" s="46">
        <f>(LB29/LA29)-1</f>
        <v>-1.5208393493117645E-2</v>
      </c>
      <c r="LC31" s="46"/>
      <c r="LD31" s="46"/>
      <c r="LE31" s="46">
        <f>(LE29/LB29)-1</f>
        <v>0</v>
      </c>
      <c r="LF31" s="46">
        <f>(LF29/LE29)-1</f>
        <v>-4.7182238402032617E-3</v>
      </c>
      <c r="LG31" s="46">
        <f t="shared" ref="LG31" si="400">(LG29/LF29)-1</f>
        <v>-2.6338473326315004E-4</v>
      </c>
      <c r="LH31" s="46">
        <f>(LH29/LG29)-1</f>
        <v>-1.4584578601315457E-3</v>
      </c>
      <c r="LI31" s="46">
        <f>(LI29/LH29)-1</f>
        <v>0</v>
      </c>
      <c r="LJ31" s="46"/>
      <c r="LK31" s="46"/>
      <c r="LL31" s="46">
        <f>(LL29/LI29)-1</f>
        <v>9.5645728222626403E-5</v>
      </c>
      <c r="LM31" s="46">
        <f>(LM29/LL29)-1</f>
        <v>-6.1077047388183869E-3</v>
      </c>
      <c r="LN31" s="46">
        <f t="shared" ref="LN31" si="401">(LN29/LM29)-1</f>
        <v>1.213505603540499E-3</v>
      </c>
      <c r="LO31" s="46">
        <f>(LO29/LN29)-1</f>
        <v>4.9992858163139253E-4</v>
      </c>
      <c r="LP31" s="46">
        <f>(LP29/LO29)-1</f>
        <v>4.3035432506097759E-3</v>
      </c>
      <c r="LQ31" s="46"/>
      <c r="LR31" s="46"/>
      <c r="LS31" s="46">
        <f>(LS29/LP29)-1</f>
        <v>-6.1069790651808731E-3</v>
      </c>
      <c r="LT31" s="46">
        <f>(LT29/LS29)-1</f>
        <v>-1.1045049702723575E-2</v>
      </c>
      <c r="LU31" s="46">
        <f t="shared" ref="LU31" si="402">(LU29/LT29)-1</f>
        <v>-1.0094844586345797E-3</v>
      </c>
      <c r="LV31" s="46">
        <f>(LV29/LU29)-1</f>
        <v>2.8723454348542621E-3</v>
      </c>
      <c r="LW31" s="46">
        <f>(LW29/LV29)-1</f>
        <v>5.6826253729223009E-3</v>
      </c>
      <c r="LX31" s="46"/>
      <c r="LY31" s="46"/>
      <c r="LZ31" s="46">
        <f>(LZ29/LW29)-1</f>
        <v>-4.9698260560904206E-4</v>
      </c>
      <c r="MA31" s="46">
        <f t="shared" ref="MA31:MD31" si="403">(MA29/LZ29)-1</f>
        <v>6.0235226893958771E-3</v>
      </c>
      <c r="MB31" s="46">
        <f t="shared" si="403"/>
        <v>1.9561068702287354E-3</v>
      </c>
      <c r="MC31" s="46">
        <f t="shared" si="403"/>
        <v>-4.9845715642059529E-3</v>
      </c>
      <c r="MD31" s="46">
        <f t="shared" si="403"/>
        <v>8.4496253919621456E-3</v>
      </c>
      <c r="ME31" s="46"/>
      <c r="MF31" s="46"/>
      <c r="MG31" s="46">
        <f>(MG29/MD29)-1</f>
        <v>6.7474757211363201E-3</v>
      </c>
      <c r="MH31" s="46">
        <f t="shared" ref="MH31" si="404">(MH29/MG29)-1</f>
        <v>1.8348180874436792E-3</v>
      </c>
      <c r="MI31" s="46">
        <f t="shared" ref="MI31" si="405">(MI29/MH29)-1</f>
        <v>-9.8435557120869488E-3</v>
      </c>
      <c r="MJ31" s="46">
        <f t="shared" ref="MJ31" si="406">(MJ29/MI29)-1</f>
        <v>1.4846906488827916E-3</v>
      </c>
      <c r="MK31" s="46">
        <f t="shared" ref="MK31" si="407">(MK29/MJ29)-1</f>
        <v>3.4926605280514167E-3</v>
      </c>
      <c r="ML31" s="46"/>
      <c r="MM31" s="46"/>
      <c r="MN31" s="46">
        <f>(MN29/MK29)-1</f>
        <v>3.6278955754378561E-3</v>
      </c>
      <c r="MO31" s="46">
        <f t="shared" ref="MO31" si="408">(MO29/MN29)-1</f>
        <v>2.8022909957967634E-3</v>
      </c>
      <c r="MP31" s="46">
        <f t="shared" ref="MP31" si="409">(MP29/MO29)-1</f>
        <v>3.4285432391101267E-3</v>
      </c>
      <c r="MQ31" s="46">
        <f t="shared" ref="MQ31" si="410">(MQ29/MP29)-1</f>
        <v>-2.0922046914615411E-3</v>
      </c>
      <c r="MR31" s="46">
        <f t="shared" ref="MR31" si="411">(MR29/MQ29)-1</f>
        <v>-3.5319221996024108E-3</v>
      </c>
      <c r="MS31" s="46"/>
      <c r="MT31" s="46"/>
      <c r="MU31" s="46">
        <f>(MU29/MR29)-1</f>
        <v>4.907855021960561E-4</v>
      </c>
      <c r="MV31" s="46">
        <f t="shared" ref="MV31:MW31" si="412">(MV29/MU29)-1</f>
        <v>-1.0295884097761832E-3</v>
      </c>
      <c r="MW31" s="46">
        <f t="shared" si="412"/>
        <v>0</v>
      </c>
      <c r="MX31" s="46">
        <f t="shared" ref="MX31" si="413">(MX29/MW29)-1</f>
        <v>4.8774479615716348E-3</v>
      </c>
      <c r="MY31" s="46">
        <f t="shared" ref="MY31" si="414">(MY29/MX29)-1</f>
        <v>1.3813858259947853E-3</v>
      </c>
      <c r="MZ31" s="46"/>
      <c r="NA31" s="46"/>
      <c r="NB31" s="46">
        <f>(NB29/MY29)-1</f>
        <v>5.9055606560631801E-3</v>
      </c>
      <c r="NC31" s="46">
        <f t="shared" ref="NC31" si="415">(NC29/NB29)-1</f>
        <v>0</v>
      </c>
    </row>
    <row r="32" spans="1:367" x14ac:dyDescent="0.25">
      <c r="A32" s="26" t="s">
        <v>91</v>
      </c>
      <c r="B32" s="24"/>
      <c r="C32" s="24">
        <v>3050</v>
      </c>
      <c r="D32" s="24">
        <v>3050</v>
      </c>
      <c r="E32" s="24">
        <v>2950</v>
      </c>
      <c r="F32" s="24"/>
      <c r="G32" s="24"/>
      <c r="H32" s="24">
        <v>2950</v>
      </c>
      <c r="I32" s="24">
        <v>2950</v>
      </c>
      <c r="J32" s="24">
        <v>2950</v>
      </c>
      <c r="K32" s="24">
        <v>2950</v>
      </c>
      <c r="L32" s="24">
        <v>2900</v>
      </c>
      <c r="M32" s="24"/>
      <c r="N32" s="24"/>
      <c r="O32" s="24">
        <v>2900</v>
      </c>
      <c r="P32" s="24">
        <v>2900</v>
      </c>
      <c r="Q32" s="24">
        <v>2900</v>
      </c>
      <c r="R32" s="24">
        <v>2900</v>
      </c>
      <c r="S32" s="24">
        <v>2900</v>
      </c>
      <c r="T32" s="24"/>
      <c r="U32" s="24"/>
      <c r="V32" s="24">
        <v>2900</v>
      </c>
      <c r="W32" s="24">
        <v>2900</v>
      </c>
      <c r="X32" s="24">
        <v>2850</v>
      </c>
      <c r="Y32" s="24">
        <v>2850</v>
      </c>
      <c r="Z32" s="24">
        <v>2850</v>
      </c>
      <c r="AA32" s="24"/>
      <c r="AB32" s="24"/>
      <c r="AC32" s="24">
        <v>2900</v>
      </c>
      <c r="AD32" s="24">
        <v>2900</v>
      </c>
      <c r="AE32" s="24">
        <v>2900</v>
      </c>
      <c r="AF32" s="24">
        <v>2880</v>
      </c>
      <c r="AG32" s="24">
        <v>2900</v>
      </c>
      <c r="AH32" s="24"/>
      <c r="AI32" s="24"/>
      <c r="AJ32" s="24">
        <v>2940</v>
      </c>
      <c r="AK32" s="24">
        <v>2940</v>
      </c>
      <c r="AL32" s="24">
        <v>2940</v>
      </c>
      <c r="AM32" s="24">
        <v>2940</v>
      </c>
      <c r="AN32" s="24">
        <v>2940</v>
      </c>
      <c r="AO32" s="24"/>
      <c r="AP32" s="24"/>
      <c r="AQ32" s="24">
        <v>2980</v>
      </c>
      <c r="AR32" s="24">
        <v>2980</v>
      </c>
      <c r="AS32" s="24">
        <v>2980</v>
      </c>
      <c r="AT32" s="24">
        <v>2980</v>
      </c>
      <c r="AU32" s="24">
        <v>2980</v>
      </c>
      <c r="AV32" s="24"/>
      <c r="AW32" s="24"/>
      <c r="AX32" s="24">
        <v>3000</v>
      </c>
      <c r="AY32" s="24">
        <v>3000</v>
      </c>
      <c r="AZ32" s="24">
        <v>3000</v>
      </c>
      <c r="BA32" s="24">
        <v>3000</v>
      </c>
      <c r="BB32" s="24">
        <v>3000</v>
      </c>
      <c r="BC32" s="24"/>
      <c r="BD32" s="24"/>
      <c r="BE32" s="24">
        <v>3000</v>
      </c>
      <c r="BF32" s="24">
        <v>3000</v>
      </c>
      <c r="BG32" s="80">
        <v>3000</v>
      </c>
      <c r="BH32" s="24">
        <v>3000</v>
      </c>
      <c r="BI32" s="59"/>
      <c r="BJ32" s="24">
        <v>2800</v>
      </c>
      <c r="BK32" s="24"/>
      <c r="BL32" s="24"/>
      <c r="BM32" s="24">
        <v>2800</v>
      </c>
      <c r="BN32" s="24">
        <v>2800</v>
      </c>
      <c r="BO32" s="24">
        <v>2750</v>
      </c>
      <c r="BP32" s="24">
        <v>2750</v>
      </c>
      <c r="BQ32" s="24">
        <v>2750</v>
      </c>
      <c r="BR32" s="24"/>
      <c r="BS32" s="24"/>
      <c r="BT32" s="24">
        <v>2700</v>
      </c>
      <c r="BU32" s="24">
        <v>2700</v>
      </c>
      <c r="BV32" s="24">
        <v>2700</v>
      </c>
      <c r="BW32" s="24">
        <v>2700</v>
      </c>
      <c r="BX32" s="24">
        <v>2700</v>
      </c>
      <c r="BY32" s="24"/>
      <c r="BZ32" s="24"/>
      <c r="CA32" s="24">
        <v>2700</v>
      </c>
      <c r="CB32" s="24">
        <v>2700</v>
      </c>
      <c r="CC32" s="24">
        <v>2700</v>
      </c>
      <c r="CD32" s="24">
        <v>2700</v>
      </c>
      <c r="CE32" s="24">
        <v>2700</v>
      </c>
      <c r="CF32" s="24"/>
      <c r="CG32" s="24"/>
      <c r="CH32" s="24">
        <v>2700</v>
      </c>
      <c r="CI32" s="24">
        <v>2700</v>
      </c>
      <c r="CJ32" s="24">
        <v>2700</v>
      </c>
      <c r="CK32" s="24">
        <v>2700</v>
      </c>
      <c r="CL32" s="24">
        <v>2700</v>
      </c>
      <c r="CM32" s="24"/>
      <c r="CN32" s="24"/>
      <c r="CO32" s="24">
        <v>2700</v>
      </c>
      <c r="CP32" s="24">
        <v>2700</v>
      </c>
      <c r="CQ32" s="24">
        <v>2700</v>
      </c>
      <c r="CR32" s="24">
        <v>2700</v>
      </c>
      <c r="CS32" s="24">
        <v>2700</v>
      </c>
      <c r="CT32" s="24"/>
      <c r="CU32" s="24"/>
      <c r="CV32" s="24">
        <v>2700</v>
      </c>
      <c r="CW32" s="24">
        <v>2700</v>
      </c>
      <c r="CX32" s="24">
        <v>2700</v>
      </c>
      <c r="CY32" s="24">
        <v>2700</v>
      </c>
      <c r="CZ32" s="24">
        <v>2700</v>
      </c>
      <c r="DA32" s="24"/>
      <c r="DB32" s="24"/>
      <c r="DC32" s="24">
        <v>2700</v>
      </c>
      <c r="DD32" s="24">
        <v>2700</v>
      </c>
      <c r="DE32" s="24">
        <v>2700</v>
      </c>
      <c r="DF32" s="24">
        <v>2700</v>
      </c>
      <c r="DG32" s="24">
        <v>2700</v>
      </c>
      <c r="DH32" s="24"/>
      <c r="DI32" s="24"/>
      <c r="DJ32" s="24">
        <v>2700</v>
      </c>
      <c r="DK32" s="24">
        <v>2700</v>
      </c>
      <c r="DL32" s="24">
        <v>2700</v>
      </c>
      <c r="DM32" s="24">
        <v>2800</v>
      </c>
      <c r="DN32" s="24">
        <v>2800</v>
      </c>
      <c r="DO32" s="24"/>
      <c r="DP32" s="24"/>
      <c r="DQ32" s="24">
        <v>2800</v>
      </c>
      <c r="DR32" s="24">
        <v>2800</v>
      </c>
      <c r="DS32" s="24">
        <v>2800</v>
      </c>
      <c r="DT32" s="24">
        <v>2800</v>
      </c>
      <c r="DU32" s="24">
        <v>2720</v>
      </c>
      <c r="DV32" s="24"/>
      <c r="DW32" s="24"/>
      <c r="DX32" s="24">
        <v>2720</v>
      </c>
      <c r="DY32" s="24">
        <v>2720</v>
      </c>
      <c r="DZ32" s="24">
        <v>2720</v>
      </c>
      <c r="EA32" s="24">
        <v>2720</v>
      </c>
      <c r="EB32" s="24">
        <v>2720</v>
      </c>
      <c r="EC32" s="24"/>
      <c r="ED32" s="24"/>
      <c r="EE32" s="24">
        <v>2800</v>
      </c>
      <c r="EF32" s="24">
        <v>2800</v>
      </c>
      <c r="EG32" s="24">
        <v>2850</v>
      </c>
      <c r="EH32" s="24">
        <v>2850</v>
      </c>
      <c r="EI32" s="24">
        <v>2850</v>
      </c>
      <c r="EJ32" s="24"/>
      <c r="EK32" s="24"/>
      <c r="EL32" s="24">
        <v>2850</v>
      </c>
      <c r="EM32" s="24">
        <v>2850</v>
      </c>
      <c r="EN32" s="24">
        <v>2850</v>
      </c>
      <c r="EO32" s="24">
        <v>2900</v>
      </c>
      <c r="EP32" s="24">
        <v>2900</v>
      </c>
      <c r="EQ32" s="24"/>
      <c r="ER32" s="24"/>
      <c r="ES32" s="24">
        <v>2900</v>
      </c>
      <c r="ET32" s="24">
        <v>2900</v>
      </c>
      <c r="EU32" s="24">
        <v>2900</v>
      </c>
      <c r="EV32" s="24">
        <v>2900</v>
      </c>
      <c r="EW32" s="24">
        <v>2900</v>
      </c>
      <c r="EX32" s="24"/>
      <c r="EY32" s="24"/>
      <c r="EZ32" s="24">
        <v>2900</v>
      </c>
      <c r="FA32" s="24">
        <v>2850</v>
      </c>
      <c r="FB32" s="24">
        <v>2850</v>
      </c>
      <c r="FC32" s="24">
        <v>2850</v>
      </c>
      <c r="FD32" s="24">
        <v>2850</v>
      </c>
      <c r="FE32" s="24"/>
      <c r="FF32" s="24"/>
      <c r="FG32" s="24">
        <v>2850</v>
      </c>
      <c r="FH32" s="24">
        <v>2800</v>
      </c>
      <c r="FI32" s="24">
        <v>2800</v>
      </c>
      <c r="FJ32" s="24">
        <v>2800</v>
      </c>
      <c r="FK32" s="24">
        <v>2800</v>
      </c>
      <c r="FL32" s="24"/>
      <c r="FM32" s="24"/>
      <c r="FN32" s="24">
        <v>2800</v>
      </c>
      <c r="FO32" s="24">
        <v>2800</v>
      </c>
      <c r="FP32" s="24">
        <v>2800</v>
      </c>
      <c r="FQ32" s="24">
        <v>2800</v>
      </c>
      <c r="FR32" s="24">
        <v>2800</v>
      </c>
      <c r="FS32" s="24"/>
      <c r="FT32" s="24"/>
      <c r="FU32" s="24">
        <v>2800</v>
      </c>
      <c r="FV32" s="24">
        <v>2800</v>
      </c>
      <c r="FW32" s="24">
        <v>2800</v>
      </c>
      <c r="FX32" s="24">
        <v>2800</v>
      </c>
      <c r="FY32" s="24">
        <v>2700</v>
      </c>
      <c r="FZ32" s="24"/>
      <c r="GA32" s="24"/>
      <c r="GB32" s="24">
        <v>2700</v>
      </c>
      <c r="GC32" s="24">
        <v>2700</v>
      </c>
      <c r="GD32" s="24">
        <v>2700</v>
      </c>
      <c r="GE32" s="24">
        <v>2700</v>
      </c>
      <c r="GF32" s="24">
        <v>2700</v>
      </c>
      <c r="GG32" s="24"/>
      <c r="GH32" s="24"/>
      <c r="GI32" s="24">
        <v>2700</v>
      </c>
      <c r="GJ32" s="24">
        <v>2700</v>
      </c>
      <c r="GK32" s="24">
        <v>2700</v>
      </c>
      <c r="GL32" s="24">
        <v>2700</v>
      </c>
      <c r="GM32" s="24">
        <v>2700</v>
      </c>
      <c r="GN32" s="24"/>
      <c r="GO32" s="24"/>
      <c r="GP32" s="24">
        <v>2700</v>
      </c>
      <c r="GQ32" s="24">
        <v>2700</v>
      </c>
      <c r="GR32" s="24">
        <v>2700</v>
      </c>
      <c r="GS32" s="24">
        <v>2700</v>
      </c>
      <c r="GT32" s="24">
        <v>2700</v>
      </c>
      <c r="GU32" s="24"/>
      <c r="GV32" s="24"/>
      <c r="GW32" s="24">
        <v>2700</v>
      </c>
      <c r="GX32" s="24">
        <v>2700</v>
      </c>
      <c r="GY32" s="24">
        <v>2700</v>
      </c>
      <c r="GZ32" s="24">
        <v>2700</v>
      </c>
      <c r="HA32" s="24">
        <v>2700</v>
      </c>
      <c r="HB32" s="24"/>
      <c r="HC32" s="24"/>
      <c r="HD32" s="24">
        <v>2700</v>
      </c>
      <c r="HE32" s="24">
        <v>2700</v>
      </c>
      <c r="HF32" s="24">
        <v>2700</v>
      </c>
      <c r="HG32" s="24">
        <v>2700</v>
      </c>
      <c r="HH32" s="24">
        <v>2700</v>
      </c>
      <c r="HI32" s="24"/>
      <c r="HJ32" s="24"/>
      <c r="HK32" s="24">
        <v>2750</v>
      </c>
      <c r="HL32" s="24">
        <v>2800</v>
      </c>
      <c r="HM32" s="24">
        <v>2800</v>
      </c>
      <c r="HN32" s="24">
        <v>2900</v>
      </c>
      <c r="HO32" s="24">
        <v>2900</v>
      </c>
      <c r="HP32" s="24"/>
      <c r="HQ32" s="24"/>
      <c r="HR32" s="24">
        <v>2900</v>
      </c>
      <c r="HS32" s="24">
        <v>3000</v>
      </c>
      <c r="HT32" s="24">
        <v>3000</v>
      </c>
      <c r="HU32" s="24">
        <v>3000</v>
      </c>
      <c r="HV32" s="24">
        <v>3000</v>
      </c>
      <c r="HW32" s="24"/>
      <c r="HX32" s="24"/>
      <c r="HY32" s="24">
        <v>3000</v>
      </c>
      <c r="HZ32" s="24">
        <v>3000</v>
      </c>
      <c r="IA32" s="24">
        <v>3000</v>
      </c>
      <c r="IB32" s="24">
        <v>3000</v>
      </c>
      <c r="IC32" s="24">
        <v>3000</v>
      </c>
      <c r="ID32" s="24"/>
      <c r="IE32" s="24"/>
      <c r="IF32" s="24">
        <v>3100</v>
      </c>
      <c r="IG32" s="24">
        <v>3100</v>
      </c>
      <c r="IH32" s="24">
        <v>3200</v>
      </c>
      <c r="II32" s="24">
        <v>3200</v>
      </c>
      <c r="IJ32" s="24">
        <v>3200</v>
      </c>
      <c r="IK32" s="24"/>
      <c r="IL32" s="24"/>
      <c r="IM32" s="24">
        <v>3200</v>
      </c>
      <c r="IN32" s="24">
        <v>3200</v>
      </c>
      <c r="IO32" s="24">
        <v>3200</v>
      </c>
      <c r="IP32" s="100">
        <v>3200</v>
      </c>
      <c r="IQ32" s="100">
        <v>3200</v>
      </c>
      <c r="IR32" s="24"/>
      <c r="IS32" s="24"/>
      <c r="IT32" s="24">
        <v>3200</v>
      </c>
      <c r="IU32" s="24">
        <v>3200</v>
      </c>
      <c r="IV32" s="24">
        <v>3200</v>
      </c>
      <c r="IW32" s="24">
        <v>3200</v>
      </c>
      <c r="IX32" s="24">
        <v>3200</v>
      </c>
      <c r="IY32" s="24"/>
      <c r="IZ32" s="24"/>
      <c r="JA32" s="24">
        <v>3100</v>
      </c>
      <c r="JB32" s="24">
        <v>3200</v>
      </c>
      <c r="JC32" s="24">
        <v>3200</v>
      </c>
      <c r="JD32" s="24">
        <v>3200</v>
      </c>
      <c r="JE32" s="24">
        <v>3200</v>
      </c>
      <c r="JF32" s="24"/>
      <c r="JG32" s="24"/>
      <c r="JH32" s="24">
        <v>3200</v>
      </c>
      <c r="JI32" s="24">
        <v>3300</v>
      </c>
      <c r="JJ32" s="24">
        <v>3300</v>
      </c>
      <c r="JK32" s="24">
        <v>3300</v>
      </c>
      <c r="JL32" s="24">
        <v>3300</v>
      </c>
      <c r="JM32" s="24"/>
      <c r="JN32" s="24"/>
      <c r="JO32" s="24">
        <v>3300</v>
      </c>
      <c r="JP32" s="24">
        <v>3300</v>
      </c>
      <c r="JQ32" s="24">
        <v>3300</v>
      </c>
      <c r="JR32" s="24">
        <v>3300</v>
      </c>
      <c r="JS32" s="24">
        <v>3300</v>
      </c>
      <c r="JT32" s="24"/>
      <c r="JU32" s="24"/>
      <c r="JV32" s="24">
        <v>3350</v>
      </c>
      <c r="JW32" s="24">
        <v>3350</v>
      </c>
      <c r="JX32" s="24">
        <v>3350</v>
      </c>
      <c r="JY32" s="24">
        <v>3350</v>
      </c>
      <c r="JZ32" s="24">
        <v>3350</v>
      </c>
      <c r="KA32" s="24"/>
      <c r="KB32" s="24"/>
      <c r="KC32" s="24">
        <v>3350</v>
      </c>
      <c r="KD32" s="24">
        <v>3350</v>
      </c>
      <c r="KE32" s="24">
        <v>3350</v>
      </c>
      <c r="KF32" s="24">
        <v>3350</v>
      </c>
      <c r="KG32" s="24">
        <v>3350</v>
      </c>
      <c r="KH32" s="24"/>
      <c r="KI32" s="24"/>
      <c r="KJ32" s="24">
        <v>3350</v>
      </c>
      <c r="KK32" s="24">
        <v>3350</v>
      </c>
      <c r="KL32" s="24">
        <v>3350</v>
      </c>
      <c r="KM32" s="24">
        <v>3350</v>
      </c>
      <c r="KN32" s="24">
        <v>3350</v>
      </c>
      <c r="KO32" s="24"/>
      <c r="KP32" s="24"/>
      <c r="KQ32" s="24">
        <v>3350</v>
      </c>
      <c r="KR32" s="24">
        <v>3350</v>
      </c>
      <c r="KS32" s="24">
        <v>3350</v>
      </c>
      <c r="KT32" s="24">
        <v>3350</v>
      </c>
      <c r="KU32" s="24">
        <v>3350</v>
      </c>
      <c r="KV32" s="24"/>
      <c r="KW32" s="24"/>
      <c r="KX32" s="24">
        <v>3350</v>
      </c>
      <c r="KY32" s="24">
        <v>3350</v>
      </c>
      <c r="KZ32" s="24">
        <v>3350</v>
      </c>
      <c r="LA32" s="24">
        <v>3350</v>
      </c>
      <c r="LB32" s="24">
        <v>3350</v>
      </c>
      <c r="LC32" s="24"/>
      <c r="LD32" s="24"/>
      <c r="LE32" s="24">
        <v>3350</v>
      </c>
      <c r="LF32" s="24">
        <v>3350</v>
      </c>
      <c r="LG32" s="24">
        <v>3350</v>
      </c>
      <c r="LH32" s="24">
        <v>3300</v>
      </c>
      <c r="LI32" s="24">
        <v>3300</v>
      </c>
      <c r="LJ32" s="24"/>
      <c r="LK32" s="24"/>
      <c r="LL32" s="24">
        <v>3250</v>
      </c>
      <c r="LM32" s="24">
        <v>3250</v>
      </c>
      <c r="LN32" s="24">
        <v>3250</v>
      </c>
      <c r="LO32" s="24">
        <v>3250</v>
      </c>
      <c r="LP32" s="24">
        <v>3250</v>
      </c>
      <c r="LQ32" s="24"/>
      <c r="LR32" s="24"/>
      <c r="LS32" s="24">
        <v>3250</v>
      </c>
      <c r="LT32" s="24">
        <v>3250</v>
      </c>
      <c r="LU32" s="24">
        <v>3300</v>
      </c>
      <c r="LV32" s="24">
        <v>3300</v>
      </c>
      <c r="LW32" s="24">
        <v>3300</v>
      </c>
      <c r="LX32" s="24"/>
      <c r="LY32" s="24"/>
      <c r="LZ32" s="24">
        <v>3300</v>
      </c>
      <c r="MA32" s="24">
        <v>3300</v>
      </c>
      <c r="MB32" s="24">
        <v>3300</v>
      </c>
      <c r="MC32" s="24">
        <v>3300</v>
      </c>
      <c r="MD32" s="24">
        <v>3300</v>
      </c>
      <c r="ME32" s="24"/>
      <c r="MF32" s="24"/>
      <c r="MG32" s="24">
        <v>3300</v>
      </c>
      <c r="MH32" s="24">
        <v>3300</v>
      </c>
      <c r="MI32" s="24">
        <v>3300</v>
      </c>
      <c r="MJ32" s="24">
        <v>3300</v>
      </c>
      <c r="MK32" s="24">
        <v>3300</v>
      </c>
      <c r="ML32" s="24"/>
      <c r="MM32" s="24"/>
      <c r="MN32" s="24">
        <v>3310</v>
      </c>
      <c r="MO32" s="24">
        <v>3310</v>
      </c>
      <c r="MP32" s="24">
        <v>3310</v>
      </c>
      <c r="MQ32" s="24">
        <v>3280</v>
      </c>
      <c r="MR32" s="24">
        <v>3280</v>
      </c>
      <c r="MS32" s="24"/>
      <c r="MT32" s="24"/>
      <c r="MU32" s="24">
        <v>3280</v>
      </c>
      <c r="MV32" s="24">
        <v>3280</v>
      </c>
      <c r="MW32" s="24">
        <v>3280</v>
      </c>
      <c r="MX32" s="24">
        <v>3280</v>
      </c>
      <c r="MY32" s="24">
        <v>3280</v>
      </c>
      <c r="MZ32" s="24"/>
      <c r="NA32" s="24"/>
      <c r="NB32" s="24">
        <v>3280</v>
      </c>
      <c r="NC32" s="24">
        <v>3280</v>
      </c>
    </row>
    <row r="33" spans="1:367" x14ac:dyDescent="0.25">
      <c r="A33" s="42" t="s">
        <v>132</v>
      </c>
      <c r="B33" s="43"/>
      <c r="C33" s="43">
        <v>2820</v>
      </c>
      <c r="D33" s="43">
        <v>2800</v>
      </c>
      <c r="E33" s="43">
        <v>2780</v>
      </c>
      <c r="F33" s="43"/>
      <c r="G33" s="43"/>
      <c r="H33" s="43">
        <v>2780</v>
      </c>
      <c r="I33" s="43">
        <v>2600</v>
      </c>
      <c r="J33" s="43">
        <v>2550</v>
      </c>
      <c r="K33" s="43">
        <v>2550</v>
      </c>
      <c r="L33" s="43">
        <v>2520</v>
      </c>
      <c r="M33" s="43"/>
      <c r="N33" s="43"/>
      <c r="O33" s="43">
        <v>2520</v>
      </c>
      <c r="P33" s="43">
        <v>2500</v>
      </c>
      <c r="Q33" s="43">
        <v>2500</v>
      </c>
      <c r="R33" s="43">
        <v>2500</v>
      </c>
      <c r="S33" s="43">
        <v>2500</v>
      </c>
      <c r="T33" s="43"/>
      <c r="U33" s="43"/>
      <c r="V33" s="43">
        <v>2480</v>
      </c>
      <c r="W33" s="43">
        <v>2500</v>
      </c>
      <c r="X33" s="43">
        <v>2500</v>
      </c>
      <c r="Y33" s="43">
        <v>2500</v>
      </c>
      <c r="Z33" s="43">
        <v>2480</v>
      </c>
      <c r="AA33" s="43"/>
      <c r="AB33" s="43"/>
      <c r="AC33" s="43">
        <v>2480</v>
      </c>
      <c r="AD33" s="43">
        <v>2460</v>
      </c>
      <c r="AE33" s="43">
        <v>2460</v>
      </c>
      <c r="AF33" s="43">
        <v>2450</v>
      </c>
      <c r="AG33" s="43">
        <v>2480</v>
      </c>
      <c r="AH33" s="43"/>
      <c r="AI33" s="43"/>
      <c r="AJ33" s="43">
        <v>2500</v>
      </c>
      <c r="AK33" s="43">
        <v>2550</v>
      </c>
      <c r="AL33" s="43">
        <v>2650</v>
      </c>
      <c r="AM33" s="43">
        <v>2700</v>
      </c>
      <c r="AN33" s="43">
        <v>2750</v>
      </c>
      <c r="AO33" s="43"/>
      <c r="AP33" s="43"/>
      <c r="AQ33" s="43">
        <v>2750</v>
      </c>
      <c r="AR33" s="43">
        <v>2800</v>
      </c>
      <c r="AS33" s="43">
        <v>2800</v>
      </c>
      <c r="AT33" s="43">
        <v>2800</v>
      </c>
      <c r="AU33" s="43">
        <v>2800</v>
      </c>
      <c r="AV33" s="43"/>
      <c r="AW33" s="43"/>
      <c r="AX33" s="43">
        <v>2750</v>
      </c>
      <c r="AY33" s="43">
        <v>2750</v>
      </c>
      <c r="AZ33" s="43">
        <v>2750</v>
      </c>
      <c r="BA33" s="43">
        <v>2750</v>
      </c>
      <c r="BB33" s="43">
        <v>2750</v>
      </c>
      <c r="BC33" s="43"/>
      <c r="BD33" s="43"/>
      <c r="BE33" s="43">
        <v>2750</v>
      </c>
      <c r="BF33" s="43">
        <v>2750</v>
      </c>
      <c r="BG33" s="84">
        <v>2750</v>
      </c>
      <c r="BH33" s="43">
        <v>2750</v>
      </c>
      <c r="BI33" s="59"/>
      <c r="BJ33" s="43">
        <v>2750</v>
      </c>
      <c r="BK33" s="43"/>
      <c r="BL33" s="43"/>
      <c r="BM33" s="43">
        <v>2750</v>
      </c>
      <c r="BN33" s="43">
        <v>2750</v>
      </c>
      <c r="BO33" s="43">
        <v>2750</v>
      </c>
      <c r="BP33" s="43">
        <v>2750</v>
      </c>
      <c r="BQ33" s="43">
        <v>2750</v>
      </c>
      <c r="BR33" s="43"/>
      <c r="BS33" s="43"/>
      <c r="BT33" s="43">
        <v>2750</v>
      </c>
      <c r="BU33" s="43">
        <v>2750</v>
      </c>
      <c r="BV33" s="43">
        <v>2750</v>
      </c>
      <c r="BW33" s="43">
        <v>2750</v>
      </c>
      <c r="BX33" s="43">
        <v>2750</v>
      </c>
      <c r="BY33" s="43"/>
      <c r="BZ33" s="43"/>
      <c r="CA33" s="43">
        <v>2750</v>
      </c>
      <c r="CB33" s="43">
        <v>2700</v>
      </c>
      <c r="CC33" s="43">
        <v>2700</v>
      </c>
      <c r="CD33" s="43">
        <v>2600</v>
      </c>
      <c r="CE33" s="43">
        <v>2600</v>
      </c>
      <c r="CF33" s="43"/>
      <c r="CG33" s="43"/>
      <c r="CH33" s="43">
        <v>2580</v>
      </c>
      <c r="CI33" s="43">
        <v>2580</v>
      </c>
      <c r="CJ33" s="43">
        <v>2580</v>
      </c>
      <c r="CK33" s="43">
        <v>2580</v>
      </c>
      <c r="CL33" s="43">
        <v>2580</v>
      </c>
      <c r="CM33" s="43"/>
      <c r="CN33" s="43"/>
      <c r="CO33" s="43">
        <v>2580</v>
      </c>
      <c r="CP33" s="43">
        <v>2580</v>
      </c>
      <c r="CQ33" s="43">
        <v>2560</v>
      </c>
      <c r="CR33" s="43">
        <v>2560</v>
      </c>
      <c r="CS33" s="43">
        <v>2560</v>
      </c>
      <c r="CT33" s="43"/>
      <c r="CU33" s="43"/>
      <c r="CV33" s="43">
        <v>2560</v>
      </c>
      <c r="CW33" s="43">
        <v>2560</v>
      </c>
      <c r="CX33" s="43">
        <v>2530</v>
      </c>
      <c r="CY33" s="43">
        <v>2450</v>
      </c>
      <c r="CZ33" s="43">
        <v>2400</v>
      </c>
      <c r="DA33" s="43"/>
      <c r="DB33" s="43"/>
      <c r="DC33" s="43">
        <v>2400</v>
      </c>
      <c r="DD33" s="43">
        <v>2380</v>
      </c>
      <c r="DE33" s="43">
        <v>2380</v>
      </c>
      <c r="DF33" s="43">
        <v>2380</v>
      </c>
      <c r="DG33" s="43">
        <v>2380</v>
      </c>
      <c r="DH33" s="43"/>
      <c r="DI33" s="43"/>
      <c r="DJ33" s="43">
        <v>2380</v>
      </c>
      <c r="DK33" s="43">
        <v>2380</v>
      </c>
      <c r="DL33" s="43">
        <v>2380</v>
      </c>
      <c r="DM33" s="43">
        <v>2380</v>
      </c>
      <c r="DN33" s="43">
        <v>2400</v>
      </c>
      <c r="DO33" s="43"/>
      <c r="DP33" s="43"/>
      <c r="DQ33" s="43">
        <v>2400</v>
      </c>
      <c r="DR33" s="43">
        <v>2400</v>
      </c>
      <c r="DS33" s="43">
        <v>2400</v>
      </c>
      <c r="DT33" s="43">
        <v>2400</v>
      </c>
      <c r="DU33" s="43">
        <v>2400</v>
      </c>
      <c r="DV33" s="43"/>
      <c r="DW33" s="43"/>
      <c r="DX33" s="43">
        <v>2400</v>
      </c>
      <c r="DY33" s="43">
        <v>2400</v>
      </c>
      <c r="DZ33" s="43">
        <v>2400</v>
      </c>
      <c r="EA33" s="43">
        <v>2350</v>
      </c>
      <c r="EB33" s="43">
        <v>2320</v>
      </c>
      <c r="EC33" s="43"/>
      <c r="ED33" s="43"/>
      <c r="EE33" s="43">
        <v>2340</v>
      </c>
      <c r="EF33" s="43">
        <v>2340</v>
      </c>
      <c r="EG33" s="43">
        <v>2340</v>
      </c>
      <c r="EH33" s="43">
        <v>2500</v>
      </c>
      <c r="EI33" s="43">
        <v>2550</v>
      </c>
      <c r="EJ33" s="43"/>
      <c r="EK33" s="43"/>
      <c r="EL33" s="43">
        <v>2550</v>
      </c>
      <c r="EM33" s="43">
        <v>2550</v>
      </c>
      <c r="EN33" s="43">
        <v>2550</v>
      </c>
      <c r="EO33" s="43">
        <v>2550</v>
      </c>
      <c r="EP33" s="43">
        <v>2550</v>
      </c>
      <c r="EQ33" s="43"/>
      <c r="ER33" s="43"/>
      <c r="ES33" s="43">
        <v>2550</v>
      </c>
      <c r="ET33" s="43">
        <v>2550</v>
      </c>
      <c r="EU33" s="43">
        <v>2550</v>
      </c>
      <c r="EV33" s="43">
        <v>2600</v>
      </c>
      <c r="EW33" s="43">
        <v>2600</v>
      </c>
      <c r="EX33" s="43"/>
      <c r="EY33" s="43"/>
      <c r="EZ33" s="43">
        <v>2600</v>
      </c>
      <c r="FA33" s="43">
        <v>2550</v>
      </c>
      <c r="FB33" s="43">
        <v>2550</v>
      </c>
      <c r="FC33" s="43">
        <v>2550</v>
      </c>
      <c r="FD33" s="43">
        <v>2600</v>
      </c>
      <c r="FE33" s="43"/>
      <c r="FF33" s="43"/>
      <c r="FG33" s="43">
        <v>2570</v>
      </c>
      <c r="FH33" s="43">
        <v>2570</v>
      </c>
      <c r="FI33" s="43">
        <v>2570</v>
      </c>
      <c r="FJ33" s="43">
        <v>2570</v>
      </c>
      <c r="FK33" s="43">
        <v>2570</v>
      </c>
      <c r="FL33" s="43"/>
      <c r="FM33" s="43"/>
      <c r="FN33" s="43">
        <v>2570</v>
      </c>
      <c r="FO33" s="43">
        <v>2570</v>
      </c>
      <c r="FP33" s="43">
        <v>2570</v>
      </c>
      <c r="FQ33" s="43">
        <v>2570</v>
      </c>
      <c r="FR33" s="43">
        <v>2570</v>
      </c>
      <c r="FS33" s="43"/>
      <c r="FT33" s="43"/>
      <c r="FU33" s="43">
        <v>2570</v>
      </c>
      <c r="FV33" s="43">
        <v>2570</v>
      </c>
      <c r="FW33" s="43">
        <v>2570</v>
      </c>
      <c r="FX33" s="43">
        <v>2570</v>
      </c>
      <c r="FY33" s="43">
        <v>2550</v>
      </c>
      <c r="FZ33" s="43"/>
      <c r="GA33" s="43"/>
      <c r="GB33" s="43">
        <v>2250</v>
      </c>
      <c r="GC33" s="43">
        <v>2250</v>
      </c>
      <c r="GD33" s="43">
        <v>2550</v>
      </c>
      <c r="GE33" s="43">
        <v>2550</v>
      </c>
      <c r="GF33" s="43">
        <v>2550</v>
      </c>
      <c r="GG33" s="43"/>
      <c r="GH33" s="43"/>
      <c r="GI33" s="43">
        <v>2550</v>
      </c>
      <c r="GJ33" s="43">
        <v>2550</v>
      </c>
      <c r="GK33" s="43">
        <v>2400</v>
      </c>
      <c r="GL33" s="43">
        <v>2400</v>
      </c>
      <c r="GM33" s="43">
        <v>2400</v>
      </c>
      <c r="GN33" s="43"/>
      <c r="GO33" s="43"/>
      <c r="GP33" s="43">
        <v>2400</v>
      </c>
      <c r="GQ33" s="43">
        <v>2400</v>
      </c>
      <c r="GR33" s="43">
        <v>2400</v>
      </c>
      <c r="GS33" s="43">
        <v>2400</v>
      </c>
      <c r="GT33" s="43">
        <v>2400</v>
      </c>
      <c r="GU33" s="43"/>
      <c r="GV33" s="43"/>
      <c r="GW33" s="43">
        <v>2400</v>
      </c>
      <c r="GX33" s="43">
        <v>2400</v>
      </c>
      <c r="GY33" s="43">
        <v>2350</v>
      </c>
      <c r="GZ33" s="43">
        <v>2350</v>
      </c>
      <c r="HA33" s="43">
        <v>2350</v>
      </c>
      <c r="HB33" s="43"/>
      <c r="HC33" s="43"/>
      <c r="HD33" s="43">
        <v>2350</v>
      </c>
      <c r="HE33" s="43">
        <v>2450</v>
      </c>
      <c r="HF33" s="43">
        <v>2450</v>
      </c>
      <c r="HG33" s="43">
        <v>2450</v>
      </c>
      <c r="HH33" s="43">
        <v>2450</v>
      </c>
      <c r="HI33" s="43"/>
      <c r="HJ33" s="43"/>
      <c r="HK33" s="43">
        <v>2450</v>
      </c>
      <c r="HL33" s="43">
        <v>2500</v>
      </c>
      <c r="HM33" s="43">
        <v>2500</v>
      </c>
      <c r="HN33" s="43">
        <v>2500</v>
      </c>
      <c r="HO33" s="43">
        <v>2500</v>
      </c>
      <c r="HP33" s="43"/>
      <c r="HQ33" s="43"/>
      <c r="HR33" s="43">
        <v>2600</v>
      </c>
      <c r="HS33" s="43">
        <v>2600</v>
      </c>
      <c r="HT33" s="43">
        <v>2600</v>
      </c>
      <c r="HU33" s="43">
        <v>2600</v>
      </c>
      <c r="HV33" s="43">
        <v>2700</v>
      </c>
      <c r="HW33" s="43"/>
      <c r="HX33" s="43"/>
      <c r="HY33" s="43">
        <v>2700</v>
      </c>
      <c r="HZ33" s="43">
        <v>2700</v>
      </c>
      <c r="IA33" s="43">
        <v>2800</v>
      </c>
      <c r="IB33" s="43">
        <v>2800</v>
      </c>
      <c r="IC33" s="43">
        <v>2800</v>
      </c>
      <c r="ID33" s="43"/>
      <c r="IE33" s="43"/>
      <c r="IF33" s="43">
        <v>2800</v>
      </c>
      <c r="IG33" s="43">
        <v>2900</v>
      </c>
      <c r="IH33" s="43">
        <v>2900</v>
      </c>
      <c r="II33" s="43">
        <v>2900</v>
      </c>
      <c r="IJ33" s="43">
        <v>2900</v>
      </c>
      <c r="IK33" s="43"/>
      <c r="IL33" s="43"/>
      <c r="IM33" s="43">
        <v>2900</v>
      </c>
      <c r="IN33" s="43">
        <v>2900</v>
      </c>
      <c r="IO33" s="43">
        <v>2900</v>
      </c>
      <c r="IP33" s="71">
        <v>2900</v>
      </c>
      <c r="IQ33" s="71">
        <v>2850</v>
      </c>
      <c r="IR33" s="43"/>
      <c r="IS33" s="43"/>
      <c r="IT33" s="43">
        <v>2850</v>
      </c>
      <c r="IU33" s="43">
        <v>2850</v>
      </c>
      <c r="IV33" s="43">
        <v>2950</v>
      </c>
      <c r="IW33" s="43">
        <v>2950</v>
      </c>
      <c r="IX33" s="43">
        <v>2950</v>
      </c>
      <c r="IY33" s="43"/>
      <c r="IZ33" s="43"/>
      <c r="JA33" s="43">
        <v>2950</v>
      </c>
      <c r="JB33" s="43">
        <v>2950</v>
      </c>
      <c r="JC33" s="43">
        <v>2950</v>
      </c>
      <c r="JD33" s="43">
        <v>2950</v>
      </c>
      <c r="JE33" s="43">
        <v>2950</v>
      </c>
      <c r="JF33" s="43"/>
      <c r="JG33" s="43"/>
      <c r="JH33" s="43">
        <v>2950</v>
      </c>
      <c r="JI33" s="43">
        <v>3000</v>
      </c>
      <c r="JJ33" s="43">
        <v>3000</v>
      </c>
      <c r="JK33" s="43">
        <v>3000</v>
      </c>
      <c r="JL33" s="43">
        <v>3000</v>
      </c>
      <c r="JM33" s="43"/>
      <c r="JN33" s="43"/>
      <c r="JO33" s="43">
        <v>3000</v>
      </c>
      <c r="JP33" s="43">
        <v>3000</v>
      </c>
      <c r="JQ33" s="43">
        <v>3000</v>
      </c>
      <c r="JR33" s="43">
        <v>3000</v>
      </c>
      <c r="JS33" s="43">
        <v>3000</v>
      </c>
      <c r="JT33" s="43"/>
      <c r="JU33" s="43"/>
      <c r="JV33" s="43">
        <v>3100</v>
      </c>
      <c r="JW33" s="43">
        <v>3100</v>
      </c>
      <c r="JX33" s="43">
        <v>3100</v>
      </c>
      <c r="JY33" s="43">
        <v>3150</v>
      </c>
      <c r="JZ33" s="43">
        <v>3150</v>
      </c>
      <c r="KA33" s="43"/>
      <c r="KB33" s="43"/>
      <c r="KC33" s="43">
        <v>3150</v>
      </c>
      <c r="KD33" s="43">
        <v>3150</v>
      </c>
      <c r="KE33" s="43">
        <v>3150</v>
      </c>
      <c r="KF33" s="43">
        <v>3150</v>
      </c>
      <c r="KG33" s="43">
        <v>3150</v>
      </c>
      <c r="KH33" s="43"/>
      <c r="KI33" s="43"/>
      <c r="KJ33" s="43">
        <v>3150</v>
      </c>
      <c r="KK33" s="43">
        <v>3150</v>
      </c>
      <c r="KL33" s="43">
        <v>3120</v>
      </c>
      <c r="KM33" s="43">
        <v>3150</v>
      </c>
      <c r="KN33" s="43">
        <v>3150</v>
      </c>
      <c r="KO33" s="43"/>
      <c r="KP33" s="43"/>
      <c r="KQ33" s="43">
        <v>3150</v>
      </c>
      <c r="KR33" s="43">
        <v>3150</v>
      </c>
      <c r="KS33" s="43">
        <v>3150</v>
      </c>
      <c r="KT33" s="43">
        <v>3150</v>
      </c>
      <c r="KU33" s="43">
        <v>3150</v>
      </c>
      <c r="KV33" s="43"/>
      <c r="KW33" s="43"/>
      <c r="KX33" s="43">
        <v>3120</v>
      </c>
      <c r="KY33" s="43">
        <v>3120</v>
      </c>
      <c r="KZ33" s="43">
        <v>3120</v>
      </c>
      <c r="LA33" s="43">
        <v>3150</v>
      </c>
      <c r="LB33" s="43">
        <v>3150</v>
      </c>
      <c r="LC33" s="43"/>
      <c r="LD33" s="43"/>
      <c r="LE33" s="43">
        <v>3150</v>
      </c>
      <c r="LF33" s="43">
        <v>3050</v>
      </c>
      <c r="LG33" s="43">
        <v>3000</v>
      </c>
      <c r="LH33" s="43">
        <v>3020</v>
      </c>
      <c r="LI33" s="43">
        <v>3020</v>
      </c>
      <c r="LJ33" s="43"/>
      <c r="LK33" s="43"/>
      <c r="LL33" s="43">
        <v>3020</v>
      </c>
      <c r="LM33" s="43">
        <v>3070</v>
      </c>
      <c r="LN33" s="43">
        <v>3070</v>
      </c>
      <c r="LO33" s="43">
        <v>3070</v>
      </c>
      <c r="LP33" s="43">
        <v>3070</v>
      </c>
      <c r="LQ33" s="43"/>
      <c r="LR33" s="43"/>
      <c r="LS33" s="43">
        <v>3070</v>
      </c>
      <c r="LT33" s="43">
        <v>3070</v>
      </c>
      <c r="LU33" s="43">
        <v>3120</v>
      </c>
      <c r="LV33" s="43">
        <v>3120</v>
      </c>
      <c r="LW33" s="43">
        <v>3120</v>
      </c>
      <c r="LX33" s="43"/>
      <c r="LY33" s="43"/>
      <c r="LZ33" s="43">
        <v>3320</v>
      </c>
      <c r="MA33" s="43">
        <v>3320</v>
      </c>
      <c r="MB33" s="43">
        <v>3320</v>
      </c>
      <c r="MC33" s="43">
        <v>3370</v>
      </c>
      <c r="MD33" s="43">
        <v>3370</v>
      </c>
      <c r="ME33" s="43"/>
      <c r="MF33" s="43"/>
      <c r="MG33" s="43">
        <v>3420</v>
      </c>
      <c r="MH33" s="43">
        <v>3420</v>
      </c>
      <c r="MI33" s="43">
        <v>3420</v>
      </c>
      <c r="MJ33" s="43">
        <v>3420</v>
      </c>
      <c r="MK33" s="43">
        <v>3420</v>
      </c>
      <c r="ML33" s="43"/>
      <c r="MM33" s="43"/>
      <c r="MN33" s="43">
        <v>3440</v>
      </c>
      <c r="MO33" s="43">
        <v>3440</v>
      </c>
      <c r="MP33" s="43">
        <v>3420</v>
      </c>
      <c r="MQ33" s="43">
        <v>3350</v>
      </c>
      <c r="MR33" s="43">
        <v>3350</v>
      </c>
      <c r="MS33" s="43"/>
      <c r="MT33" s="43"/>
      <c r="MU33" s="43">
        <v>3350</v>
      </c>
      <c r="MV33" s="43">
        <v>3350</v>
      </c>
      <c r="MW33" s="43">
        <v>3350</v>
      </c>
      <c r="MX33" s="43">
        <v>3350</v>
      </c>
      <c r="MY33" s="43">
        <v>3350</v>
      </c>
      <c r="MZ33" s="43"/>
      <c r="NA33" s="43"/>
      <c r="NB33" s="43">
        <v>3350</v>
      </c>
      <c r="NC33" s="43">
        <v>3350</v>
      </c>
    </row>
    <row r="34" spans="1:367" x14ac:dyDescent="0.25">
      <c r="A34" s="26" t="s">
        <v>131</v>
      </c>
      <c r="B34" s="24"/>
      <c r="C34" s="24">
        <v>2600</v>
      </c>
      <c r="D34" s="24">
        <v>2600</v>
      </c>
      <c r="E34" s="24">
        <v>2600</v>
      </c>
      <c r="F34" s="24"/>
      <c r="G34" s="24"/>
      <c r="H34" s="24">
        <v>2600</v>
      </c>
      <c r="I34" s="24">
        <v>2500</v>
      </c>
      <c r="J34" s="24">
        <v>2450</v>
      </c>
      <c r="K34" s="24">
        <v>2450</v>
      </c>
      <c r="L34" s="24">
        <v>2420</v>
      </c>
      <c r="M34" s="24"/>
      <c r="N34" s="24"/>
      <c r="O34" s="24">
        <v>2420</v>
      </c>
      <c r="P34" s="24">
        <v>2420</v>
      </c>
      <c r="Q34" s="24">
        <v>2420</v>
      </c>
      <c r="R34" s="24">
        <v>2420</v>
      </c>
      <c r="S34" s="24">
        <v>2420</v>
      </c>
      <c r="T34" s="24"/>
      <c r="U34" s="24"/>
      <c r="V34" s="24">
        <v>2420</v>
      </c>
      <c r="W34" s="24">
        <v>2450</v>
      </c>
      <c r="X34" s="24">
        <v>2450</v>
      </c>
      <c r="Y34" s="24">
        <v>2450</v>
      </c>
      <c r="Z34" s="24">
        <v>2350</v>
      </c>
      <c r="AA34" s="24"/>
      <c r="AB34" s="24"/>
      <c r="AC34" s="24">
        <v>2350</v>
      </c>
      <c r="AD34" s="24">
        <v>2340</v>
      </c>
      <c r="AE34" s="24">
        <v>2340</v>
      </c>
      <c r="AF34" s="24">
        <v>2400</v>
      </c>
      <c r="AG34" s="24">
        <v>2420</v>
      </c>
      <c r="AH34" s="24"/>
      <c r="AI34" s="24"/>
      <c r="AJ34" s="24">
        <v>2420</v>
      </c>
      <c r="AK34" s="24">
        <v>2420</v>
      </c>
      <c r="AL34" s="24">
        <v>2420</v>
      </c>
      <c r="AM34" s="24">
        <v>2420</v>
      </c>
      <c r="AN34" s="24">
        <v>2400</v>
      </c>
      <c r="AO34" s="24"/>
      <c r="AP34" s="24"/>
      <c r="AQ34" s="24">
        <v>2400</v>
      </c>
      <c r="AR34" s="24">
        <v>2400</v>
      </c>
      <c r="AS34" s="24">
        <v>2400</v>
      </c>
      <c r="AT34" s="24">
        <v>2400</v>
      </c>
      <c r="AU34" s="24">
        <v>2410</v>
      </c>
      <c r="AV34" s="24"/>
      <c r="AW34" s="24"/>
      <c r="AX34" s="24">
        <v>2400</v>
      </c>
      <c r="AY34" s="24">
        <v>2400</v>
      </c>
      <c r="AZ34" s="24">
        <v>2400</v>
      </c>
      <c r="BA34" s="24">
        <v>2400</v>
      </c>
      <c r="BB34" s="24">
        <v>2400</v>
      </c>
      <c r="BC34" s="24"/>
      <c r="BD34" s="24"/>
      <c r="BE34" s="24">
        <v>2400</v>
      </c>
      <c r="BF34" s="24">
        <v>2400</v>
      </c>
      <c r="BG34" s="80">
        <v>2400</v>
      </c>
      <c r="BH34" s="24">
        <v>2400</v>
      </c>
      <c r="BI34" s="59"/>
      <c r="BJ34" s="24">
        <v>2400</v>
      </c>
      <c r="BK34" s="24"/>
      <c r="BL34" s="24"/>
      <c r="BM34" s="24">
        <v>2400</v>
      </c>
      <c r="BN34" s="24">
        <v>2400</v>
      </c>
      <c r="BO34" s="24">
        <v>2400</v>
      </c>
      <c r="BP34" s="24">
        <v>2380</v>
      </c>
      <c r="BQ34" s="24">
        <v>2380</v>
      </c>
      <c r="BR34" s="24"/>
      <c r="BS34" s="24"/>
      <c r="BT34" s="24">
        <v>2380</v>
      </c>
      <c r="BU34" s="24">
        <v>2380</v>
      </c>
      <c r="BV34" s="24">
        <v>2350</v>
      </c>
      <c r="BW34" s="24">
        <v>2350</v>
      </c>
      <c r="BX34" s="24">
        <v>2350</v>
      </c>
      <c r="BY34" s="24"/>
      <c r="BZ34" s="24"/>
      <c r="CA34" s="24">
        <v>2350</v>
      </c>
      <c r="CB34" s="24">
        <v>2300</v>
      </c>
      <c r="CC34" s="24">
        <v>2300</v>
      </c>
      <c r="CD34" s="24">
        <v>2300</v>
      </c>
      <c r="CE34" s="24">
        <v>2300</v>
      </c>
      <c r="CF34" s="24"/>
      <c r="CG34" s="24"/>
      <c r="CH34" s="24">
        <v>2270</v>
      </c>
      <c r="CI34" s="24">
        <v>2270</v>
      </c>
      <c r="CJ34" s="24">
        <v>2270</v>
      </c>
      <c r="CK34" s="24">
        <v>2270</v>
      </c>
      <c r="CL34" s="24">
        <v>2270</v>
      </c>
      <c r="CM34" s="24"/>
      <c r="CN34" s="24"/>
      <c r="CO34" s="24">
        <v>2270</v>
      </c>
      <c r="CP34" s="24">
        <v>2270</v>
      </c>
      <c r="CQ34" s="24">
        <v>2270</v>
      </c>
      <c r="CR34" s="24">
        <v>2300</v>
      </c>
      <c r="CS34" s="24">
        <v>2300</v>
      </c>
      <c r="CT34" s="24"/>
      <c r="CU34" s="24"/>
      <c r="CV34" s="24">
        <v>2300</v>
      </c>
      <c r="CW34" s="24">
        <v>2300</v>
      </c>
      <c r="CX34" s="24">
        <v>2300</v>
      </c>
      <c r="CY34" s="24">
        <v>2300</v>
      </c>
      <c r="CZ34" s="24">
        <v>2300</v>
      </c>
      <c r="DA34" s="24"/>
      <c r="DB34" s="24"/>
      <c r="DC34" s="24">
        <v>2300</v>
      </c>
      <c r="DD34" s="24">
        <v>2300</v>
      </c>
      <c r="DE34" s="24">
        <v>2300</v>
      </c>
      <c r="DF34" s="24">
        <v>2300</v>
      </c>
      <c r="DG34" s="24">
        <v>2300</v>
      </c>
      <c r="DH34" s="24"/>
      <c r="DI34" s="24"/>
      <c r="DJ34" s="24">
        <v>2300</v>
      </c>
      <c r="DK34" s="24">
        <v>2300</v>
      </c>
      <c r="DL34" s="24">
        <v>2300</v>
      </c>
      <c r="DM34" s="24">
        <v>2350</v>
      </c>
      <c r="DN34" s="24">
        <v>2350</v>
      </c>
      <c r="DO34" s="24"/>
      <c r="DP34" s="24"/>
      <c r="DQ34" s="24">
        <v>2350</v>
      </c>
      <c r="DR34" s="24">
        <v>2350</v>
      </c>
      <c r="DS34" s="24">
        <v>2350</v>
      </c>
      <c r="DT34" s="24">
        <v>2350</v>
      </c>
      <c r="DU34" s="24">
        <v>2350</v>
      </c>
      <c r="DV34" s="24"/>
      <c r="DW34" s="24"/>
      <c r="DX34" s="24">
        <v>2350</v>
      </c>
      <c r="DY34" s="24">
        <v>2320</v>
      </c>
      <c r="DZ34" s="24">
        <v>2320</v>
      </c>
      <c r="EA34" s="24">
        <v>2300</v>
      </c>
      <c r="EB34" s="24">
        <v>2250</v>
      </c>
      <c r="EC34" s="24"/>
      <c r="ED34" s="24"/>
      <c r="EE34" s="24">
        <v>2300</v>
      </c>
      <c r="EF34" s="24">
        <v>2300</v>
      </c>
      <c r="EG34" s="24">
        <v>2340</v>
      </c>
      <c r="EH34" s="24">
        <v>2400</v>
      </c>
      <c r="EI34" s="24">
        <v>2450</v>
      </c>
      <c r="EJ34" s="24"/>
      <c r="EK34" s="24"/>
      <c r="EL34" s="24">
        <v>2450</v>
      </c>
      <c r="EM34" s="24">
        <v>2450</v>
      </c>
      <c r="EN34" s="24">
        <v>2450</v>
      </c>
      <c r="EO34" s="24">
        <v>2450</v>
      </c>
      <c r="EP34" s="24">
        <v>2450</v>
      </c>
      <c r="EQ34" s="24"/>
      <c r="ER34" s="24"/>
      <c r="ES34" s="24">
        <v>2450</v>
      </c>
      <c r="ET34" s="24">
        <v>2450</v>
      </c>
      <c r="EU34" s="24">
        <v>2450</v>
      </c>
      <c r="EV34" s="24">
        <v>2520</v>
      </c>
      <c r="EW34" s="24">
        <v>2520</v>
      </c>
      <c r="EX34" s="24"/>
      <c r="EY34" s="24"/>
      <c r="EZ34" s="24">
        <v>2520</v>
      </c>
      <c r="FA34" s="24">
        <v>2450</v>
      </c>
      <c r="FB34" s="24">
        <v>2450</v>
      </c>
      <c r="FC34" s="24">
        <v>2400</v>
      </c>
      <c r="FD34" s="24">
        <v>2420</v>
      </c>
      <c r="FE34" s="24"/>
      <c r="FF34" s="24"/>
      <c r="FG34" s="24">
        <v>2420</v>
      </c>
      <c r="FH34" s="24">
        <v>2420</v>
      </c>
      <c r="FI34" s="24">
        <v>2420</v>
      </c>
      <c r="FJ34" s="24">
        <v>2420</v>
      </c>
      <c r="FK34" s="24">
        <v>2420</v>
      </c>
      <c r="FL34" s="24"/>
      <c r="FM34" s="24"/>
      <c r="FN34" s="24">
        <v>2420</v>
      </c>
      <c r="FO34" s="24">
        <v>2420</v>
      </c>
      <c r="FP34" s="24">
        <v>2420</v>
      </c>
      <c r="FQ34" s="24">
        <v>2420</v>
      </c>
      <c r="FR34" s="24">
        <v>2420</v>
      </c>
      <c r="FS34" s="24"/>
      <c r="FT34" s="24"/>
      <c r="FU34" s="24">
        <v>2420</v>
      </c>
      <c r="FV34" s="24">
        <v>2420</v>
      </c>
      <c r="FW34" s="24">
        <v>2420</v>
      </c>
      <c r="FX34" s="24">
        <v>2420</v>
      </c>
      <c r="FY34" s="24">
        <v>2350</v>
      </c>
      <c r="FZ34" s="24"/>
      <c r="GA34" s="24"/>
      <c r="GB34" s="24">
        <v>2350</v>
      </c>
      <c r="GC34" s="24">
        <v>2350</v>
      </c>
      <c r="GD34" s="24">
        <v>2350</v>
      </c>
      <c r="GE34" s="24">
        <v>2350</v>
      </c>
      <c r="GF34" s="24">
        <v>2350</v>
      </c>
      <c r="GG34" s="24"/>
      <c r="GH34" s="24"/>
      <c r="GI34" s="24">
        <v>2350</v>
      </c>
      <c r="GJ34" s="24">
        <v>2350</v>
      </c>
      <c r="GK34" s="24">
        <v>2350</v>
      </c>
      <c r="GL34" s="24">
        <v>2350</v>
      </c>
      <c r="GM34" s="24">
        <v>2350</v>
      </c>
      <c r="GN34" s="24"/>
      <c r="GO34" s="24"/>
      <c r="GP34" s="24">
        <v>2300</v>
      </c>
      <c r="GQ34" s="24">
        <v>2300</v>
      </c>
      <c r="GR34" s="24">
        <v>2300</v>
      </c>
      <c r="GS34" s="24">
        <v>2300</v>
      </c>
      <c r="GT34" s="24">
        <v>2300</v>
      </c>
      <c r="GU34" s="24"/>
      <c r="GV34" s="24"/>
      <c r="GW34" s="24">
        <v>2300</v>
      </c>
      <c r="GX34" s="24">
        <v>2300</v>
      </c>
      <c r="GY34" s="24">
        <v>2250</v>
      </c>
      <c r="GZ34" s="24">
        <v>2250</v>
      </c>
      <c r="HA34" s="24">
        <v>2250</v>
      </c>
      <c r="HB34" s="24"/>
      <c r="HC34" s="24"/>
      <c r="HD34" s="24">
        <v>2250</v>
      </c>
      <c r="HE34" s="24">
        <v>2350</v>
      </c>
      <c r="HF34" s="24">
        <v>2350</v>
      </c>
      <c r="HG34" s="24">
        <v>2350</v>
      </c>
      <c r="HH34" s="24">
        <v>2350</v>
      </c>
      <c r="HI34" s="24"/>
      <c r="HJ34" s="24"/>
      <c r="HK34" s="24">
        <v>2350</v>
      </c>
      <c r="HL34" s="24">
        <v>2400</v>
      </c>
      <c r="HM34" s="24">
        <v>2400</v>
      </c>
      <c r="HN34" s="24">
        <v>2400</v>
      </c>
      <c r="HO34" s="24">
        <v>2400</v>
      </c>
      <c r="HP34" s="24"/>
      <c r="HQ34" s="24"/>
      <c r="HR34" s="24">
        <v>2400</v>
      </c>
      <c r="HS34" s="24">
        <v>2700</v>
      </c>
      <c r="HT34" s="24">
        <v>2700</v>
      </c>
      <c r="HU34" s="24">
        <v>2700</v>
      </c>
      <c r="HV34" s="24">
        <v>2700</v>
      </c>
      <c r="HW34" s="24"/>
      <c r="HX34" s="24"/>
      <c r="HY34" s="24">
        <v>2700</v>
      </c>
      <c r="HZ34" s="24">
        <v>2700</v>
      </c>
      <c r="IA34" s="24">
        <v>2750</v>
      </c>
      <c r="IB34" s="24">
        <v>2750</v>
      </c>
      <c r="IC34" s="24">
        <v>2750</v>
      </c>
      <c r="ID34" s="24"/>
      <c r="IE34" s="24"/>
      <c r="IF34" s="24">
        <v>3750</v>
      </c>
      <c r="IG34" s="24">
        <v>2800</v>
      </c>
      <c r="IH34" s="24">
        <v>2800</v>
      </c>
      <c r="II34" s="24">
        <v>2900</v>
      </c>
      <c r="IJ34" s="24">
        <v>2900</v>
      </c>
      <c r="IK34" s="24"/>
      <c r="IL34" s="24"/>
      <c r="IM34" s="24">
        <v>2900</v>
      </c>
      <c r="IN34" s="24">
        <v>2900</v>
      </c>
      <c r="IO34" s="24">
        <v>2950</v>
      </c>
      <c r="IP34" s="100">
        <v>2950</v>
      </c>
      <c r="IQ34" s="100">
        <v>2900</v>
      </c>
      <c r="IR34" s="24"/>
      <c r="IS34" s="24"/>
      <c r="IT34" s="24">
        <v>2900</v>
      </c>
      <c r="IU34" s="24">
        <v>2900</v>
      </c>
      <c r="IV34" s="24">
        <v>2880</v>
      </c>
      <c r="IW34" s="24">
        <v>2880</v>
      </c>
      <c r="IX34" s="24">
        <v>2880</v>
      </c>
      <c r="IY34" s="24"/>
      <c r="IZ34" s="24"/>
      <c r="JA34" s="24">
        <v>2850</v>
      </c>
      <c r="JB34" s="24">
        <v>2880</v>
      </c>
      <c r="JC34" s="24">
        <v>2880</v>
      </c>
      <c r="JD34" s="24">
        <v>2950</v>
      </c>
      <c r="JE34" s="24">
        <v>2900</v>
      </c>
      <c r="JF34" s="24"/>
      <c r="JG34" s="24"/>
      <c r="JH34" s="24">
        <v>2900</v>
      </c>
      <c r="JI34" s="24">
        <v>2900</v>
      </c>
      <c r="JJ34" s="24">
        <v>2900</v>
      </c>
      <c r="JK34" s="24">
        <v>2900</v>
      </c>
      <c r="JL34" s="24">
        <v>2900</v>
      </c>
      <c r="JM34" s="24"/>
      <c r="JN34" s="24"/>
      <c r="JO34" s="24">
        <v>2900</v>
      </c>
      <c r="JP34" s="24">
        <v>2900</v>
      </c>
      <c r="JQ34" s="24">
        <v>2900</v>
      </c>
      <c r="JR34" s="24">
        <v>2900</v>
      </c>
      <c r="JS34" s="24">
        <v>2900</v>
      </c>
      <c r="JT34" s="24"/>
      <c r="JU34" s="24"/>
      <c r="JV34" s="24">
        <v>2950</v>
      </c>
      <c r="JW34" s="24">
        <v>2950</v>
      </c>
      <c r="JX34" s="24">
        <v>2950</v>
      </c>
      <c r="JY34" s="24">
        <v>3000</v>
      </c>
      <c r="JZ34" s="24">
        <v>3000</v>
      </c>
      <c r="KA34" s="24"/>
      <c r="KB34" s="24"/>
      <c r="KC34" s="24">
        <v>3000</v>
      </c>
      <c r="KD34" s="24">
        <v>3000</v>
      </c>
      <c r="KE34" s="24">
        <v>3000</v>
      </c>
      <c r="KF34" s="24">
        <v>3000</v>
      </c>
      <c r="KG34" s="24">
        <v>3000</v>
      </c>
      <c r="KH34" s="24"/>
      <c r="KI34" s="24"/>
      <c r="KJ34" s="24">
        <v>3000</v>
      </c>
      <c r="KK34" s="24">
        <v>3000</v>
      </c>
      <c r="KL34" s="24">
        <v>2950</v>
      </c>
      <c r="KM34" s="24">
        <v>2950</v>
      </c>
      <c r="KN34" s="24">
        <v>2950</v>
      </c>
      <c r="KO34" s="24"/>
      <c r="KP34" s="24"/>
      <c r="KQ34" s="24">
        <v>2950</v>
      </c>
      <c r="KR34" s="24">
        <v>2900</v>
      </c>
      <c r="KS34" s="24">
        <v>2900</v>
      </c>
      <c r="KT34" s="24">
        <v>2900</v>
      </c>
      <c r="KU34" s="24">
        <v>2900</v>
      </c>
      <c r="KV34" s="24"/>
      <c r="KW34" s="24"/>
      <c r="KX34" s="24">
        <v>2900</v>
      </c>
      <c r="KY34" s="24">
        <v>2900</v>
      </c>
      <c r="KZ34" s="24">
        <v>2900</v>
      </c>
      <c r="LA34" s="24">
        <v>2950</v>
      </c>
      <c r="LB34" s="24">
        <v>2950</v>
      </c>
      <c r="LC34" s="24"/>
      <c r="LD34" s="24"/>
      <c r="LE34" s="24">
        <v>2950</v>
      </c>
      <c r="LF34" s="24">
        <v>2870</v>
      </c>
      <c r="LG34" s="24">
        <v>2870</v>
      </c>
      <c r="LH34" s="24">
        <v>2820</v>
      </c>
      <c r="LI34" s="24">
        <v>2820</v>
      </c>
      <c r="LJ34" s="24"/>
      <c r="LK34" s="24"/>
      <c r="LL34" s="24">
        <v>2820</v>
      </c>
      <c r="LM34" s="24">
        <v>2820</v>
      </c>
      <c r="LN34" s="24">
        <v>2820</v>
      </c>
      <c r="LO34" s="24">
        <v>2820</v>
      </c>
      <c r="LP34" s="24">
        <v>2820</v>
      </c>
      <c r="LQ34" s="24"/>
      <c r="LR34" s="24"/>
      <c r="LS34" s="24">
        <v>2820</v>
      </c>
      <c r="LT34" s="24">
        <v>2820</v>
      </c>
      <c r="LU34" s="24">
        <v>2820</v>
      </c>
      <c r="LV34" s="24">
        <v>2820</v>
      </c>
      <c r="LW34" s="24">
        <v>2820</v>
      </c>
      <c r="LX34" s="24"/>
      <c r="LY34" s="24"/>
      <c r="LZ34" s="24">
        <v>2920</v>
      </c>
      <c r="MA34" s="24">
        <v>2920</v>
      </c>
      <c r="MB34" s="24">
        <v>2920</v>
      </c>
      <c r="MC34" s="24">
        <v>3020</v>
      </c>
      <c r="MD34" s="24">
        <v>3020</v>
      </c>
      <c r="ME34" s="24"/>
      <c r="MF34" s="24"/>
      <c r="MG34" s="24">
        <v>3220</v>
      </c>
      <c r="MH34" s="24">
        <v>3220</v>
      </c>
      <c r="MI34" s="24">
        <v>3220</v>
      </c>
      <c r="MJ34" s="24">
        <v>3220</v>
      </c>
      <c r="MK34" s="24">
        <v>3220</v>
      </c>
      <c r="ML34" s="24"/>
      <c r="MM34" s="24"/>
      <c r="MN34" s="24">
        <v>3240</v>
      </c>
      <c r="MO34" s="24">
        <v>3200</v>
      </c>
      <c r="MP34" s="24">
        <v>3200</v>
      </c>
      <c r="MQ34" s="24">
        <v>3260</v>
      </c>
      <c r="MR34" s="24">
        <v>3260</v>
      </c>
      <c r="MS34" s="24"/>
      <c r="MT34" s="24"/>
      <c r="MU34" s="24">
        <v>3260</v>
      </c>
      <c r="MV34" s="24">
        <v>3260</v>
      </c>
      <c r="MW34" s="24">
        <v>3260</v>
      </c>
      <c r="MX34" s="24">
        <v>3260</v>
      </c>
      <c r="MY34" s="24">
        <v>3260</v>
      </c>
      <c r="MZ34" s="24"/>
      <c r="NA34" s="24"/>
      <c r="NB34" s="24">
        <v>3260</v>
      </c>
      <c r="NC34" s="24">
        <v>3260</v>
      </c>
    </row>
    <row r="35" spans="1:367" x14ac:dyDescent="0.25">
      <c r="A35" s="19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82"/>
      <c r="BH35" s="25"/>
      <c r="BI35" s="60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5"/>
      <c r="BZ35" s="25"/>
      <c r="CA35" s="25"/>
      <c r="CB35" s="25"/>
      <c r="CC35" s="25"/>
      <c r="CD35" s="25"/>
      <c r="CE35" s="25"/>
      <c r="CF35" s="25"/>
      <c r="CG35" s="25"/>
      <c r="CH35" s="25"/>
      <c r="CI35" s="25"/>
      <c r="CJ35" s="25"/>
      <c r="CK35" s="25"/>
      <c r="CL35" s="25"/>
      <c r="CM35" s="25"/>
      <c r="CN35" s="25"/>
      <c r="CO35" s="25"/>
      <c r="CP35" s="25"/>
      <c r="CQ35" s="25"/>
      <c r="CR35" s="25"/>
      <c r="CS35" s="25"/>
      <c r="CT35" s="25"/>
      <c r="CU35" s="25"/>
      <c r="CV35" s="25"/>
      <c r="CW35" s="25"/>
      <c r="CX35" s="25"/>
      <c r="CY35" s="25"/>
      <c r="CZ35" s="25"/>
      <c r="DA35" s="25"/>
      <c r="DB35" s="25"/>
      <c r="DC35" s="25"/>
      <c r="DD35" s="25"/>
      <c r="DE35" s="25"/>
      <c r="DF35" s="25"/>
      <c r="DG35" s="25"/>
      <c r="DH35" s="25"/>
      <c r="DI35" s="25"/>
      <c r="DJ35" s="25"/>
      <c r="DK35" s="25"/>
      <c r="DL35" s="25"/>
      <c r="DM35" s="25"/>
      <c r="DN35" s="25"/>
      <c r="DO35" s="25"/>
      <c r="DP35" s="25"/>
      <c r="DQ35" s="25"/>
      <c r="DR35" s="25"/>
      <c r="DS35" s="25"/>
      <c r="DT35" s="25"/>
      <c r="DU35" s="25"/>
      <c r="DV35" s="25"/>
      <c r="DW35" s="25"/>
      <c r="DX35" s="25"/>
      <c r="DY35" s="25"/>
      <c r="DZ35" s="25"/>
      <c r="EA35" s="25"/>
      <c r="EB35" s="25"/>
      <c r="EC35" s="25"/>
      <c r="ED35" s="25"/>
      <c r="EE35" s="25"/>
      <c r="EF35" s="25"/>
      <c r="EG35" s="25"/>
      <c r="EH35" s="25"/>
      <c r="EI35" s="25"/>
      <c r="EJ35" s="25"/>
      <c r="EK35" s="25"/>
      <c r="EL35" s="25"/>
      <c r="EM35" s="25"/>
      <c r="EN35" s="25"/>
      <c r="EO35" s="25"/>
      <c r="EP35" s="25"/>
      <c r="EQ35" s="25"/>
      <c r="ER35" s="25"/>
      <c r="ES35" s="25"/>
      <c r="ET35" s="25"/>
      <c r="EU35" s="25"/>
      <c r="EV35" s="25"/>
      <c r="EW35" s="25"/>
      <c r="EX35" s="25"/>
      <c r="EY35" s="25"/>
      <c r="EZ35" s="25"/>
      <c r="FA35" s="25"/>
      <c r="FB35" s="25"/>
      <c r="FC35" s="25"/>
      <c r="FD35" s="25"/>
      <c r="FE35" s="25"/>
      <c r="FF35" s="25"/>
      <c r="FG35" s="25"/>
      <c r="FH35" s="25"/>
      <c r="FI35" s="25"/>
      <c r="FJ35" s="25"/>
      <c r="FK35" s="25"/>
      <c r="FL35" s="25"/>
      <c r="FM35" s="25"/>
      <c r="FN35" s="25"/>
      <c r="FO35" s="25"/>
      <c r="FP35" s="25"/>
      <c r="FQ35" s="25"/>
      <c r="FR35" s="25"/>
      <c r="FS35" s="25"/>
      <c r="FT35" s="25"/>
      <c r="FU35" s="25"/>
      <c r="FV35" s="25"/>
      <c r="FW35" s="25"/>
      <c r="FX35" s="25"/>
      <c r="FY35" s="25"/>
      <c r="FZ35" s="25"/>
      <c r="GA35" s="25"/>
      <c r="GB35" s="25"/>
      <c r="GC35" s="25"/>
      <c r="GD35" s="25"/>
      <c r="GE35" s="25"/>
      <c r="GF35" s="25"/>
      <c r="GG35" s="25"/>
      <c r="GH35" s="25"/>
      <c r="GI35" s="25"/>
      <c r="GJ35" s="25"/>
      <c r="GK35" s="25"/>
      <c r="GL35" s="25"/>
      <c r="GM35" s="25"/>
      <c r="GN35" s="25"/>
      <c r="GO35" s="25"/>
      <c r="GP35" s="25"/>
      <c r="GQ35" s="25"/>
      <c r="GR35" s="25"/>
      <c r="GS35" s="25"/>
      <c r="GT35" s="25"/>
      <c r="GU35" s="25"/>
      <c r="GV35" s="25"/>
      <c r="GW35" s="25"/>
      <c r="GX35" s="25"/>
      <c r="GY35" s="25"/>
      <c r="GZ35" s="25"/>
      <c r="HA35" s="25"/>
      <c r="HB35" s="25"/>
      <c r="HC35" s="25"/>
      <c r="HD35" s="25"/>
      <c r="HE35" s="25"/>
      <c r="HF35" s="25"/>
      <c r="HG35" s="25"/>
      <c r="HH35" s="25"/>
      <c r="HI35" s="25"/>
      <c r="HJ35" s="25"/>
      <c r="HK35" s="25"/>
      <c r="HL35" s="25"/>
      <c r="HM35" s="25"/>
      <c r="HN35" s="25"/>
      <c r="HO35" s="25"/>
      <c r="HP35" s="25"/>
      <c r="HQ35" s="25"/>
      <c r="HR35" s="25"/>
      <c r="HS35" s="25"/>
      <c r="HT35" s="25"/>
      <c r="HU35" s="25"/>
      <c r="HV35" s="25"/>
      <c r="HW35" s="25"/>
      <c r="HX35" s="25"/>
      <c r="HY35" s="25"/>
      <c r="HZ35" s="25"/>
      <c r="IA35" s="25"/>
      <c r="IB35" s="25"/>
      <c r="IC35" s="25"/>
      <c r="ID35" s="25"/>
      <c r="IE35" s="25"/>
      <c r="IF35" s="25"/>
      <c r="IG35" s="25"/>
      <c r="IH35" s="25"/>
      <c r="II35" s="25"/>
      <c r="IJ35" s="25"/>
      <c r="IK35" s="25"/>
      <c r="IL35" s="25"/>
      <c r="IM35" s="25"/>
      <c r="IN35" s="25"/>
      <c r="IO35" s="25"/>
      <c r="IP35" s="111"/>
      <c r="IQ35" s="25"/>
      <c r="IR35" s="25"/>
      <c r="IS35" s="25"/>
      <c r="IT35" s="25"/>
      <c r="IU35" s="25"/>
      <c r="IV35" s="25"/>
      <c r="IW35" s="25"/>
      <c r="IX35" s="25"/>
      <c r="IY35" s="25"/>
      <c r="IZ35" s="25"/>
      <c r="JA35" s="25"/>
      <c r="JB35" s="25"/>
      <c r="JC35" s="25"/>
      <c r="JD35" s="25"/>
      <c r="JE35" s="25"/>
      <c r="JF35" s="25"/>
      <c r="JG35" s="25"/>
      <c r="JH35" s="25"/>
      <c r="JI35" s="25"/>
      <c r="JJ35" s="25"/>
      <c r="JK35" s="25"/>
      <c r="JL35" s="25"/>
      <c r="JM35" s="25"/>
      <c r="JN35" s="25"/>
      <c r="JO35" s="25"/>
      <c r="JP35" s="25"/>
      <c r="JQ35" s="25"/>
      <c r="JR35" s="25"/>
      <c r="JS35" s="25"/>
      <c r="JT35" s="25"/>
      <c r="JU35" s="25"/>
      <c r="JV35" s="25"/>
      <c r="JW35" s="25"/>
      <c r="JX35" s="25"/>
      <c r="JY35" s="25"/>
      <c r="JZ35" s="25"/>
      <c r="KA35" s="25"/>
      <c r="KB35" s="25"/>
      <c r="KC35" s="25"/>
      <c r="KD35" s="25"/>
      <c r="KE35" s="25"/>
      <c r="KF35" s="25"/>
      <c r="KG35" s="25"/>
      <c r="KH35" s="25"/>
      <c r="KI35" s="25"/>
      <c r="KJ35" s="25"/>
      <c r="KK35" s="25"/>
      <c r="KL35" s="25"/>
      <c r="KM35" s="25"/>
      <c r="KN35" s="25"/>
      <c r="KO35" s="25"/>
      <c r="KP35" s="25"/>
      <c r="KQ35" s="25"/>
      <c r="KR35" s="25"/>
      <c r="KS35" s="25"/>
      <c r="KT35" s="25"/>
      <c r="KU35" s="25"/>
      <c r="KV35" s="25"/>
      <c r="KW35" s="25"/>
      <c r="KX35" s="25"/>
      <c r="KY35" s="25"/>
      <c r="KZ35" s="25"/>
      <c r="LA35" s="25"/>
      <c r="LB35" s="25"/>
      <c r="LC35" s="25"/>
      <c r="LD35" s="25"/>
      <c r="LE35" s="25"/>
      <c r="LF35" s="25"/>
      <c r="LG35" s="25"/>
      <c r="LH35" s="25"/>
      <c r="LI35" s="25"/>
      <c r="LJ35" s="25"/>
      <c r="LK35" s="25"/>
      <c r="LL35" s="25"/>
      <c r="LM35" s="25"/>
      <c r="LN35" s="25"/>
      <c r="LO35" s="25"/>
      <c r="LP35" s="25"/>
      <c r="LQ35" s="25"/>
      <c r="LR35" s="25"/>
      <c r="LS35" s="25"/>
      <c r="LT35" s="25"/>
      <c r="LU35" s="25"/>
      <c r="LV35" s="25"/>
      <c r="LW35" s="25"/>
      <c r="LX35" s="25"/>
      <c r="LY35" s="25"/>
      <c r="LZ35" s="25"/>
      <c r="MA35" s="25"/>
      <c r="MB35" s="25"/>
      <c r="MC35" s="25"/>
      <c r="MD35" s="25"/>
      <c r="ME35" s="25"/>
      <c r="MF35" s="25"/>
      <c r="MG35" s="25"/>
      <c r="MH35" s="25"/>
      <c r="MI35" s="25"/>
      <c r="MJ35" s="25"/>
      <c r="MK35" s="25"/>
      <c r="ML35" s="25"/>
      <c r="MM35" s="25"/>
      <c r="MN35" s="25"/>
      <c r="MO35" s="25"/>
      <c r="MP35" s="25"/>
      <c r="MQ35" s="25"/>
      <c r="MR35" s="25"/>
      <c r="MS35" s="25"/>
      <c r="MT35" s="25"/>
      <c r="MU35" s="25"/>
      <c r="MV35" s="25"/>
      <c r="MW35" s="25"/>
      <c r="MX35" s="25"/>
      <c r="MY35" s="25"/>
      <c r="MZ35" s="25"/>
      <c r="NA35" s="25"/>
      <c r="NB35" s="25"/>
      <c r="NC35" s="25"/>
    </row>
    <row r="36" spans="1:367" x14ac:dyDescent="0.25">
      <c r="A36" s="42" t="s">
        <v>92</v>
      </c>
      <c r="B36" s="43"/>
      <c r="C36" s="43">
        <v>149</v>
      </c>
      <c r="D36" s="43">
        <v>150.6</v>
      </c>
      <c r="E36" s="43">
        <v>154.69999999999999</v>
      </c>
      <c r="F36" s="43"/>
      <c r="G36" s="43"/>
      <c r="H36" s="43">
        <v>152.69999999999999</v>
      </c>
      <c r="I36" s="43">
        <v>151.15</v>
      </c>
      <c r="J36" s="43">
        <v>153.1</v>
      </c>
      <c r="K36" s="43">
        <v>149.05000000000001</v>
      </c>
      <c r="L36" s="43">
        <v>151.1</v>
      </c>
      <c r="M36" s="43"/>
      <c r="N36" s="43"/>
      <c r="O36" s="43">
        <v>151.85</v>
      </c>
      <c r="P36" s="43">
        <v>152.44999999999999</v>
      </c>
      <c r="Q36" s="43">
        <v>151.44999999999999</v>
      </c>
      <c r="R36" s="43">
        <v>153.30000000000001</v>
      </c>
      <c r="S36" s="43">
        <v>154.05000000000001</v>
      </c>
      <c r="T36" s="43"/>
      <c r="U36" s="43"/>
      <c r="V36" s="43">
        <v>153.05000000000001</v>
      </c>
      <c r="W36" s="43">
        <v>151.5</v>
      </c>
      <c r="X36" s="43">
        <v>153.6</v>
      </c>
      <c r="Y36" s="43">
        <v>154.69999999999999</v>
      </c>
      <c r="Z36" s="43">
        <v>152.55000000000001</v>
      </c>
      <c r="AA36" s="43"/>
      <c r="AB36" s="43"/>
      <c r="AC36" s="43">
        <v>151.6</v>
      </c>
      <c r="AD36" s="43">
        <v>152</v>
      </c>
      <c r="AE36" s="43">
        <v>152.35</v>
      </c>
      <c r="AF36" s="43">
        <v>153.30000000000001</v>
      </c>
      <c r="AG36" s="43">
        <v>150.19999999999999</v>
      </c>
      <c r="AH36" s="43"/>
      <c r="AI36" s="43"/>
      <c r="AJ36" s="43">
        <v>149.35</v>
      </c>
      <c r="AK36" s="43">
        <v>148.5</v>
      </c>
      <c r="AL36" s="43">
        <v>152.30000000000001</v>
      </c>
      <c r="AM36" s="43">
        <v>149.1</v>
      </c>
      <c r="AN36" s="43">
        <v>149.6</v>
      </c>
      <c r="AO36" s="43"/>
      <c r="AP36" s="43"/>
      <c r="AQ36" s="43">
        <v>148.5</v>
      </c>
      <c r="AR36" s="43">
        <v>151.6</v>
      </c>
      <c r="AS36" s="43">
        <v>151.5</v>
      </c>
      <c r="AT36" s="43">
        <v>149.65</v>
      </c>
      <c r="AU36" s="71">
        <v>153</v>
      </c>
      <c r="AV36" s="43"/>
      <c r="AW36" s="43"/>
      <c r="AX36" s="43">
        <v>149.65</v>
      </c>
      <c r="AY36" s="43">
        <v>149.65</v>
      </c>
      <c r="AZ36" s="43">
        <v>149.65</v>
      </c>
      <c r="BA36" s="43">
        <v>149.69999999999999</v>
      </c>
      <c r="BB36" s="43">
        <v>149.69999999999999</v>
      </c>
      <c r="BC36" s="43"/>
      <c r="BD36" s="43"/>
      <c r="BE36" s="43">
        <v>150.94999999999999</v>
      </c>
      <c r="BF36" s="43">
        <v>150.94999999999999</v>
      </c>
      <c r="BG36" s="84">
        <v>150.19999999999999</v>
      </c>
      <c r="BH36" s="43">
        <v>150.19999999999999</v>
      </c>
      <c r="BI36" s="59"/>
      <c r="BJ36" s="43">
        <v>150.05000000000001</v>
      </c>
      <c r="BK36" s="43"/>
      <c r="BL36" s="43"/>
      <c r="BM36" s="43">
        <v>150.05000000000001</v>
      </c>
      <c r="BN36" s="43">
        <v>150.05000000000001</v>
      </c>
      <c r="BO36" s="43">
        <v>150.30000000000001</v>
      </c>
      <c r="BP36" s="43">
        <v>151.35</v>
      </c>
      <c r="BQ36" s="43">
        <v>151.55000000000001</v>
      </c>
      <c r="BR36" s="43"/>
      <c r="BS36" s="43"/>
      <c r="BT36" s="43">
        <v>151</v>
      </c>
      <c r="BU36" s="43">
        <v>151.9</v>
      </c>
      <c r="BV36" s="43">
        <v>152</v>
      </c>
      <c r="BW36" s="43">
        <v>152.19999999999999</v>
      </c>
      <c r="BX36" s="43">
        <v>152</v>
      </c>
      <c r="BY36" s="43"/>
      <c r="BZ36" s="43"/>
      <c r="CA36" s="43">
        <v>154.30000000000001</v>
      </c>
      <c r="CB36" s="43">
        <v>152.4</v>
      </c>
      <c r="CC36" s="43">
        <v>152.80000000000001</v>
      </c>
      <c r="CD36" s="43">
        <v>152.6</v>
      </c>
      <c r="CE36" s="43">
        <v>151.19999999999999</v>
      </c>
      <c r="CF36" s="43"/>
      <c r="CG36" s="43"/>
      <c r="CH36" s="43">
        <v>155.30000000000001</v>
      </c>
      <c r="CI36" s="43">
        <v>156.15</v>
      </c>
      <c r="CJ36" s="71">
        <v>154.75</v>
      </c>
      <c r="CK36" s="43">
        <v>156.4</v>
      </c>
      <c r="CL36" s="43">
        <v>157.05000000000001</v>
      </c>
      <c r="CM36" s="43"/>
      <c r="CN36" s="43"/>
      <c r="CO36" s="43">
        <v>157.44999999999999</v>
      </c>
      <c r="CP36" s="43">
        <v>156.85</v>
      </c>
      <c r="CQ36" s="43">
        <v>156.4</v>
      </c>
      <c r="CR36" s="43">
        <v>158.69999999999999</v>
      </c>
      <c r="CS36" s="43">
        <v>159.1</v>
      </c>
      <c r="CT36" s="43"/>
      <c r="CU36" s="43"/>
      <c r="CV36" s="43">
        <v>157.69999999999999</v>
      </c>
      <c r="CW36" s="43">
        <v>158.5</v>
      </c>
      <c r="CX36" s="43">
        <v>158.80000000000001</v>
      </c>
      <c r="CY36" s="43">
        <v>158.80000000000001</v>
      </c>
      <c r="CZ36" s="43">
        <v>158.1</v>
      </c>
      <c r="DA36" s="43"/>
      <c r="DB36" s="43"/>
      <c r="DC36" s="43">
        <v>158</v>
      </c>
      <c r="DD36" s="43">
        <v>156.9</v>
      </c>
      <c r="DE36" s="43">
        <v>154</v>
      </c>
      <c r="DF36" s="43">
        <v>159.19999999999999</v>
      </c>
      <c r="DG36" s="43">
        <v>159.19999999999999</v>
      </c>
      <c r="DH36" s="43"/>
      <c r="DI36" s="43"/>
      <c r="DJ36" s="43">
        <v>158.35</v>
      </c>
      <c r="DK36" s="43">
        <v>155.9</v>
      </c>
      <c r="DL36" s="43">
        <v>157.94999999999999</v>
      </c>
      <c r="DM36" s="43">
        <v>157.15</v>
      </c>
      <c r="DN36" s="43">
        <v>156.1</v>
      </c>
      <c r="DO36" s="43"/>
      <c r="DP36" s="43"/>
      <c r="DQ36" s="43">
        <v>154.25</v>
      </c>
      <c r="DR36" s="43">
        <v>154.94999999999999</v>
      </c>
      <c r="DS36" s="43">
        <v>154.94999999999999</v>
      </c>
      <c r="DT36" s="43">
        <v>154.94999999999999</v>
      </c>
      <c r="DU36" s="43">
        <v>154.63999999999999</v>
      </c>
      <c r="DV36" s="43"/>
      <c r="DW36" s="43"/>
      <c r="DX36" s="43">
        <v>152</v>
      </c>
      <c r="DY36" s="43">
        <v>152.25</v>
      </c>
      <c r="DZ36" s="43">
        <v>152.30000000000001</v>
      </c>
      <c r="EA36" s="43">
        <v>153.5</v>
      </c>
      <c r="EB36" s="43">
        <v>151.25</v>
      </c>
      <c r="EC36" s="43"/>
      <c r="ED36" s="43"/>
      <c r="EE36" s="43">
        <v>150.44999999999999</v>
      </c>
      <c r="EF36" s="43">
        <v>154.6</v>
      </c>
      <c r="EG36" s="43">
        <v>154.9</v>
      </c>
      <c r="EH36" s="43">
        <v>150.75</v>
      </c>
      <c r="EI36" s="43">
        <v>153.4</v>
      </c>
      <c r="EJ36" s="43"/>
      <c r="EK36" s="43"/>
      <c r="EL36" s="43">
        <v>154.30000000000001</v>
      </c>
      <c r="EM36" s="43">
        <v>153.30000000000001</v>
      </c>
      <c r="EN36" s="43">
        <v>151.05000000000001</v>
      </c>
      <c r="EO36" s="43">
        <v>153.75</v>
      </c>
      <c r="EP36" s="43">
        <v>150.80000000000001</v>
      </c>
      <c r="EQ36" s="43"/>
      <c r="ER36" s="43"/>
      <c r="ES36" s="43">
        <v>152</v>
      </c>
      <c r="ET36" s="43">
        <v>151.44999999999999</v>
      </c>
      <c r="EU36" s="43">
        <v>154.35</v>
      </c>
      <c r="EV36" s="43">
        <v>153.25</v>
      </c>
      <c r="EW36" s="43">
        <v>153.15</v>
      </c>
      <c r="EX36" s="43"/>
      <c r="EY36" s="43"/>
      <c r="EZ36" s="43">
        <v>154.44999999999999</v>
      </c>
      <c r="FA36" s="43">
        <v>149.94999999999999</v>
      </c>
      <c r="FB36" s="43">
        <v>145.5</v>
      </c>
      <c r="FC36" s="43">
        <v>145.05000000000001</v>
      </c>
      <c r="FD36" s="43">
        <v>144.85</v>
      </c>
      <c r="FE36" s="43"/>
      <c r="FF36" s="43"/>
      <c r="FG36" s="43">
        <v>146.1</v>
      </c>
      <c r="FH36" s="43">
        <v>145.94999999999999</v>
      </c>
      <c r="FI36" s="43">
        <v>146</v>
      </c>
      <c r="FJ36" s="43">
        <v>147.4</v>
      </c>
      <c r="FK36" s="43">
        <v>149.19999999999999</v>
      </c>
      <c r="FL36" s="43"/>
      <c r="FM36" s="43"/>
      <c r="FN36" s="43">
        <v>150.35</v>
      </c>
      <c r="FO36" s="43">
        <v>151.05000000000001</v>
      </c>
      <c r="FP36" s="43">
        <v>151.5</v>
      </c>
      <c r="FQ36" s="43">
        <v>152.5</v>
      </c>
      <c r="FR36" s="43">
        <v>151.9</v>
      </c>
      <c r="FS36" s="43"/>
      <c r="FT36" s="43"/>
      <c r="FU36" s="43">
        <v>151.15</v>
      </c>
      <c r="FV36" s="43">
        <v>153.5</v>
      </c>
      <c r="FW36" s="43">
        <v>153.94999999999999</v>
      </c>
      <c r="FX36" s="43">
        <v>154.4</v>
      </c>
      <c r="FY36" s="43">
        <v>156.85</v>
      </c>
      <c r="FZ36" s="43"/>
      <c r="GA36" s="43"/>
      <c r="GB36" s="43">
        <v>154.15</v>
      </c>
      <c r="GC36" s="43">
        <v>152.4</v>
      </c>
      <c r="GD36" s="43">
        <v>153.85</v>
      </c>
      <c r="GE36" s="43">
        <v>151.6</v>
      </c>
      <c r="GF36" s="43">
        <v>153.55000000000001</v>
      </c>
      <c r="GG36" s="43"/>
      <c r="GH36" s="43"/>
      <c r="GI36" s="43">
        <v>153.30000000000001</v>
      </c>
      <c r="GJ36" s="43">
        <v>153.30000000000001</v>
      </c>
      <c r="GK36" s="43">
        <v>152.30000000000001</v>
      </c>
      <c r="GL36" s="43">
        <v>151.9</v>
      </c>
      <c r="GM36" s="43">
        <v>152.05000000000001</v>
      </c>
      <c r="GN36" s="43"/>
      <c r="GO36" s="43"/>
      <c r="GP36" s="43">
        <v>154.5</v>
      </c>
      <c r="GQ36" s="43">
        <v>153.4</v>
      </c>
      <c r="GR36" s="43">
        <v>152.9</v>
      </c>
      <c r="GS36" s="43">
        <v>152.80000000000001</v>
      </c>
      <c r="GT36" s="43">
        <v>153.85</v>
      </c>
      <c r="GU36" s="43"/>
      <c r="GV36" s="43"/>
      <c r="GW36" s="43">
        <v>153.05000000000001</v>
      </c>
      <c r="GX36" s="43">
        <v>153.9</v>
      </c>
      <c r="GY36" s="43">
        <v>151.65</v>
      </c>
      <c r="GZ36" s="43">
        <v>153.69999999999999</v>
      </c>
      <c r="HA36" s="43">
        <v>154.4</v>
      </c>
      <c r="HB36" s="43"/>
      <c r="HC36" s="43"/>
      <c r="HD36" s="43">
        <v>152.69999999999999</v>
      </c>
      <c r="HE36" s="43">
        <v>153.85</v>
      </c>
      <c r="HF36" s="43">
        <v>152.80000000000001</v>
      </c>
      <c r="HG36" s="43">
        <v>152.15</v>
      </c>
      <c r="HH36" s="43">
        <v>153.55000000000001</v>
      </c>
      <c r="HI36" s="43"/>
      <c r="HJ36" s="43"/>
      <c r="HK36" s="43">
        <v>152.65</v>
      </c>
      <c r="HL36" s="43">
        <v>154.05000000000001</v>
      </c>
      <c r="HM36" s="43">
        <v>153.30000000000001</v>
      </c>
      <c r="HN36" s="43">
        <v>152.9</v>
      </c>
      <c r="HO36" s="43">
        <v>152.55000000000001</v>
      </c>
      <c r="HP36" s="43"/>
      <c r="HQ36" s="43"/>
      <c r="HR36" s="43">
        <v>153.6</v>
      </c>
      <c r="HS36" s="43">
        <v>154.19999999999999</v>
      </c>
      <c r="HT36" s="43">
        <v>152.44999999999999</v>
      </c>
      <c r="HU36" s="43">
        <v>153.19999999999999</v>
      </c>
      <c r="HV36" s="43">
        <v>154.19999999999999</v>
      </c>
      <c r="HW36" s="43"/>
      <c r="HX36" s="43"/>
      <c r="HY36" s="43">
        <v>153.6</v>
      </c>
      <c r="HZ36" s="43">
        <v>154.5</v>
      </c>
      <c r="IA36" s="43">
        <v>154.69999999999999</v>
      </c>
      <c r="IB36" s="43">
        <v>155.05000000000001</v>
      </c>
      <c r="IC36" s="43">
        <v>156.1</v>
      </c>
      <c r="ID36" s="43"/>
      <c r="IE36" s="43"/>
      <c r="IF36" s="43">
        <v>156</v>
      </c>
      <c r="IG36" s="43">
        <v>156.9</v>
      </c>
      <c r="IH36" s="43">
        <v>157.69999999999999</v>
      </c>
      <c r="II36" s="43">
        <v>156.55000000000001</v>
      </c>
      <c r="IJ36" s="43">
        <v>157.05000000000001</v>
      </c>
      <c r="IK36" s="43"/>
      <c r="IL36" s="43"/>
      <c r="IM36" s="43">
        <v>155.69999999999999</v>
      </c>
      <c r="IN36" s="43">
        <v>157.05000000000001</v>
      </c>
      <c r="IO36" s="43">
        <v>156.65</v>
      </c>
      <c r="IP36" s="71">
        <v>156.69999999999999</v>
      </c>
      <c r="IQ36" s="43">
        <v>155.55000000000001</v>
      </c>
      <c r="IR36" s="43"/>
      <c r="IS36" s="43"/>
      <c r="IT36" s="43">
        <v>155.80000000000001</v>
      </c>
      <c r="IU36" s="43">
        <v>158.1</v>
      </c>
      <c r="IV36" s="43">
        <v>157.9</v>
      </c>
      <c r="IW36" s="43">
        <v>158.85</v>
      </c>
      <c r="IX36" s="43">
        <v>157.30000000000001</v>
      </c>
      <c r="IY36" s="43"/>
      <c r="IZ36" s="43"/>
      <c r="JA36" s="43">
        <v>158.19999999999999</v>
      </c>
      <c r="JB36" s="43">
        <v>160.4</v>
      </c>
      <c r="JC36" s="43">
        <v>157.9</v>
      </c>
      <c r="JD36" s="43">
        <v>158.44999999999999</v>
      </c>
      <c r="JE36" s="43">
        <v>156.6</v>
      </c>
      <c r="JF36" s="43"/>
      <c r="JG36" s="43"/>
      <c r="JH36" s="43">
        <v>160.6</v>
      </c>
      <c r="JI36" s="43">
        <v>160.55000000000001</v>
      </c>
      <c r="JJ36" s="43">
        <v>158.6</v>
      </c>
      <c r="JK36" s="43">
        <v>160.69999999999999</v>
      </c>
      <c r="JL36" s="43">
        <v>160.69999999999999</v>
      </c>
      <c r="JM36" s="43"/>
      <c r="JN36" s="43"/>
      <c r="JO36" s="43">
        <v>162.19999999999999</v>
      </c>
      <c r="JP36" s="43">
        <v>161.6</v>
      </c>
      <c r="JQ36" s="43">
        <v>159.85</v>
      </c>
      <c r="JR36" s="43">
        <v>160.30000000000001</v>
      </c>
      <c r="JS36" s="43">
        <v>159.55000000000001</v>
      </c>
      <c r="JT36" s="43"/>
      <c r="JU36" s="43"/>
      <c r="JV36" s="43">
        <v>159.69999999999999</v>
      </c>
      <c r="JW36" s="43">
        <v>160.55000000000001</v>
      </c>
      <c r="JX36" s="43">
        <v>160.35</v>
      </c>
      <c r="JY36" s="43">
        <v>162.69999999999999</v>
      </c>
      <c r="JZ36" s="43">
        <v>159.94999999999999</v>
      </c>
      <c r="KA36" s="43"/>
      <c r="KB36" s="43"/>
      <c r="KC36" s="43">
        <v>163.65</v>
      </c>
      <c r="KD36" s="43">
        <v>161.65</v>
      </c>
      <c r="KE36" s="43">
        <v>161.4</v>
      </c>
      <c r="KF36" s="43">
        <v>163.15</v>
      </c>
      <c r="KG36" s="43">
        <v>164.6</v>
      </c>
      <c r="KH36" s="43"/>
      <c r="KI36" s="43"/>
      <c r="KJ36" s="43">
        <v>163.9</v>
      </c>
      <c r="KK36" s="43">
        <v>166.25</v>
      </c>
      <c r="KL36" s="43">
        <v>166.45</v>
      </c>
      <c r="KM36" s="43">
        <v>163.19999999999999</v>
      </c>
      <c r="KN36" s="43">
        <v>166.5</v>
      </c>
      <c r="KO36" s="43"/>
      <c r="KP36" s="43"/>
      <c r="KQ36" s="43">
        <v>164.6</v>
      </c>
      <c r="KR36" s="43">
        <v>166.9</v>
      </c>
      <c r="KS36" s="43">
        <v>167.4</v>
      </c>
      <c r="KT36" s="43">
        <v>170.7</v>
      </c>
      <c r="KU36" s="43">
        <v>169.55</v>
      </c>
      <c r="KV36" s="43"/>
      <c r="KW36" s="43"/>
      <c r="KX36" s="43">
        <v>167.25</v>
      </c>
      <c r="KY36" s="43">
        <v>175.7</v>
      </c>
      <c r="KZ36" s="43">
        <v>177.45</v>
      </c>
      <c r="LA36" s="43">
        <v>178.5</v>
      </c>
      <c r="LB36" s="43">
        <v>181.9</v>
      </c>
      <c r="LC36" s="43"/>
      <c r="LD36" s="43"/>
      <c r="LE36" s="43">
        <v>183.3</v>
      </c>
      <c r="LF36" s="43">
        <v>184.25</v>
      </c>
      <c r="LG36" s="43">
        <v>190.95</v>
      </c>
      <c r="LH36" s="43">
        <v>199.25</v>
      </c>
      <c r="LI36" s="43">
        <v>199.25</v>
      </c>
      <c r="LJ36" s="43"/>
      <c r="LK36" s="43"/>
      <c r="LL36" s="43">
        <v>202.2</v>
      </c>
      <c r="LM36" s="43">
        <v>204.5</v>
      </c>
      <c r="LN36" s="43">
        <v>203.3</v>
      </c>
      <c r="LO36" s="43">
        <v>227.4</v>
      </c>
      <c r="LP36" s="43">
        <v>228.8</v>
      </c>
      <c r="LQ36" s="43"/>
      <c r="LR36" s="43"/>
      <c r="LS36" s="43">
        <v>229.1</v>
      </c>
      <c r="LT36" s="43">
        <v>228.85</v>
      </c>
      <c r="LU36" s="43">
        <v>231</v>
      </c>
      <c r="LV36" s="43">
        <v>228.95</v>
      </c>
      <c r="LW36" s="43">
        <v>231.35</v>
      </c>
      <c r="LX36" s="43"/>
      <c r="LY36" s="43"/>
      <c r="LZ36" s="43">
        <v>227.8</v>
      </c>
      <c r="MA36" s="43">
        <v>219.45</v>
      </c>
      <c r="MB36" s="43">
        <v>216.5</v>
      </c>
      <c r="MC36" s="43">
        <v>209</v>
      </c>
      <c r="MD36" s="43">
        <v>211.6</v>
      </c>
      <c r="ME36" s="43"/>
      <c r="MF36" s="43"/>
      <c r="MG36" s="43">
        <v>208.9</v>
      </c>
      <c r="MH36" s="43">
        <v>208.95</v>
      </c>
      <c r="MI36" s="43">
        <v>207.4</v>
      </c>
      <c r="MJ36" s="43">
        <v>208.2</v>
      </c>
      <c r="MK36" s="43">
        <v>216.65</v>
      </c>
      <c r="ML36" s="43"/>
      <c r="MM36" s="43"/>
      <c r="MN36" s="43">
        <v>220.85</v>
      </c>
      <c r="MO36" s="43">
        <v>216.45</v>
      </c>
      <c r="MP36" s="43">
        <v>223.75</v>
      </c>
      <c r="MQ36" s="43">
        <v>204.3</v>
      </c>
      <c r="MR36" s="43">
        <v>201.8</v>
      </c>
      <c r="MS36" s="43"/>
      <c r="MT36" s="43"/>
      <c r="MU36" s="43">
        <v>209.6</v>
      </c>
      <c r="MV36" s="43">
        <v>209.6</v>
      </c>
      <c r="MW36" s="43">
        <v>209.6</v>
      </c>
      <c r="MX36" s="43">
        <v>210.4</v>
      </c>
      <c r="MY36" s="43">
        <v>198.85</v>
      </c>
      <c r="MZ36" s="43"/>
      <c r="NA36" s="43"/>
      <c r="NB36" s="43">
        <v>206.95</v>
      </c>
      <c r="NC36" s="43">
        <v>206.95</v>
      </c>
    </row>
    <row r="37" spans="1:367" x14ac:dyDescent="0.25">
      <c r="A37" s="26" t="s">
        <v>93</v>
      </c>
      <c r="B37" s="24"/>
      <c r="C37" s="24">
        <f>5*30</f>
        <v>150</v>
      </c>
      <c r="D37" s="24">
        <f>5*30</f>
        <v>150</v>
      </c>
      <c r="E37" s="24">
        <f>5*30</f>
        <v>150</v>
      </c>
      <c r="F37" s="24"/>
      <c r="G37" s="24"/>
      <c r="H37" s="24">
        <f>5*30</f>
        <v>150</v>
      </c>
      <c r="I37" s="24">
        <f>5*30</f>
        <v>150</v>
      </c>
      <c r="J37" s="24">
        <f>5*30</f>
        <v>150</v>
      </c>
      <c r="K37" s="24">
        <f>5*30</f>
        <v>150</v>
      </c>
      <c r="L37" s="24">
        <f>5.05*30</f>
        <v>151.5</v>
      </c>
      <c r="M37" s="24"/>
      <c r="N37" s="24"/>
      <c r="O37" s="24">
        <f>5.05*30</f>
        <v>151.5</v>
      </c>
      <c r="P37" s="24">
        <f>5.05*30</f>
        <v>151.5</v>
      </c>
      <c r="Q37" s="24">
        <f>5.05*30</f>
        <v>151.5</v>
      </c>
      <c r="R37" s="24">
        <f>5.05*30</f>
        <v>151.5</v>
      </c>
      <c r="S37" s="24">
        <f>5.05*30</f>
        <v>151.5</v>
      </c>
      <c r="T37" s="24"/>
      <c r="U37" s="24"/>
      <c r="V37" s="24">
        <f>5.2*30</f>
        <v>156</v>
      </c>
      <c r="W37" s="24">
        <f>5.2*30</f>
        <v>156</v>
      </c>
      <c r="X37" s="24">
        <f>5.2*30</f>
        <v>156</v>
      </c>
      <c r="Y37" s="24">
        <f>5.2*30</f>
        <v>156</v>
      </c>
      <c r="Z37" s="24">
        <f>5.2*30</f>
        <v>156</v>
      </c>
      <c r="AA37" s="24"/>
      <c r="AB37" s="24"/>
      <c r="AC37" s="24">
        <f>5.2*30</f>
        <v>156</v>
      </c>
      <c r="AD37" s="24">
        <f>5.2*30</f>
        <v>156</v>
      </c>
      <c r="AE37" s="24">
        <f>5.2*30</f>
        <v>156</v>
      </c>
      <c r="AF37" s="24">
        <f>5.2*30</f>
        <v>156</v>
      </c>
      <c r="AG37" s="24">
        <f>5.2*30</f>
        <v>156</v>
      </c>
      <c r="AH37" s="24"/>
      <c r="AI37" s="24"/>
      <c r="AJ37" s="24">
        <f>5.2*30</f>
        <v>156</v>
      </c>
      <c r="AK37" s="24">
        <f>5.1*30</f>
        <v>153</v>
      </c>
      <c r="AL37" s="24">
        <f>5.1*30</f>
        <v>153</v>
      </c>
      <c r="AM37" s="24">
        <f>5.1*30</f>
        <v>153</v>
      </c>
      <c r="AN37" s="24">
        <f>5.1*30</f>
        <v>153</v>
      </c>
      <c r="AO37" s="24"/>
      <c r="AP37" s="24"/>
      <c r="AQ37" s="24">
        <f>5.1*30</f>
        <v>153</v>
      </c>
      <c r="AR37" s="24">
        <f>5.15*30</f>
        <v>154.5</v>
      </c>
      <c r="AS37" s="24">
        <f>5.1*30</f>
        <v>153</v>
      </c>
      <c r="AT37" s="24">
        <f>5.1*30</f>
        <v>153</v>
      </c>
      <c r="AU37" s="24">
        <f>5.1*30</f>
        <v>153</v>
      </c>
      <c r="AV37" s="24"/>
      <c r="AW37" s="24"/>
      <c r="AX37" s="24">
        <f>5.1*30</f>
        <v>153</v>
      </c>
      <c r="AY37" s="24">
        <f>5.1*30</f>
        <v>153</v>
      </c>
      <c r="AZ37" s="24">
        <v>153</v>
      </c>
      <c r="BA37" s="24">
        <f t="shared" ref="BA37:BE37" si="416">5.1*30</f>
        <v>153</v>
      </c>
      <c r="BB37" s="24">
        <f t="shared" si="416"/>
        <v>153</v>
      </c>
      <c r="BC37" s="24"/>
      <c r="BD37" s="24"/>
      <c r="BE37" s="24">
        <f t="shared" si="416"/>
        <v>153</v>
      </c>
      <c r="BF37" s="24">
        <f>5*30</f>
        <v>150</v>
      </c>
      <c r="BG37" s="80">
        <f>5*30</f>
        <v>150</v>
      </c>
      <c r="BH37" s="24">
        <f>5*30</f>
        <v>150</v>
      </c>
      <c r="BI37" s="59"/>
      <c r="BJ37" s="24">
        <f>5*30</f>
        <v>150</v>
      </c>
      <c r="BK37" s="24"/>
      <c r="BL37" s="24"/>
      <c r="BM37" s="24">
        <v>150</v>
      </c>
      <c r="BN37" s="24">
        <v>150</v>
      </c>
      <c r="BO37" s="24">
        <f>5*30</f>
        <v>150</v>
      </c>
      <c r="BP37" s="24">
        <f>5*30</f>
        <v>150</v>
      </c>
      <c r="BQ37" s="24">
        <f>5*30</f>
        <v>150</v>
      </c>
      <c r="BR37" s="24"/>
      <c r="BS37" s="24"/>
      <c r="BT37" s="24">
        <f>5*30</f>
        <v>150</v>
      </c>
      <c r="BU37" s="24">
        <f>5*30</f>
        <v>150</v>
      </c>
      <c r="BV37" s="24">
        <f>5*30</f>
        <v>150</v>
      </c>
      <c r="BW37" s="24">
        <f>5.1*30</f>
        <v>153</v>
      </c>
      <c r="BX37" s="24">
        <f>5.1*30</f>
        <v>153</v>
      </c>
      <c r="BY37" s="24"/>
      <c r="BZ37" s="24"/>
      <c r="CA37" s="24">
        <f t="shared" ref="CA37:CE37" si="417">5.1*30</f>
        <v>153</v>
      </c>
      <c r="CB37" s="24">
        <f t="shared" si="417"/>
        <v>153</v>
      </c>
      <c r="CC37" s="24">
        <f t="shared" si="417"/>
        <v>153</v>
      </c>
      <c r="CD37" s="24">
        <f t="shared" si="417"/>
        <v>153</v>
      </c>
      <c r="CE37" s="24">
        <f t="shared" si="417"/>
        <v>153</v>
      </c>
      <c r="CF37" s="24"/>
      <c r="CG37" s="24"/>
      <c r="CH37" s="24">
        <f t="shared" ref="CH37:CL37" si="418">5.1*30</f>
        <v>153</v>
      </c>
      <c r="CI37" s="24">
        <f t="shared" si="418"/>
        <v>153</v>
      </c>
      <c r="CJ37" s="24">
        <f t="shared" si="418"/>
        <v>153</v>
      </c>
      <c r="CK37" s="24">
        <f t="shared" si="418"/>
        <v>153</v>
      </c>
      <c r="CL37" s="24">
        <f t="shared" si="418"/>
        <v>153</v>
      </c>
      <c r="CM37" s="24"/>
      <c r="CN37" s="24"/>
      <c r="CO37" s="24">
        <f t="shared" ref="CO37:CS37" si="419">5.1*30</f>
        <v>153</v>
      </c>
      <c r="CP37" s="24">
        <f t="shared" si="419"/>
        <v>153</v>
      </c>
      <c r="CQ37" s="24">
        <f t="shared" si="419"/>
        <v>153</v>
      </c>
      <c r="CR37" s="24">
        <f t="shared" si="419"/>
        <v>153</v>
      </c>
      <c r="CS37" s="24">
        <f t="shared" si="419"/>
        <v>153</v>
      </c>
      <c r="CT37" s="24"/>
      <c r="CU37" s="24"/>
      <c r="CV37" s="24">
        <f t="shared" ref="CV37:CZ37" si="420">5.1*30</f>
        <v>153</v>
      </c>
      <c r="CW37" s="24">
        <f t="shared" si="420"/>
        <v>153</v>
      </c>
      <c r="CX37" s="24">
        <f t="shared" si="420"/>
        <v>153</v>
      </c>
      <c r="CY37" s="24">
        <f t="shared" si="420"/>
        <v>153</v>
      </c>
      <c r="CZ37" s="24">
        <f t="shared" si="420"/>
        <v>153</v>
      </c>
      <c r="DA37" s="24"/>
      <c r="DB37" s="24"/>
      <c r="DC37" s="24">
        <f t="shared" ref="DC37:DF37" si="421">5.1*30</f>
        <v>153</v>
      </c>
      <c r="DD37" s="24">
        <f t="shared" si="421"/>
        <v>153</v>
      </c>
      <c r="DE37" s="24">
        <f t="shared" si="421"/>
        <v>153</v>
      </c>
      <c r="DF37" s="24">
        <f t="shared" si="421"/>
        <v>153</v>
      </c>
      <c r="DG37" s="24">
        <v>153</v>
      </c>
      <c r="DH37" s="24"/>
      <c r="DI37" s="24"/>
      <c r="DJ37" s="24">
        <f>5.05*30</f>
        <v>151.5</v>
      </c>
      <c r="DK37" s="24">
        <f>5.05*30</f>
        <v>151.5</v>
      </c>
      <c r="DL37" s="24">
        <f>5.1*30</f>
        <v>153</v>
      </c>
      <c r="DM37" s="24">
        <f>5.1*30</f>
        <v>153</v>
      </c>
      <c r="DN37" s="24">
        <f>5.1*30</f>
        <v>153</v>
      </c>
      <c r="DO37" s="24"/>
      <c r="DP37" s="24"/>
      <c r="DQ37" s="24">
        <f t="shared" ref="DQ37" si="422">5.1*30</f>
        <v>153</v>
      </c>
      <c r="DR37" s="24">
        <f>5.15*30</f>
        <v>154.5</v>
      </c>
      <c r="DS37" s="24">
        <v>154.5</v>
      </c>
      <c r="DT37" s="24">
        <v>154.5</v>
      </c>
      <c r="DU37" s="24">
        <f>5.15*30</f>
        <v>154.5</v>
      </c>
      <c r="DV37" s="24"/>
      <c r="DW37" s="24"/>
      <c r="DX37" s="24">
        <f>5.15*30</f>
        <v>154.5</v>
      </c>
      <c r="DY37" s="24">
        <f>5.15*30</f>
        <v>154.5</v>
      </c>
      <c r="DZ37" s="24">
        <f>5.15*30</f>
        <v>154.5</v>
      </c>
      <c r="EA37" s="24">
        <f>5.15*30</f>
        <v>154.5</v>
      </c>
      <c r="EB37" s="24">
        <f>5.15*30</f>
        <v>154.5</v>
      </c>
      <c r="EC37" s="24"/>
      <c r="ED37" s="24"/>
      <c r="EE37" s="24">
        <f>5.15*30</f>
        <v>154.5</v>
      </c>
      <c r="EF37" s="24">
        <f>5.15*30</f>
        <v>154.5</v>
      </c>
      <c r="EG37" s="24">
        <f>5.15*30</f>
        <v>154.5</v>
      </c>
      <c r="EH37" s="24">
        <f>5.15*30</f>
        <v>154.5</v>
      </c>
      <c r="EI37" s="24">
        <f>5.15*30</f>
        <v>154.5</v>
      </c>
      <c r="EJ37" s="24"/>
      <c r="EK37" s="24"/>
      <c r="EL37" s="24">
        <f>5.15*30</f>
        <v>154.5</v>
      </c>
      <c r="EM37" s="24">
        <f>5.15*30</f>
        <v>154.5</v>
      </c>
      <c r="EN37" s="24">
        <f>5.15*30</f>
        <v>154.5</v>
      </c>
      <c r="EO37" s="24">
        <f>5.15*30</f>
        <v>154.5</v>
      </c>
      <c r="EP37" s="24">
        <f>5.15*30</f>
        <v>154.5</v>
      </c>
      <c r="EQ37" s="24"/>
      <c r="ER37" s="24"/>
      <c r="ES37" s="24">
        <f>5.15*30</f>
        <v>154.5</v>
      </c>
      <c r="ET37" s="24">
        <f>5.15*30</f>
        <v>154.5</v>
      </c>
      <c r="EU37" s="24">
        <f>5.15*30</f>
        <v>154.5</v>
      </c>
      <c r="EV37" s="24">
        <f>5.15*30</f>
        <v>154.5</v>
      </c>
      <c r="EW37" s="24">
        <f>5.15*30</f>
        <v>154.5</v>
      </c>
      <c r="EX37" s="24"/>
      <c r="EY37" s="24"/>
      <c r="EZ37" s="24">
        <f>5.15*30</f>
        <v>154.5</v>
      </c>
      <c r="FA37" s="24">
        <f>5.25*30</f>
        <v>157.5</v>
      </c>
      <c r="FB37" s="24">
        <f>5.25*30</f>
        <v>157.5</v>
      </c>
      <c r="FC37" s="24">
        <f>5.25*30</f>
        <v>157.5</v>
      </c>
      <c r="FD37" s="24">
        <f>5.2*30</f>
        <v>156</v>
      </c>
      <c r="FE37" s="24"/>
      <c r="FF37" s="24"/>
      <c r="FG37" s="24">
        <f>5.2*30</f>
        <v>156</v>
      </c>
      <c r="FH37" s="24">
        <f>5.2*30</f>
        <v>156</v>
      </c>
      <c r="FI37" s="24">
        <f>5.2*30</f>
        <v>156</v>
      </c>
      <c r="FJ37" s="24">
        <f>5.2*30</f>
        <v>156</v>
      </c>
      <c r="FK37" s="24">
        <f>5.25*30</f>
        <v>157.5</v>
      </c>
      <c r="FL37" s="24"/>
      <c r="FM37" s="24"/>
      <c r="FN37" s="24">
        <f>5.25*30</f>
        <v>157.5</v>
      </c>
      <c r="FO37" s="24">
        <f>5.25*30</f>
        <v>157.5</v>
      </c>
      <c r="FP37" s="24">
        <f>5.25*30</f>
        <v>157.5</v>
      </c>
      <c r="FQ37" s="24">
        <f>5.25*30</f>
        <v>157.5</v>
      </c>
      <c r="FR37" s="24">
        <f>5.25*30</f>
        <v>157.5</v>
      </c>
      <c r="FS37" s="24"/>
      <c r="FT37" s="24"/>
      <c r="FU37" s="24">
        <f>5.25*30</f>
        <v>157.5</v>
      </c>
      <c r="FV37" s="24">
        <f>5.25*30</f>
        <v>157.5</v>
      </c>
      <c r="FW37" s="24">
        <f>5.25*30</f>
        <v>157.5</v>
      </c>
      <c r="FX37" s="24">
        <f>5.25*30</f>
        <v>157.5</v>
      </c>
      <c r="FY37" s="24">
        <f>5.25*30</f>
        <v>157.5</v>
      </c>
      <c r="FZ37" s="24"/>
      <c r="GA37" s="24"/>
      <c r="GB37" s="24">
        <f>5.25*30</f>
        <v>157.5</v>
      </c>
      <c r="GC37" s="24">
        <f>5.25*30</f>
        <v>157.5</v>
      </c>
      <c r="GD37" s="24">
        <f>5.25*30</f>
        <v>157.5</v>
      </c>
      <c r="GE37" s="24">
        <f>5.25*30</f>
        <v>157.5</v>
      </c>
      <c r="GF37" s="24">
        <f>5.25*30</f>
        <v>157.5</v>
      </c>
      <c r="GG37" s="24"/>
      <c r="GH37" s="24"/>
      <c r="GI37" s="24">
        <f>5.25*30</f>
        <v>157.5</v>
      </c>
      <c r="GJ37" s="24">
        <f>5.3*30</f>
        <v>159</v>
      </c>
      <c r="GK37" s="24">
        <f t="shared" ref="GK37:GM37" si="423">5.3*30</f>
        <v>159</v>
      </c>
      <c r="GL37" s="24">
        <f t="shared" si="423"/>
        <v>159</v>
      </c>
      <c r="GM37" s="24">
        <f t="shared" si="423"/>
        <v>159</v>
      </c>
      <c r="GN37" s="24"/>
      <c r="GO37" s="24"/>
      <c r="GP37" s="24">
        <f t="shared" ref="GP37:GT37" si="424">5.3*30</f>
        <v>159</v>
      </c>
      <c r="GQ37" s="24">
        <f t="shared" si="424"/>
        <v>159</v>
      </c>
      <c r="GR37" s="24">
        <f t="shared" si="424"/>
        <v>159</v>
      </c>
      <c r="GS37" s="24">
        <f t="shared" si="424"/>
        <v>159</v>
      </c>
      <c r="GT37" s="24">
        <f t="shared" si="424"/>
        <v>159</v>
      </c>
      <c r="GU37" s="24"/>
      <c r="GV37" s="24"/>
      <c r="GW37" s="24">
        <f t="shared" ref="GW37:GY37" si="425">5.3*30</f>
        <v>159</v>
      </c>
      <c r="GX37" s="24">
        <f t="shared" si="425"/>
        <v>159</v>
      </c>
      <c r="GY37" s="24">
        <f t="shared" si="425"/>
        <v>159</v>
      </c>
      <c r="GZ37" s="24">
        <f>5.25*30</f>
        <v>157.5</v>
      </c>
      <c r="HA37" s="24">
        <f>5.25*30</f>
        <v>157.5</v>
      </c>
      <c r="HB37" s="24"/>
      <c r="HC37" s="24"/>
      <c r="HD37" s="24">
        <f>5.25*30</f>
        <v>157.5</v>
      </c>
      <c r="HE37" s="24">
        <f>5.25*30</f>
        <v>157.5</v>
      </c>
      <c r="HF37" s="24">
        <f>5.25*30</f>
        <v>157.5</v>
      </c>
      <c r="HG37" s="24">
        <f>5.25*30</f>
        <v>157.5</v>
      </c>
      <c r="HH37" s="24">
        <f>5.25*30</f>
        <v>157.5</v>
      </c>
      <c r="HI37" s="24"/>
      <c r="HJ37" s="24"/>
      <c r="HK37" s="24">
        <f>5.25*30</f>
        <v>157.5</v>
      </c>
      <c r="HL37" s="24">
        <f>5.25*30</f>
        <v>157.5</v>
      </c>
      <c r="HM37" s="24">
        <f>5.25*30</f>
        <v>157.5</v>
      </c>
      <c r="HN37" s="24">
        <f>5.25*30</f>
        <v>157.5</v>
      </c>
      <c r="HO37" s="24">
        <f>5.25*30</f>
        <v>157.5</v>
      </c>
      <c r="HP37" s="24"/>
      <c r="HQ37" s="24"/>
      <c r="HR37" s="24">
        <f>5.25*30</f>
        <v>157.5</v>
      </c>
      <c r="HS37" s="24">
        <f>5.25*30</f>
        <v>157.5</v>
      </c>
      <c r="HT37" s="24">
        <f>5.25*30</f>
        <v>157.5</v>
      </c>
      <c r="HU37" s="24">
        <f>5.25*30</f>
        <v>157.5</v>
      </c>
      <c r="HV37" s="24">
        <f>5.2*30</f>
        <v>156</v>
      </c>
      <c r="HW37" s="24"/>
      <c r="HX37" s="24"/>
      <c r="HY37" s="24">
        <f>5.2*30</f>
        <v>156</v>
      </c>
      <c r="HZ37" s="24">
        <f>5.15*30</f>
        <v>154.5</v>
      </c>
      <c r="IA37" s="24">
        <f>5.15*30</f>
        <v>154.5</v>
      </c>
      <c r="IB37" s="24">
        <f>5.1*30</f>
        <v>153</v>
      </c>
      <c r="IC37" s="24">
        <f>5.1*30</f>
        <v>153</v>
      </c>
      <c r="ID37" s="24"/>
      <c r="IE37" s="24"/>
      <c r="IF37" s="24">
        <f>5.05*30</f>
        <v>151.5</v>
      </c>
      <c r="IG37" s="24">
        <f>5.05*30</f>
        <v>151.5</v>
      </c>
      <c r="IH37" s="24">
        <f>5*30</f>
        <v>150</v>
      </c>
      <c r="II37" s="24">
        <f>5*30</f>
        <v>150</v>
      </c>
      <c r="IJ37" s="24">
        <f>5*30</f>
        <v>150</v>
      </c>
      <c r="IK37" s="24"/>
      <c r="IL37" s="24"/>
      <c r="IM37" s="24">
        <f>5*30</f>
        <v>150</v>
      </c>
      <c r="IN37" s="24">
        <f>5*30</f>
        <v>150</v>
      </c>
      <c r="IO37" s="24">
        <f>5*30</f>
        <v>150</v>
      </c>
      <c r="IP37" s="100">
        <f>4.85*30</f>
        <v>145.5</v>
      </c>
      <c r="IQ37" s="100">
        <f>4.85*30</f>
        <v>145.5</v>
      </c>
      <c r="IR37" s="24"/>
      <c r="IS37" s="24"/>
      <c r="IT37" s="24">
        <f>4.85*30</f>
        <v>145.5</v>
      </c>
      <c r="IU37" s="24">
        <f>4.85*30</f>
        <v>145.5</v>
      </c>
      <c r="IV37" s="24">
        <f>4.85*30</f>
        <v>145.5</v>
      </c>
      <c r="IW37" s="24">
        <f>4.85*30</f>
        <v>145.5</v>
      </c>
      <c r="IX37" s="24">
        <f>4.85*30</f>
        <v>145.5</v>
      </c>
      <c r="IY37" s="24"/>
      <c r="IZ37" s="24"/>
      <c r="JA37" s="24">
        <f>4.85*30</f>
        <v>145.5</v>
      </c>
      <c r="JB37" s="24">
        <f>4.85*30</f>
        <v>145.5</v>
      </c>
      <c r="JC37" s="24">
        <f>4.85*30</f>
        <v>145.5</v>
      </c>
      <c r="JD37" s="24">
        <f>4.85*30</f>
        <v>145.5</v>
      </c>
      <c r="JE37" s="24">
        <f>4.85*30</f>
        <v>145.5</v>
      </c>
      <c r="JF37" s="24"/>
      <c r="JG37" s="24"/>
      <c r="JH37" s="24">
        <f>4.85*30</f>
        <v>145.5</v>
      </c>
      <c r="JI37" s="24">
        <f>4.85*30</f>
        <v>145.5</v>
      </c>
      <c r="JJ37" s="24">
        <f>4.85*30</f>
        <v>145.5</v>
      </c>
      <c r="JK37" s="24">
        <f>4.85*30</f>
        <v>145.5</v>
      </c>
      <c r="JL37" s="24">
        <f>4.95*30</f>
        <v>148.5</v>
      </c>
      <c r="JM37" s="24"/>
      <c r="JN37" s="24"/>
      <c r="JO37" s="24">
        <f>4.95*30</f>
        <v>148.5</v>
      </c>
      <c r="JP37" s="24">
        <f>4.95*30</f>
        <v>148.5</v>
      </c>
      <c r="JQ37" s="24">
        <f>4.95*30</f>
        <v>148.5</v>
      </c>
      <c r="JR37" s="24">
        <f>4.95*30</f>
        <v>148.5</v>
      </c>
      <c r="JS37" s="24">
        <f>4.95*30</f>
        <v>148.5</v>
      </c>
      <c r="JT37" s="24"/>
      <c r="JU37" s="24"/>
      <c r="JV37" s="24">
        <f>4.85*30</f>
        <v>145.5</v>
      </c>
      <c r="JW37" s="24">
        <f>4.85*30</f>
        <v>145.5</v>
      </c>
      <c r="JX37" s="24">
        <f>4.85*30</f>
        <v>145.5</v>
      </c>
      <c r="JY37" s="68">
        <f>4.85*30</f>
        <v>145.5</v>
      </c>
      <c r="JZ37" s="101">
        <f>4.9*30</f>
        <v>147</v>
      </c>
      <c r="KA37" s="24"/>
      <c r="KB37" s="24"/>
      <c r="KC37" s="24">
        <f>4.9*30</f>
        <v>147</v>
      </c>
      <c r="KD37" s="24">
        <f>4.9*30</f>
        <v>147</v>
      </c>
      <c r="KE37" s="24">
        <f>4.9*30</f>
        <v>147</v>
      </c>
      <c r="KF37" s="24">
        <f>4.9*30</f>
        <v>147</v>
      </c>
      <c r="KG37" s="24">
        <f>4.9*30</f>
        <v>147</v>
      </c>
      <c r="KH37" s="24"/>
      <c r="KI37" s="24"/>
      <c r="KJ37" s="24">
        <f>4.9*30</f>
        <v>147</v>
      </c>
      <c r="KK37" s="24">
        <f>4.95*30</f>
        <v>148.5</v>
      </c>
      <c r="KL37" s="24">
        <f>4.95*30</f>
        <v>148.5</v>
      </c>
      <c r="KM37" s="24">
        <f>4.95*30</f>
        <v>148.5</v>
      </c>
      <c r="KN37" s="24">
        <f>4.95*30</f>
        <v>148.5</v>
      </c>
      <c r="KO37" s="24"/>
      <c r="KP37" s="24"/>
      <c r="KQ37" s="24">
        <f>5.1*30</f>
        <v>153</v>
      </c>
      <c r="KR37" s="24">
        <f>5.15*30</f>
        <v>154.5</v>
      </c>
      <c r="KS37" s="24">
        <f>5.25*30</f>
        <v>157.5</v>
      </c>
      <c r="KT37" s="24">
        <f>5.25*30</f>
        <v>157.5</v>
      </c>
      <c r="KU37" s="24">
        <f>5.25*30</f>
        <v>157.5</v>
      </c>
      <c r="KV37" s="24"/>
      <c r="KW37" s="24"/>
      <c r="KX37" s="24">
        <f>5.3*30</f>
        <v>159</v>
      </c>
      <c r="KY37" s="24">
        <f>5.35*30</f>
        <v>160.5</v>
      </c>
      <c r="KZ37" s="24">
        <f>5.45*30</f>
        <v>163.5</v>
      </c>
      <c r="LA37" s="24">
        <f>5.45*30</f>
        <v>163.5</v>
      </c>
      <c r="LB37" s="24">
        <f>5.45*30</f>
        <v>163.5</v>
      </c>
      <c r="LC37" s="24"/>
      <c r="LD37" s="24"/>
      <c r="LE37" s="24">
        <f>5.7*30</f>
        <v>171</v>
      </c>
      <c r="LF37" s="24">
        <f>5.7*30</f>
        <v>171</v>
      </c>
      <c r="LG37" s="24">
        <f>5.7*30</f>
        <v>171</v>
      </c>
      <c r="LH37" s="24">
        <v>172.5</v>
      </c>
      <c r="LI37" s="24">
        <v>172.5</v>
      </c>
      <c r="LJ37" s="24"/>
      <c r="LK37" s="24"/>
      <c r="LL37" s="24">
        <v>172.5</v>
      </c>
      <c r="LM37" s="24">
        <v>184.5</v>
      </c>
      <c r="LN37" s="24">
        <v>184.5</v>
      </c>
      <c r="LO37" s="24">
        <v>184.5</v>
      </c>
      <c r="LP37" s="24">
        <v>189</v>
      </c>
      <c r="LQ37" s="24"/>
      <c r="LR37" s="24"/>
      <c r="LS37" s="24">
        <v>189</v>
      </c>
      <c r="LT37" s="24">
        <v>198</v>
      </c>
      <c r="LU37" s="24">
        <v>210</v>
      </c>
      <c r="LV37" s="24">
        <v>210</v>
      </c>
      <c r="LW37" s="24">
        <v>210</v>
      </c>
      <c r="LX37" s="24"/>
      <c r="LY37" s="24"/>
      <c r="LZ37" s="24">
        <v>210</v>
      </c>
      <c r="MA37" s="24">
        <v>210</v>
      </c>
      <c r="MB37" s="24">
        <v>207</v>
      </c>
      <c r="MC37" s="24">
        <v>204</v>
      </c>
      <c r="MD37" s="24">
        <v>204</v>
      </c>
      <c r="ME37" s="24"/>
      <c r="MF37" s="24"/>
      <c r="MG37" s="24">
        <v>204</v>
      </c>
      <c r="MH37" s="24">
        <v>210</v>
      </c>
      <c r="MI37" s="24">
        <v>210</v>
      </c>
      <c r="MJ37" s="24">
        <v>204</v>
      </c>
      <c r="MK37" s="24">
        <v>204</v>
      </c>
      <c r="ML37" s="24"/>
      <c r="MM37" s="24"/>
      <c r="MN37" s="24">
        <v>204</v>
      </c>
      <c r="MO37" s="24">
        <v>204</v>
      </c>
      <c r="MP37" s="24">
        <v>202.5</v>
      </c>
      <c r="MQ37" s="24">
        <v>202.5</v>
      </c>
      <c r="MR37" s="24">
        <v>202.5</v>
      </c>
      <c r="MS37" s="24"/>
      <c r="MT37" s="24"/>
      <c r="MU37" s="24">
        <v>202.5</v>
      </c>
      <c r="MV37" s="24">
        <v>202.5</v>
      </c>
      <c r="MW37" s="24">
        <v>202.5</v>
      </c>
      <c r="MX37" s="24">
        <v>202.5</v>
      </c>
      <c r="MY37" s="24">
        <v>202.5</v>
      </c>
      <c r="MZ37" s="24"/>
      <c r="NA37" s="24"/>
      <c r="NB37" s="24">
        <v>204</v>
      </c>
      <c r="NC37" s="24">
        <v>201</v>
      </c>
    </row>
    <row r="38" spans="1:367" x14ac:dyDescent="0.25">
      <c r="A38" s="42" t="s">
        <v>94</v>
      </c>
      <c r="B38" s="43"/>
      <c r="C38" s="43">
        <v>2400</v>
      </c>
      <c r="D38" s="43">
        <v>2400</v>
      </c>
      <c r="E38" s="43">
        <v>2400</v>
      </c>
      <c r="F38" s="43"/>
      <c r="G38" s="43"/>
      <c r="H38" s="43">
        <v>2400</v>
      </c>
      <c r="I38" s="43">
        <v>2400</v>
      </c>
      <c r="J38" s="43">
        <v>2400</v>
      </c>
      <c r="K38" s="43">
        <v>2400</v>
      </c>
      <c r="L38" s="43">
        <v>2400</v>
      </c>
      <c r="M38" s="43"/>
      <c r="N38" s="43"/>
      <c r="O38" s="43">
        <v>2400</v>
      </c>
      <c r="P38" s="43">
        <v>2400</v>
      </c>
      <c r="Q38" s="43">
        <v>2400</v>
      </c>
      <c r="R38" s="43">
        <v>2500</v>
      </c>
      <c r="S38" s="43">
        <v>2500</v>
      </c>
      <c r="T38" s="43"/>
      <c r="U38" s="43"/>
      <c r="V38" s="43">
        <v>2500</v>
      </c>
      <c r="W38" s="43">
        <v>2500</v>
      </c>
      <c r="X38" s="43">
        <v>2400</v>
      </c>
      <c r="Y38" s="43">
        <v>2400</v>
      </c>
      <c r="Z38" s="43">
        <v>2400</v>
      </c>
      <c r="AA38" s="43"/>
      <c r="AB38" s="43"/>
      <c r="AC38" s="43">
        <v>2400</v>
      </c>
      <c r="AD38" s="43">
        <v>2400</v>
      </c>
      <c r="AE38" s="43">
        <v>2400</v>
      </c>
      <c r="AF38" s="43">
        <v>2400</v>
      </c>
      <c r="AG38" s="43">
        <v>2400</v>
      </c>
      <c r="AH38" s="43"/>
      <c r="AI38" s="43"/>
      <c r="AJ38" s="43">
        <v>2400</v>
      </c>
      <c r="AK38" s="43">
        <v>2400</v>
      </c>
      <c r="AL38" s="43">
        <v>2400</v>
      </c>
      <c r="AM38" s="43">
        <v>2400</v>
      </c>
      <c r="AN38" s="43">
        <v>2300</v>
      </c>
      <c r="AO38" s="43"/>
      <c r="AP38" s="43"/>
      <c r="AQ38" s="43">
        <v>2300</v>
      </c>
      <c r="AR38" s="43">
        <v>2300</v>
      </c>
      <c r="AS38" s="43">
        <v>2300</v>
      </c>
      <c r="AT38" s="43">
        <v>2300</v>
      </c>
      <c r="AU38" s="43">
        <v>2300</v>
      </c>
      <c r="AV38" s="43"/>
      <c r="AW38" s="43"/>
      <c r="AX38" s="43">
        <v>2300</v>
      </c>
      <c r="AY38" s="43">
        <v>2300</v>
      </c>
      <c r="AZ38" s="43">
        <v>2300</v>
      </c>
      <c r="BA38" s="43">
        <v>2300</v>
      </c>
      <c r="BB38" s="43">
        <v>2300</v>
      </c>
      <c r="BC38" s="43"/>
      <c r="BD38" s="43"/>
      <c r="BE38" s="43">
        <v>2300</v>
      </c>
      <c r="BF38" s="43">
        <v>2300</v>
      </c>
      <c r="BG38" s="84">
        <v>2300</v>
      </c>
      <c r="BH38" s="43">
        <v>2300</v>
      </c>
      <c r="BI38" s="59"/>
      <c r="BJ38" s="43">
        <v>2300</v>
      </c>
      <c r="BK38" s="43"/>
      <c r="BL38" s="43"/>
      <c r="BM38" s="43">
        <v>2300</v>
      </c>
      <c r="BN38" s="43">
        <v>2300</v>
      </c>
      <c r="BO38" s="43">
        <v>2300</v>
      </c>
      <c r="BP38" s="43">
        <v>2300</v>
      </c>
      <c r="BQ38" s="43">
        <v>2300</v>
      </c>
      <c r="BR38" s="43"/>
      <c r="BS38" s="43"/>
      <c r="BT38" s="43">
        <v>2300</v>
      </c>
      <c r="BU38" s="43">
        <v>2300</v>
      </c>
      <c r="BV38" s="43">
        <v>2300</v>
      </c>
      <c r="BW38" s="43">
        <v>2300</v>
      </c>
      <c r="BX38" s="43">
        <v>2300</v>
      </c>
      <c r="BY38" s="43"/>
      <c r="BZ38" s="43"/>
      <c r="CA38" s="43">
        <v>2300</v>
      </c>
      <c r="CB38" s="43">
        <v>2300</v>
      </c>
      <c r="CC38" s="43">
        <v>2300</v>
      </c>
      <c r="CD38" s="43">
        <v>2300</v>
      </c>
      <c r="CE38" s="43">
        <v>2300</v>
      </c>
      <c r="CF38" s="43"/>
      <c r="CG38" s="43"/>
      <c r="CH38" s="43">
        <v>2300</v>
      </c>
      <c r="CI38" s="43">
        <v>2300</v>
      </c>
      <c r="CJ38" s="43">
        <v>2250</v>
      </c>
      <c r="CK38" s="43">
        <v>2200</v>
      </c>
      <c r="CL38" s="43">
        <v>2200</v>
      </c>
      <c r="CM38" s="43"/>
      <c r="CN38" s="43"/>
      <c r="CO38" s="43">
        <v>2200</v>
      </c>
      <c r="CP38" s="43">
        <v>2200</v>
      </c>
      <c r="CQ38" s="43">
        <v>2200</v>
      </c>
      <c r="CR38" s="43">
        <v>2200</v>
      </c>
      <c r="CS38" s="43">
        <v>2200</v>
      </c>
      <c r="CT38" s="43"/>
      <c r="CU38" s="43"/>
      <c r="CV38" s="43">
        <v>2200</v>
      </c>
      <c r="CW38" s="43">
        <v>2200</v>
      </c>
      <c r="CX38" s="43">
        <v>2200</v>
      </c>
      <c r="CY38" s="43">
        <v>2200</v>
      </c>
      <c r="CZ38" s="43">
        <v>2200</v>
      </c>
      <c r="DA38" s="43"/>
      <c r="DB38" s="43"/>
      <c r="DC38" s="43">
        <v>2200</v>
      </c>
      <c r="DD38" s="43">
        <v>2200</v>
      </c>
      <c r="DE38" s="43">
        <v>2200</v>
      </c>
      <c r="DF38" s="43">
        <v>2200</v>
      </c>
      <c r="DG38" s="43">
        <v>2200</v>
      </c>
      <c r="DH38" s="43"/>
      <c r="DI38" s="43"/>
      <c r="DJ38" s="43">
        <v>2200</v>
      </c>
      <c r="DK38" s="43">
        <v>2200</v>
      </c>
      <c r="DL38" s="43">
        <v>2200</v>
      </c>
      <c r="DM38" s="43">
        <v>2200</v>
      </c>
      <c r="DN38" s="43">
        <v>2200</v>
      </c>
      <c r="DO38" s="43"/>
      <c r="DP38" s="43"/>
      <c r="DQ38" s="43">
        <v>2200</v>
      </c>
      <c r="DR38" s="43">
        <v>2200</v>
      </c>
      <c r="DS38" s="43">
        <v>2200</v>
      </c>
      <c r="DT38" s="43">
        <v>2200</v>
      </c>
      <c r="DU38" s="43">
        <v>2200</v>
      </c>
      <c r="DV38" s="43"/>
      <c r="DW38" s="43"/>
      <c r="DX38" s="43">
        <v>2200</v>
      </c>
      <c r="DY38" s="43">
        <v>2200</v>
      </c>
      <c r="DZ38" s="43">
        <v>2200</v>
      </c>
      <c r="EA38" s="43">
        <v>2200</v>
      </c>
      <c r="EB38" s="43">
        <v>2200</v>
      </c>
      <c r="EC38" s="43"/>
      <c r="ED38" s="43"/>
      <c r="EE38" s="43">
        <v>2200</v>
      </c>
      <c r="EF38" s="43">
        <v>2200</v>
      </c>
      <c r="EG38" s="43">
        <v>2200</v>
      </c>
      <c r="EH38" s="43">
        <v>2200</v>
      </c>
      <c r="EI38" s="43">
        <v>2200</v>
      </c>
      <c r="EJ38" s="43"/>
      <c r="EK38" s="43"/>
      <c r="EL38" s="43">
        <v>2200</v>
      </c>
      <c r="EM38" s="43">
        <v>2200</v>
      </c>
      <c r="EN38" s="43">
        <v>2200</v>
      </c>
      <c r="EO38" s="43">
        <v>2200</v>
      </c>
      <c r="EP38" s="43">
        <v>2200</v>
      </c>
      <c r="EQ38" s="43"/>
      <c r="ER38" s="43"/>
      <c r="ES38" s="43">
        <v>2200</v>
      </c>
      <c r="ET38" s="43">
        <v>2200</v>
      </c>
      <c r="EU38" s="43">
        <v>2100</v>
      </c>
      <c r="EV38" s="43">
        <v>2100</v>
      </c>
      <c r="EW38" s="43">
        <v>2100</v>
      </c>
      <c r="EX38" s="43"/>
      <c r="EY38" s="43"/>
      <c r="EZ38" s="43">
        <v>2100</v>
      </c>
      <c r="FA38" s="43">
        <v>2100</v>
      </c>
      <c r="FB38" s="43">
        <v>2100</v>
      </c>
      <c r="FC38" s="43">
        <v>2100</v>
      </c>
      <c r="FD38" s="43">
        <v>2100</v>
      </c>
      <c r="FE38" s="43"/>
      <c r="FF38" s="43"/>
      <c r="FG38" s="43">
        <v>2100</v>
      </c>
      <c r="FH38" s="43">
        <v>2100</v>
      </c>
      <c r="FI38" s="43">
        <v>2100</v>
      </c>
      <c r="FJ38" s="43">
        <v>2100</v>
      </c>
      <c r="FK38" s="43">
        <v>2100</v>
      </c>
      <c r="FL38" s="43"/>
      <c r="FM38" s="43"/>
      <c r="FN38" s="43">
        <v>2100</v>
      </c>
      <c r="FO38" s="43">
        <v>2100</v>
      </c>
      <c r="FP38" s="43">
        <v>2100</v>
      </c>
      <c r="FQ38" s="43">
        <v>2100</v>
      </c>
      <c r="FR38" s="43">
        <v>2050</v>
      </c>
      <c r="FS38" s="43"/>
      <c r="FT38" s="43"/>
      <c r="FU38" s="43">
        <v>2050</v>
      </c>
      <c r="FV38" s="43">
        <v>2050</v>
      </c>
      <c r="FW38" s="43">
        <v>2050</v>
      </c>
      <c r="FX38" s="43">
        <v>2050</v>
      </c>
      <c r="FY38" s="43">
        <v>2050</v>
      </c>
      <c r="FZ38" s="43"/>
      <c r="GA38" s="43"/>
      <c r="GB38" s="43">
        <v>2050</v>
      </c>
      <c r="GC38" s="43">
        <v>2050</v>
      </c>
      <c r="GD38" s="43">
        <v>2050</v>
      </c>
      <c r="GE38" s="43">
        <v>2050</v>
      </c>
      <c r="GF38" s="43">
        <v>2050</v>
      </c>
      <c r="GG38" s="43"/>
      <c r="GH38" s="43"/>
      <c r="GI38" s="43">
        <v>2050</v>
      </c>
      <c r="GJ38" s="43">
        <v>2050</v>
      </c>
      <c r="GK38" s="43">
        <v>2050</v>
      </c>
      <c r="GL38" s="43">
        <v>2050</v>
      </c>
      <c r="GM38" s="43">
        <v>2050</v>
      </c>
      <c r="GN38" s="43"/>
      <c r="GO38" s="43"/>
      <c r="GP38" s="43">
        <v>2050</v>
      </c>
      <c r="GQ38" s="43">
        <v>2050</v>
      </c>
      <c r="GR38" s="43">
        <v>2050</v>
      </c>
      <c r="GS38" s="43">
        <v>2050</v>
      </c>
      <c r="GT38" s="43">
        <v>2050</v>
      </c>
      <c r="GU38" s="43"/>
      <c r="GV38" s="43"/>
      <c r="GW38" s="43">
        <v>2050</v>
      </c>
      <c r="GX38" s="43">
        <v>2000</v>
      </c>
      <c r="GY38" s="43">
        <v>2000</v>
      </c>
      <c r="GZ38" s="43">
        <v>2000</v>
      </c>
      <c r="HA38" s="43">
        <v>2000</v>
      </c>
      <c r="HB38" s="43"/>
      <c r="HC38" s="43"/>
      <c r="HD38" s="43">
        <v>2000</v>
      </c>
      <c r="HE38" s="43">
        <v>2000</v>
      </c>
      <c r="HF38" s="43">
        <v>2000</v>
      </c>
      <c r="HG38" s="43">
        <v>2000</v>
      </c>
      <c r="HH38" s="43">
        <v>2000</v>
      </c>
      <c r="HI38" s="43"/>
      <c r="HJ38" s="43"/>
      <c r="HK38" s="43">
        <v>2000</v>
      </c>
      <c r="HL38" s="43">
        <v>2000</v>
      </c>
      <c r="HM38" s="43">
        <v>2000</v>
      </c>
      <c r="HN38" s="43">
        <v>2000</v>
      </c>
      <c r="HO38" s="43">
        <v>2000</v>
      </c>
      <c r="HP38" s="43"/>
      <c r="HQ38" s="43"/>
      <c r="HR38" s="43">
        <v>2000</v>
      </c>
      <c r="HS38" s="43">
        <v>2000</v>
      </c>
      <c r="HT38" s="43">
        <v>2000</v>
      </c>
      <c r="HU38" s="43">
        <v>2000</v>
      </c>
      <c r="HV38" s="43">
        <v>2000</v>
      </c>
      <c r="HW38" s="43"/>
      <c r="HX38" s="43"/>
      <c r="HY38" s="43">
        <v>2000</v>
      </c>
      <c r="HZ38" s="43">
        <v>2000</v>
      </c>
      <c r="IA38" s="43">
        <v>2000</v>
      </c>
      <c r="IB38" s="43">
        <v>2000</v>
      </c>
      <c r="IC38" s="43">
        <v>2000</v>
      </c>
      <c r="ID38" s="43"/>
      <c r="IE38" s="43"/>
      <c r="IF38" s="43">
        <v>2000</v>
      </c>
      <c r="IG38" s="43">
        <v>2000</v>
      </c>
      <c r="IH38" s="43">
        <v>2000</v>
      </c>
      <c r="II38" s="43">
        <v>2000</v>
      </c>
      <c r="IJ38" s="43">
        <v>2000</v>
      </c>
      <c r="IK38" s="43"/>
      <c r="IL38" s="43"/>
      <c r="IM38" s="43">
        <v>2000</v>
      </c>
      <c r="IN38" s="43">
        <v>2000</v>
      </c>
      <c r="IO38" s="43">
        <v>2000</v>
      </c>
      <c r="IP38" s="71">
        <v>2000</v>
      </c>
      <c r="IQ38" s="71">
        <v>2000</v>
      </c>
      <c r="IR38" s="43"/>
      <c r="IS38" s="43"/>
      <c r="IT38" s="43">
        <v>2000</v>
      </c>
      <c r="IU38" s="43">
        <v>2000</v>
      </c>
      <c r="IV38" s="43">
        <v>2000</v>
      </c>
      <c r="IW38" s="43">
        <v>2000</v>
      </c>
      <c r="IX38" s="43">
        <v>2000</v>
      </c>
      <c r="IY38" s="43"/>
      <c r="IZ38" s="43"/>
      <c r="JA38" s="43">
        <v>2000</v>
      </c>
      <c r="JB38" s="43">
        <v>2000</v>
      </c>
      <c r="JC38" s="43">
        <v>2000</v>
      </c>
      <c r="JD38" s="43">
        <v>2000</v>
      </c>
      <c r="JE38" s="43">
        <v>2000</v>
      </c>
      <c r="JF38" s="43"/>
      <c r="JG38" s="43"/>
      <c r="JH38" s="43">
        <v>2000</v>
      </c>
      <c r="JI38" s="43">
        <v>2000</v>
      </c>
      <c r="JJ38" s="43">
        <v>2000</v>
      </c>
      <c r="JK38" s="43">
        <v>2000</v>
      </c>
      <c r="JL38" s="43">
        <v>2000</v>
      </c>
      <c r="JM38" s="43"/>
      <c r="JN38" s="43"/>
      <c r="JO38" s="43">
        <v>2000</v>
      </c>
      <c r="JP38" s="43">
        <v>2250</v>
      </c>
      <c r="JQ38" s="43">
        <v>2300</v>
      </c>
      <c r="JR38" s="43">
        <v>2300</v>
      </c>
      <c r="JS38" s="43">
        <v>2300</v>
      </c>
      <c r="JT38" s="43"/>
      <c r="JU38" s="43"/>
      <c r="JV38" s="43">
        <v>2250</v>
      </c>
      <c r="JW38" s="43">
        <v>2250</v>
      </c>
      <c r="JX38" s="43">
        <v>2250</v>
      </c>
      <c r="JY38" s="43">
        <v>2250</v>
      </c>
      <c r="JZ38" s="43">
        <v>2250</v>
      </c>
      <c r="KA38" s="43"/>
      <c r="KB38" s="43"/>
      <c r="KC38" s="43">
        <v>2250</v>
      </c>
      <c r="KD38" s="43">
        <v>2250</v>
      </c>
      <c r="KE38" s="43">
        <v>2250</v>
      </c>
      <c r="KF38" s="43">
        <v>2250</v>
      </c>
      <c r="KG38" s="43">
        <v>2250</v>
      </c>
      <c r="KH38" s="43"/>
      <c r="KI38" s="43"/>
      <c r="KJ38" s="43">
        <v>2250</v>
      </c>
      <c r="KK38" s="43">
        <v>2250</v>
      </c>
      <c r="KL38" s="43">
        <v>2450</v>
      </c>
      <c r="KM38" s="43">
        <v>2450</v>
      </c>
      <c r="KN38" s="43">
        <v>2500</v>
      </c>
      <c r="KO38" s="43"/>
      <c r="KP38" s="43"/>
      <c r="KQ38" s="43">
        <v>2450</v>
      </c>
      <c r="KR38" s="43">
        <v>2450</v>
      </c>
      <c r="KS38" s="43">
        <v>2450</v>
      </c>
      <c r="KT38" s="43">
        <v>2450</v>
      </c>
      <c r="KU38" s="43">
        <v>2450</v>
      </c>
      <c r="KV38" s="43"/>
      <c r="KW38" s="43"/>
      <c r="KX38" s="43">
        <v>2450</v>
      </c>
      <c r="KY38" s="43">
        <v>2500</v>
      </c>
      <c r="KZ38" s="43">
        <v>2500</v>
      </c>
      <c r="LA38" s="43">
        <v>2500</v>
      </c>
      <c r="LB38" s="43">
        <v>2500</v>
      </c>
      <c r="LC38" s="43"/>
      <c r="LD38" s="43"/>
      <c r="LE38" s="43">
        <v>2600</v>
      </c>
      <c r="LF38" s="43">
        <v>2600</v>
      </c>
      <c r="LG38" s="43">
        <v>2600</v>
      </c>
      <c r="LH38" s="43">
        <v>2600</v>
      </c>
      <c r="LI38" s="43">
        <v>2600</v>
      </c>
      <c r="LJ38" s="43"/>
      <c r="LK38" s="43"/>
      <c r="LL38" s="43">
        <v>2650</v>
      </c>
      <c r="LM38" s="43">
        <v>2650</v>
      </c>
      <c r="LN38" s="43">
        <v>2650</v>
      </c>
      <c r="LO38" s="43">
        <v>2650</v>
      </c>
      <c r="LP38" s="43">
        <v>2650</v>
      </c>
      <c r="LQ38" s="43"/>
      <c r="LR38" s="43"/>
      <c r="LS38" s="43">
        <v>2650</v>
      </c>
      <c r="LT38" s="43">
        <v>2650</v>
      </c>
      <c r="LU38" s="43">
        <v>2650</v>
      </c>
      <c r="LV38" s="43">
        <v>2650</v>
      </c>
      <c r="LW38" s="43">
        <v>2650</v>
      </c>
      <c r="LX38" s="43"/>
      <c r="LY38" s="43"/>
      <c r="LZ38" s="43">
        <v>2650</v>
      </c>
      <c r="MA38" s="43">
        <v>2700</v>
      </c>
      <c r="MB38" s="43">
        <v>2700</v>
      </c>
      <c r="MC38" s="43">
        <v>2700</v>
      </c>
      <c r="MD38" s="43">
        <v>2700</v>
      </c>
      <c r="ME38" s="43"/>
      <c r="MF38" s="43"/>
      <c r="MG38" s="43">
        <v>2700</v>
      </c>
      <c r="MH38" s="43">
        <v>2900</v>
      </c>
      <c r="MI38" s="43">
        <v>2900</v>
      </c>
      <c r="MJ38" s="43">
        <v>2900</v>
      </c>
      <c r="MK38" s="43">
        <v>2900</v>
      </c>
      <c r="ML38" s="43"/>
      <c r="MM38" s="43"/>
      <c r="MN38" s="43">
        <v>2900</v>
      </c>
      <c r="MO38" s="43">
        <v>2900</v>
      </c>
      <c r="MP38" s="43">
        <v>2900</v>
      </c>
      <c r="MQ38" s="43">
        <v>2900</v>
      </c>
      <c r="MR38" s="43">
        <v>2900</v>
      </c>
      <c r="MS38" s="43"/>
      <c r="MT38" s="43"/>
      <c r="MU38" s="43">
        <v>2900</v>
      </c>
      <c r="MV38" s="43">
        <v>2900</v>
      </c>
      <c r="MW38" s="43">
        <v>2900</v>
      </c>
      <c r="MX38" s="43">
        <v>2900</v>
      </c>
      <c r="MY38" s="43">
        <v>2900</v>
      </c>
      <c r="MZ38" s="43"/>
      <c r="NA38" s="43"/>
      <c r="NB38" s="43">
        <v>2900</v>
      </c>
      <c r="NC38" s="43">
        <v>2900</v>
      </c>
    </row>
    <row r="39" spans="1:367" hidden="1" x14ac:dyDescent="0.25">
      <c r="A39" s="26" t="s">
        <v>95</v>
      </c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80"/>
      <c r="BH39" s="24"/>
      <c r="BI39" s="59"/>
      <c r="BJ39" s="24"/>
      <c r="BK39" s="24"/>
      <c r="BL39" s="24"/>
      <c r="BM39" s="24"/>
      <c r="BN39" s="24"/>
      <c r="BO39" s="24"/>
      <c r="BP39" s="24"/>
      <c r="BQ39" s="24"/>
      <c r="BR39" s="24"/>
      <c r="BS39" s="24"/>
      <c r="BT39" s="24"/>
      <c r="BU39" s="24"/>
      <c r="BV39" s="24"/>
      <c r="BW39" s="24"/>
      <c r="BX39" s="24"/>
      <c r="BY39" s="24"/>
      <c r="BZ39" s="24"/>
      <c r="CA39" s="24"/>
      <c r="CB39" s="24"/>
      <c r="CC39" s="24"/>
      <c r="CD39" s="24"/>
      <c r="CE39" s="24"/>
      <c r="CF39" s="24"/>
      <c r="CG39" s="24"/>
      <c r="CH39" s="24"/>
      <c r="CI39" s="24"/>
      <c r="CJ39" s="24"/>
      <c r="CK39" s="24"/>
      <c r="CL39" s="24"/>
      <c r="CM39" s="24"/>
      <c r="CN39" s="24"/>
      <c r="CO39" s="24"/>
      <c r="CP39" s="24"/>
      <c r="CQ39" s="24"/>
      <c r="CR39" s="24"/>
      <c r="CS39" s="24"/>
      <c r="CT39" s="24"/>
      <c r="CU39" s="24"/>
      <c r="CV39" s="24"/>
      <c r="CW39" s="24"/>
      <c r="CX39" s="24"/>
      <c r="CY39" s="24"/>
      <c r="CZ39" s="24"/>
      <c r="DA39" s="24"/>
      <c r="DB39" s="24"/>
      <c r="DC39" s="24"/>
      <c r="DD39" s="24"/>
      <c r="DE39" s="24"/>
      <c r="DF39" s="24"/>
      <c r="DG39" s="24"/>
      <c r="DH39" s="24"/>
      <c r="DI39" s="24"/>
      <c r="DJ39" s="24"/>
      <c r="DK39" s="24"/>
      <c r="DL39" s="24"/>
      <c r="DM39" s="24"/>
      <c r="DN39" s="24"/>
      <c r="DO39" s="24"/>
      <c r="DP39" s="24"/>
      <c r="DQ39" s="24"/>
      <c r="DR39" s="24"/>
      <c r="DS39" s="24"/>
      <c r="DT39" s="24"/>
      <c r="DU39" s="24"/>
      <c r="DV39" s="24"/>
      <c r="DW39" s="24"/>
      <c r="DX39" s="24"/>
      <c r="DY39" s="24"/>
      <c r="DZ39" s="24"/>
      <c r="EA39" s="24"/>
      <c r="EB39" s="24"/>
      <c r="EC39" s="24"/>
      <c r="ED39" s="24"/>
      <c r="EE39" s="24"/>
      <c r="EF39" s="24"/>
      <c r="EG39" s="24"/>
      <c r="EH39" s="24"/>
      <c r="EI39" s="24"/>
      <c r="EJ39" s="24"/>
      <c r="EK39" s="24"/>
      <c r="EL39" s="24"/>
      <c r="EM39" s="24"/>
      <c r="EN39" s="24"/>
      <c r="EO39" s="24"/>
      <c r="EP39" s="24"/>
      <c r="EQ39" s="24"/>
      <c r="ER39" s="24"/>
      <c r="ES39" s="24"/>
      <c r="ET39" s="24"/>
      <c r="EU39" s="24"/>
      <c r="EV39" s="24"/>
      <c r="EW39" s="24"/>
      <c r="EX39" s="24"/>
      <c r="EY39" s="24"/>
      <c r="EZ39" s="24"/>
      <c r="FA39" s="24"/>
      <c r="FB39" s="24"/>
      <c r="FC39" s="24"/>
      <c r="FD39" s="24"/>
      <c r="FE39" s="24"/>
      <c r="FF39" s="24"/>
      <c r="FG39" s="24"/>
      <c r="FH39" s="24"/>
      <c r="FI39" s="24"/>
      <c r="FJ39" s="24"/>
      <c r="FK39" s="24"/>
      <c r="FL39" s="24"/>
      <c r="FM39" s="24"/>
      <c r="FN39" s="24"/>
      <c r="FO39" s="24"/>
      <c r="FP39" s="24"/>
      <c r="FQ39" s="24"/>
      <c r="FR39" s="24"/>
      <c r="FS39" s="24"/>
      <c r="FT39" s="24"/>
      <c r="FU39" s="24"/>
      <c r="FV39" s="24"/>
      <c r="FW39" s="24"/>
      <c r="FX39" s="24"/>
      <c r="FY39" s="24"/>
      <c r="FZ39" s="24"/>
      <c r="GA39" s="24"/>
      <c r="GB39" s="24"/>
      <c r="GC39" s="24"/>
      <c r="GD39" s="24"/>
      <c r="GE39" s="24"/>
      <c r="GF39" s="24"/>
      <c r="GG39" s="24"/>
      <c r="GH39" s="24"/>
      <c r="GI39" s="24"/>
      <c r="GJ39" s="24"/>
      <c r="GK39" s="24"/>
      <c r="GL39" s="24"/>
      <c r="GM39" s="24"/>
      <c r="GN39" s="24"/>
      <c r="GO39" s="24"/>
      <c r="GP39" s="24"/>
      <c r="GQ39" s="24"/>
      <c r="GR39" s="24"/>
      <c r="GS39" s="24"/>
      <c r="GT39" s="24"/>
      <c r="GU39" s="24"/>
      <c r="GV39" s="24"/>
      <c r="GW39" s="24"/>
      <c r="GX39" s="24"/>
      <c r="GY39" s="24"/>
      <c r="GZ39" s="24"/>
      <c r="HA39" s="24"/>
      <c r="HB39" s="24"/>
      <c r="HC39" s="24"/>
      <c r="HD39" s="24"/>
      <c r="HE39" s="24"/>
      <c r="HF39" s="24"/>
      <c r="HG39" s="24"/>
      <c r="HH39" s="24"/>
      <c r="HI39" s="24"/>
      <c r="HJ39" s="24"/>
      <c r="HK39" s="24"/>
      <c r="HL39" s="24"/>
      <c r="HM39" s="24"/>
      <c r="HN39" s="24"/>
      <c r="HO39" s="24"/>
      <c r="HP39" s="24"/>
      <c r="HQ39" s="24"/>
      <c r="HR39" s="24"/>
      <c r="HS39" s="24"/>
      <c r="HT39" s="24"/>
      <c r="HU39" s="24"/>
      <c r="HV39" s="24"/>
      <c r="HW39" s="24"/>
      <c r="HX39" s="24"/>
      <c r="HY39" s="24"/>
      <c r="HZ39" s="24"/>
      <c r="IA39" s="24"/>
      <c r="IB39" s="24"/>
      <c r="IC39" s="24"/>
      <c r="ID39" s="24"/>
      <c r="IE39" s="24"/>
      <c r="IF39" s="24"/>
      <c r="IG39" s="24"/>
      <c r="IH39" s="24"/>
      <c r="II39" s="24"/>
      <c r="IJ39" s="24"/>
      <c r="IK39" s="24"/>
      <c r="IL39" s="24"/>
      <c r="IM39" s="24"/>
      <c r="IN39" s="24"/>
      <c r="IO39" s="24"/>
      <c r="IP39" s="24"/>
      <c r="IQ39" s="24"/>
      <c r="IR39" s="24"/>
      <c r="IS39" s="24"/>
      <c r="IT39" s="24"/>
      <c r="IU39" s="24"/>
      <c r="IV39" s="24"/>
      <c r="IW39" s="24"/>
      <c r="IX39" s="24"/>
      <c r="IY39" s="24"/>
      <c r="IZ39" s="24"/>
      <c r="JA39" s="24"/>
      <c r="JB39" s="24"/>
      <c r="JC39" s="24"/>
      <c r="JD39" s="24"/>
      <c r="JE39" s="24"/>
      <c r="JF39" s="24"/>
      <c r="JG39" s="24"/>
      <c r="JH39" s="24"/>
      <c r="JI39" s="24"/>
      <c r="JJ39" s="24"/>
      <c r="JK39" s="24"/>
      <c r="JL39" s="24"/>
      <c r="JM39" s="24"/>
      <c r="JN39" s="24"/>
      <c r="JO39" s="24"/>
      <c r="JP39" s="24"/>
      <c r="JQ39" s="24"/>
      <c r="JR39" s="24"/>
      <c r="JS39" s="24"/>
      <c r="JT39" s="24"/>
      <c r="JU39" s="24"/>
      <c r="JV39" s="24"/>
      <c r="JW39" s="24"/>
      <c r="JX39" s="24"/>
      <c r="JY39" s="24"/>
      <c r="JZ39" s="24"/>
      <c r="KA39" s="24"/>
      <c r="KB39" s="24"/>
      <c r="KC39" s="24"/>
      <c r="KD39" s="24"/>
      <c r="KE39" s="24"/>
      <c r="KF39" s="24"/>
      <c r="KG39" s="24"/>
      <c r="KH39" s="24"/>
      <c r="KI39" s="24"/>
      <c r="KJ39" s="24"/>
      <c r="KK39" s="24"/>
      <c r="KL39" s="24"/>
      <c r="KM39" s="24"/>
      <c r="KN39" s="24"/>
      <c r="KO39" s="24"/>
      <c r="KP39" s="24"/>
      <c r="KQ39" s="24"/>
      <c r="KR39" s="24"/>
      <c r="KS39" s="24"/>
      <c r="KT39" s="24"/>
      <c r="KU39" s="24"/>
      <c r="KV39" s="24"/>
      <c r="KW39" s="24"/>
      <c r="KX39" s="24"/>
      <c r="KY39" s="24"/>
      <c r="KZ39" s="24"/>
      <c r="LA39" s="24"/>
      <c r="LB39" s="24"/>
      <c r="LC39" s="24"/>
      <c r="LD39" s="24"/>
      <c r="LE39" s="24"/>
      <c r="LF39" s="24"/>
      <c r="LG39" s="24"/>
      <c r="LH39" s="24"/>
      <c r="LI39" s="24"/>
      <c r="LJ39" s="24"/>
      <c r="LK39" s="24"/>
      <c r="LL39" s="24"/>
      <c r="LM39" s="24"/>
      <c r="LN39" s="24"/>
      <c r="LO39" s="24"/>
      <c r="LP39" s="24"/>
      <c r="LQ39" s="24"/>
      <c r="LR39" s="24"/>
      <c r="LS39" s="24"/>
      <c r="LT39" s="24"/>
      <c r="LU39" s="24"/>
      <c r="LV39" s="24"/>
      <c r="LW39" s="24"/>
      <c r="LX39" s="24"/>
      <c r="LY39" s="24"/>
      <c r="LZ39" s="24"/>
      <c r="MA39" s="24"/>
      <c r="MB39" s="24"/>
      <c r="MC39" s="24"/>
      <c r="MD39" s="24"/>
      <c r="ME39" s="24"/>
      <c r="MF39" s="24"/>
      <c r="MG39" s="24"/>
      <c r="MH39" s="24"/>
      <c r="MI39" s="24"/>
      <c r="MJ39" s="24"/>
      <c r="MK39" s="24"/>
      <c r="ML39" s="24"/>
      <c r="MM39" s="24"/>
      <c r="MN39" s="24"/>
      <c r="MO39" s="24"/>
      <c r="MP39" s="24"/>
      <c r="MQ39" s="24"/>
      <c r="MR39" s="24"/>
      <c r="MS39" s="24"/>
      <c r="MT39" s="24"/>
      <c r="MU39" s="24"/>
      <c r="MV39" s="24"/>
      <c r="MW39" s="24"/>
      <c r="MX39" s="24"/>
      <c r="MY39" s="24"/>
      <c r="MZ39" s="24"/>
      <c r="NA39" s="24"/>
      <c r="NB39" s="24"/>
      <c r="NC39" s="24"/>
    </row>
    <row r="40" spans="1:367" x14ac:dyDescent="0.25">
      <c r="A40" s="26" t="s">
        <v>178</v>
      </c>
      <c r="B40" s="24"/>
      <c r="C40" s="24">
        <v>2487.8563796623398</v>
      </c>
      <c r="D40" s="24">
        <v>2498.5945945945941</v>
      </c>
      <c r="E40" s="24">
        <v>2504.2811719282308</v>
      </c>
      <c r="F40" s="24"/>
      <c r="G40" s="24"/>
      <c r="H40" s="24"/>
      <c r="I40" s="24"/>
      <c r="J40" s="24">
        <v>2450.572240483626</v>
      </c>
      <c r="K40" s="24"/>
      <c r="L40" s="24"/>
      <c r="M40" s="24"/>
      <c r="N40" s="24"/>
      <c r="O40" s="24">
        <v>2447.1529411764704</v>
      </c>
      <c r="P40" s="24">
        <v>2265.8823529411766</v>
      </c>
      <c r="Q40" s="24">
        <v>2451.5100903912048</v>
      </c>
      <c r="R40" s="24"/>
      <c r="S40" s="24"/>
      <c r="T40" s="24"/>
      <c r="U40" s="24"/>
      <c r="V40" s="24"/>
      <c r="W40" s="24"/>
      <c r="X40" s="24">
        <v>2455.9731543624162</v>
      </c>
      <c r="Y40" s="24"/>
      <c r="Z40" s="24">
        <v>2435.9184017623479</v>
      </c>
      <c r="AA40" s="24"/>
      <c r="AB40" s="24"/>
      <c r="AC40" s="24">
        <v>2436.0131908027429</v>
      </c>
      <c r="AD40" s="24"/>
      <c r="AE40" s="24"/>
      <c r="AF40" s="24">
        <v>2374.9039630089019</v>
      </c>
      <c r="AG40" s="24"/>
      <c r="AH40" s="24"/>
      <c r="AI40" s="24"/>
      <c r="AJ40" s="24">
        <v>2360.9032258064517</v>
      </c>
      <c r="AK40" s="24"/>
      <c r="AL40" s="24"/>
      <c r="AM40" s="24"/>
      <c r="AN40" s="24">
        <v>2292.3771513884262</v>
      </c>
      <c r="AO40" s="24"/>
      <c r="AP40" s="24"/>
      <c r="AQ40" s="24">
        <v>2297.632720451033</v>
      </c>
      <c r="AR40" s="24"/>
      <c r="AS40" s="24"/>
      <c r="AT40" s="24"/>
      <c r="AU40" s="24">
        <v>2274.8429982803659</v>
      </c>
      <c r="AV40" s="68"/>
      <c r="AW40" s="24"/>
      <c r="AX40" s="24">
        <v>2269.5567567567568</v>
      </c>
      <c r="AY40" s="24">
        <v>2268.182741116751</v>
      </c>
      <c r="AZ40" s="24"/>
      <c r="BA40" s="24"/>
      <c r="BB40" s="24"/>
      <c r="BC40" s="24"/>
      <c r="BD40" s="24"/>
      <c r="BE40" s="24">
        <v>2265.8823529411766</v>
      </c>
      <c r="BF40" s="24"/>
      <c r="BG40" s="80"/>
      <c r="BH40" s="24"/>
      <c r="BI40" s="59"/>
      <c r="BJ40" s="24">
        <v>2193.6456721538439</v>
      </c>
      <c r="BK40" s="24"/>
      <c r="BL40" s="24"/>
      <c r="BM40" s="24"/>
      <c r="BN40" s="24"/>
      <c r="BO40" s="24"/>
      <c r="BP40" s="24">
        <v>2215.7142857142858</v>
      </c>
      <c r="BQ40" s="24">
        <v>2178.7849019581654</v>
      </c>
      <c r="BR40" s="24"/>
      <c r="BS40" s="24"/>
      <c r="BT40" s="24">
        <v>2183.6527514231498</v>
      </c>
      <c r="BU40" s="24"/>
      <c r="BV40" s="24">
        <v>2182.8695507165185</v>
      </c>
      <c r="BW40" s="24">
        <v>2191.2574850299402</v>
      </c>
      <c r="BX40" s="24">
        <v>2190.3693064896438</v>
      </c>
      <c r="BY40" s="24"/>
      <c r="BZ40" s="24"/>
      <c r="CA40" s="24">
        <v>2239.362813189573</v>
      </c>
      <c r="CB40" s="24"/>
      <c r="CC40" s="24">
        <v>2192.2411764705885</v>
      </c>
      <c r="CD40" s="24"/>
      <c r="CE40" s="24"/>
      <c r="CF40" s="24"/>
      <c r="CG40" s="24"/>
      <c r="CH40" s="24"/>
      <c r="CI40" s="24"/>
      <c r="CJ40" s="24"/>
      <c r="CK40" s="24"/>
      <c r="CL40" s="24">
        <v>2189.1173012192316</v>
      </c>
      <c r="CM40" s="24"/>
      <c r="CN40" s="24"/>
      <c r="CO40" s="24"/>
      <c r="CP40" s="24"/>
      <c r="CQ40" s="24"/>
      <c r="CR40" s="24">
        <v>2174.5741650026316</v>
      </c>
      <c r="CS40" s="24"/>
      <c r="CT40" s="24"/>
      <c r="CU40" s="24"/>
      <c r="CV40" s="24"/>
      <c r="CW40" s="24"/>
      <c r="CX40" s="24"/>
      <c r="CY40" s="24"/>
      <c r="CZ40" s="24">
        <v>2222.4631678738137</v>
      </c>
      <c r="DA40" s="24"/>
      <c r="DB40" s="24"/>
      <c r="DC40" s="24">
        <v>2134.2162162162163</v>
      </c>
      <c r="DD40" s="24">
        <v>2147.22972972973</v>
      </c>
      <c r="DE40" s="24">
        <v>2156.6470588235297</v>
      </c>
      <c r="DF40" s="24"/>
      <c r="DG40" s="24"/>
      <c r="DH40" s="24"/>
      <c r="DI40" s="24"/>
      <c r="DJ40" s="24"/>
      <c r="DK40" s="24"/>
      <c r="DL40" s="24"/>
      <c r="DM40" s="24"/>
      <c r="DN40" s="24"/>
      <c r="DO40" s="24"/>
      <c r="DP40" s="24"/>
      <c r="DQ40" s="24"/>
      <c r="DR40" s="24">
        <v>2146.5445026178013</v>
      </c>
      <c r="DS40" s="24"/>
      <c r="DT40" s="24">
        <v>2100.7691293639032</v>
      </c>
      <c r="DU40" s="24"/>
      <c r="DV40" s="24"/>
      <c r="DW40" s="24"/>
      <c r="DX40" s="24"/>
      <c r="DY40" s="24"/>
      <c r="DZ40" s="24">
        <v>2103.2647058823532</v>
      </c>
      <c r="EA40" s="24"/>
      <c r="EB40" s="24"/>
      <c r="EC40" s="24"/>
      <c r="ED40" s="24"/>
      <c r="EE40" s="24">
        <v>2127.7206018683596</v>
      </c>
      <c r="EF40" s="24"/>
      <c r="EG40" s="24">
        <v>2132.4594594594596</v>
      </c>
      <c r="EH40" s="24">
        <v>2100.7691293639032</v>
      </c>
      <c r="EI40" s="24">
        <v>2158.3783783783783</v>
      </c>
      <c r="EJ40" s="24"/>
      <c r="EK40" s="24"/>
      <c r="EL40" s="24">
        <v>2103.2953346447084</v>
      </c>
      <c r="EM40" s="24"/>
      <c r="EN40" s="24"/>
      <c r="EO40" s="24"/>
      <c r="EP40" s="24"/>
      <c r="EQ40" s="24"/>
      <c r="ER40" s="24"/>
      <c r="ES40" s="24"/>
      <c r="ET40" s="24"/>
      <c r="EU40" s="24"/>
      <c r="EV40" s="24"/>
      <c r="EW40" s="24">
        <v>2100.7691293639032</v>
      </c>
      <c r="EX40" s="24"/>
      <c r="EY40" s="24"/>
      <c r="EZ40" s="24"/>
      <c r="FA40" s="24">
        <v>2113.907407176443</v>
      </c>
      <c r="FB40" s="24">
        <v>2106.1574926059811</v>
      </c>
      <c r="FC40" s="24"/>
      <c r="FD40" s="24">
        <v>2128.7891891891891</v>
      </c>
      <c r="FE40" s="24"/>
      <c r="FF40" s="24"/>
      <c r="FG40" s="24">
        <v>2121.4285714285716</v>
      </c>
      <c r="FH40" s="24"/>
      <c r="FI40" s="24"/>
      <c r="FJ40" s="24"/>
      <c r="FK40" s="24"/>
      <c r="FL40" s="24"/>
      <c r="FM40" s="24"/>
      <c r="FN40" s="24"/>
      <c r="FO40" s="24"/>
      <c r="FP40" s="24"/>
      <c r="FQ40" s="24"/>
      <c r="FR40" s="24">
        <v>2103.5743759546508</v>
      </c>
      <c r="FS40" s="24"/>
      <c r="FT40" s="24"/>
      <c r="FU40" s="24"/>
      <c r="FV40" s="24"/>
      <c r="FW40" s="24">
        <v>2100.7691293639032</v>
      </c>
      <c r="FX40" s="24"/>
      <c r="FY40" s="24">
        <v>2100.7691293639032</v>
      </c>
      <c r="FZ40" s="24"/>
      <c r="GA40" s="24"/>
      <c r="GB40" s="24"/>
      <c r="GC40" s="24">
        <v>2111.6594594594594</v>
      </c>
      <c r="GD40" s="24"/>
      <c r="GE40" s="24">
        <v>2121.4285714285716</v>
      </c>
      <c r="GF40" s="24">
        <v>2109.0502793296087</v>
      </c>
      <c r="GG40" s="24"/>
      <c r="GH40" s="24"/>
      <c r="GI40" s="24">
        <v>2163.5356200527708</v>
      </c>
      <c r="GJ40" s="24">
        <v>2247.6318484255066</v>
      </c>
      <c r="GK40" s="24"/>
      <c r="GL40" s="24"/>
      <c r="GM40" s="24">
        <v>2271.1256544502621</v>
      </c>
      <c r="GN40" s="24"/>
      <c r="GO40" s="24"/>
      <c r="GP40" s="24">
        <v>2217.5027027027027</v>
      </c>
      <c r="GQ40" s="24"/>
      <c r="GR40" s="24"/>
      <c r="GS40" s="24">
        <v>2199.3796023098221</v>
      </c>
      <c r="GT40" s="24">
        <v>2210.4469273743016</v>
      </c>
      <c r="GU40" s="24"/>
      <c r="GV40" s="24"/>
      <c r="GW40" s="24"/>
      <c r="GX40" s="24"/>
      <c r="GY40" s="24">
        <v>2211.1675126903556</v>
      </c>
      <c r="GZ40" s="24"/>
      <c r="HA40" s="24"/>
      <c r="HB40" s="24"/>
      <c r="HC40" s="24"/>
      <c r="HD40" s="24"/>
      <c r="HE40" s="24">
        <v>2217.1704408014957</v>
      </c>
      <c r="HF40" s="24"/>
      <c r="HG40" s="24"/>
      <c r="HH40" s="24"/>
      <c r="HI40" s="24"/>
      <c r="HJ40" s="24"/>
      <c r="HK40" s="24">
        <v>2217.5027027027027</v>
      </c>
      <c r="HL40" s="24">
        <v>2257.2335025380712</v>
      </c>
      <c r="HM40" s="24"/>
      <c r="HN40" s="24">
        <v>2289.2106469044129</v>
      </c>
      <c r="HO40" s="24"/>
      <c r="HP40" s="24"/>
      <c r="HQ40" s="24"/>
      <c r="HR40" s="24">
        <v>2268.75</v>
      </c>
      <c r="HS40" s="24"/>
      <c r="HT40" s="24"/>
      <c r="HU40" s="24"/>
      <c r="HV40" s="24">
        <v>2266.446700507614</v>
      </c>
      <c r="HW40" s="24"/>
      <c r="HX40" s="24"/>
      <c r="HY40" s="24"/>
      <c r="HZ40" s="24">
        <v>2257.2335025380712</v>
      </c>
      <c r="IA40" s="24"/>
      <c r="IB40" s="24">
        <v>2475.1652506073369</v>
      </c>
      <c r="IC40" s="24"/>
      <c r="ID40" s="24"/>
      <c r="IE40" s="24"/>
      <c r="IF40" s="24">
        <v>2466.238011385783</v>
      </c>
      <c r="IG40" s="24">
        <v>2508.0465442082818</v>
      </c>
      <c r="IH40" s="24">
        <v>2506.6118173968662</v>
      </c>
      <c r="II40" s="24">
        <v>2575.6568595304525</v>
      </c>
      <c r="IJ40" s="24">
        <v>2469.7379888601185</v>
      </c>
      <c r="IK40" s="24"/>
      <c r="IL40" s="24"/>
      <c r="IM40" s="24">
        <v>2518.0090277007334</v>
      </c>
      <c r="IN40" s="24">
        <v>2257.2335025380712</v>
      </c>
      <c r="IO40" s="24"/>
      <c r="IP40" s="24">
        <v>2649.6457676907253</v>
      </c>
      <c r="IQ40" s="24">
        <v>2636.9413536534335</v>
      </c>
      <c r="IR40" s="24"/>
      <c r="IS40" s="24"/>
      <c r="IT40" s="24"/>
      <c r="IU40" s="24"/>
      <c r="IV40" s="24">
        <v>2553.5879292459381</v>
      </c>
      <c r="IW40" s="24">
        <v>2553.5879292459381</v>
      </c>
      <c r="IX40" s="24">
        <v>2654.9202127659578</v>
      </c>
      <c r="IY40" s="24"/>
      <c r="IZ40" s="24"/>
      <c r="JA40" s="24"/>
      <c r="JB40" s="24">
        <v>2257.2335025380712</v>
      </c>
      <c r="JC40" s="24">
        <v>2533.6294416243654</v>
      </c>
      <c r="JD40" s="24"/>
      <c r="JE40" s="24">
        <v>2597.2812946906784</v>
      </c>
      <c r="JF40" s="24"/>
      <c r="JG40" s="24"/>
      <c r="JH40" s="24"/>
      <c r="JI40" s="24">
        <v>2625.7614213197971</v>
      </c>
      <c r="JJ40" s="24">
        <v>2512.2339277360948</v>
      </c>
      <c r="JK40" s="24"/>
      <c r="JL40" s="24"/>
      <c r="JM40" s="24"/>
      <c r="JN40" s="24"/>
      <c r="JO40" s="24"/>
      <c r="JP40" s="24">
        <v>2552.8267112412495</v>
      </c>
      <c r="JQ40" s="24"/>
      <c r="JR40" s="24">
        <v>2850.7853403141362</v>
      </c>
      <c r="JS40" s="24">
        <v>2629.392462962202</v>
      </c>
      <c r="JT40" s="24"/>
      <c r="JU40" s="24"/>
      <c r="JV40" s="24">
        <v>2103.2647058823532</v>
      </c>
      <c r="JW40" s="24">
        <v>2828.5020350650607</v>
      </c>
      <c r="JX40" s="24"/>
      <c r="JY40" s="24">
        <v>2782.3857868020305</v>
      </c>
      <c r="JZ40" s="24">
        <v>2943.2432432432429</v>
      </c>
      <c r="KA40" s="24"/>
      <c r="KB40" s="24"/>
      <c r="KC40" s="24">
        <v>2782.3857868020305</v>
      </c>
      <c r="KD40" s="24">
        <v>2857.1119300754035</v>
      </c>
      <c r="KE40" s="24">
        <v>2943.2432432432429</v>
      </c>
      <c r="KF40" s="24">
        <v>2868.5106382978724</v>
      </c>
      <c r="KG40" s="24">
        <v>2825.6573512058731</v>
      </c>
      <c r="KH40" s="24"/>
      <c r="KI40" s="24"/>
      <c r="KJ40" s="24">
        <v>2856.6624401699814</v>
      </c>
      <c r="KK40" s="24">
        <v>2994.1100113496059</v>
      </c>
      <c r="KL40" s="24">
        <v>2902.5906144048795</v>
      </c>
      <c r="KM40" s="24">
        <v>2934.2606639553069</v>
      </c>
      <c r="KN40" s="24">
        <v>3147.5953158841821</v>
      </c>
      <c r="KO40" s="24"/>
      <c r="KP40" s="24"/>
      <c r="KQ40" s="24">
        <v>2972.1245840302172</v>
      </c>
      <c r="KR40" s="24"/>
      <c r="KS40" s="24"/>
      <c r="KT40" s="24">
        <v>2898.6686583075934</v>
      </c>
      <c r="KU40" s="24">
        <v>2917.19827562603</v>
      </c>
      <c r="KV40" s="24"/>
      <c r="KW40" s="24"/>
      <c r="KX40" s="24">
        <v>2894.1891891891892</v>
      </c>
      <c r="KY40" s="24">
        <v>2969.2895359840345</v>
      </c>
      <c r="KZ40" s="24"/>
      <c r="LA40" s="24"/>
      <c r="LB40" s="24">
        <v>2957.5768448796553</v>
      </c>
      <c r="LC40" s="24"/>
      <c r="LD40" s="24"/>
      <c r="LE40" s="24">
        <v>2935.0820810619862</v>
      </c>
      <c r="LF40" s="24"/>
      <c r="LG40" s="24"/>
      <c r="LH40" s="24"/>
      <c r="LI40" s="24">
        <v>2959.5514511873353</v>
      </c>
      <c r="LJ40" s="24"/>
      <c r="LK40" s="24"/>
      <c r="LL40" s="24">
        <v>2849.1337082617601</v>
      </c>
      <c r="LM40" s="24"/>
      <c r="LN40" s="24">
        <v>2921.2401055408973</v>
      </c>
      <c r="LO40" s="24"/>
      <c r="LP40" s="24"/>
      <c r="LQ40" s="24"/>
      <c r="LR40" s="24"/>
      <c r="LS40" s="24">
        <v>2871.74292649783</v>
      </c>
      <c r="LT40" s="24"/>
      <c r="LU40" s="24"/>
      <c r="LV40" s="24">
        <v>2836.55</v>
      </c>
      <c r="LW40" s="24">
        <v>3010.0651715545328</v>
      </c>
      <c r="LX40" s="24"/>
      <c r="LY40" s="24"/>
      <c r="LZ40" s="24">
        <v>2942.1323125653435</v>
      </c>
      <c r="MA40" s="24"/>
      <c r="MB40" s="24">
        <v>2929.3038874564581</v>
      </c>
      <c r="MC40" s="24"/>
      <c r="MD40" s="24">
        <v>2974.2868583476134</v>
      </c>
      <c r="ME40" s="24"/>
      <c r="MF40" s="24"/>
      <c r="MG40" s="24">
        <v>3009.7135825165601</v>
      </c>
      <c r="MH40" s="24"/>
      <c r="MI40" s="24">
        <v>3330.738400473188</v>
      </c>
      <c r="MJ40" s="24">
        <v>2916.0127059280135</v>
      </c>
      <c r="MK40" s="24">
        <v>3010.1712980586221</v>
      </c>
      <c r="ML40" s="24"/>
      <c r="MM40" s="24"/>
      <c r="MN40" s="24">
        <v>2958.9468929558489</v>
      </c>
      <c r="MO40" s="24"/>
      <c r="MP40" s="24">
        <v>2908.0423769796284</v>
      </c>
      <c r="MQ40" s="24">
        <v>2923.6216216216212</v>
      </c>
      <c r="MR40" s="24">
        <v>2997.4164298258133</v>
      </c>
      <c r="MS40" s="24"/>
      <c r="MT40" s="24"/>
      <c r="MU40" s="24">
        <v>2917.1982756260295</v>
      </c>
      <c r="MV40" s="24">
        <v>2914.2253521126763</v>
      </c>
      <c r="MW40" s="24"/>
      <c r="MX40" s="24">
        <v>2746.7282553444084</v>
      </c>
      <c r="MY40" s="24">
        <v>2874.5177664974622</v>
      </c>
      <c r="MZ40" s="24"/>
      <c r="NA40" s="24"/>
      <c r="NB40" s="24">
        <v>2901.1643990111029</v>
      </c>
      <c r="NC40" s="24"/>
    </row>
    <row r="41" spans="1:367" x14ac:dyDescent="0.25">
      <c r="A41" s="42" t="s">
        <v>179</v>
      </c>
      <c r="B41" s="43"/>
      <c r="C41" s="43"/>
      <c r="D41" s="43"/>
      <c r="E41" s="43">
        <v>2596.0645161290322</v>
      </c>
      <c r="F41" s="43"/>
      <c r="G41" s="43"/>
      <c r="H41" s="43">
        <v>2481.9587628865979</v>
      </c>
      <c r="I41" s="43"/>
      <c r="J41" s="43">
        <v>2733.733695652174</v>
      </c>
      <c r="K41" s="43"/>
      <c r="L41" s="43">
        <v>2606.5354838709682</v>
      </c>
      <c r="M41" s="43"/>
      <c r="N41" s="43"/>
      <c r="O41" s="43"/>
      <c r="P41" s="43">
        <v>2594.6199864481982</v>
      </c>
      <c r="Q41" s="43"/>
      <c r="R41" s="43"/>
      <c r="S41" s="43">
        <v>2595.0021894613928</v>
      </c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>
        <v>2721.6315789473688</v>
      </c>
      <c r="AF41" s="43"/>
      <c r="AG41" s="43"/>
      <c r="AH41" s="43"/>
      <c r="AI41" s="43"/>
      <c r="AJ41" s="43"/>
      <c r="AK41" s="43"/>
      <c r="AL41" s="43"/>
      <c r="AM41" s="43">
        <v>3000</v>
      </c>
      <c r="AN41" s="43">
        <v>2601.2199999999998</v>
      </c>
      <c r="AO41" s="43"/>
      <c r="AP41" s="43"/>
      <c r="AQ41" s="43">
        <v>2473.354838709678</v>
      </c>
      <c r="AR41" s="43">
        <v>2382.680412371134</v>
      </c>
      <c r="AS41" s="43">
        <v>2467.6922428927496</v>
      </c>
      <c r="AT41" s="43"/>
      <c r="AU41" s="43"/>
      <c r="AV41" s="69"/>
      <c r="AW41" s="43"/>
      <c r="AX41" s="43"/>
      <c r="AY41" s="43"/>
      <c r="AZ41" s="43">
        <v>2526.8610584238372</v>
      </c>
      <c r="BA41" s="43"/>
      <c r="BB41" s="43"/>
      <c r="BC41" s="43"/>
      <c r="BD41" s="43"/>
      <c r="BE41" s="43"/>
      <c r="BF41" s="43"/>
      <c r="BG41" s="84"/>
      <c r="BH41" s="43"/>
      <c r="BI41" s="59"/>
      <c r="BJ41" s="43"/>
      <c r="BK41" s="43"/>
      <c r="BL41" s="43"/>
      <c r="BM41" s="43"/>
      <c r="BN41" s="43"/>
      <c r="BO41" s="43"/>
      <c r="BP41" s="43"/>
      <c r="BQ41" s="43"/>
      <c r="BR41" s="43"/>
      <c r="BS41" s="43"/>
      <c r="BT41" s="43">
        <v>2559.4333333333329</v>
      </c>
      <c r="BU41" s="43"/>
      <c r="BV41" s="43"/>
      <c r="BW41" s="43"/>
      <c r="BX41" s="43"/>
      <c r="BY41" s="43"/>
      <c r="BZ41" s="43"/>
      <c r="CA41" s="43"/>
      <c r="CB41" s="43">
        <v>2558.3336842105268</v>
      </c>
      <c r="CC41" s="43">
        <v>2489.7578984228248</v>
      </c>
      <c r="CD41" s="43"/>
      <c r="CE41" s="43">
        <v>2427.8578699865707</v>
      </c>
      <c r="CF41" s="43"/>
      <c r="CG41" s="43"/>
      <c r="CH41" s="43"/>
      <c r="CI41" s="43"/>
      <c r="CJ41" s="43"/>
      <c r="CK41" s="43"/>
      <c r="CL41" s="43">
        <v>2432.608602150538</v>
      </c>
      <c r="CM41" s="43"/>
      <c r="CN41" s="43"/>
      <c r="CO41" s="43"/>
      <c r="CP41" s="43"/>
      <c r="CQ41" s="43"/>
      <c r="CR41" s="43"/>
      <c r="CS41" s="43">
        <v>2743.3150491418955</v>
      </c>
      <c r="CT41" s="43"/>
      <c r="CU41" s="43"/>
      <c r="CV41" s="43"/>
      <c r="CW41" s="43">
        <v>2743.3150491418955</v>
      </c>
      <c r="CX41" s="43"/>
      <c r="CY41" s="43"/>
      <c r="CZ41" s="43">
        <v>2533.3166666666666</v>
      </c>
      <c r="DA41" s="43"/>
      <c r="DB41" s="43"/>
      <c r="DC41" s="43">
        <v>2523.6947368421056</v>
      </c>
      <c r="DD41" s="43"/>
      <c r="DE41" s="43"/>
      <c r="DF41" s="43"/>
      <c r="DG41" s="43"/>
      <c r="DH41" s="43"/>
      <c r="DI41" s="43"/>
      <c r="DJ41" s="43"/>
      <c r="DK41" s="43"/>
      <c r="DL41" s="43">
        <v>2533.3447660160368</v>
      </c>
      <c r="DM41" s="43"/>
      <c r="DN41" s="43">
        <v>2432.6042553191492</v>
      </c>
      <c r="DO41" s="43"/>
      <c r="DP41" s="43"/>
      <c r="DQ41" s="43"/>
      <c r="DR41" s="43"/>
      <c r="DS41" s="43"/>
      <c r="DT41" s="43"/>
      <c r="DU41" s="43"/>
      <c r="DV41" s="43"/>
      <c r="DW41" s="43"/>
      <c r="DX41" s="43">
        <v>2447.2842105263162</v>
      </c>
      <c r="DY41" s="43">
        <v>2443.9255802799153</v>
      </c>
      <c r="DZ41" s="43"/>
      <c r="EA41" s="43"/>
      <c r="EB41" s="43"/>
      <c r="EC41" s="43"/>
      <c r="ED41" s="43"/>
      <c r="EE41" s="43"/>
      <c r="EF41" s="43"/>
      <c r="EG41" s="43">
        <v>2533.3166666666666</v>
      </c>
      <c r="EH41" s="43"/>
      <c r="EI41" s="43">
        <v>2429.460961098398</v>
      </c>
      <c r="EJ41" s="43"/>
      <c r="EK41" s="43"/>
      <c r="EL41" s="43"/>
      <c r="EM41" s="43">
        <v>2442.2236559139787</v>
      </c>
      <c r="EN41" s="43"/>
      <c r="EO41" s="43"/>
      <c r="EP41" s="43">
        <v>2766.4464909495077</v>
      </c>
      <c r="EQ41" s="43"/>
      <c r="ER41" s="43"/>
      <c r="ES41" s="43">
        <v>2523.6947368421056</v>
      </c>
      <c r="ET41" s="43"/>
      <c r="EU41" s="43">
        <v>2352.896907216495</v>
      </c>
      <c r="EV41" s="43"/>
      <c r="EW41" s="43"/>
      <c r="EX41" s="43"/>
      <c r="EY41" s="43"/>
      <c r="EZ41" s="43"/>
      <c r="FA41" s="43"/>
      <c r="FB41" s="43"/>
      <c r="FC41" s="43"/>
      <c r="FD41" s="43">
        <v>2533.3166666666666</v>
      </c>
      <c r="FE41" s="43"/>
      <c r="FF41" s="43"/>
      <c r="FG41" s="43">
        <v>2420.4675206817305</v>
      </c>
      <c r="FH41" s="43">
        <v>2421.2842105263162</v>
      </c>
      <c r="FI41" s="43"/>
      <c r="FJ41" s="43"/>
      <c r="FK41" s="43"/>
      <c r="FL41" s="43"/>
      <c r="FM41" s="43"/>
      <c r="FN41" s="43"/>
      <c r="FO41" s="43"/>
      <c r="FP41" s="43"/>
      <c r="FQ41" s="43"/>
      <c r="FR41" s="43"/>
      <c r="FS41" s="43"/>
      <c r="FT41" s="43"/>
      <c r="FU41" s="43"/>
      <c r="FV41" s="43"/>
      <c r="FW41" s="43">
        <v>2439.5326315789475</v>
      </c>
      <c r="FX41" s="43"/>
      <c r="FY41" s="43"/>
      <c r="FZ41" s="43"/>
      <c r="GA41" s="43"/>
      <c r="GB41" s="43"/>
      <c r="GC41" s="43">
        <v>2425.79</v>
      </c>
      <c r="GD41" s="43"/>
      <c r="GE41" s="43"/>
      <c r="GF41" s="43">
        <v>2423.7526315789473</v>
      </c>
      <c r="GH41" s="43"/>
      <c r="GI41" s="43">
        <v>2447.2842105263162</v>
      </c>
      <c r="GJ41" s="43">
        <v>2559.4333333333329</v>
      </c>
      <c r="GK41" s="43">
        <v>2523.6947368421056</v>
      </c>
      <c r="GL41" s="43">
        <v>2521.4249202551837</v>
      </c>
      <c r="GM41" s="43"/>
      <c r="GN41" s="43"/>
      <c r="GO41" s="43"/>
      <c r="GP41" s="43">
        <v>2447.3648956356737</v>
      </c>
      <c r="GQ41" s="43"/>
      <c r="GR41" s="43"/>
      <c r="GS41" s="43"/>
      <c r="GT41" s="43">
        <v>2434.4424448217319</v>
      </c>
      <c r="GU41" s="43"/>
      <c r="GV41" s="43"/>
      <c r="GW41" s="43">
        <v>2454.3290322580647</v>
      </c>
      <c r="GX41" s="43"/>
      <c r="GY41" s="43"/>
      <c r="GZ41" s="43"/>
      <c r="HA41" s="43">
        <v>2439.9094736842108</v>
      </c>
      <c r="HB41" s="43"/>
      <c r="HC41" s="43"/>
      <c r="HD41" s="43"/>
      <c r="HE41" s="43">
        <v>2507.876889848812</v>
      </c>
      <c r="HF41" s="43"/>
      <c r="HG41" s="43"/>
      <c r="HH41" s="43">
        <v>2523.6947368421056</v>
      </c>
      <c r="HI41" s="43"/>
      <c r="HJ41" s="43"/>
      <c r="HK41" s="43"/>
      <c r="HL41" s="43">
        <v>2458.0188801241438</v>
      </c>
      <c r="HM41" s="43"/>
      <c r="HN41" s="43">
        <v>2540.149582462735</v>
      </c>
      <c r="HO41" s="43"/>
      <c r="HP41" s="43"/>
      <c r="HQ41" s="43"/>
      <c r="HR41" s="43">
        <v>2489.9792626728117</v>
      </c>
      <c r="HS41" s="43">
        <v>2503.7600000000002</v>
      </c>
      <c r="HT41" s="43">
        <v>2473.354838709678</v>
      </c>
      <c r="HU41" s="43"/>
      <c r="HV41" s="43">
        <v>2454.3290322580647</v>
      </c>
      <c r="HW41" s="43"/>
      <c r="HX41" s="43"/>
      <c r="HY41" s="43"/>
      <c r="HZ41" s="43">
        <v>2620.9647531914893</v>
      </c>
      <c r="IA41" s="43"/>
      <c r="IB41" s="43">
        <v>2635.9198958980332</v>
      </c>
      <c r="IC41" s="43">
        <v>2632.8226162493615</v>
      </c>
      <c r="ID41" s="43"/>
      <c r="IE41" s="43"/>
      <c r="IF41" s="43"/>
      <c r="IG41" s="43"/>
      <c r="IH41" s="43"/>
      <c r="II41" s="43"/>
      <c r="IJ41" s="43">
        <v>2615.2946236559142</v>
      </c>
      <c r="IK41" s="43"/>
      <c r="IL41" s="43"/>
      <c r="IM41" s="43"/>
      <c r="IN41" s="43"/>
      <c r="IO41" s="43"/>
      <c r="IP41" s="43">
        <v>2826.3465534804754</v>
      </c>
      <c r="IQ41" s="43"/>
      <c r="IR41" s="43"/>
      <c r="IS41" s="43"/>
      <c r="IT41" s="43"/>
      <c r="IU41" s="43"/>
      <c r="IV41" s="43"/>
      <c r="IW41" s="43"/>
      <c r="IX41" s="43"/>
      <c r="IY41" s="43"/>
      <c r="IZ41" s="43"/>
      <c r="JA41" s="43">
        <v>2627.8796626054359</v>
      </c>
      <c r="JB41" s="43"/>
      <c r="JC41" s="43"/>
      <c r="JD41" s="43"/>
      <c r="JE41" s="43">
        <v>2659.4804947853509</v>
      </c>
      <c r="JF41" s="43"/>
      <c r="JG41" s="43"/>
      <c r="JH41" s="43"/>
      <c r="JI41" s="43"/>
      <c r="JJ41" s="43">
        <v>2704.6035114351348</v>
      </c>
      <c r="JK41" s="43"/>
      <c r="JL41" s="43"/>
      <c r="JM41" s="43"/>
      <c r="JN41" s="43"/>
      <c r="JO41" s="43"/>
      <c r="JP41" s="43"/>
      <c r="JQ41" s="43"/>
      <c r="JR41" s="43"/>
      <c r="JS41" s="43"/>
      <c r="JT41" s="43"/>
      <c r="JU41" s="43"/>
      <c r="JV41" s="43">
        <v>2904.1733333333332</v>
      </c>
      <c r="JW41" s="43">
        <v>3018.5368421052635</v>
      </c>
      <c r="JX41" s="43">
        <v>2882.4096774193549</v>
      </c>
      <c r="JY41" s="43"/>
      <c r="JZ41" s="43"/>
      <c r="KA41" s="43"/>
      <c r="KB41" s="43"/>
      <c r="KC41" s="43"/>
      <c r="KD41" s="43">
        <v>2887.6883744680854</v>
      </c>
      <c r="KE41" s="43">
        <v>2997.7258064516132</v>
      </c>
      <c r="KF41" s="43">
        <v>2725.7576923076922</v>
      </c>
      <c r="KG41" s="43"/>
      <c r="KH41" s="43"/>
      <c r="KI41" s="43"/>
      <c r="KJ41" s="43">
        <v>3166.9894736842107</v>
      </c>
      <c r="KK41" s="43"/>
      <c r="KL41" s="43"/>
      <c r="KM41" s="43"/>
      <c r="KN41" s="43"/>
      <c r="KO41" s="43"/>
      <c r="KP41" s="43"/>
      <c r="KQ41" s="43"/>
      <c r="KR41" s="43"/>
      <c r="KS41" s="43"/>
      <c r="KT41" s="43"/>
      <c r="KU41" s="43">
        <v>3158.2838709677421</v>
      </c>
      <c r="KV41" s="43"/>
      <c r="KW41" s="43"/>
      <c r="KX41" s="43"/>
      <c r="KY41" s="43">
        <v>3091.6935483870966</v>
      </c>
      <c r="KZ41" s="43"/>
      <c r="LA41" s="43">
        <v>3196.3354838709683</v>
      </c>
      <c r="LB41" s="43">
        <v>3207.1469534050175</v>
      </c>
      <c r="LC41" s="43"/>
      <c r="LD41" s="43"/>
      <c r="LE41" s="43"/>
      <c r="LF41" s="43"/>
      <c r="LG41" s="43"/>
      <c r="LH41" s="43"/>
      <c r="LI41" s="43"/>
      <c r="LJ41" s="43"/>
      <c r="LK41" s="43"/>
      <c r="LL41" s="43">
        <v>3206.576842105263</v>
      </c>
      <c r="LM41" s="43"/>
      <c r="LN41" s="43"/>
      <c r="LO41" s="43"/>
      <c r="LP41" s="43">
        <v>3044.1290322580649</v>
      </c>
      <c r="LQ41" s="43"/>
      <c r="LR41" s="43"/>
      <c r="LS41" s="43"/>
      <c r="LT41" s="43"/>
      <c r="LU41" s="43">
        <v>3001.5191481314841</v>
      </c>
      <c r="LV41" s="43"/>
      <c r="LW41" s="43"/>
      <c r="LX41" s="43"/>
      <c r="LY41" s="43"/>
      <c r="LZ41" s="43"/>
      <c r="MA41" s="43"/>
      <c r="MB41" s="43">
        <v>3067.2021505376347</v>
      </c>
      <c r="MC41" s="43"/>
      <c r="MD41" s="43">
        <v>3315.4421052631583</v>
      </c>
      <c r="ME41" s="43"/>
      <c r="MF41" s="43"/>
      <c r="MG41" s="43">
        <v>3276.2914459221502</v>
      </c>
      <c r="MH41" s="43"/>
      <c r="MI41" s="43"/>
      <c r="MJ41" s="43">
        <v>2943.8806340183296</v>
      </c>
      <c r="MK41" s="43">
        <v>3365.3225806451615</v>
      </c>
      <c r="ML41" s="43"/>
      <c r="MM41" s="43"/>
      <c r="MN41" s="43"/>
      <c r="MO41" s="43"/>
      <c r="MP41" s="43"/>
      <c r="MQ41" s="43">
        <v>3365.3225806451615</v>
      </c>
      <c r="MR41" s="43"/>
      <c r="MS41" s="43"/>
      <c r="MT41" s="43"/>
      <c r="MU41" s="43"/>
      <c r="MV41" s="43"/>
      <c r="MW41" s="43"/>
      <c r="MX41" s="43"/>
      <c r="MY41" s="43"/>
      <c r="MZ41" s="43"/>
      <c r="NA41" s="43"/>
      <c r="NB41" s="43"/>
      <c r="NC41" s="43">
        <v>3221.0430107526886</v>
      </c>
    </row>
    <row r="42" spans="1:367" x14ac:dyDescent="0.25">
      <c r="A42" s="34" t="s">
        <v>180</v>
      </c>
      <c r="B42" s="24"/>
      <c r="C42" s="24">
        <v>1447.5765306122448</v>
      </c>
      <c r="D42" s="24"/>
      <c r="E42" s="24"/>
      <c r="F42" s="24"/>
      <c r="G42" s="24"/>
      <c r="H42" s="24">
        <v>1559.010152284264</v>
      </c>
      <c r="I42" s="24">
        <v>1518.2360406091373</v>
      </c>
      <c r="J42" s="24">
        <v>1518.6357868020307</v>
      </c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>
        <v>1519.0355329949239</v>
      </c>
      <c r="AK42" s="24"/>
      <c r="AL42" s="24"/>
      <c r="AM42" s="24"/>
      <c r="AN42" s="24"/>
      <c r="AO42" s="24"/>
      <c r="AP42" s="24"/>
      <c r="AQ42" s="24">
        <v>1366.3705583756346</v>
      </c>
      <c r="AR42" s="24">
        <v>1318.3629441624366</v>
      </c>
      <c r="AS42" s="24"/>
      <c r="AT42" s="24"/>
      <c r="AU42" s="24"/>
      <c r="AV42" s="68"/>
      <c r="AW42" s="24"/>
      <c r="AX42" s="24"/>
      <c r="AY42" s="24"/>
      <c r="AZ42" s="24"/>
      <c r="BA42" s="24"/>
      <c r="BB42" s="24"/>
      <c r="BC42" s="24"/>
      <c r="BD42" s="24"/>
      <c r="BE42" s="24"/>
      <c r="BF42" s="24"/>
      <c r="BG42" s="80"/>
      <c r="BH42" s="24">
        <v>1479.4416243654823</v>
      </c>
      <c r="BI42" s="59"/>
      <c r="BJ42" s="24"/>
      <c r="BK42" s="24"/>
      <c r="BL42" s="24"/>
      <c r="BM42" s="24"/>
      <c r="BN42" s="24"/>
      <c r="BO42" s="24"/>
      <c r="BP42" s="24"/>
      <c r="BQ42" s="24"/>
      <c r="BR42" s="24"/>
      <c r="BS42" s="24"/>
      <c r="BT42" s="24"/>
      <c r="BU42" s="24"/>
      <c r="BV42" s="24">
        <v>1487.0558375634519</v>
      </c>
      <c r="BW42" s="24"/>
      <c r="BX42" s="24">
        <v>2557.6043010752687</v>
      </c>
      <c r="BY42" s="24"/>
      <c r="BZ42" s="24"/>
      <c r="CA42" s="24"/>
      <c r="CB42" s="24"/>
      <c r="CC42" s="24"/>
      <c r="CD42" s="24"/>
      <c r="CE42" s="24"/>
      <c r="CF42" s="24"/>
      <c r="CG42" s="24"/>
      <c r="CH42" s="24"/>
      <c r="CI42" s="24"/>
      <c r="CJ42" s="24"/>
      <c r="CK42" s="24"/>
      <c r="CL42" s="24"/>
      <c r="CM42" s="24"/>
      <c r="CN42" s="24"/>
      <c r="CO42" s="24">
        <v>1392.9659173313996</v>
      </c>
      <c r="CP42" s="24"/>
      <c r="CQ42" s="24">
        <v>1477.1573604060914</v>
      </c>
      <c r="CR42" s="24"/>
      <c r="CS42" s="24"/>
      <c r="CT42" s="24"/>
      <c r="CU42" s="24"/>
      <c r="CV42" s="24"/>
      <c r="CW42" s="24"/>
      <c r="CX42" s="24"/>
      <c r="CY42" s="24"/>
      <c r="CZ42" s="24"/>
      <c r="DA42" s="24"/>
      <c r="DB42" s="24"/>
      <c r="DC42" s="24"/>
      <c r="DD42" s="24"/>
      <c r="DE42" s="24"/>
      <c r="DF42" s="24"/>
      <c r="DG42" s="24"/>
      <c r="DH42" s="24"/>
      <c r="DI42" s="24"/>
      <c r="DJ42" s="24"/>
      <c r="DK42" s="24">
        <v>1455.0761421319796</v>
      </c>
      <c r="DL42" s="24"/>
      <c r="DM42" s="24"/>
      <c r="DN42" s="24">
        <v>1318.3629441624366</v>
      </c>
      <c r="DO42" s="24"/>
      <c r="DP42" s="24"/>
      <c r="DQ42" s="24">
        <v>1439.0862944162436</v>
      </c>
      <c r="DR42" s="24"/>
      <c r="DS42" s="24"/>
      <c r="DT42" s="24"/>
      <c r="DU42" s="24"/>
      <c r="DV42" s="24"/>
      <c r="DW42" s="24"/>
      <c r="DX42" s="24">
        <v>1431.0913705583757</v>
      </c>
      <c r="DY42" s="24"/>
      <c r="DZ42" s="24">
        <v>1336.2244897959183</v>
      </c>
      <c r="EA42" s="24"/>
      <c r="EB42" s="24"/>
      <c r="EC42" s="24"/>
      <c r="ED42" s="24"/>
      <c r="EE42" s="24">
        <v>1477.1573604060914</v>
      </c>
      <c r="EF42" s="24"/>
      <c r="EG42" s="24"/>
      <c r="EH42" s="24"/>
      <c r="EI42" s="24"/>
      <c r="EJ42" s="24"/>
      <c r="EK42" s="24"/>
      <c r="EL42" s="24"/>
      <c r="EM42" s="24"/>
      <c r="EN42" s="24"/>
      <c r="EO42" s="24"/>
      <c r="EP42" s="24"/>
      <c r="EQ42" s="24"/>
      <c r="ER42" s="24"/>
      <c r="ES42" s="24"/>
      <c r="ET42" s="24"/>
      <c r="EU42" s="24"/>
      <c r="EV42" s="24"/>
      <c r="EW42" s="24"/>
      <c r="EX42" s="24"/>
      <c r="EY42" s="24"/>
      <c r="EZ42" s="24"/>
      <c r="FA42" s="24"/>
      <c r="FB42" s="24">
        <v>1336.2244897959183</v>
      </c>
      <c r="FC42" s="24"/>
      <c r="FD42" s="24"/>
      <c r="FE42" s="24"/>
      <c r="FF42" s="24"/>
      <c r="FG42" s="24"/>
      <c r="FH42" s="24"/>
      <c r="FI42" s="24"/>
      <c r="FJ42" s="24"/>
      <c r="FK42" s="24"/>
      <c r="FL42" s="24"/>
      <c r="FM42" s="24"/>
      <c r="FN42" s="24"/>
      <c r="FO42" s="24"/>
      <c r="FP42" s="24"/>
      <c r="FQ42" s="24"/>
      <c r="FR42" s="24"/>
      <c r="FS42" s="24"/>
      <c r="FT42" s="24"/>
      <c r="FU42" s="24"/>
      <c r="FV42" s="24"/>
      <c r="FW42" s="24">
        <v>1336.2244897959183</v>
      </c>
      <c r="FX42" s="24"/>
      <c r="FY42" s="24"/>
      <c r="FZ42" s="24"/>
      <c r="GA42" s="24"/>
      <c r="GB42" s="24"/>
      <c r="GC42" s="24"/>
      <c r="GD42" s="24"/>
      <c r="GE42" s="24"/>
      <c r="GF42" s="24"/>
      <c r="GG42" s="24"/>
      <c r="GH42" s="24"/>
      <c r="GI42" s="24"/>
      <c r="GJ42" s="24"/>
      <c r="GK42" s="24">
        <v>1477.1573604060914</v>
      </c>
      <c r="GL42" s="24"/>
      <c r="GM42" s="24"/>
      <c r="GN42" s="24"/>
      <c r="GO42" s="24"/>
      <c r="GP42" s="24"/>
      <c r="GQ42" s="24"/>
      <c r="GR42" s="24"/>
      <c r="GS42" s="24"/>
      <c r="GT42" s="24"/>
      <c r="GU42" s="24"/>
      <c r="GV42" s="24"/>
      <c r="GW42" s="24"/>
      <c r="GX42" s="24">
        <v>1336.2244897959183</v>
      </c>
      <c r="GY42" s="24"/>
      <c r="GZ42" s="24">
        <v>1477.1573604060914</v>
      </c>
      <c r="HA42" s="24"/>
      <c r="HB42" s="24"/>
      <c r="HC42" s="24"/>
      <c r="HD42" s="24"/>
      <c r="HE42" s="24"/>
      <c r="HF42" s="24"/>
      <c r="HG42" s="24"/>
      <c r="HH42" s="24"/>
      <c r="HI42" s="24"/>
      <c r="HJ42" s="24"/>
      <c r="HK42" s="24"/>
      <c r="HL42" s="24"/>
      <c r="HM42" s="24"/>
      <c r="HN42" s="24"/>
      <c r="HO42" s="24"/>
      <c r="HP42" s="24"/>
      <c r="HQ42" s="24"/>
      <c r="HR42" s="24"/>
      <c r="HS42" s="24"/>
      <c r="HT42" s="24">
        <v>1706.5279187817259</v>
      </c>
      <c r="HU42" s="24"/>
      <c r="HV42" s="24"/>
      <c r="HW42" s="24"/>
      <c r="HX42" s="24"/>
      <c r="HY42" s="24">
        <v>1519.0355329949239</v>
      </c>
      <c r="HZ42" s="24"/>
      <c r="IA42" s="24"/>
      <c r="IB42" s="24"/>
      <c r="IC42" s="24"/>
      <c r="ID42" s="24"/>
      <c r="IE42" s="24"/>
      <c r="IF42" s="24">
        <v>1519.0355329949239</v>
      </c>
      <c r="IG42" s="24"/>
      <c r="IH42" s="24"/>
      <c r="II42" s="24">
        <v>1638.9593908629442</v>
      </c>
      <c r="IJ42" s="24">
        <v>1484.6938775510205</v>
      </c>
      <c r="IK42" s="24"/>
      <c r="IL42" s="24"/>
      <c r="IM42" s="24"/>
      <c r="IN42" s="24"/>
      <c r="IO42" s="24"/>
      <c r="IP42" s="24"/>
      <c r="IQ42" s="24"/>
      <c r="IR42" s="24"/>
      <c r="IS42" s="24"/>
      <c r="IT42" s="24"/>
      <c r="IU42" s="24"/>
      <c r="IV42" s="24"/>
      <c r="IW42" s="24"/>
      <c r="IX42" s="24"/>
      <c r="IY42" s="24"/>
      <c r="IZ42" s="24"/>
      <c r="JA42" s="24"/>
      <c r="JB42" s="24"/>
      <c r="JC42" s="24"/>
      <c r="JD42" s="24"/>
      <c r="JE42" s="24"/>
      <c r="JF42" s="24"/>
      <c r="JG42" s="24"/>
      <c r="JH42" s="24"/>
      <c r="JI42" s="24"/>
      <c r="JJ42" s="24"/>
      <c r="JK42" s="24"/>
      <c r="JL42" s="24"/>
      <c r="JM42" s="24"/>
      <c r="JN42" s="24"/>
      <c r="JO42" s="24"/>
      <c r="JP42" s="24"/>
      <c r="JQ42" s="24"/>
      <c r="JR42" s="24">
        <v>2663.7747368421055</v>
      </c>
      <c r="JS42" s="24"/>
      <c r="JT42" s="24"/>
      <c r="JU42" s="24"/>
      <c r="JV42" s="24"/>
      <c r="JW42" s="24"/>
      <c r="JX42" s="24"/>
      <c r="JY42" s="24"/>
      <c r="JZ42" s="24"/>
      <c r="KA42" s="24"/>
      <c r="KB42" s="24"/>
      <c r="KC42" s="24"/>
      <c r="KD42" s="24"/>
      <c r="KE42" s="24"/>
      <c r="KF42" s="24"/>
      <c r="KG42" s="24"/>
      <c r="KH42" s="24"/>
      <c r="KI42" s="24"/>
      <c r="KJ42" s="24"/>
      <c r="KK42" s="24"/>
      <c r="KL42" s="24"/>
      <c r="KM42" s="24"/>
      <c r="KN42" s="24"/>
      <c r="KO42" s="24"/>
      <c r="KP42" s="24"/>
      <c r="KQ42" s="24"/>
      <c r="KR42" s="24"/>
      <c r="KS42" s="24"/>
      <c r="KT42" s="24"/>
      <c r="KU42" s="24">
        <v>1199.2385786802031</v>
      </c>
      <c r="KV42" s="24"/>
      <c r="KW42" s="24"/>
      <c r="KX42" s="24"/>
      <c r="KY42" s="24"/>
      <c r="KZ42" s="24"/>
      <c r="LA42" s="24"/>
      <c r="LB42" s="24"/>
      <c r="LC42" s="24"/>
      <c r="LD42" s="24"/>
      <c r="LE42" s="24"/>
      <c r="LF42" s="24"/>
      <c r="LG42" s="24"/>
      <c r="LH42" s="24"/>
      <c r="LI42" s="24">
        <v>1477.1573604060914</v>
      </c>
      <c r="LJ42" s="24"/>
      <c r="LK42" s="24"/>
      <c r="LL42" s="24"/>
      <c r="LM42" s="24"/>
      <c r="LN42" s="24"/>
      <c r="LO42" s="24"/>
      <c r="LP42" s="24"/>
      <c r="LQ42" s="24"/>
      <c r="LR42" s="24"/>
      <c r="LS42" s="24"/>
      <c r="LT42" s="24"/>
      <c r="LU42" s="24"/>
      <c r="LV42" s="24"/>
      <c r="LW42" s="24"/>
      <c r="LX42" s="24"/>
      <c r="LY42" s="24"/>
      <c r="LZ42" s="24"/>
      <c r="MA42" s="24"/>
      <c r="MB42" s="24"/>
      <c r="MC42" s="24"/>
      <c r="MD42" s="24"/>
      <c r="ME42" s="24"/>
      <c r="MF42" s="24"/>
      <c r="MG42" s="24"/>
      <c r="MH42" s="24"/>
      <c r="MI42" s="24"/>
      <c r="MJ42" s="24"/>
      <c r="MK42" s="24"/>
      <c r="ML42" s="24"/>
      <c r="MM42" s="24"/>
      <c r="MN42" s="24"/>
      <c r="MO42" s="24"/>
      <c r="MP42" s="24"/>
      <c r="MQ42" s="24">
        <v>1484.6938775510205</v>
      </c>
      <c r="MR42" s="24">
        <v>1998.7309644670052</v>
      </c>
      <c r="MS42" s="24"/>
      <c r="MT42" s="24"/>
      <c r="MU42" s="24"/>
      <c r="MV42" s="24"/>
      <c r="MW42" s="24"/>
      <c r="MX42" s="24"/>
      <c r="MY42" s="24"/>
      <c r="MZ42" s="24"/>
      <c r="NA42" s="24"/>
      <c r="NB42" s="24"/>
      <c r="NC42" s="24"/>
    </row>
    <row r="43" spans="1:367" x14ac:dyDescent="0.25">
      <c r="A43" s="47" t="s">
        <v>181</v>
      </c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>
        <v>1616.7106598984772</v>
      </c>
      <c r="AE43" s="43"/>
      <c r="AF43" s="43"/>
      <c r="AG43" s="43"/>
      <c r="AH43" s="43"/>
      <c r="AI43" s="43"/>
      <c r="AJ43" s="43"/>
      <c r="AK43" s="43"/>
      <c r="AL43" s="43"/>
      <c r="AM43" s="43">
        <v>1815.6345177664975</v>
      </c>
      <c r="AN43" s="43"/>
      <c r="AO43" s="43"/>
      <c r="AP43" s="43"/>
      <c r="AQ43" s="43"/>
      <c r="AR43" s="43"/>
      <c r="AS43" s="43"/>
      <c r="AT43" s="43"/>
      <c r="AU43" s="43">
        <v>1595.4138646867186</v>
      </c>
      <c r="AV43" s="43"/>
      <c r="AW43" s="43"/>
      <c r="AX43" s="43">
        <v>1918.6425798745897</v>
      </c>
      <c r="AY43" s="43"/>
      <c r="AZ43" s="43"/>
      <c r="BA43" s="43"/>
      <c r="BB43" s="43"/>
      <c r="BC43" s="43"/>
      <c r="BD43" s="43"/>
      <c r="BE43" s="43"/>
      <c r="BF43" s="43"/>
      <c r="BG43" s="84"/>
      <c r="BH43" s="43">
        <v>1761.1654822335026</v>
      </c>
      <c r="BI43" s="59"/>
      <c r="BJ43" s="43"/>
      <c r="BK43" s="43"/>
      <c r="BL43" s="43"/>
      <c r="BM43" s="43"/>
      <c r="BN43" s="43"/>
      <c r="BO43" s="43"/>
      <c r="BP43" s="43"/>
      <c r="BQ43" s="43"/>
      <c r="BR43" s="43"/>
      <c r="BS43" s="43"/>
      <c r="BT43" s="43"/>
      <c r="BU43" s="43"/>
      <c r="BV43" s="43"/>
      <c r="BW43" s="43"/>
      <c r="BX43" s="43"/>
      <c r="BY43" s="43"/>
      <c r="BZ43" s="43"/>
      <c r="CA43" s="43"/>
      <c r="CB43" s="43"/>
      <c r="CC43" s="43"/>
      <c r="CD43" s="43"/>
      <c r="CE43" s="43"/>
      <c r="CF43" s="43"/>
      <c r="CG43" s="43"/>
      <c r="CH43" s="43"/>
      <c r="CI43" s="43"/>
      <c r="CJ43" s="43"/>
      <c r="CK43" s="43"/>
      <c r="CL43" s="43"/>
      <c r="CM43" s="43"/>
      <c r="CN43" s="43"/>
      <c r="CO43" s="43"/>
      <c r="CP43" s="43"/>
      <c r="CQ43" s="43"/>
      <c r="CR43" s="43"/>
      <c r="CS43" s="43"/>
      <c r="CT43" s="43"/>
      <c r="CU43" s="43"/>
      <c r="CV43" s="43"/>
      <c r="CW43" s="43"/>
      <c r="CX43" s="43"/>
      <c r="CY43" s="43">
        <v>1336.2244897959183</v>
      </c>
      <c r="CZ43" s="43"/>
      <c r="DA43" s="43"/>
      <c r="DB43" s="43"/>
      <c r="DC43" s="43"/>
      <c r="DD43" s="43"/>
      <c r="DE43" s="43"/>
      <c r="DF43" s="43"/>
      <c r="DG43" s="43"/>
      <c r="DH43" s="43"/>
      <c r="DI43" s="43"/>
      <c r="DJ43" s="43"/>
      <c r="DK43" s="43"/>
      <c r="DL43" s="43"/>
      <c r="DM43" s="43"/>
      <c r="DN43" s="43"/>
      <c r="DO43" s="43"/>
      <c r="DP43" s="43"/>
      <c r="DQ43" s="43"/>
      <c r="DR43" s="43">
        <v>2065.796954314721</v>
      </c>
      <c r="DS43" s="43"/>
      <c r="DT43" s="43"/>
      <c r="DU43" s="43"/>
      <c r="DV43" s="43"/>
      <c r="DW43" s="43"/>
      <c r="DX43" s="43"/>
      <c r="DY43" s="43"/>
      <c r="DZ43" s="43"/>
      <c r="EA43" s="43"/>
      <c r="EB43" s="43"/>
      <c r="EC43" s="43"/>
      <c r="ED43" s="43"/>
      <c r="EE43" s="43"/>
      <c r="EF43" s="43"/>
      <c r="EG43" s="43"/>
      <c r="EH43" s="43"/>
      <c r="EI43" s="43"/>
      <c r="EJ43" s="43"/>
      <c r="EK43" s="43"/>
      <c r="EL43" s="43"/>
      <c r="EM43" s="43"/>
      <c r="EN43" s="43"/>
      <c r="EO43" s="43"/>
      <c r="EP43" s="43"/>
      <c r="EQ43" s="43"/>
      <c r="ER43" s="43"/>
      <c r="ES43" s="43"/>
      <c r="ET43" s="43"/>
      <c r="EU43" s="43"/>
      <c r="EV43" s="43"/>
      <c r="EW43" s="43"/>
      <c r="EX43" s="43"/>
      <c r="EY43" s="43"/>
      <c r="EZ43" s="43"/>
      <c r="FA43" s="43"/>
      <c r="FB43" s="43"/>
      <c r="FC43" s="43"/>
      <c r="FD43" s="43"/>
      <c r="FE43" s="43"/>
      <c r="FF43" s="43"/>
      <c r="FG43" s="43"/>
      <c r="FH43" s="43"/>
      <c r="FI43" s="43"/>
      <c r="FJ43" s="43"/>
      <c r="FK43" s="43"/>
      <c r="FL43" s="43"/>
      <c r="FM43" s="43"/>
      <c r="FN43" s="43"/>
      <c r="FO43" s="43"/>
      <c r="FP43" s="43"/>
      <c r="FQ43" s="43"/>
      <c r="FR43" s="43"/>
      <c r="FS43" s="43"/>
      <c r="FT43" s="43"/>
      <c r="FU43" s="43"/>
      <c r="FV43" s="43"/>
      <c r="FW43" s="43"/>
      <c r="FX43" s="43"/>
      <c r="FY43" s="43"/>
      <c r="FZ43" s="43"/>
      <c r="GA43" s="43"/>
      <c r="GB43" s="43"/>
      <c r="GC43" s="43"/>
      <c r="GD43" s="43"/>
      <c r="GE43" s="43"/>
      <c r="GF43" s="43"/>
      <c r="GG43" s="43"/>
      <c r="GH43" s="43"/>
      <c r="GI43" s="43"/>
      <c r="GJ43" s="43"/>
      <c r="GK43" s="43">
        <v>1751.4365482233502</v>
      </c>
      <c r="GL43" s="43">
        <v>1751.4365482233502</v>
      </c>
      <c r="GM43" s="43"/>
      <c r="GN43" s="43"/>
      <c r="GO43" s="43"/>
      <c r="GP43" s="43"/>
      <c r="GQ43" s="43">
        <v>1895.7857142857142</v>
      </c>
      <c r="GR43" s="43"/>
      <c r="GS43" s="43"/>
      <c r="GT43" s="43"/>
      <c r="GU43" s="43"/>
      <c r="GV43" s="43"/>
      <c r="GW43" s="43"/>
      <c r="GX43" s="43"/>
      <c r="GY43" s="43"/>
      <c r="GZ43" s="43"/>
      <c r="HA43" s="43"/>
      <c r="HB43" s="43"/>
      <c r="HC43" s="43"/>
      <c r="HD43" s="43"/>
      <c r="HE43" s="43"/>
      <c r="HF43" s="43"/>
      <c r="HG43" s="43"/>
      <c r="HH43" s="43"/>
      <c r="HI43" s="43"/>
      <c r="HJ43" s="43"/>
      <c r="HK43" s="43"/>
      <c r="HL43" s="43"/>
      <c r="HM43" s="43"/>
      <c r="HN43" s="43">
        <v>1906.4162436548222</v>
      </c>
      <c r="HO43" s="43"/>
      <c r="HP43" s="43"/>
      <c r="HQ43" s="43"/>
      <c r="HR43" s="43"/>
      <c r="HS43" s="43"/>
      <c r="HT43" s="43"/>
      <c r="HU43" s="43"/>
      <c r="HV43" s="43"/>
      <c r="HW43" s="43"/>
      <c r="HX43" s="43"/>
      <c r="HY43" s="43"/>
      <c r="HZ43" s="43"/>
      <c r="IA43" s="43"/>
      <c r="IB43" s="43"/>
      <c r="IC43" s="43"/>
      <c r="ID43" s="43"/>
      <c r="IE43" s="43"/>
      <c r="IF43" s="43"/>
      <c r="IG43" s="43"/>
      <c r="IH43" s="43"/>
      <c r="II43" s="43">
        <v>1997.1979695431471</v>
      </c>
      <c r="IJ43" s="43"/>
      <c r="IK43" s="43"/>
      <c r="IL43" s="43"/>
      <c r="IM43" s="43"/>
      <c r="IN43" s="43"/>
      <c r="IO43" s="43"/>
      <c r="IP43" s="43"/>
      <c r="IQ43" s="43"/>
      <c r="IR43" s="43"/>
      <c r="IS43" s="43"/>
      <c r="IT43" s="43"/>
      <c r="IU43" s="43"/>
      <c r="IV43" s="43"/>
      <c r="IW43" s="43"/>
      <c r="IX43" s="43"/>
      <c r="IY43" s="43"/>
      <c r="IZ43" s="43"/>
      <c r="JA43" s="43"/>
      <c r="JB43" s="43"/>
      <c r="JC43" s="43"/>
      <c r="JD43" s="43"/>
      <c r="JE43" s="43"/>
      <c r="JF43" s="43"/>
      <c r="JG43" s="43"/>
      <c r="JH43" s="43"/>
      <c r="JI43" s="43"/>
      <c r="JJ43" s="43"/>
      <c r="JK43" s="43"/>
      <c r="JL43" s="43"/>
      <c r="JM43" s="43"/>
      <c r="JN43" s="43"/>
      <c r="JO43" s="43">
        <v>2076.3367346938776</v>
      </c>
      <c r="JP43" s="43"/>
      <c r="JQ43" s="43">
        <v>2124.2923857868022</v>
      </c>
      <c r="JR43" s="43"/>
      <c r="JS43" s="43"/>
      <c r="JT43" s="43"/>
      <c r="JU43" s="43"/>
      <c r="JV43" s="43"/>
      <c r="JW43" s="43"/>
      <c r="JX43" s="43"/>
      <c r="JY43" s="43"/>
      <c r="JZ43" s="43"/>
      <c r="KA43" s="43"/>
      <c r="KB43" s="43"/>
      <c r="KC43" s="43"/>
      <c r="KD43" s="43"/>
      <c r="KE43" s="43"/>
      <c r="KF43" s="43"/>
      <c r="KG43" s="43"/>
      <c r="KH43" s="43"/>
      <c r="KI43" s="43"/>
      <c r="KJ43" s="43"/>
      <c r="KK43" s="43"/>
      <c r="KL43" s="43"/>
      <c r="KM43" s="43"/>
      <c r="KN43" s="43"/>
      <c r="KO43" s="43"/>
      <c r="KP43" s="43"/>
      <c r="KQ43" s="43"/>
      <c r="KR43" s="43"/>
      <c r="KS43" s="43">
        <v>2076.3367346938776</v>
      </c>
      <c r="KT43" s="43">
        <v>2215.0741116751269</v>
      </c>
      <c r="KU43" s="43"/>
      <c r="KV43" s="43"/>
      <c r="KW43" s="43"/>
      <c r="KX43" s="43">
        <v>3158.2838709677421</v>
      </c>
      <c r="KY43" s="43"/>
      <c r="KZ43" s="43"/>
      <c r="LA43" s="43"/>
      <c r="LB43" s="43"/>
      <c r="LC43" s="43"/>
      <c r="LD43" s="43"/>
      <c r="LE43" s="43"/>
      <c r="LF43" s="43"/>
      <c r="LG43" s="43"/>
      <c r="LH43" s="43"/>
      <c r="LI43" s="43"/>
      <c r="LJ43" s="43"/>
      <c r="LK43" s="43"/>
      <c r="LL43" s="43"/>
      <c r="LM43" s="43"/>
      <c r="LN43" s="43"/>
      <c r="LO43" s="43"/>
      <c r="LP43" s="43">
        <v>2065.796954314721</v>
      </c>
      <c r="LQ43" s="43"/>
      <c r="LR43" s="43"/>
      <c r="LS43" s="43"/>
      <c r="LT43" s="43"/>
      <c r="LU43" s="43"/>
      <c r="LV43" s="43"/>
      <c r="LW43" s="43"/>
      <c r="LX43" s="43"/>
      <c r="LY43" s="43"/>
      <c r="LZ43" s="43">
        <v>2215.0741116751269</v>
      </c>
      <c r="MA43" s="43"/>
      <c r="MB43" s="43"/>
      <c r="MC43" s="43"/>
      <c r="MD43" s="43"/>
      <c r="ME43" s="43"/>
      <c r="MF43" s="43"/>
      <c r="MG43" s="43"/>
      <c r="MH43" s="43"/>
      <c r="MI43" s="43"/>
      <c r="MJ43" s="43"/>
      <c r="MK43" s="43"/>
      <c r="ML43" s="43"/>
      <c r="MM43" s="43"/>
      <c r="MN43" s="43"/>
      <c r="MO43" s="43"/>
      <c r="MP43" s="43"/>
      <c r="MQ43" s="43"/>
      <c r="MR43" s="43"/>
      <c r="MS43" s="43"/>
      <c r="MT43" s="43"/>
      <c r="MU43" s="43"/>
      <c r="MV43" s="43"/>
      <c r="MW43" s="43"/>
      <c r="MX43" s="43"/>
      <c r="MY43" s="43"/>
      <c r="MZ43" s="43"/>
      <c r="NA43" s="43"/>
      <c r="NB43" s="43"/>
      <c r="NC43" s="43"/>
    </row>
    <row r="44" spans="1:367" x14ac:dyDescent="0.25">
      <c r="A44" s="19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82"/>
      <c r="BH44" s="25"/>
      <c r="BI44" s="60"/>
      <c r="BJ44" s="25"/>
      <c r="BK44" s="25"/>
      <c r="BL44" s="25"/>
      <c r="BM44" s="25"/>
      <c r="BN44" s="25"/>
      <c r="BO44" s="25"/>
      <c r="BP44" s="25"/>
      <c r="BQ44" s="25"/>
      <c r="BR44" s="25"/>
      <c r="BS44" s="25"/>
      <c r="BT44" s="25"/>
      <c r="BU44" s="25"/>
      <c r="BV44" s="25"/>
      <c r="BW44" s="25"/>
      <c r="BX44" s="25"/>
      <c r="BY44" s="25"/>
      <c r="BZ44" s="25"/>
      <c r="CA44" s="25"/>
      <c r="CB44" s="25"/>
      <c r="CC44" s="25"/>
      <c r="CD44" s="25"/>
      <c r="CE44" s="25"/>
      <c r="CF44" s="25"/>
      <c r="CG44" s="25"/>
      <c r="CH44" s="25"/>
      <c r="CI44" s="25"/>
      <c r="CJ44" s="25"/>
      <c r="CK44" s="25"/>
      <c r="CL44" s="25"/>
      <c r="CM44" s="25"/>
      <c r="CN44" s="25"/>
      <c r="CO44" s="25"/>
      <c r="CP44" s="25"/>
      <c r="CQ44" s="25"/>
      <c r="CR44" s="25"/>
      <c r="CS44" s="25"/>
      <c r="CT44" s="25"/>
      <c r="CU44" s="25"/>
      <c r="CV44" s="25"/>
      <c r="CW44" s="25"/>
      <c r="CX44" s="25"/>
      <c r="CY44" s="25"/>
      <c r="CZ44" s="25"/>
      <c r="DA44" s="25"/>
      <c r="DB44" s="25"/>
      <c r="DC44" s="25"/>
      <c r="DD44" s="25"/>
      <c r="DE44" s="25"/>
      <c r="DF44" s="25"/>
      <c r="DG44" s="25"/>
      <c r="DH44" s="25"/>
      <c r="DI44" s="25"/>
      <c r="DJ44" s="25"/>
      <c r="DK44" s="25"/>
      <c r="DL44" s="25"/>
      <c r="DM44" s="25"/>
      <c r="DN44" s="25"/>
      <c r="DO44" s="25"/>
      <c r="DP44" s="25"/>
      <c r="DQ44" s="25"/>
      <c r="DR44" s="25"/>
      <c r="DS44" s="25"/>
      <c r="DT44" s="25"/>
      <c r="DU44" s="25"/>
      <c r="DV44" s="25"/>
      <c r="DW44" s="25"/>
      <c r="DX44" s="25"/>
      <c r="DY44" s="25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  <c r="FA44" s="25"/>
      <c r="FB44" s="25"/>
      <c r="FC44" s="25"/>
      <c r="FD44" s="25"/>
      <c r="FE44" s="25"/>
      <c r="FF44" s="25"/>
      <c r="FG44" s="25"/>
      <c r="FH44" s="25"/>
      <c r="FI44" s="25"/>
      <c r="FJ44" s="25"/>
      <c r="FK44" s="25"/>
      <c r="FL44" s="25"/>
      <c r="FM44" s="25"/>
      <c r="FN44" s="25"/>
      <c r="FO44" s="25"/>
      <c r="FP44" s="25"/>
      <c r="FQ44" s="25"/>
      <c r="FR44" s="25"/>
      <c r="FS44" s="25"/>
      <c r="FT44" s="25"/>
      <c r="FU44" s="25"/>
      <c r="FV44" s="25"/>
      <c r="FW44" s="25"/>
      <c r="FX44" s="25"/>
      <c r="FY44" s="25"/>
      <c r="FZ44" s="25"/>
      <c r="GA44" s="25"/>
      <c r="GB44" s="25"/>
      <c r="GC44" s="25"/>
      <c r="GD44" s="25"/>
      <c r="GE44" s="25"/>
      <c r="GF44" s="25"/>
      <c r="GG44" s="25"/>
      <c r="GH44" s="25"/>
      <c r="GI44" s="25"/>
      <c r="GJ44" s="25"/>
      <c r="GK44" s="25"/>
      <c r="GL44" s="25"/>
      <c r="GM44" s="25"/>
      <c r="GN44" s="25"/>
      <c r="GO44" s="25"/>
      <c r="GP44" s="25"/>
      <c r="GQ44" s="25"/>
      <c r="GR44" s="25"/>
      <c r="GS44" s="25"/>
      <c r="GT44" s="25"/>
      <c r="GU44" s="25"/>
      <c r="GV44" s="25"/>
      <c r="GW44" s="25"/>
      <c r="GX44" s="25"/>
      <c r="GY44" s="25"/>
      <c r="GZ44" s="25"/>
      <c r="HA44" s="25"/>
      <c r="HB44" s="25"/>
      <c r="HC44" s="25"/>
      <c r="HD44" s="25"/>
      <c r="HE44" s="25"/>
      <c r="HF44" s="25"/>
      <c r="HG44" s="25"/>
      <c r="HH44" s="25"/>
      <c r="HI44" s="25"/>
      <c r="HJ44" s="25"/>
      <c r="HK44" s="25"/>
      <c r="HL44" s="25"/>
      <c r="HM44" s="25"/>
      <c r="HN44" s="25"/>
      <c r="HO44" s="25"/>
      <c r="HP44" s="25"/>
      <c r="HQ44" s="25"/>
      <c r="HR44" s="25"/>
      <c r="HS44" s="25"/>
      <c r="HT44" s="25"/>
      <c r="HU44" s="25"/>
      <c r="HV44" s="25"/>
      <c r="HW44" s="25"/>
      <c r="HX44" s="25"/>
      <c r="HY44" s="25"/>
      <c r="HZ44" s="25"/>
      <c r="IA44" s="25"/>
      <c r="IB44" s="25"/>
      <c r="IC44" s="25"/>
      <c r="ID44" s="25"/>
      <c r="IE44" s="25"/>
      <c r="IF44" s="25"/>
      <c r="IG44" s="25"/>
      <c r="IH44" s="25"/>
      <c r="II44" s="25"/>
      <c r="IJ44" s="25"/>
      <c r="IK44" s="25"/>
      <c r="IL44" s="25"/>
      <c r="IM44" s="25"/>
      <c r="IN44" s="25"/>
      <c r="IO44" s="25"/>
      <c r="IP44" s="25"/>
      <c r="IQ44" s="25"/>
      <c r="IR44" s="25"/>
      <c r="IS44" s="25"/>
      <c r="IT44" s="25"/>
      <c r="IU44" s="25"/>
      <c r="IV44" s="25"/>
      <c r="IW44" s="25"/>
      <c r="IX44" s="25"/>
      <c r="IY44" s="25"/>
      <c r="IZ44" s="25"/>
      <c r="JA44" s="25"/>
      <c r="JB44" s="25"/>
      <c r="JC44" s="25"/>
      <c r="JD44" s="25"/>
      <c r="JE44" s="25"/>
      <c r="JF44" s="25"/>
      <c r="JG44" s="25"/>
      <c r="JH44" s="25"/>
      <c r="JI44" s="25"/>
      <c r="JJ44" s="25"/>
      <c r="JK44" s="25"/>
      <c r="JL44" s="25"/>
      <c r="JM44" s="25"/>
      <c r="JN44" s="25"/>
      <c r="JO44" s="25"/>
      <c r="JP44" s="25"/>
      <c r="JQ44" s="25"/>
      <c r="JR44" s="25"/>
      <c r="JS44" s="25"/>
      <c r="JT44" s="25"/>
      <c r="JU44" s="25"/>
      <c r="JV44" s="25"/>
      <c r="JW44" s="25"/>
      <c r="JX44" s="25"/>
      <c r="JY44" s="25"/>
      <c r="JZ44" s="25"/>
      <c r="KA44" s="25"/>
      <c r="KB44" s="25"/>
      <c r="KC44" s="25"/>
      <c r="KD44" s="25"/>
      <c r="KE44" s="25"/>
      <c r="KF44" s="25"/>
      <c r="KG44" s="25"/>
      <c r="KH44" s="25"/>
      <c r="KI44" s="25"/>
      <c r="KJ44" s="25"/>
      <c r="KK44" s="25"/>
      <c r="KL44" s="25"/>
      <c r="KM44" s="25"/>
      <c r="KN44" s="25"/>
      <c r="KO44" s="25"/>
      <c r="KP44" s="25"/>
      <c r="KQ44" s="25"/>
      <c r="KR44" s="25"/>
      <c r="KS44" s="25"/>
      <c r="KT44" s="25"/>
      <c r="KU44" s="25"/>
      <c r="KV44" s="25"/>
      <c r="KW44" s="25"/>
      <c r="KX44" s="25"/>
      <c r="KY44" s="25"/>
      <c r="KZ44" s="25"/>
      <c r="LA44" s="25"/>
      <c r="LB44" s="25"/>
      <c r="LC44" s="25"/>
      <c r="LD44" s="25"/>
      <c r="LE44" s="25"/>
      <c r="LF44" s="25"/>
      <c r="LG44" s="25"/>
      <c r="LH44" s="25"/>
      <c r="LI44" s="25"/>
      <c r="LJ44" s="25"/>
      <c r="LK44" s="25"/>
      <c r="LL44" s="25"/>
      <c r="LM44" s="25"/>
      <c r="LN44" s="25"/>
      <c r="LO44" s="25"/>
      <c r="LP44" s="25"/>
      <c r="LQ44" s="25"/>
      <c r="LR44" s="25"/>
      <c r="LS44" s="25"/>
      <c r="LT44" s="25"/>
      <c r="LU44" s="25"/>
      <c r="LV44" s="25"/>
      <c r="LW44" s="25"/>
      <c r="LX44" s="25"/>
      <c r="LY44" s="25"/>
      <c r="LZ44" s="25"/>
      <c r="MA44" s="25"/>
      <c r="MB44" s="25"/>
      <c r="MC44" s="25"/>
      <c r="MD44" s="25"/>
      <c r="ME44" s="25"/>
      <c r="MF44" s="25"/>
      <c r="MG44" s="25"/>
      <c r="MH44" s="25"/>
      <c r="MI44" s="25"/>
      <c r="MJ44" s="25"/>
      <c r="MK44" s="25"/>
      <c r="ML44" s="25"/>
      <c r="MM44" s="25"/>
      <c r="MN44" s="25"/>
      <c r="MO44" s="25"/>
      <c r="MP44" s="25"/>
      <c r="MQ44" s="25"/>
      <c r="MR44" s="25"/>
      <c r="MS44" s="25"/>
      <c r="MT44" s="25"/>
      <c r="MU44" s="25"/>
      <c r="MV44" s="25"/>
      <c r="MW44" s="25"/>
      <c r="MX44" s="25"/>
      <c r="MY44" s="25"/>
      <c r="MZ44" s="25"/>
      <c r="NA44" s="25"/>
      <c r="NB44" s="25"/>
      <c r="NC44" s="25"/>
    </row>
    <row r="45" spans="1:367" x14ac:dyDescent="0.25">
      <c r="A45" s="26" t="s">
        <v>175</v>
      </c>
      <c r="B45" s="30"/>
      <c r="C45" s="30">
        <v>520</v>
      </c>
      <c r="D45" s="30">
        <v>542.5</v>
      </c>
      <c r="E45" s="30">
        <v>542.5</v>
      </c>
      <c r="F45" s="30"/>
      <c r="G45" s="30"/>
      <c r="H45" s="30">
        <v>530</v>
      </c>
      <c r="I45" s="30">
        <v>535</v>
      </c>
      <c r="J45" s="30">
        <v>540</v>
      </c>
      <c r="K45" s="30">
        <v>537.5</v>
      </c>
      <c r="L45" s="30">
        <v>540</v>
      </c>
      <c r="M45" s="30"/>
      <c r="N45" s="30"/>
      <c r="O45" s="30">
        <v>530</v>
      </c>
      <c r="P45" s="30">
        <v>532.5</v>
      </c>
      <c r="Q45" s="30">
        <v>525</v>
      </c>
      <c r="R45" s="30">
        <v>537.5</v>
      </c>
      <c r="S45" s="30">
        <v>545</v>
      </c>
      <c r="T45" s="30"/>
      <c r="U45" s="30"/>
      <c r="V45" s="30">
        <v>542.5</v>
      </c>
      <c r="W45" s="30">
        <v>540</v>
      </c>
      <c r="X45" s="30">
        <v>550</v>
      </c>
      <c r="Y45" s="30">
        <v>540</v>
      </c>
      <c r="Z45" s="30">
        <v>522.5</v>
      </c>
      <c r="AA45" s="30"/>
      <c r="AB45" s="30"/>
      <c r="AC45" s="30">
        <v>542.5</v>
      </c>
      <c r="AD45" s="30">
        <v>530</v>
      </c>
      <c r="AE45" s="30">
        <v>525</v>
      </c>
      <c r="AF45" s="30">
        <v>535</v>
      </c>
      <c r="AG45" s="30">
        <v>522.5</v>
      </c>
      <c r="AH45" s="30"/>
      <c r="AI45" s="30"/>
      <c r="AJ45" s="30"/>
      <c r="AK45" s="30">
        <v>540</v>
      </c>
      <c r="AL45" s="30">
        <v>537.5</v>
      </c>
      <c r="AM45" s="30">
        <v>545</v>
      </c>
      <c r="AN45" s="30">
        <v>545</v>
      </c>
      <c r="AO45" s="30"/>
      <c r="AP45" s="30"/>
      <c r="AQ45" s="30">
        <v>562.5</v>
      </c>
      <c r="AR45" s="30">
        <v>557.5</v>
      </c>
      <c r="AS45" s="30">
        <v>565</v>
      </c>
      <c r="AT45" s="30">
        <v>565</v>
      </c>
      <c r="AU45" s="30">
        <v>570</v>
      </c>
      <c r="AV45" s="30"/>
      <c r="AW45" s="30"/>
      <c r="AX45" s="30">
        <v>587.5</v>
      </c>
      <c r="AY45" s="30">
        <v>587.5</v>
      </c>
      <c r="AZ45" s="30"/>
      <c r="BA45" s="30">
        <v>567.5</v>
      </c>
      <c r="BB45" s="30">
        <v>567.5</v>
      </c>
      <c r="BC45" s="30"/>
      <c r="BD45" s="30"/>
      <c r="BE45" s="30">
        <v>557.5</v>
      </c>
      <c r="BF45" s="30">
        <v>547.5</v>
      </c>
      <c r="BG45" s="88">
        <v>545</v>
      </c>
      <c r="BH45" s="30">
        <v>545</v>
      </c>
      <c r="BI45" s="61"/>
      <c r="BJ45" s="30">
        <v>547.5</v>
      </c>
      <c r="BK45" s="30"/>
      <c r="BL45" s="30"/>
      <c r="BM45" s="30">
        <v>547.5</v>
      </c>
      <c r="BN45" s="30">
        <v>547.5</v>
      </c>
      <c r="BO45" s="30">
        <v>542.5</v>
      </c>
      <c r="BP45" s="30">
        <v>547.5</v>
      </c>
      <c r="BQ45" s="30">
        <v>547.5</v>
      </c>
      <c r="BR45" s="30"/>
      <c r="BS45" s="30"/>
      <c r="BT45" s="30">
        <v>542.5</v>
      </c>
      <c r="BU45" s="30">
        <v>530</v>
      </c>
      <c r="BV45" s="30">
        <v>520</v>
      </c>
      <c r="BW45" s="30">
        <v>525</v>
      </c>
      <c r="BX45" s="30">
        <v>520</v>
      </c>
      <c r="BY45" s="30"/>
      <c r="BZ45" s="30"/>
      <c r="CA45" s="30">
        <v>520</v>
      </c>
      <c r="CB45" s="30">
        <v>527.5</v>
      </c>
      <c r="CC45" s="30">
        <v>530</v>
      </c>
      <c r="CD45" s="30">
        <v>527.5</v>
      </c>
      <c r="CE45" s="30">
        <v>530</v>
      </c>
      <c r="CF45" s="30"/>
      <c r="CG45" s="30"/>
      <c r="CH45" s="30">
        <v>525</v>
      </c>
      <c r="CI45" s="30">
        <v>525</v>
      </c>
      <c r="CJ45" s="30">
        <v>522.5</v>
      </c>
      <c r="CK45" s="30">
        <v>522.5</v>
      </c>
      <c r="CL45" s="30">
        <v>515</v>
      </c>
      <c r="CM45" s="30"/>
      <c r="CN45" s="30"/>
      <c r="CO45" s="30">
        <v>520</v>
      </c>
      <c r="CP45" s="30">
        <v>520</v>
      </c>
      <c r="CQ45" s="30">
        <v>520</v>
      </c>
      <c r="CR45" s="30">
        <v>525</v>
      </c>
      <c r="CS45" s="30">
        <v>540</v>
      </c>
      <c r="CT45" s="30"/>
      <c r="CU45" s="30"/>
      <c r="CV45" s="30">
        <v>540</v>
      </c>
      <c r="CW45" s="30">
        <v>537.5</v>
      </c>
      <c r="CX45" s="30">
        <v>540</v>
      </c>
      <c r="CY45" s="30">
        <v>522.5</v>
      </c>
      <c r="CZ45" s="30">
        <v>545</v>
      </c>
      <c r="DA45" s="30"/>
      <c r="DB45" s="30"/>
      <c r="DC45" s="30">
        <v>532.5</v>
      </c>
      <c r="DD45" s="30">
        <v>527.5</v>
      </c>
      <c r="DE45" s="30">
        <v>540</v>
      </c>
      <c r="DF45" s="30">
        <v>567.5</v>
      </c>
      <c r="DG45" s="30">
        <v>567.5</v>
      </c>
      <c r="DH45" s="30"/>
      <c r="DI45" s="30"/>
      <c r="DJ45" s="30">
        <v>567.5</v>
      </c>
      <c r="DK45" s="30">
        <v>535</v>
      </c>
      <c r="DL45" s="30">
        <v>535</v>
      </c>
      <c r="DM45" s="30">
        <v>535</v>
      </c>
      <c r="DN45" s="30">
        <v>527.5</v>
      </c>
      <c r="DO45" s="30"/>
      <c r="DP45" s="30"/>
      <c r="DQ45" s="30">
        <v>525</v>
      </c>
      <c r="DR45" s="30">
        <v>540</v>
      </c>
      <c r="DS45" s="30">
        <v>540</v>
      </c>
      <c r="DT45" s="30">
        <v>540</v>
      </c>
      <c r="DU45" s="30">
        <v>520</v>
      </c>
      <c r="DV45" s="30"/>
      <c r="DW45" s="30"/>
      <c r="DX45" s="30">
        <v>517.5</v>
      </c>
      <c r="DY45" s="30">
        <v>512.5</v>
      </c>
      <c r="DZ45" s="30">
        <v>510</v>
      </c>
      <c r="EA45" s="30">
        <v>520</v>
      </c>
      <c r="EB45" s="30">
        <v>512.5</v>
      </c>
      <c r="EC45" s="30"/>
      <c r="ED45" s="30"/>
      <c r="EE45" s="30">
        <v>510</v>
      </c>
      <c r="EF45" s="30">
        <v>515</v>
      </c>
      <c r="EG45" s="30">
        <v>520</v>
      </c>
      <c r="EH45" s="30">
        <v>530</v>
      </c>
      <c r="EI45" s="30">
        <v>527.5</v>
      </c>
      <c r="EJ45" s="30"/>
      <c r="EK45" s="30"/>
      <c r="EL45" s="30"/>
      <c r="EM45" s="30">
        <v>512.5</v>
      </c>
      <c r="EN45" s="30">
        <v>515</v>
      </c>
      <c r="EO45" s="30">
        <v>507.5</v>
      </c>
      <c r="EP45" s="30">
        <v>500</v>
      </c>
      <c r="EQ45" s="30"/>
      <c r="ER45" s="30"/>
      <c r="ES45" s="30">
        <v>515</v>
      </c>
      <c r="ET45" s="30">
        <v>510</v>
      </c>
      <c r="EU45" s="30"/>
      <c r="EV45" s="30"/>
      <c r="EW45" s="30">
        <v>520</v>
      </c>
      <c r="EX45" s="30"/>
      <c r="EY45" s="30"/>
      <c r="EZ45" s="30">
        <v>507.5</v>
      </c>
      <c r="FA45" s="30">
        <v>505</v>
      </c>
      <c r="FB45" s="30"/>
      <c r="FC45" s="30">
        <v>510</v>
      </c>
      <c r="FD45" s="30">
        <v>505</v>
      </c>
      <c r="FE45" s="30"/>
      <c r="FF45" s="30"/>
      <c r="FG45" s="30">
        <v>505</v>
      </c>
      <c r="FH45" s="30">
        <v>502.5</v>
      </c>
      <c r="FI45" s="30">
        <v>490</v>
      </c>
      <c r="FJ45" s="30">
        <v>500</v>
      </c>
      <c r="FK45" s="30">
        <v>500</v>
      </c>
      <c r="FL45" s="30"/>
      <c r="FM45" s="30"/>
      <c r="FN45" s="30">
        <v>500</v>
      </c>
      <c r="FO45" s="30">
        <v>500</v>
      </c>
      <c r="FP45" s="30">
        <v>500</v>
      </c>
      <c r="FQ45" s="30">
        <v>500</v>
      </c>
      <c r="FR45" s="30">
        <v>510</v>
      </c>
      <c r="FS45" s="30"/>
      <c r="FT45" s="30"/>
      <c r="FU45" s="30">
        <v>510</v>
      </c>
      <c r="FV45" s="30">
        <v>510</v>
      </c>
      <c r="FW45" s="30">
        <v>505</v>
      </c>
      <c r="FX45" s="30">
        <v>505</v>
      </c>
      <c r="FY45" s="30">
        <v>505</v>
      </c>
      <c r="FZ45" s="30"/>
      <c r="GA45" s="30"/>
      <c r="GB45" s="30">
        <v>505</v>
      </c>
      <c r="GC45" s="30">
        <v>502.5</v>
      </c>
      <c r="GD45" s="30">
        <v>500</v>
      </c>
      <c r="GE45" s="30">
        <v>500</v>
      </c>
      <c r="GF45" s="30">
        <v>502.5</v>
      </c>
      <c r="GG45" s="30"/>
      <c r="GH45" s="30"/>
      <c r="GI45" s="30">
        <v>495</v>
      </c>
      <c r="GJ45" s="30">
        <v>492.5</v>
      </c>
      <c r="GK45" s="30">
        <v>490</v>
      </c>
      <c r="GL45" s="30">
        <v>495</v>
      </c>
      <c r="GM45" s="30">
        <v>487.5</v>
      </c>
      <c r="GN45" s="30"/>
      <c r="GO45" s="30"/>
      <c r="GP45" s="30">
        <v>505</v>
      </c>
      <c r="GQ45" s="30">
        <v>505</v>
      </c>
      <c r="GR45" s="30">
        <v>482.5</v>
      </c>
      <c r="GS45" s="30">
        <v>482.5</v>
      </c>
      <c r="GT45" s="30">
        <v>485</v>
      </c>
      <c r="GU45" s="30"/>
      <c r="GV45" s="30"/>
      <c r="GW45" s="30">
        <v>490</v>
      </c>
      <c r="GX45" s="30">
        <v>495</v>
      </c>
      <c r="GY45" s="30">
        <v>512.5</v>
      </c>
      <c r="GZ45" s="30">
        <v>515</v>
      </c>
      <c r="HA45" s="30">
        <v>517.5</v>
      </c>
      <c r="HB45" s="30"/>
      <c r="HC45" s="30"/>
      <c r="HD45" s="30">
        <v>512.5</v>
      </c>
      <c r="HE45" s="30">
        <v>510</v>
      </c>
      <c r="HF45" s="30">
        <v>502.5</v>
      </c>
      <c r="HG45" s="30">
        <v>510</v>
      </c>
      <c r="HH45" s="30">
        <v>507.5</v>
      </c>
      <c r="HI45" s="30"/>
      <c r="HJ45" s="30"/>
      <c r="HK45" s="30">
        <v>510</v>
      </c>
      <c r="HL45" s="30">
        <v>512.5</v>
      </c>
      <c r="HM45" s="30">
        <v>510</v>
      </c>
      <c r="HN45" s="30">
        <v>550</v>
      </c>
      <c r="HO45" s="30">
        <v>565</v>
      </c>
      <c r="HP45" s="30"/>
      <c r="HQ45" s="30"/>
      <c r="HR45" s="30">
        <v>535</v>
      </c>
      <c r="HS45" s="30">
        <v>545</v>
      </c>
      <c r="HT45" s="30">
        <v>530</v>
      </c>
      <c r="HU45" s="30">
        <v>547.5</v>
      </c>
      <c r="HV45" s="30">
        <v>545</v>
      </c>
      <c r="HW45" s="30"/>
      <c r="HX45" s="30"/>
      <c r="HY45" s="30">
        <v>542.5</v>
      </c>
      <c r="HZ45" s="30">
        <v>560</v>
      </c>
      <c r="IA45" s="30">
        <v>567.5</v>
      </c>
      <c r="IB45" s="30">
        <v>567.5</v>
      </c>
      <c r="IC45" s="30">
        <v>565</v>
      </c>
      <c r="ID45" s="30"/>
      <c r="IE45" s="30"/>
      <c r="IF45" s="30">
        <v>562.5</v>
      </c>
      <c r="IG45" s="30">
        <v>562.5</v>
      </c>
      <c r="IH45" s="30">
        <v>570</v>
      </c>
      <c r="II45" s="30">
        <v>575</v>
      </c>
      <c r="IJ45" s="30">
        <v>565</v>
      </c>
      <c r="IK45" s="30"/>
      <c r="IL45" s="30"/>
      <c r="IM45" s="30">
        <v>567.5</v>
      </c>
      <c r="IN45" s="30">
        <v>570</v>
      </c>
      <c r="IO45" s="30">
        <v>570</v>
      </c>
      <c r="IP45" s="30">
        <v>567.5</v>
      </c>
      <c r="IQ45" s="30">
        <v>580</v>
      </c>
      <c r="IR45" s="30"/>
      <c r="IS45" s="30"/>
      <c r="IT45" s="30">
        <v>580</v>
      </c>
      <c r="IU45" s="30">
        <v>582.5</v>
      </c>
      <c r="IV45" s="30">
        <v>565</v>
      </c>
      <c r="IW45" s="30">
        <v>570</v>
      </c>
      <c r="IX45" s="30">
        <v>575</v>
      </c>
      <c r="IY45" s="30"/>
      <c r="IZ45" s="30"/>
      <c r="JA45" s="30">
        <v>577.5</v>
      </c>
      <c r="JB45" s="30">
        <v>577.5</v>
      </c>
      <c r="JC45" s="30">
        <v>567.5</v>
      </c>
      <c r="JD45" s="116">
        <v>557.5</v>
      </c>
      <c r="JE45" s="30">
        <v>557.5</v>
      </c>
      <c r="JF45" s="30"/>
      <c r="JG45" s="30"/>
      <c r="JH45" s="30">
        <v>555</v>
      </c>
      <c r="JI45" s="30">
        <v>570</v>
      </c>
      <c r="JJ45" s="30">
        <v>565</v>
      </c>
      <c r="JK45" s="30">
        <v>565</v>
      </c>
      <c r="JL45" s="30">
        <v>545</v>
      </c>
      <c r="JM45" s="30"/>
      <c r="JN45" s="30"/>
      <c r="JO45" s="30">
        <v>547.5</v>
      </c>
      <c r="JP45" s="30">
        <v>547.5</v>
      </c>
      <c r="JQ45" s="30">
        <v>540</v>
      </c>
      <c r="JR45" s="30">
        <v>540</v>
      </c>
      <c r="JS45" s="30">
        <v>552.5</v>
      </c>
      <c r="JT45" s="30"/>
      <c r="JU45" s="30"/>
      <c r="JV45" s="30">
        <v>555</v>
      </c>
      <c r="JW45" s="30">
        <v>555</v>
      </c>
      <c r="JX45" s="30">
        <v>550</v>
      </c>
      <c r="JY45" s="30">
        <v>555</v>
      </c>
      <c r="JZ45" s="30">
        <v>555</v>
      </c>
      <c r="KA45" s="30"/>
      <c r="KB45" s="30"/>
      <c r="KC45" s="30">
        <v>560</v>
      </c>
      <c r="KD45" s="30">
        <v>550</v>
      </c>
      <c r="KE45" s="30">
        <v>560</v>
      </c>
      <c r="KF45" s="30">
        <v>570</v>
      </c>
      <c r="KG45" s="30">
        <v>572.5</v>
      </c>
      <c r="KH45" s="30"/>
      <c r="KI45" s="30"/>
      <c r="KJ45" s="30">
        <v>590</v>
      </c>
      <c r="KK45" s="30">
        <v>580</v>
      </c>
      <c r="KL45" s="30">
        <v>582.5</v>
      </c>
      <c r="KM45" s="30">
        <v>587.5</v>
      </c>
      <c r="KN45" s="30">
        <v>587.5</v>
      </c>
      <c r="KO45" s="30"/>
      <c r="KP45" s="30"/>
      <c r="KQ45" s="30">
        <v>587.5</v>
      </c>
      <c r="KR45" s="30">
        <v>620</v>
      </c>
      <c r="KS45" s="30">
        <v>647.5</v>
      </c>
      <c r="KT45" s="30">
        <v>647.5</v>
      </c>
      <c r="KU45" s="30">
        <v>637.5</v>
      </c>
      <c r="KV45" s="30"/>
      <c r="KW45" s="30"/>
      <c r="KX45" s="30">
        <v>680</v>
      </c>
      <c r="KY45" s="117">
        <v>677.5</v>
      </c>
      <c r="KZ45" s="117">
        <v>670</v>
      </c>
      <c r="LA45" s="117">
        <v>657.5</v>
      </c>
      <c r="LB45" s="117">
        <v>680</v>
      </c>
      <c r="LC45" s="117"/>
      <c r="LD45" s="117"/>
      <c r="LE45" s="117">
        <v>687.5</v>
      </c>
      <c r="LF45" s="117">
        <v>682.5</v>
      </c>
      <c r="LG45" s="117">
        <v>677.5</v>
      </c>
      <c r="LH45" s="30">
        <v>670</v>
      </c>
      <c r="LI45" s="30">
        <v>670</v>
      </c>
      <c r="LJ45" s="30"/>
      <c r="LK45" s="30"/>
      <c r="LL45" s="30">
        <v>667.5</v>
      </c>
      <c r="LM45" s="30">
        <v>670</v>
      </c>
      <c r="LN45" s="30">
        <v>710</v>
      </c>
      <c r="LO45" s="30">
        <v>717</v>
      </c>
      <c r="LP45" s="30">
        <v>717</v>
      </c>
      <c r="LQ45" s="30"/>
      <c r="LR45" s="30"/>
      <c r="LS45" s="30">
        <v>712.5</v>
      </c>
      <c r="LT45" s="30">
        <v>700</v>
      </c>
      <c r="LU45" s="30">
        <v>695</v>
      </c>
      <c r="LV45" s="30">
        <v>695</v>
      </c>
      <c r="LW45" s="30">
        <v>695</v>
      </c>
      <c r="LX45" s="30"/>
      <c r="LY45" s="30"/>
      <c r="LZ45" s="30">
        <v>695</v>
      </c>
      <c r="MA45" s="30">
        <v>720</v>
      </c>
      <c r="MB45" s="30">
        <v>717.5</v>
      </c>
      <c r="MC45" s="30">
        <v>727.5</v>
      </c>
      <c r="MD45" s="30">
        <v>755</v>
      </c>
      <c r="ME45" s="30"/>
      <c r="MF45" s="30"/>
      <c r="MG45" s="30">
        <v>760</v>
      </c>
      <c r="MH45" s="30">
        <v>770</v>
      </c>
      <c r="MI45" s="30">
        <v>760</v>
      </c>
      <c r="MJ45" s="30">
        <v>757.5</v>
      </c>
      <c r="MK45" s="30">
        <v>770</v>
      </c>
      <c r="ML45" s="30"/>
      <c r="MM45" s="30"/>
      <c r="MN45" s="30">
        <v>780</v>
      </c>
      <c r="MO45" s="30">
        <v>790</v>
      </c>
      <c r="MP45" s="30">
        <v>790</v>
      </c>
      <c r="MQ45" s="30">
        <v>785</v>
      </c>
      <c r="MR45" s="30">
        <v>795</v>
      </c>
      <c r="MS45" s="30"/>
      <c r="MT45" s="30"/>
      <c r="MU45" s="30">
        <v>792.5</v>
      </c>
      <c r="MV45" s="30">
        <v>792.5</v>
      </c>
      <c r="MW45" s="30">
        <v>792.5</v>
      </c>
      <c r="MX45" s="30">
        <v>792.5</v>
      </c>
      <c r="MY45" s="30">
        <v>837.5</v>
      </c>
      <c r="MZ45" s="30"/>
      <c r="NA45" s="30"/>
      <c r="NB45" s="30">
        <v>837.5</v>
      </c>
      <c r="NC45" s="30">
        <v>837.5</v>
      </c>
    </row>
    <row r="46" spans="1:367" hidden="1" x14ac:dyDescent="0.25">
      <c r="A46" s="26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4"/>
      <c r="BD46" s="24"/>
      <c r="BE46" s="24"/>
      <c r="BF46" s="24"/>
      <c r="BG46" s="80"/>
      <c r="BH46" s="24"/>
      <c r="BI46" s="59"/>
      <c r="BJ46" s="24"/>
      <c r="BK46" s="24"/>
      <c r="BL46" s="24"/>
      <c r="BM46" s="24"/>
      <c r="BN46" s="24"/>
      <c r="BO46" s="24"/>
      <c r="BP46" s="24"/>
      <c r="BQ46" s="24"/>
      <c r="BR46" s="24"/>
      <c r="BS46" s="24"/>
      <c r="BT46" s="24"/>
      <c r="BU46" s="24"/>
      <c r="BV46" s="24"/>
      <c r="BW46" s="24"/>
      <c r="BX46" s="24"/>
      <c r="BY46" s="24"/>
      <c r="BZ46" s="24"/>
      <c r="CA46" s="24"/>
      <c r="CB46" s="24"/>
      <c r="CC46" s="24"/>
      <c r="CD46" s="24"/>
      <c r="CE46" s="24"/>
      <c r="CF46" s="24"/>
      <c r="CG46" s="24"/>
      <c r="CH46" s="24"/>
      <c r="CI46" s="24"/>
      <c r="CJ46" s="24"/>
      <c r="CK46" s="24"/>
      <c r="CL46" s="24"/>
      <c r="CM46" s="24"/>
      <c r="CN46" s="24"/>
      <c r="CO46" s="24"/>
      <c r="CP46" s="24"/>
      <c r="CQ46" s="24"/>
      <c r="CR46" s="24"/>
      <c r="CS46" s="24"/>
      <c r="CT46" s="24"/>
      <c r="CU46" s="24"/>
      <c r="CV46" s="24"/>
      <c r="CW46" s="24"/>
      <c r="CX46" s="24"/>
      <c r="CY46" s="24"/>
      <c r="CZ46" s="24"/>
      <c r="DA46" s="24"/>
      <c r="DB46" s="24"/>
      <c r="DC46" s="24"/>
      <c r="DD46" s="24"/>
      <c r="DE46" s="24"/>
      <c r="DF46" s="24"/>
      <c r="DG46" s="24"/>
      <c r="DH46" s="24"/>
      <c r="DI46" s="24"/>
      <c r="DJ46" s="24"/>
      <c r="DK46" s="24"/>
      <c r="DL46" s="24"/>
      <c r="DM46" s="24"/>
      <c r="DN46" s="24"/>
      <c r="DO46" s="24"/>
      <c r="DP46" s="24"/>
      <c r="DQ46" s="24"/>
      <c r="DR46" s="24"/>
      <c r="DS46" s="24"/>
      <c r="DT46" s="24"/>
      <c r="DU46" s="24"/>
      <c r="DV46" s="24"/>
      <c r="DW46" s="24"/>
      <c r="DX46" s="24"/>
      <c r="DY46" s="24"/>
      <c r="DZ46" s="24"/>
      <c r="EA46" s="24"/>
      <c r="EB46" s="24"/>
      <c r="EC46" s="24"/>
      <c r="ED46" s="24"/>
      <c r="EE46" s="24"/>
      <c r="EF46" s="24"/>
      <c r="EG46" s="24"/>
      <c r="EH46" s="24"/>
      <c r="EI46" s="24"/>
      <c r="EJ46" s="24"/>
      <c r="EK46" s="24"/>
      <c r="EL46" s="24"/>
      <c r="EM46" s="24"/>
      <c r="EN46" s="24"/>
      <c r="EO46" s="24"/>
      <c r="EP46" s="24"/>
      <c r="EQ46" s="24"/>
      <c r="ER46" s="24"/>
      <c r="ES46" s="24"/>
      <c r="ET46" s="24"/>
      <c r="EU46" s="24"/>
      <c r="EV46" s="24"/>
      <c r="EW46" s="24"/>
      <c r="EX46" s="24"/>
      <c r="EY46" s="24"/>
      <c r="EZ46" s="24"/>
      <c r="FA46" s="24"/>
      <c r="FB46" s="24"/>
      <c r="FC46" s="24"/>
      <c r="FD46" s="24"/>
      <c r="FE46" s="24"/>
      <c r="FF46" s="24"/>
      <c r="FG46" s="24"/>
      <c r="FH46" s="24"/>
      <c r="FI46" s="24"/>
      <c r="FJ46" s="24"/>
      <c r="FK46" s="24"/>
      <c r="FL46" s="24"/>
      <c r="FM46" s="24"/>
      <c r="FN46" s="24"/>
      <c r="FO46" s="24"/>
      <c r="FP46" s="24"/>
      <c r="FQ46" s="24"/>
      <c r="FR46" s="24"/>
      <c r="FS46" s="24"/>
      <c r="FT46" s="24"/>
      <c r="FU46" s="24"/>
      <c r="FV46" s="24"/>
      <c r="FW46" s="24"/>
      <c r="FX46" s="24"/>
      <c r="FY46" s="24"/>
      <c r="FZ46" s="24"/>
      <c r="GA46" s="24"/>
      <c r="GB46" s="24"/>
      <c r="GC46" s="24"/>
      <c r="GD46" s="24"/>
      <c r="GE46" s="24"/>
      <c r="GF46" s="24"/>
      <c r="GG46" s="24"/>
      <c r="GH46" s="24"/>
      <c r="GI46" s="24"/>
      <c r="GJ46" s="24"/>
      <c r="GK46" s="24"/>
      <c r="GL46" s="24"/>
      <c r="GM46" s="24"/>
      <c r="GN46" s="24"/>
      <c r="GO46" s="24"/>
      <c r="GP46" s="24"/>
      <c r="GQ46" s="24"/>
      <c r="GR46" s="24"/>
      <c r="GS46" s="24"/>
      <c r="GT46" s="24"/>
      <c r="GU46" s="24"/>
      <c r="GV46" s="24"/>
      <c r="GW46" s="24"/>
      <c r="GX46" s="24"/>
      <c r="GY46" s="24"/>
      <c r="GZ46" s="24"/>
      <c r="HA46" s="24"/>
      <c r="HB46" s="24"/>
      <c r="HC46" s="24"/>
      <c r="HD46" s="24"/>
      <c r="HE46" s="24"/>
      <c r="HF46" s="24"/>
      <c r="HG46" s="24"/>
      <c r="HH46" s="24"/>
      <c r="HI46" s="24"/>
      <c r="HJ46" s="24"/>
      <c r="HK46" s="24"/>
      <c r="HL46" s="24"/>
      <c r="HM46" s="24"/>
      <c r="HN46" s="24"/>
      <c r="HO46" s="24"/>
      <c r="HP46" s="24"/>
      <c r="HQ46" s="24"/>
      <c r="HR46" s="24"/>
      <c r="HS46" s="24"/>
      <c r="HT46" s="24"/>
      <c r="HU46" s="24"/>
      <c r="HV46" s="24"/>
      <c r="HW46" s="24"/>
      <c r="HX46" s="24"/>
      <c r="HY46" s="24"/>
      <c r="HZ46" s="24"/>
      <c r="IA46" s="24"/>
      <c r="IB46" s="24"/>
      <c r="IC46" s="24"/>
      <c r="ID46" s="24"/>
      <c r="IE46" s="24"/>
      <c r="IF46" s="24"/>
      <c r="IG46" s="24"/>
      <c r="IH46" s="24"/>
      <c r="II46" s="24"/>
      <c r="IJ46" s="24"/>
      <c r="IK46" s="24"/>
      <c r="IL46" s="24"/>
      <c r="IM46" s="24"/>
      <c r="IN46" s="24"/>
      <c r="IO46" s="24"/>
      <c r="IP46" s="24"/>
      <c r="IQ46" s="24"/>
      <c r="IR46" s="24"/>
      <c r="IS46" s="24"/>
      <c r="IT46" s="24"/>
      <c r="IU46" s="24"/>
      <c r="IV46" s="24"/>
      <c r="IW46" s="24"/>
      <c r="IX46" s="24"/>
      <c r="IY46" s="24"/>
      <c r="IZ46" s="24"/>
      <c r="JA46" s="24"/>
      <c r="JB46" s="24"/>
      <c r="JC46" s="24"/>
      <c r="JD46" s="24"/>
      <c r="JE46" s="24"/>
      <c r="JF46" s="24"/>
      <c r="JG46" s="24"/>
      <c r="JH46" s="24"/>
      <c r="JI46" s="24"/>
      <c r="JJ46" s="24"/>
      <c r="JK46" s="24"/>
      <c r="JL46" s="24"/>
      <c r="JM46" s="24"/>
      <c r="JN46" s="24"/>
      <c r="JO46" s="24"/>
      <c r="JP46" s="24"/>
      <c r="JQ46" s="24"/>
      <c r="JR46" s="24"/>
      <c r="JS46" s="24"/>
      <c r="JT46" s="24"/>
      <c r="JU46" s="24"/>
      <c r="JV46" s="24"/>
      <c r="JW46" s="24"/>
      <c r="JX46" s="24"/>
      <c r="JY46" s="24"/>
      <c r="JZ46" s="24"/>
      <c r="KA46" s="24"/>
      <c r="KB46" s="24"/>
      <c r="KC46" s="24"/>
      <c r="KD46" s="24"/>
      <c r="KE46" s="24"/>
      <c r="KF46" s="24"/>
      <c r="KG46" s="24"/>
      <c r="KH46" s="24"/>
      <c r="KI46" s="24"/>
      <c r="KJ46" s="24"/>
      <c r="KK46" s="24"/>
      <c r="KL46" s="24"/>
      <c r="KM46" s="24"/>
      <c r="KN46" s="24"/>
      <c r="KO46" s="24"/>
      <c r="KP46" s="24"/>
      <c r="KQ46" s="24"/>
      <c r="KR46" s="24"/>
      <c r="KS46" s="24"/>
      <c r="KT46" s="24"/>
      <c r="KU46" s="24"/>
      <c r="KV46" s="24"/>
      <c r="KW46" s="24"/>
      <c r="KX46" s="24"/>
      <c r="KY46" s="24"/>
      <c r="KZ46" s="24"/>
      <c r="LA46" s="24"/>
      <c r="LB46" s="24"/>
      <c r="LC46" s="24"/>
      <c r="LD46" s="24"/>
      <c r="LE46" s="24"/>
      <c r="LF46" s="24"/>
      <c r="LG46" s="24"/>
      <c r="LH46" s="24"/>
      <c r="LI46" s="24"/>
      <c r="LJ46" s="24"/>
      <c r="LK46" s="24"/>
      <c r="LL46" s="24"/>
      <c r="LM46" s="24"/>
      <c r="LN46" s="24"/>
      <c r="LO46" s="24"/>
      <c r="LP46" s="24"/>
      <c r="LQ46" s="24"/>
      <c r="LR46" s="24"/>
      <c r="LS46" s="24"/>
      <c r="LT46" s="24"/>
      <c r="LU46" s="24"/>
      <c r="LV46" s="24"/>
      <c r="LW46" s="24"/>
      <c r="LX46" s="24"/>
      <c r="LY46" s="24"/>
      <c r="LZ46" s="24"/>
      <c r="MA46" s="24"/>
      <c r="MB46" s="24"/>
      <c r="MC46" s="24"/>
      <c r="MD46" s="24"/>
      <c r="ME46" s="24"/>
      <c r="MF46" s="24"/>
      <c r="MG46" s="24"/>
      <c r="MH46" s="24"/>
      <c r="MI46" s="24"/>
      <c r="MJ46" s="24"/>
      <c r="MK46" s="24"/>
      <c r="ML46" s="24"/>
      <c r="MM46" s="24"/>
      <c r="MN46" s="24"/>
      <c r="MO46" s="24"/>
      <c r="MP46" s="24"/>
      <c r="MQ46" s="24"/>
      <c r="MR46" s="24"/>
      <c r="MS46" s="24"/>
      <c r="MT46" s="24"/>
      <c r="MU46" s="24"/>
      <c r="MV46" s="24"/>
      <c r="MW46" s="24"/>
      <c r="MX46" s="24"/>
      <c r="MY46" s="24"/>
      <c r="MZ46" s="24"/>
      <c r="NA46" s="24"/>
      <c r="NB46" s="24"/>
      <c r="NC46" s="24"/>
    </row>
    <row r="47" spans="1:367" x14ac:dyDescent="0.25">
      <c r="A47" s="19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31"/>
      <c r="BB47" s="31"/>
      <c r="BC47" s="31"/>
      <c r="BD47" s="31"/>
      <c r="BE47" s="31"/>
      <c r="BF47" s="31"/>
      <c r="BG47" s="89"/>
      <c r="BH47" s="31"/>
      <c r="BI47" s="64"/>
      <c r="BJ47" s="31"/>
      <c r="BK47" s="31"/>
      <c r="BL47" s="31"/>
      <c r="BM47" s="31"/>
      <c r="BN47" s="31"/>
      <c r="BO47" s="31"/>
      <c r="BP47" s="31"/>
      <c r="BQ47" s="31"/>
      <c r="BR47" s="31"/>
      <c r="BS47" s="31"/>
      <c r="BT47" s="31"/>
      <c r="BU47" s="31"/>
      <c r="BV47" s="31"/>
      <c r="BW47" s="31"/>
      <c r="BX47" s="31"/>
      <c r="BY47" s="31"/>
      <c r="BZ47" s="31"/>
      <c r="CA47" s="31"/>
      <c r="CB47" s="31"/>
      <c r="CC47" s="31"/>
      <c r="CD47" s="31"/>
      <c r="CE47" s="31"/>
      <c r="CF47" s="31"/>
      <c r="CG47" s="31"/>
      <c r="CH47" s="31"/>
      <c r="CI47" s="31"/>
      <c r="CJ47" s="31"/>
      <c r="CK47" s="31"/>
      <c r="CL47" s="31"/>
      <c r="CM47" s="31"/>
      <c r="CN47" s="31"/>
      <c r="CO47" s="31"/>
      <c r="CP47" s="31"/>
      <c r="CQ47" s="31"/>
      <c r="CR47" s="31"/>
      <c r="CS47" s="31"/>
      <c r="CT47" s="31"/>
      <c r="CU47" s="31"/>
      <c r="CV47" s="31"/>
      <c r="CW47" s="31"/>
      <c r="CX47" s="31"/>
      <c r="CY47" s="31"/>
      <c r="CZ47" s="31"/>
      <c r="DA47" s="31"/>
      <c r="DB47" s="31"/>
      <c r="DC47" s="31"/>
      <c r="DD47" s="31"/>
      <c r="DE47" s="31"/>
      <c r="DF47" s="31"/>
      <c r="DG47" s="31"/>
      <c r="DH47" s="31"/>
      <c r="DI47" s="31"/>
      <c r="DJ47" s="31"/>
      <c r="DK47" s="31"/>
      <c r="DL47" s="31"/>
      <c r="DM47" s="31"/>
      <c r="DN47" s="31"/>
      <c r="DO47" s="31"/>
      <c r="DP47" s="31"/>
      <c r="DQ47" s="31"/>
      <c r="DR47" s="31"/>
      <c r="DS47" s="31"/>
      <c r="DT47" s="31"/>
      <c r="DU47" s="31"/>
      <c r="DV47" s="31"/>
      <c r="DW47" s="31"/>
      <c r="DX47" s="31"/>
      <c r="DY47" s="31"/>
      <c r="DZ47" s="31"/>
      <c r="EA47" s="31"/>
      <c r="EB47" s="31"/>
      <c r="EC47" s="31"/>
      <c r="ED47" s="31"/>
      <c r="EE47" s="31"/>
      <c r="EF47" s="31"/>
      <c r="EG47" s="31"/>
      <c r="EH47" s="31"/>
      <c r="EI47" s="31"/>
      <c r="EJ47" s="31"/>
      <c r="EK47" s="31"/>
      <c r="EL47" s="31"/>
      <c r="EM47" s="31"/>
      <c r="EN47" s="31"/>
      <c r="EO47" s="31"/>
      <c r="EP47" s="31"/>
      <c r="EQ47" s="31"/>
      <c r="ER47" s="31"/>
      <c r="ES47" s="31"/>
      <c r="ET47" s="31"/>
      <c r="EU47" s="31"/>
      <c r="EV47" s="31"/>
      <c r="EW47" s="31"/>
      <c r="EX47" s="31"/>
      <c r="EY47" s="31"/>
      <c r="EZ47" s="31"/>
      <c r="FA47" s="31"/>
      <c r="FB47" s="31"/>
      <c r="FC47" s="31"/>
      <c r="FD47" s="31"/>
      <c r="FE47" s="31"/>
      <c r="FF47" s="31"/>
      <c r="FG47" s="31"/>
      <c r="FH47" s="31"/>
      <c r="FI47" s="31"/>
      <c r="FJ47" s="31"/>
      <c r="FK47" s="31"/>
      <c r="FL47" s="31"/>
      <c r="FM47" s="31"/>
      <c r="FN47" s="31"/>
      <c r="FO47" s="31"/>
      <c r="FP47" s="31"/>
      <c r="FQ47" s="31"/>
      <c r="FR47" s="31"/>
      <c r="FS47" s="31"/>
      <c r="FT47" s="31"/>
      <c r="FU47" s="31"/>
      <c r="FV47" s="31"/>
      <c r="FW47" s="31"/>
      <c r="FX47" s="31"/>
      <c r="FY47" s="31"/>
      <c r="FZ47" s="31"/>
      <c r="GA47" s="31"/>
      <c r="GB47" s="31"/>
      <c r="GC47" s="31"/>
      <c r="GD47" s="31"/>
      <c r="GE47" s="31"/>
      <c r="GF47" s="31"/>
      <c r="GG47" s="31"/>
      <c r="GH47" s="31"/>
      <c r="GI47" s="31"/>
      <c r="GJ47" s="31"/>
      <c r="GK47" s="31"/>
      <c r="GL47" s="31"/>
      <c r="GM47" s="31"/>
      <c r="GN47" s="31"/>
      <c r="GO47" s="31"/>
      <c r="GP47" s="31"/>
      <c r="GQ47" s="31"/>
      <c r="GR47" s="31"/>
      <c r="GS47" s="31"/>
      <c r="GT47" s="31"/>
      <c r="GU47" s="31"/>
      <c r="GV47" s="31"/>
      <c r="GW47" s="31"/>
      <c r="GX47" s="31"/>
      <c r="GY47" s="31"/>
      <c r="GZ47" s="31"/>
      <c r="HA47" s="31"/>
      <c r="HB47" s="31"/>
      <c r="HC47" s="31"/>
      <c r="HD47" s="31"/>
      <c r="HE47" s="31"/>
      <c r="HF47" s="31"/>
      <c r="HG47" s="31"/>
      <c r="HH47" s="31"/>
      <c r="HI47" s="31"/>
      <c r="HJ47" s="31"/>
      <c r="HK47" s="31"/>
      <c r="HL47" s="31"/>
      <c r="HM47" s="31"/>
      <c r="HN47" s="31"/>
      <c r="HO47" s="31"/>
      <c r="HP47" s="31"/>
      <c r="HQ47" s="31"/>
      <c r="HR47" s="31"/>
      <c r="HS47" s="31"/>
      <c r="HT47" s="31"/>
      <c r="HU47" s="31"/>
      <c r="HV47" s="31"/>
      <c r="HW47" s="31"/>
      <c r="HX47" s="31"/>
      <c r="HY47" s="31"/>
      <c r="HZ47" s="31"/>
      <c r="IA47" s="31"/>
      <c r="IB47" s="31"/>
      <c r="IC47" s="31"/>
      <c r="ID47" s="31"/>
      <c r="IE47" s="31"/>
      <c r="IF47" s="31"/>
      <c r="IG47" s="31"/>
      <c r="IH47" s="31"/>
      <c r="II47" s="31"/>
      <c r="IJ47" s="31"/>
      <c r="IK47" s="31"/>
      <c r="IL47" s="31"/>
      <c r="IM47" s="31"/>
      <c r="IN47" s="31"/>
      <c r="IO47" s="31"/>
      <c r="IP47" s="31"/>
      <c r="IQ47" s="31"/>
      <c r="IR47" s="31"/>
      <c r="IS47" s="31"/>
      <c r="IT47" s="31"/>
      <c r="IU47" s="31"/>
      <c r="IV47" s="31"/>
      <c r="IW47" s="31"/>
      <c r="IX47" s="31"/>
      <c r="IY47" s="31"/>
      <c r="IZ47" s="31"/>
      <c r="JA47" s="31"/>
      <c r="JB47" s="31"/>
      <c r="JC47" s="31"/>
      <c r="JD47" s="31"/>
      <c r="JE47" s="31"/>
      <c r="JF47" s="31"/>
      <c r="JG47" s="31"/>
      <c r="JH47" s="31"/>
      <c r="JI47" s="31"/>
      <c r="JJ47" s="31"/>
      <c r="JK47" s="31"/>
      <c r="JL47" s="31"/>
      <c r="JM47" s="31"/>
      <c r="JN47" s="31"/>
      <c r="JO47" s="31"/>
      <c r="JP47" s="31"/>
      <c r="JQ47" s="31"/>
      <c r="JR47" s="31"/>
      <c r="JS47" s="31"/>
      <c r="JT47" s="31"/>
      <c r="JU47" s="31"/>
      <c r="JV47" s="31"/>
      <c r="JW47" s="31"/>
      <c r="JX47" s="31"/>
      <c r="JY47" s="31"/>
      <c r="JZ47" s="31"/>
      <c r="KA47" s="31"/>
      <c r="KB47" s="31"/>
      <c r="KC47" s="31"/>
      <c r="KD47" s="31"/>
      <c r="KE47" s="31"/>
      <c r="KF47" s="31"/>
      <c r="KG47" s="31"/>
      <c r="KH47" s="31"/>
      <c r="KI47" s="31"/>
      <c r="KJ47" s="31"/>
      <c r="KK47" s="31"/>
      <c r="KL47" s="31"/>
      <c r="KM47" s="31"/>
      <c r="KN47" s="31"/>
      <c r="KO47" s="31"/>
      <c r="KP47" s="31"/>
      <c r="KQ47" s="31"/>
      <c r="KR47" s="31"/>
      <c r="KS47" s="31"/>
      <c r="KT47" s="31"/>
      <c r="KU47" s="31"/>
      <c r="KV47" s="31"/>
      <c r="KW47" s="31"/>
      <c r="KX47" s="31"/>
      <c r="KY47" s="31"/>
      <c r="KZ47" s="31"/>
      <c r="LA47" s="31"/>
      <c r="LB47" s="31"/>
      <c r="LC47" s="31"/>
      <c r="LD47" s="31"/>
      <c r="LE47" s="31"/>
      <c r="LF47" s="31"/>
      <c r="LG47" s="31"/>
      <c r="LH47" s="31"/>
      <c r="LI47" s="31"/>
      <c r="LJ47" s="31"/>
      <c r="LK47" s="31"/>
      <c r="LL47" s="31"/>
      <c r="LM47" s="31"/>
      <c r="LN47" s="31"/>
      <c r="LO47" s="31"/>
      <c r="LP47" s="31"/>
      <c r="LQ47" s="31"/>
      <c r="LR47" s="31"/>
      <c r="LS47" s="31"/>
      <c r="LT47" s="31"/>
      <c r="LU47" s="31"/>
      <c r="LV47" s="31"/>
      <c r="LW47" s="31"/>
      <c r="LX47" s="31"/>
      <c r="LY47" s="31"/>
      <c r="LZ47" s="31"/>
      <c r="MA47" s="31"/>
      <c r="MB47" s="31"/>
      <c r="MC47" s="31"/>
      <c r="MD47" s="31"/>
      <c r="ME47" s="31"/>
      <c r="MF47" s="31"/>
      <c r="MG47" s="31"/>
      <c r="MH47" s="31"/>
      <c r="MI47" s="31"/>
      <c r="MJ47" s="31"/>
      <c r="MK47" s="31"/>
      <c r="ML47" s="31"/>
      <c r="MM47" s="31"/>
      <c r="MN47" s="31"/>
      <c r="MO47" s="31"/>
      <c r="MP47" s="31"/>
      <c r="MQ47" s="31"/>
      <c r="MR47" s="31"/>
      <c r="MS47" s="31"/>
      <c r="MT47" s="31"/>
      <c r="MU47" s="31"/>
      <c r="MV47" s="31"/>
      <c r="MW47" s="31"/>
      <c r="MX47" s="31"/>
      <c r="MY47" s="31"/>
      <c r="MZ47" s="31"/>
      <c r="NA47" s="31"/>
      <c r="NB47" s="31"/>
      <c r="NC47" s="31"/>
    </row>
    <row r="48" spans="1:367" x14ac:dyDescent="0.25">
      <c r="A48" s="42" t="s">
        <v>170</v>
      </c>
      <c r="B48" s="48">
        <v>2535.3606566557378</v>
      </c>
      <c r="C48" s="48">
        <v>2535.3606566557378</v>
      </c>
      <c r="D48" s="48">
        <v>2535.3606566557378</v>
      </c>
      <c r="E48" s="48">
        <v>2535.3606566557378</v>
      </c>
      <c r="F48" s="48">
        <v>2535.3606566557378</v>
      </c>
      <c r="G48" s="48">
        <v>2535.3606566557378</v>
      </c>
      <c r="H48" s="48">
        <v>2535.3606566557378</v>
      </c>
      <c r="I48" s="48">
        <v>2535.3606566557378</v>
      </c>
      <c r="J48" s="48">
        <v>2535.3606566557378</v>
      </c>
      <c r="K48" s="48">
        <v>2535.3606566557378</v>
      </c>
      <c r="L48" s="48">
        <v>2535.3606566557378</v>
      </c>
      <c r="M48" s="48">
        <v>2535.3606566557378</v>
      </c>
      <c r="N48" s="48">
        <v>2535.3606566557378</v>
      </c>
      <c r="O48" s="48">
        <v>2535.3606566557378</v>
      </c>
      <c r="P48" s="48">
        <v>2535.3606566557378</v>
      </c>
      <c r="Q48" s="48">
        <v>2535.3606566557378</v>
      </c>
      <c r="R48" s="48">
        <v>2535.3606566557378</v>
      </c>
      <c r="S48" s="48">
        <v>2535.3606566557378</v>
      </c>
      <c r="T48" s="48">
        <v>2535.3606566557378</v>
      </c>
      <c r="U48" s="48">
        <v>2535.3606566557378</v>
      </c>
      <c r="V48" s="48">
        <v>2535.3606566557378</v>
      </c>
      <c r="W48" s="48">
        <v>2535.3606566557378</v>
      </c>
      <c r="X48" s="48">
        <v>2535.3606566557378</v>
      </c>
      <c r="Y48" s="48">
        <v>2535.3606566557378</v>
      </c>
      <c r="Z48" s="48">
        <v>2535.3606566557378</v>
      </c>
      <c r="AA48" s="48">
        <v>2535.3606566557378</v>
      </c>
      <c r="AB48" s="48">
        <v>2535.3606566557378</v>
      </c>
      <c r="AC48" s="48">
        <v>2535.3606566557378</v>
      </c>
      <c r="AD48" s="48">
        <v>2535.3606566557378</v>
      </c>
      <c r="AE48" s="48">
        <v>2535.3606566557378</v>
      </c>
      <c r="AF48" s="48">
        <v>2535.3606566557378</v>
      </c>
      <c r="AG48" s="48">
        <v>2535.3606566557378</v>
      </c>
      <c r="AH48" s="48">
        <v>2535.3606566557378</v>
      </c>
      <c r="AI48" s="48">
        <v>2535.3606566557378</v>
      </c>
      <c r="AJ48" s="48">
        <v>2535.3606566557378</v>
      </c>
      <c r="AK48" s="48">
        <v>2535.3606566557378</v>
      </c>
      <c r="AL48" s="48">
        <v>2535.3606566557378</v>
      </c>
      <c r="AM48" s="48">
        <v>2535.3606566557378</v>
      </c>
      <c r="AN48" s="48">
        <v>2535.3606566557378</v>
      </c>
      <c r="AO48" s="48">
        <v>2535.3606566557378</v>
      </c>
      <c r="AP48" s="48">
        <v>2535.3606566557378</v>
      </c>
      <c r="AQ48" s="48">
        <v>2535.3606566557378</v>
      </c>
      <c r="AR48" s="48">
        <v>2535.3606566557401</v>
      </c>
      <c r="AS48" s="48">
        <v>2535.3606566557401</v>
      </c>
      <c r="AT48" s="48">
        <v>2535.3606566557401</v>
      </c>
      <c r="AU48" s="48">
        <v>2535.3606566557401</v>
      </c>
      <c r="AV48" s="48">
        <v>2535.3606566557401</v>
      </c>
      <c r="AW48" s="48">
        <v>2535.3606566557401</v>
      </c>
      <c r="AX48" s="48">
        <v>2535.3606566557401</v>
      </c>
      <c r="AY48" s="48">
        <v>2535.3606566557401</v>
      </c>
      <c r="AZ48" s="48">
        <v>2535.3606566557401</v>
      </c>
      <c r="BA48" s="48">
        <v>2535.3606566557401</v>
      </c>
      <c r="BB48" s="48">
        <v>2535.3606566557401</v>
      </c>
      <c r="BC48" s="48">
        <v>2535.3606566557401</v>
      </c>
      <c r="BD48" s="48">
        <v>2535.3606566557401</v>
      </c>
      <c r="BE48" s="48">
        <v>2535.3606566557401</v>
      </c>
      <c r="BF48" s="48">
        <v>2535.3606566557401</v>
      </c>
      <c r="BG48" s="90">
        <v>2535.3606566557401</v>
      </c>
      <c r="BH48" s="48">
        <v>2535.3606566557401</v>
      </c>
      <c r="BI48" s="65">
        <v>2535.3606566557401</v>
      </c>
      <c r="BJ48" s="48">
        <v>2231.8000000000002</v>
      </c>
      <c r="BK48" s="48">
        <v>2231.8000000000002</v>
      </c>
      <c r="BL48" s="48">
        <v>2231.8000000000002</v>
      </c>
      <c r="BM48" s="48">
        <v>2231.8000000000002</v>
      </c>
      <c r="BN48" s="48">
        <v>2231.8000000000002</v>
      </c>
      <c r="BO48" s="48">
        <v>2231.8000000000002</v>
      </c>
      <c r="BP48" s="48">
        <v>2231.8000000000002</v>
      </c>
      <c r="BQ48" s="48">
        <v>2231.8000000000002</v>
      </c>
      <c r="BR48" s="48">
        <v>2231.8000000000002</v>
      </c>
      <c r="BS48" s="48">
        <v>2231.8000000000002</v>
      </c>
      <c r="BT48" s="48">
        <v>2231.8000000000002</v>
      </c>
      <c r="BU48" s="48">
        <v>2231.8000000000002</v>
      </c>
      <c r="BV48" s="48">
        <v>2231.8000000000002</v>
      </c>
      <c r="BW48" s="48">
        <v>2231.8000000000002</v>
      </c>
      <c r="BX48" s="48">
        <v>2231.8000000000002</v>
      </c>
      <c r="BY48" s="48">
        <v>2231.8000000000002</v>
      </c>
      <c r="BZ48" s="48">
        <v>2231.8000000000002</v>
      </c>
      <c r="CA48" s="48">
        <v>2231.8000000000002</v>
      </c>
      <c r="CB48" s="48">
        <v>2231.8000000000002</v>
      </c>
      <c r="CC48" s="48">
        <v>2231.8000000000002</v>
      </c>
      <c r="CD48" s="48">
        <v>2231.8000000000002</v>
      </c>
      <c r="CE48" s="48">
        <v>2231.8000000000002</v>
      </c>
      <c r="CF48" s="48">
        <v>2231.8000000000002</v>
      </c>
      <c r="CG48" s="48">
        <v>2231.8000000000002</v>
      </c>
      <c r="CH48" s="48">
        <v>2231.8000000000002</v>
      </c>
      <c r="CI48" s="48">
        <v>2231.8000000000002</v>
      </c>
      <c r="CJ48" s="48">
        <v>2231.8000000000002</v>
      </c>
      <c r="CK48" s="48">
        <v>2231.8000000000002</v>
      </c>
      <c r="CL48" s="48">
        <v>2231.8000000000002</v>
      </c>
      <c r="CM48" s="48">
        <v>2231.8000000000002</v>
      </c>
      <c r="CN48" s="48">
        <v>2231.8000000000002</v>
      </c>
      <c r="CO48" s="48">
        <v>2231.8000000000002</v>
      </c>
      <c r="CP48" s="48">
        <v>2231.8000000000002</v>
      </c>
      <c r="CQ48" s="48">
        <v>2231.8000000000002</v>
      </c>
      <c r="CR48" s="48">
        <v>2231.8000000000002</v>
      </c>
      <c r="CS48" s="48">
        <v>2231.8000000000002</v>
      </c>
      <c r="CT48" s="48">
        <v>2231.8000000000002</v>
      </c>
      <c r="CU48" s="48">
        <v>2231.8000000000002</v>
      </c>
      <c r="CV48" s="48">
        <v>2231.8000000000002</v>
      </c>
      <c r="CW48" s="48">
        <v>2231.8000000000002</v>
      </c>
      <c r="CX48" s="48">
        <v>2231.8000000000002</v>
      </c>
      <c r="CY48" s="48">
        <v>2231.8000000000002</v>
      </c>
      <c r="CZ48" s="48">
        <v>2231.8000000000002</v>
      </c>
      <c r="DA48" s="48">
        <v>2231.8000000000002</v>
      </c>
      <c r="DB48" s="48">
        <v>2231.8000000000002</v>
      </c>
      <c r="DC48" s="48">
        <v>2231.8000000000002</v>
      </c>
      <c r="DD48" s="48">
        <v>2231.8000000000002</v>
      </c>
      <c r="DE48" s="48">
        <v>2231.8000000000002</v>
      </c>
      <c r="DF48" s="48">
        <v>2231.8000000000002</v>
      </c>
      <c r="DG48" s="48">
        <v>2231.8000000000002</v>
      </c>
      <c r="DH48" s="48">
        <v>2231.8000000000002</v>
      </c>
      <c r="DI48" s="48">
        <v>2231.8000000000002</v>
      </c>
      <c r="DJ48" s="48">
        <v>2231.8000000000002</v>
      </c>
      <c r="DK48" s="48">
        <v>2231.8000000000002</v>
      </c>
      <c r="DL48" s="48">
        <v>2231.8000000000002</v>
      </c>
      <c r="DM48" s="48">
        <v>2231.8000000000002</v>
      </c>
      <c r="DN48" s="48">
        <v>2231.8000000000002</v>
      </c>
      <c r="DO48" s="48">
        <v>2231.8000000000002</v>
      </c>
      <c r="DP48" s="48">
        <v>2231.8000000000002</v>
      </c>
      <c r="DQ48" s="48">
        <v>2231.8000000000002</v>
      </c>
      <c r="DR48" s="48">
        <v>2231.8000000000002</v>
      </c>
      <c r="DS48" s="48">
        <v>2221.2658000000001</v>
      </c>
      <c r="DT48" s="48">
        <v>2221.2658000000001</v>
      </c>
      <c r="DU48" s="48">
        <v>2221.2658000000001</v>
      </c>
      <c r="DV48" s="48">
        <v>2221.2658000000001</v>
      </c>
      <c r="DW48" s="48">
        <v>2221.2658000000001</v>
      </c>
      <c r="DX48" s="48">
        <v>2221.2658000000001</v>
      </c>
      <c r="DY48" s="48">
        <v>2221.2658000000001</v>
      </c>
      <c r="DZ48" s="48">
        <v>2221.2658000000001</v>
      </c>
      <c r="EA48" s="48">
        <v>2221.2658000000001</v>
      </c>
      <c r="EB48" s="48">
        <v>2221.2658000000001</v>
      </c>
      <c r="EC48" s="48">
        <v>2221.2658000000001</v>
      </c>
      <c r="ED48" s="48">
        <v>2221.2658000000001</v>
      </c>
      <c r="EE48" s="48">
        <v>2221.2658000000001</v>
      </c>
      <c r="EF48" s="48">
        <v>2221.2658000000001</v>
      </c>
      <c r="EG48" s="48">
        <v>2221.2658000000001</v>
      </c>
      <c r="EH48" s="48">
        <v>2221.2658000000001</v>
      </c>
      <c r="EI48" s="48">
        <v>2221.2658000000001</v>
      </c>
      <c r="EJ48" s="48">
        <v>2221.2658000000001</v>
      </c>
      <c r="EK48" s="48">
        <v>2221.2658000000001</v>
      </c>
      <c r="EL48" s="48">
        <v>2221.2658000000001</v>
      </c>
      <c r="EM48" s="48">
        <v>2221.2658000000001</v>
      </c>
      <c r="EN48" s="48">
        <v>2221.2658000000001</v>
      </c>
      <c r="EO48" s="48">
        <v>2221.2658000000001</v>
      </c>
      <c r="EP48" s="48">
        <v>2221.2658000000001</v>
      </c>
      <c r="EQ48" s="48">
        <v>2221.2658000000001</v>
      </c>
      <c r="ER48" s="48">
        <v>2221.2658000000001</v>
      </c>
      <c r="ES48" s="48">
        <v>2221.2658000000001</v>
      </c>
      <c r="ET48" s="48">
        <v>2221.2658000000001</v>
      </c>
      <c r="EU48" s="48">
        <v>2221.2658000000001</v>
      </c>
      <c r="EV48" s="48">
        <v>2221.2658000000001</v>
      </c>
      <c r="EW48" s="48">
        <v>2221.2658000000001</v>
      </c>
      <c r="EX48" s="48">
        <v>2221.2658000000001</v>
      </c>
      <c r="EY48" s="48">
        <v>2221.2658000000001</v>
      </c>
      <c r="EZ48" s="48">
        <v>2221.2658000000001</v>
      </c>
      <c r="FA48" s="48">
        <v>2221.2658000000001</v>
      </c>
      <c r="FB48" s="48">
        <v>2221.2658000000001</v>
      </c>
      <c r="FC48" s="48">
        <v>2221.2658000000001</v>
      </c>
      <c r="FD48" s="48">
        <v>2221.2658000000001</v>
      </c>
      <c r="FE48" s="48">
        <v>2221.2658000000001</v>
      </c>
      <c r="FF48" s="48">
        <v>2221.2658000000001</v>
      </c>
      <c r="FG48" s="48">
        <v>2221.2658000000001</v>
      </c>
      <c r="FH48" s="48">
        <v>2221.2658000000001</v>
      </c>
      <c r="FI48" s="48">
        <v>2221.2658000000001</v>
      </c>
      <c r="FJ48" s="48">
        <v>2221.2658000000001</v>
      </c>
      <c r="FK48" s="48">
        <v>2221.2658000000001</v>
      </c>
      <c r="FL48" s="48">
        <v>2221.2658000000001</v>
      </c>
      <c r="FM48" s="48">
        <v>2221.2658000000001</v>
      </c>
      <c r="FN48" s="48">
        <v>2221.2658000000001</v>
      </c>
      <c r="FO48" s="48">
        <v>2221.2658000000001</v>
      </c>
      <c r="FP48" s="48">
        <v>2221.2658000000001</v>
      </c>
      <c r="FQ48" s="48">
        <v>2221.2658000000001</v>
      </c>
      <c r="FR48" s="48">
        <v>2221.2658000000001</v>
      </c>
      <c r="FS48" s="48">
        <v>2221.2658000000001</v>
      </c>
      <c r="FT48" s="48">
        <v>2221.2658000000001</v>
      </c>
      <c r="FU48" s="48">
        <v>2221.2658000000001</v>
      </c>
      <c r="FV48" s="48">
        <v>2221.2658000000001</v>
      </c>
      <c r="FW48" s="48">
        <v>2221.2658000000001</v>
      </c>
      <c r="FX48" s="48">
        <v>2221.2658000000001</v>
      </c>
      <c r="FY48" s="48">
        <v>2221.2658000000001</v>
      </c>
      <c r="FZ48" s="48">
        <v>2221.2658000000001</v>
      </c>
      <c r="GA48" s="48">
        <v>2221.2658000000001</v>
      </c>
      <c r="GB48" s="48">
        <v>2252.8333333333335</v>
      </c>
      <c r="GC48" s="48">
        <v>2252.8333333333335</v>
      </c>
      <c r="GD48" s="48">
        <v>2252.8333333333335</v>
      </c>
      <c r="GE48" s="48">
        <v>2252.8333333333335</v>
      </c>
      <c r="GF48" s="48">
        <v>2252.8333333333335</v>
      </c>
      <c r="GG48" s="48">
        <v>2252.8333333333335</v>
      </c>
      <c r="GH48" s="48">
        <v>2252.8333333333335</v>
      </c>
      <c r="GI48" s="48">
        <v>2252.8333333333335</v>
      </c>
      <c r="GJ48" s="48">
        <v>2252.8333333333335</v>
      </c>
      <c r="GK48" s="48">
        <v>2252.8333333333335</v>
      </c>
      <c r="GL48" s="48">
        <v>2252.8333333333335</v>
      </c>
      <c r="GM48" s="48">
        <v>2252.8333333333335</v>
      </c>
      <c r="GN48" s="48">
        <v>2252.8333333333335</v>
      </c>
      <c r="GO48" s="48">
        <v>2252.8333333333335</v>
      </c>
      <c r="GP48" s="48">
        <v>2252.8333333333335</v>
      </c>
      <c r="GQ48" s="48">
        <v>2252.8333333333335</v>
      </c>
      <c r="GR48" s="48">
        <v>2252.8333333333335</v>
      </c>
      <c r="GS48" s="48">
        <v>2252.8333333333335</v>
      </c>
      <c r="GT48" s="48">
        <v>2252.8333333333335</v>
      </c>
      <c r="GU48" s="48">
        <v>2252.8333333333335</v>
      </c>
      <c r="GV48" s="48">
        <v>2252.8333333333335</v>
      </c>
      <c r="GW48" s="48">
        <v>2252.8333333333335</v>
      </c>
      <c r="GX48" s="48">
        <v>2252.8333333333335</v>
      </c>
      <c r="GY48" s="48">
        <v>2252.8333333333335</v>
      </c>
      <c r="GZ48" s="48">
        <v>2252.8333333333335</v>
      </c>
      <c r="HA48" s="48">
        <v>2252.8333333333335</v>
      </c>
      <c r="HB48" s="48">
        <v>2252.8333333333335</v>
      </c>
      <c r="HC48" s="48">
        <v>2252.8333333333335</v>
      </c>
      <c r="HD48" s="48">
        <v>2252.8333333333335</v>
      </c>
      <c r="HE48" s="48">
        <v>2252.8333333333335</v>
      </c>
      <c r="HF48" s="48">
        <v>2252.8333333333335</v>
      </c>
      <c r="HG48" s="48">
        <v>2252.8333333333335</v>
      </c>
      <c r="HH48" s="48">
        <v>2252.8333333333335</v>
      </c>
      <c r="HI48" s="48">
        <v>2252.8333333333335</v>
      </c>
      <c r="HJ48" s="48">
        <v>2252.8333333333335</v>
      </c>
      <c r="HK48" s="48">
        <v>2252.8333333333335</v>
      </c>
      <c r="HL48" s="48">
        <v>2252.8333333333335</v>
      </c>
      <c r="HM48" s="48">
        <v>2252.8333333333335</v>
      </c>
      <c r="HN48" s="48">
        <v>2252.8333333333335</v>
      </c>
      <c r="HO48" s="48">
        <v>2252.8333333333335</v>
      </c>
      <c r="HP48" s="48">
        <v>2252.8333333333335</v>
      </c>
      <c r="HQ48" s="48">
        <v>2252.8333333333335</v>
      </c>
      <c r="HR48" s="48">
        <v>2252.8333333333335</v>
      </c>
      <c r="HS48" s="48">
        <v>2252.8333333333335</v>
      </c>
      <c r="HT48" s="48">
        <v>2252.8333333333335</v>
      </c>
      <c r="HU48" s="48">
        <v>2252.8333333333335</v>
      </c>
      <c r="HV48" s="48">
        <v>2252.8333333333335</v>
      </c>
      <c r="HW48" s="48">
        <v>2252.8333333333335</v>
      </c>
      <c r="HX48" s="48">
        <v>2252.8333333333335</v>
      </c>
      <c r="HY48" s="48">
        <v>2252.8333333333335</v>
      </c>
      <c r="HZ48" s="48">
        <v>2252.8333333333335</v>
      </c>
      <c r="IA48" s="48">
        <v>2252.8333333333335</v>
      </c>
      <c r="IB48" s="48">
        <v>2252.8333333333335</v>
      </c>
      <c r="IC48" s="48">
        <v>2252.8333333333335</v>
      </c>
      <c r="ID48" s="48">
        <v>2252.8333333333335</v>
      </c>
      <c r="IE48" s="48">
        <v>2252.8333333333335</v>
      </c>
      <c r="IF48" s="48">
        <v>2252.8333333333335</v>
      </c>
      <c r="IG48" s="48">
        <v>2252.8333333333335</v>
      </c>
      <c r="IH48" s="48">
        <v>2252.8333333333335</v>
      </c>
      <c r="II48" s="48">
        <v>2252.8333333333335</v>
      </c>
      <c r="IJ48" s="48">
        <v>2252.8333333333335</v>
      </c>
      <c r="IK48" s="48">
        <v>2252.8333333333335</v>
      </c>
      <c r="IL48" s="48">
        <v>2752.4322999999999</v>
      </c>
      <c r="IM48" s="48">
        <v>2752.4322999999999</v>
      </c>
      <c r="IN48" s="48">
        <v>2752.4322999999999</v>
      </c>
      <c r="IO48" s="48">
        <v>2752.4322999999999</v>
      </c>
      <c r="IP48" s="48">
        <v>2752.4322999999999</v>
      </c>
      <c r="IQ48" s="48">
        <v>2752.4322999999999</v>
      </c>
      <c r="IR48" s="48">
        <v>2752.4322999999999</v>
      </c>
      <c r="IS48" s="48">
        <v>2752.4322999999999</v>
      </c>
      <c r="IT48" s="48">
        <v>2752.4322999999999</v>
      </c>
      <c r="IU48" s="48">
        <v>2752.4322999999999</v>
      </c>
      <c r="IV48" s="48">
        <v>2752.4322999999999</v>
      </c>
      <c r="IW48" s="48">
        <v>2752.4322999999999</v>
      </c>
      <c r="IX48" s="48">
        <v>2752.4322999999999</v>
      </c>
      <c r="IY48" s="48">
        <v>2752.4322999999999</v>
      </c>
      <c r="IZ48" s="48">
        <v>2752.4322999999999</v>
      </c>
      <c r="JA48" s="48">
        <v>2752.4322999999999</v>
      </c>
      <c r="JB48" s="48">
        <v>2752.4322999999999</v>
      </c>
      <c r="JC48" s="48">
        <v>2752.4322999999999</v>
      </c>
      <c r="JD48" s="48">
        <v>2752.4322999999999</v>
      </c>
      <c r="JE48" s="48">
        <v>2752.4322999999999</v>
      </c>
      <c r="JF48" s="48">
        <v>2752.4322999999999</v>
      </c>
      <c r="JG48" s="48">
        <v>2752.4322999999999</v>
      </c>
      <c r="JH48" s="48">
        <v>2752.4322999999999</v>
      </c>
      <c r="JI48" s="48">
        <v>2752.4322999999999</v>
      </c>
      <c r="JJ48" s="48">
        <v>2752.4322999999999</v>
      </c>
      <c r="JK48" s="48">
        <v>2752.4322999999999</v>
      </c>
      <c r="JL48" s="48">
        <v>2752.4322999999999</v>
      </c>
      <c r="JM48" s="48">
        <v>2752.4322999999999</v>
      </c>
      <c r="JN48" s="48">
        <v>2752.4322999999999</v>
      </c>
      <c r="JO48" s="48">
        <v>2752.4322999999999</v>
      </c>
      <c r="JP48" s="48">
        <v>2752.4322999999999</v>
      </c>
      <c r="JQ48" s="48">
        <v>2752.4322999999999</v>
      </c>
      <c r="JR48" s="48">
        <v>2752.4322999999999</v>
      </c>
      <c r="JS48" s="48">
        <v>2752.4322999999999</v>
      </c>
      <c r="JT48" s="48">
        <v>2752.4322999999999</v>
      </c>
      <c r="JU48" s="48">
        <v>2752.4322999999999</v>
      </c>
      <c r="JV48" s="48">
        <v>2752.4322999999999</v>
      </c>
      <c r="JW48" s="48">
        <v>2752.4322999999999</v>
      </c>
      <c r="JX48" s="48">
        <v>2752.4322999999999</v>
      </c>
      <c r="JY48" s="48">
        <v>2752.4322999999999</v>
      </c>
      <c r="JZ48" s="48">
        <v>2752.4322999999999</v>
      </c>
      <c r="KA48" s="48">
        <v>2752.4322999999999</v>
      </c>
      <c r="KB48" s="48">
        <v>2752.4322999999999</v>
      </c>
      <c r="KC48" s="48">
        <v>2752.4322999999999</v>
      </c>
      <c r="KD48" s="48">
        <v>2752.4322999999999</v>
      </c>
      <c r="KE48" s="48">
        <v>2752.4322999999999</v>
      </c>
      <c r="KF48" s="48">
        <v>2752.4322999999999</v>
      </c>
      <c r="KG48" s="48">
        <v>2752.4322999999999</v>
      </c>
      <c r="KH48" s="48">
        <v>2752.4322999999999</v>
      </c>
      <c r="KI48" s="48">
        <v>2752.4322999999999</v>
      </c>
      <c r="KJ48" s="48">
        <v>2752.4322999999999</v>
      </c>
      <c r="KK48" s="48">
        <v>2752.4322999999999</v>
      </c>
      <c r="KL48" s="48">
        <v>2752.4322999999999</v>
      </c>
      <c r="KM48" s="48">
        <v>2752.4322999999999</v>
      </c>
      <c r="KN48" s="48">
        <v>2752.4322999999999</v>
      </c>
      <c r="KO48" s="48">
        <v>2752.4322999999999</v>
      </c>
      <c r="KP48" s="48">
        <v>2752.4322999999999</v>
      </c>
      <c r="KQ48" s="48">
        <v>2752.4322999999999</v>
      </c>
      <c r="KR48" s="48">
        <v>2752.4322999999999</v>
      </c>
      <c r="KS48" s="48">
        <v>2752.4322999999999</v>
      </c>
      <c r="KT48" s="48">
        <v>2752.4322999999999</v>
      </c>
      <c r="KU48" s="48">
        <v>2965.7937999999999</v>
      </c>
      <c r="KV48" s="48">
        <v>2965.7937999999999</v>
      </c>
      <c r="KW48" s="48">
        <v>2965.7937999999999</v>
      </c>
      <c r="KX48" s="48">
        <v>2965.7937999999999</v>
      </c>
      <c r="KY48" s="48">
        <v>2965.7937999999999</v>
      </c>
      <c r="KZ48" s="48">
        <v>2965.7937999999999</v>
      </c>
      <c r="LA48" s="48">
        <v>2965.7937999999999</v>
      </c>
      <c r="LB48" s="48">
        <v>2965.7937999999999</v>
      </c>
      <c r="LC48" s="48">
        <v>2965.7937999999999</v>
      </c>
      <c r="LD48" s="48">
        <v>2965.7937999999999</v>
      </c>
      <c r="LE48" s="48">
        <v>2965.7937999999999</v>
      </c>
      <c r="LF48" s="48">
        <v>2965.7937999999999</v>
      </c>
      <c r="LG48" s="48">
        <v>2965.7937999999999</v>
      </c>
      <c r="LH48" s="48">
        <v>2965.7937999999999</v>
      </c>
      <c r="LI48" s="48">
        <v>2965.7937999999999</v>
      </c>
      <c r="LJ48" s="48">
        <v>2965.7937999999999</v>
      </c>
      <c r="LK48" s="48">
        <v>2965.7937999999999</v>
      </c>
      <c r="LL48" s="48">
        <v>2965.7937999999999</v>
      </c>
      <c r="LM48" s="48">
        <v>2965.7937999999999</v>
      </c>
      <c r="LN48" s="48">
        <v>2965.7937999999999</v>
      </c>
      <c r="LO48" s="48">
        <v>2965.7937999999999</v>
      </c>
      <c r="LP48" s="48">
        <v>2965.7937999999999</v>
      </c>
      <c r="LQ48" s="48">
        <v>2965.7937999999999</v>
      </c>
      <c r="LR48" s="48">
        <v>2965.7937999999999</v>
      </c>
      <c r="LS48" s="48">
        <v>2965.7937999999999</v>
      </c>
      <c r="LT48" s="48">
        <v>2965.7937999999999</v>
      </c>
      <c r="LU48" s="48">
        <v>2965.7937999999999</v>
      </c>
      <c r="LV48" s="48">
        <v>2965.7937999999999</v>
      </c>
      <c r="LW48" s="48">
        <v>2965.7937999999999</v>
      </c>
      <c r="LX48" s="48"/>
      <c r="LY48" s="48"/>
      <c r="LZ48" s="48">
        <v>2965.7937999999999</v>
      </c>
      <c r="MA48" s="48">
        <v>2965.7937999999999</v>
      </c>
      <c r="MB48" s="48">
        <v>2965.7937999999999</v>
      </c>
      <c r="MC48" s="48">
        <v>2965.7937999999999</v>
      </c>
      <c r="MD48" s="48">
        <v>2965.7937999999999</v>
      </c>
      <c r="ME48" s="48"/>
      <c r="MF48" s="48"/>
      <c r="MG48" s="48">
        <v>2965.7937999999999</v>
      </c>
      <c r="MH48" s="48">
        <v>2965.7937999999999</v>
      </c>
      <c r="MI48" s="48">
        <v>2965.7937999999999</v>
      </c>
      <c r="MJ48" s="48">
        <v>2965.7937999999999</v>
      </c>
      <c r="MK48" s="48">
        <v>2965.7937999999999</v>
      </c>
      <c r="ML48" s="48">
        <v>2965.7937999999999</v>
      </c>
      <c r="MM48" s="48">
        <v>2965.7937999999999</v>
      </c>
      <c r="MN48" s="48">
        <v>2965.7937999999999</v>
      </c>
      <c r="MO48" s="48">
        <v>2965.7937999999999</v>
      </c>
      <c r="MP48" s="48">
        <v>2965.7937999999999</v>
      </c>
      <c r="MQ48" s="48">
        <v>2965.7937999999999</v>
      </c>
      <c r="MR48" s="48">
        <v>2965.7937999999999</v>
      </c>
      <c r="MS48" s="48">
        <v>2965.7937999999999</v>
      </c>
      <c r="MT48" s="48">
        <v>2965.7937999999999</v>
      </c>
      <c r="MU48" s="48">
        <v>2965.7937999999999</v>
      </c>
      <c r="MV48" s="48">
        <v>2965.7937999999999</v>
      </c>
      <c r="MW48" s="48">
        <v>2965.7937999999999</v>
      </c>
      <c r="MX48" s="48">
        <v>2965.7937999999999</v>
      </c>
      <c r="MY48" s="48">
        <v>2965.7937999999999</v>
      </c>
      <c r="MZ48" s="48">
        <v>2965.7937999999999</v>
      </c>
      <c r="NA48" s="48">
        <v>2965.7937999999999</v>
      </c>
      <c r="NB48" s="48">
        <v>2965.7937999999999</v>
      </c>
      <c r="NC48" s="48">
        <v>2965.7937999999999</v>
      </c>
    </row>
    <row r="49" spans="1:367" x14ac:dyDescent="0.25">
      <c r="A49" s="26" t="s">
        <v>171</v>
      </c>
      <c r="B49" s="32">
        <v>2791.7604166666665</v>
      </c>
      <c r="C49" s="32">
        <v>2791.7604166666665</v>
      </c>
      <c r="D49" s="32">
        <v>2791.7604166666665</v>
      </c>
      <c r="E49" s="32">
        <v>2791.7604166666665</v>
      </c>
      <c r="F49" s="32">
        <v>2791.7604166666665</v>
      </c>
      <c r="G49" s="32">
        <v>2791.7604166666665</v>
      </c>
      <c r="H49" s="32">
        <v>2791.7604166666665</v>
      </c>
      <c r="I49" s="32">
        <v>2791.7604166666665</v>
      </c>
      <c r="J49" s="32">
        <v>2791.7604166666665</v>
      </c>
      <c r="K49" s="32">
        <v>2791.7604166666665</v>
      </c>
      <c r="L49" s="32">
        <v>2791.7604166666665</v>
      </c>
      <c r="M49" s="32">
        <v>2791.7604166666665</v>
      </c>
      <c r="N49" s="32">
        <v>2791.7604166666665</v>
      </c>
      <c r="O49" s="32">
        <v>2791.7604166666665</v>
      </c>
      <c r="P49" s="32">
        <v>2791.7604166666665</v>
      </c>
      <c r="Q49" s="32">
        <v>2791.7604166666665</v>
      </c>
      <c r="R49" s="32">
        <v>2791.7604166666665</v>
      </c>
      <c r="S49" s="32">
        <v>2791.7604166666665</v>
      </c>
      <c r="T49" s="32">
        <v>2791.7604166666665</v>
      </c>
      <c r="U49" s="32">
        <v>2791.7604166666665</v>
      </c>
      <c r="V49" s="32">
        <v>2791.7604166666665</v>
      </c>
      <c r="W49" s="32">
        <v>2791.7604166666665</v>
      </c>
      <c r="X49" s="32">
        <v>2791.7604166666665</v>
      </c>
      <c r="Y49" s="32">
        <v>2791.7604166666665</v>
      </c>
      <c r="Z49" s="32">
        <v>2791.7604166666665</v>
      </c>
      <c r="AA49" s="32">
        <v>2791.7604166666665</v>
      </c>
      <c r="AB49" s="32">
        <v>2791.7604166666665</v>
      </c>
      <c r="AC49" s="32">
        <v>2791.7604166666665</v>
      </c>
      <c r="AD49" s="32">
        <v>2791.7604166666665</v>
      </c>
      <c r="AE49" s="32">
        <v>2791.7604166666665</v>
      </c>
      <c r="AF49" s="32">
        <v>2791.7604166666665</v>
      </c>
      <c r="AG49" s="32">
        <v>2791.7604166666665</v>
      </c>
      <c r="AH49" s="32">
        <v>2791.7604166666665</v>
      </c>
      <c r="AI49" s="32">
        <v>2791.7604166666665</v>
      </c>
      <c r="AJ49" s="32">
        <v>2791.7604166666665</v>
      </c>
      <c r="AK49" s="32">
        <v>2791.7604166666665</v>
      </c>
      <c r="AL49" s="32">
        <v>2791.7604166666665</v>
      </c>
      <c r="AM49" s="32">
        <v>2791.7604166666665</v>
      </c>
      <c r="AN49" s="32">
        <v>2791.7604166666665</v>
      </c>
      <c r="AO49" s="32">
        <v>2791.7604166666665</v>
      </c>
      <c r="AP49" s="32">
        <v>2791.7604166666665</v>
      </c>
      <c r="AQ49" s="32">
        <v>2791.7604166666665</v>
      </c>
      <c r="AR49" s="32">
        <v>2791.7604166666702</v>
      </c>
      <c r="AS49" s="32">
        <v>2791.7604166666702</v>
      </c>
      <c r="AT49" s="32">
        <v>2791.7604166666702</v>
      </c>
      <c r="AU49" s="32">
        <v>2791.7604166666702</v>
      </c>
      <c r="AV49" s="32">
        <v>2791.7604166666702</v>
      </c>
      <c r="AW49" s="32">
        <v>2791.7604166666702</v>
      </c>
      <c r="AX49" s="32">
        <v>2791.7604166666702</v>
      </c>
      <c r="AY49" s="32">
        <v>2791.7604166666702</v>
      </c>
      <c r="AZ49" s="32">
        <v>2791.7604166666702</v>
      </c>
      <c r="BA49" s="32">
        <v>2791.7604166666702</v>
      </c>
      <c r="BB49" s="32">
        <v>2791.7604166666702</v>
      </c>
      <c r="BC49" s="32">
        <v>2791.7604166666702</v>
      </c>
      <c r="BD49" s="32">
        <v>2791.7604166666702</v>
      </c>
      <c r="BE49" s="32">
        <v>2791.7604166666702</v>
      </c>
      <c r="BF49" s="32">
        <v>2791.7604166666702</v>
      </c>
      <c r="BG49" s="91">
        <v>2791.7604166666702</v>
      </c>
      <c r="BH49" s="32">
        <v>2791.7604166666702</v>
      </c>
      <c r="BI49" s="65">
        <v>2791.7604166666702</v>
      </c>
      <c r="BJ49" s="32">
        <v>2560</v>
      </c>
      <c r="BK49" s="32">
        <v>2560</v>
      </c>
      <c r="BL49" s="32">
        <v>2560</v>
      </c>
      <c r="BM49" s="32">
        <v>2560</v>
      </c>
      <c r="BN49" s="32">
        <v>2560</v>
      </c>
      <c r="BO49" s="32">
        <v>2560</v>
      </c>
      <c r="BP49" s="32">
        <v>2560</v>
      </c>
      <c r="BQ49" s="32">
        <v>2560</v>
      </c>
      <c r="BR49" s="32">
        <v>2560</v>
      </c>
      <c r="BS49" s="32">
        <v>2560</v>
      </c>
      <c r="BT49" s="32">
        <v>2560</v>
      </c>
      <c r="BU49" s="32">
        <v>2560</v>
      </c>
      <c r="BV49" s="32">
        <v>2560</v>
      </c>
      <c r="BW49" s="32">
        <v>2560</v>
      </c>
      <c r="BX49" s="32">
        <v>2560</v>
      </c>
      <c r="BY49" s="32">
        <v>2560</v>
      </c>
      <c r="BZ49" s="32">
        <v>2560</v>
      </c>
      <c r="CA49" s="32">
        <v>2560</v>
      </c>
      <c r="CB49" s="32">
        <v>2560</v>
      </c>
      <c r="CC49" s="32">
        <v>2560</v>
      </c>
      <c r="CD49" s="32">
        <v>2560</v>
      </c>
      <c r="CE49" s="32">
        <v>2560</v>
      </c>
      <c r="CF49" s="32">
        <v>2560</v>
      </c>
      <c r="CG49" s="32">
        <v>2560</v>
      </c>
      <c r="CH49" s="32">
        <v>2560</v>
      </c>
      <c r="CI49" s="32">
        <v>2560</v>
      </c>
      <c r="CJ49" s="32">
        <v>2560</v>
      </c>
      <c r="CK49" s="32">
        <v>2560</v>
      </c>
      <c r="CL49" s="32">
        <v>2560</v>
      </c>
      <c r="CM49" s="32">
        <v>2560</v>
      </c>
      <c r="CN49" s="32">
        <v>2560</v>
      </c>
      <c r="CO49" s="32">
        <v>2560</v>
      </c>
      <c r="CP49" s="32">
        <v>2560</v>
      </c>
      <c r="CQ49" s="32">
        <v>2560</v>
      </c>
      <c r="CR49" s="32">
        <v>2560</v>
      </c>
      <c r="CS49" s="32">
        <v>2560</v>
      </c>
      <c r="CT49" s="32">
        <v>2560</v>
      </c>
      <c r="CU49" s="32">
        <v>2560</v>
      </c>
      <c r="CV49" s="32">
        <v>2560</v>
      </c>
      <c r="CW49" s="32">
        <v>2560</v>
      </c>
      <c r="CX49" s="32">
        <v>2560</v>
      </c>
      <c r="CY49" s="32">
        <v>2560</v>
      </c>
      <c r="CZ49" s="32">
        <v>2560</v>
      </c>
      <c r="DA49" s="32">
        <v>2560</v>
      </c>
      <c r="DB49" s="32">
        <v>2560</v>
      </c>
      <c r="DC49" s="32">
        <v>2560</v>
      </c>
      <c r="DD49" s="32">
        <v>2560</v>
      </c>
      <c r="DE49" s="32">
        <v>2560</v>
      </c>
      <c r="DF49" s="32">
        <v>2560</v>
      </c>
      <c r="DG49" s="32">
        <v>2560</v>
      </c>
      <c r="DH49" s="32">
        <v>2560</v>
      </c>
      <c r="DI49" s="32">
        <v>2560</v>
      </c>
      <c r="DJ49" s="32">
        <v>2560</v>
      </c>
      <c r="DK49" s="32">
        <v>2560</v>
      </c>
      <c r="DL49" s="32">
        <v>2560</v>
      </c>
      <c r="DM49" s="32">
        <v>2560</v>
      </c>
      <c r="DN49" s="32">
        <v>2560</v>
      </c>
      <c r="DO49" s="32">
        <v>2560</v>
      </c>
      <c r="DP49" s="32">
        <v>2560</v>
      </c>
      <c r="DQ49" s="32">
        <v>2560</v>
      </c>
      <c r="DR49" s="32">
        <v>2560</v>
      </c>
      <c r="DS49" s="32">
        <v>2408.0364444444444</v>
      </c>
      <c r="DT49" s="32">
        <v>2408.0364444444444</v>
      </c>
      <c r="DU49" s="32">
        <v>2408.0364444444444</v>
      </c>
      <c r="DV49" s="32">
        <v>2408.0364444444444</v>
      </c>
      <c r="DW49" s="32">
        <v>2408.0364444444444</v>
      </c>
      <c r="DX49" s="32">
        <v>2408.0364444444444</v>
      </c>
      <c r="DY49" s="32">
        <v>2408.0364444444444</v>
      </c>
      <c r="DZ49" s="32">
        <v>2408.0364444444444</v>
      </c>
      <c r="EA49" s="32">
        <v>2408.0364444444444</v>
      </c>
      <c r="EB49" s="32">
        <v>2408.0364444444444</v>
      </c>
      <c r="EC49" s="32">
        <v>2408.0364444444444</v>
      </c>
      <c r="ED49" s="32">
        <v>2408.0364444444444</v>
      </c>
      <c r="EE49" s="32">
        <v>2408.0364444444444</v>
      </c>
      <c r="EF49" s="32">
        <v>2408.0364444444444</v>
      </c>
      <c r="EG49" s="32">
        <v>2408.0364444444444</v>
      </c>
      <c r="EH49" s="32">
        <v>2408.0364444444444</v>
      </c>
      <c r="EI49" s="32">
        <v>2408.0364444444444</v>
      </c>
      <c r="EJ49" s="32">
        <v>2408.0364444444444</v>
      </c>
      <c r="EK49" s="32">
        <v>2408.0364444444444</v>
      </c>
      <c r="EL49" s="32">
        <v>2408.0364444444444</v>
      </c>
      <c r="EM49" s="32">
        <v>2408.0364444444444</v>
      </c>
      <c r="EN49" s="32">
        <v>2408.0364444444444</v>
      </c>
      <c r="EO49" s="32">
        <v>2408.0364444444444</v>
      </c>
      <c r="EP49" s="32">
        <v>2408.0364444444444</v>
      </c>
      <c r="EQ49" s="32">
        <v>2408.0364444444444</v>
      </c>
      <c r="ER49" s="32">
        <v>2408.0364444444444</v>
      </c>
      <c r="ES49" s="32">
        <v>2408.0364444444444</v>
      </c>
      <c r="ET49" s="32">
        <v>2408.0364444444444</v>
      </c>
      <c r="EU49" s="32">
        <v>2408.0364444444444</v>
      </c>
      <c r="EV49" s="32">
        <v>2408.0364444444444</v>
      </c>
      <c r="EW49" s="32">
        <v>2408.0364444444444</v>
      </c>
      <c r="EX49" s="32">
        <v>2408.0364444444444</v>
      </c>
      <c r="EY49" s="32">
        <v>2408.0364444444444</v>
      </c>
      <c r="EZ49" s="32">
        <v>2408.0364444444444</v>
      </c>
      <c r="FA49" s="32">
        <v>2408.0364444444444</v>
      </c>
      <c r="FB49" s="32">
        <v>2408.0364444444444</v>
      </c>
      <c r="FC49" s="32">
        <v>2408.0364444444444</v>
      </c>
      <c r="FD49" s="32">
        <v>2408.0364444444444</v>
      </c>
      <c r="FE49" s="32">
        <v>2408.0364444444444</v>
      </c>
      <c r="FF49" s="32">
        <v>2408.0364444444444</v>
      </c>
      <c r="FG49" s="32">
        <v>2408.0364444444444</v>
      </c>
      <c r="FH49" s="32">
        <v>2408.0364444444444</v>
      </c>
      <c r="FI49" s="32">
        <v>2408.0364444444444</v>
      </c>
      <c r="FJ49" s="32">
        <v>2408.0364444444444</v>
      </c>
      <c r="FK49" s="32">
        <v>2408.0364444444444</v>
      </c>
      <c r="FL49" s="32">
        <v>2408.0364444444444</v>
      </c>
      <c r="FM49" s="32">
        <v>2408.0364444444444</v>
      </c>
      <c r="FN49" s="32">
        <v>2408.0364444444444</v>
      </c>
      <c r="FO49" s="32">
        <v>2408.0364444444444</v>
      </c>
      <c r="FP49" s="32">
        <v>2408.0364444444444</v>
      </c>
      <c r="FQ49" s="32">
        <v>2408.0364444444444</v>
      </c>
      <c r="FR49" s="32">
        <v>2408.0364444444444</v>
      </c>
      <c r="FS49" s="32">
        <v>2408.0364444444444</v>
      </c>
      <c r="FT49" s="32">
        <v>2408.0364444444444</v>
      </c>
      <c r="FU49" s="32">
        <v>2408.0364444444444</v>
      </c>
      <c r="FV49" s="32">
        <v>2408.0364444444444</v>
      </c>
      <c r="FW49" s="32">
        <v>2408.0364444444444</v>
      </c>
      <c r="FX49" s="32">
        <v>2408.0364444444444</v>
      </c>
      <c r="FY49" s="32">
        <v>2408.0364444444444</v>
      </c>
      <c r="FZ49" s="32">
        <v>2408.0364444444444</v>
      </c>
      <c r="GA49" s="32">
        <v>2408.0364444444444</v>
      </c>
      <c r="GB49" s="32">
        <v>2460.5683446293756</v>
      </c>
      <c r="GC49" s="32">
        <v>2460.5683446293756</v>
      </c>
      <c r="GD49" s="32">
        <v>2460.5683446293756</v>
      </c>
      <c r="GE49" s="32">
        <v>2460.5683446293756</v>
      </c>
      <c r="GF49" s="32">
        <v>2460.5683446293756</v>
      </c>
      <c r="GG49" s="32">
        <v>2460.5683446293756</v>
      </c>
      <c r="GH49" s="32">
        <v>2460.5683446293756</v>
      </c>
      <c r="GI49" s="32">
        <v>2460.5683446293756</v>
      </c>
      <c r="GJ49" s="32">
        <v>2460.5683446293756</v>
      </c>
      <c r="GK49" s="32">
        <v>2460.5683446293756</v>
      </c>
      <c r="GL49" s="32">
        <v>2460.5683446293756</v>
      </c>
      <c r="GM49" s="32">
        <v>2460.5683446293756</v>
      </c>
      <c r="GN49" s="32">
        <v>2460.5683446293756</v>
      </c>
      <c r="GO49" s="32">
        <v>2460.5683446293756</v>
      </c>
      <c r="GP49" s="32">
        <v>2460.5683446293756</v>
      </c>
      <c r="GQ49" s="32">
        <v>2460.5683446293756</v>
      </c>
      <c r="GR49" s="32">
        <v>2460.5683446293756</v>
      </c>
      <c r="GS49" s="32">
        <v>2460.5683446293756</v>
      </c>
      <c r="GT49" s="32">
        <v>2460.5683446293756</v>
      </c>
      <c r="GU49" s="32">
        <v>2460.5683446293756</v>
      </c>
      <c r="GV49" s="32">
        <v>2460.5683446293756</v>
      </c>
      <c r="GW49" s="32">
        <v>2460.5683446293756</v>
      </c>
      <c r="GX49" s="32">
        <v>2460.5683446293756</v>
      </c>
      <c r="GY49" s="32">
        <v>2460.5683446293756</v>
      </c>
      <c r="GZ49" s="32">
        <v>2460.5683446293756</v>
      </c>
      <c r="HA49" s="32">
        <v>2460.5683446293756</v>
      </c>
      <c r="HB49" s="32">
        <v>2460.5683446293756</v>
      </c>
      <c r="HC49" s="32">
        <v>2460.5683446293756</v>
      </c>
      <c r="HD49" s="32">
        <v>2460.5683446293756</v>
      </c>
      <c r="HE49" s="32">
        <v>2460.5683446293756</v>
      </c>
      <c r="HF49" s="32">
        <v>2460.5683446293756</v>
      </c>
      <c r="HG49" s="32">
        <v>2460.5683446293756</v>
      </c>
      <c r="HH49" s="32">
        <v>2460.5683446293756</v>
      </c>
      <c r="HI49" s="32">
        <v>2460.5683446293756</v>
      </c>
      <c r="HJ49" s="32">
        <v>2460.5683446293756</v>
      </c>
      <c r="HK49" s="32">
        <v>2460.5683446293756</v>
      </c>
      <c r="HL49" s="32">
        <v>2460.5683446293756</v>
      </c>
      <c r="HM49" s="32">
        <v>2460.5683446293756</v>
      </c>
      <c r="HN49" s="32">
        <v>2460.5683446293756</v>
      </c>
      <c r="HO49" s="32">
        <v>2460.5683446293756</v>
      </c>
      <c r="HP49" s="32">
        <v>2460.5683446293756</v>
      </c>
      <c r="HQ49" s="32">
        <v>2460.5683446293756</v>
      </c>
      <c r="HR49" s="32">
        <v>2460.5683446293756</v>
      </c>
      <c r="HS49" s="32">
        <v>2460.5683446293756</v>
      </c>
      <c r="HT49" s="32">
        <v>2460.5683446293756</v>
      </c>
      <c r="HU49" s="32">
        <v>2460.5683446293756</v>
      </c>
      <c r="HV49" s="32">
        <v>2460.5683446293756</v>
      </c>
      <c r="HW49" s="32">
        <v>2460.5683446293756</v>
      </c>
      <c r="HX49" s="32">
        <v>2460.5683446293756</v>
      </c>
      <c r="HY49" s="32">
        <v>2460.5683446293756</v>
      </c>
      <c r="HZ49" s="32">
        <v>2460.5683446293756</v>
      </c>
      <c r="IA49" s="32">
        <v>2460.5683446293756</v>
      </c>
      <c r="IB49" s="32">
        <v>2460.5683446293756</v>
      </c>
      <c r="IC49" s="32">
        <v>2460.5683446293756</v>
      </c>
      <c r="ID49" s="32">
        <v>2460.5683446293756</v>
      </c>
      <c r="IE49" s="32">
        <v>2460.5683446293756</v>
      </c>
      <c r="IF49" s="32">
        <v>2460.5683446293756</v>
      </c>
      <c r="IG49" s="32">
        <v>2460.5683446293756</v>
      </c>
      <c r="IH49" s="32">
        <v>2460.5683446293756</v>
      </c>
      <c r="II49" s="32">
        <v>2460.5683446293756</v>
      </c>
      <c r="IJ49" s="32">
        <v>2460.5683446293756</v>
      </c>
      <c r="IK49" s="32">
        <v>2460.5683446293756</v>
      </c>
      <c r="IL49" s="32">
        <v>3043.9551999999999</v>
      </c>
      <c r="IM49" s="32">
        <v>3043.9551999999999</v>
      </c>
      <c r="IN49" s="32">
        <v>3043.9551999999999</v>
      </c>
      <c r="IO49" s="32">
        <v>3043.9551999999999</v>
      </c>
      <c r="IP49" s="32">
        <v>3043.9551999999999</v>
      </c>
      <c r="IQ49" s="32">
        <v>3043.9551999999999</v>
      </c>
      <c r="IR49" s="32">
        <v>3043.9551999999999</v>
      </c>
      <c r="IS49" s="32">
        <v>3043.9551999999999</v>
      </c>
      <c r="IT49" s="32">
        <v>3043.9551999999999</v>
      </c>
      <c r="IU49" s="32">
        <v>3043.9551999999999</v>
      </c>
      <c r="IV49" s="32">
        <v>3043.9551999999999</v>
      </c>
      <c r="IW49" s="32">
        <v>3043.9551999999999</v>
      </c>
      <c r="IX49" s="32">
        <v>3043.9551999999999</v>
      </c>
      <c r="IY49" s="32">
        <v>3043.9551999999999</v>
      </c>
      <c r="IZ49" s="32">
        <v>3043.9551999999999</v>
      </c>
      <c r="JA49" s="32">
        <v>3043.9551999999999</v>
      </c>
      <c r="JB49" s="32">
        <v>3043.9551999999999</v>
      </c>
      <c r="JC49" s="32">
        <v>3043.9551999999999</v>
      </c>
      <c r="JD49" s="32">
        <v>3043.9551999999999</v>
      </c>
      <c r="JE49" s="32">
        <v>3043.9551999999999</v>
      </c>
      <c r="JF49" s="32">
        <v>3043.9551999999999</v>
      </c>
      <c r="JG49" s="32">
        <v>3043.9551999999999</v>
      </c>
      <c r="JH49" s="32">
        <v>3043.9551999999999</v>
      </c>
      <c r="JI49" s="32">
        <v>3043.9551999999999</v>
      </c>
      <c r="JJ49" s="32">
        <v>3043.9551999999999</v>
      </c>
      <c r="JK49" s="32">
        <v>3043.9551999999999</v>
      </c>
      <c r="JL49" s="32">
        <v>3043.9551999999999</v>
      </c>
      <c r="JM49" s="32">
        <v>3043.9551999999999</v>
      </c>
      <c r="JN49" s="32">
        <v>3043.9551999999999</v>
      </c>
      <c r="JO49" s="32">
        <v>3043.9551999999999</v>
      </c>
      <c r="JP49" s="32">
        <v>3043.9551999999999</v>
      </c>
      <c r="JQ49" s="32">
        <v>3043.9551999999999</v>
      </c>
      <c r="JR49" s="32">
        <v>3043.9551999999999</v>
      </c>
      <c r="JS49" s="32">
        <v>3043.9551999999999</v>
      </c>
      <c r="JT49" s="32">
        <v>3043.9551999999999</v>
      </c>
      <c r="JU49" s="32">
        <v>3043.9551999999999</v>
      </c>
      <c r="JV49" s="32">
        <v>3043.9551999999999</v>
      </c>
      <c r="JW49" s="32">
        <v>3043.9551999999999</v>
      </c>
      <c r="JX49" s="32">
        <v>3043.9551999999999</v>
      </c>
      <c r="JY49" s="32">
        <v>3043.9551999999999</v>
      </c>
      <c r="JZ49" s="32">
        <v>3043.9551999999999</v>
      </c>
      <c r="KA49" s="32">
        <v>3043.9551999999999</v>
      </c>
      <c r="KB49" s="32">
        <v>3043.9551999999999</v>
      </c>
      <c r="KC49" s="32">
        <v>3043.9551999999999</v>
      </c>
      <c r="KD49" s="32">
        <v>3043.9551999999999</v>
      </c>
      <c r="KE49" s="32">
        <v>3043.9551999999999</v>
      </c>
      <c r="KF49" s="32">
        <v>3043.9551999999999</v>
      </c>
      <c r="KG49" s="32">
        <v>3043.9551999999999</v>
      </c>
      <c r="KH49" s="32">
        <v>3043.9551999999999</v>
      </c>
      <c r="KI49" s="32">
        <v>3043.9551999999999</v>
      </c>
      <c r="KJ49" s="32">
        <v>3043.9551999999999</v>
      </c>
      <c r="KK49" s="32">
        <v>3043.9551999999999</v>
      </c>
      <c r="KL49" s="32">
        <v>3043.9551999999999</v>
      </c>
      <c r="KM49" s="32">
        <v>3043.9551999999999</v>
      </c>
      <c r="KN49" s="32">
        <v>3043.9551999999999</v>
      </c>
      <c r="KO49" s="32">
        <v>3043.9551999999999</v>
      </c>
      <c r="KP49" s="32">
        <v>3043.9551999999999</v>
      </c>
      <c r="KQ49" s="32">
        <v>3043.9551999999999</v>
      </c>
      <c r="KR49" s="32">
        <v>3043.9551999999999</v>
      </c>
      <c r="KS49" s="32">
        <v>3043.9551999999999</v>
      </c>
      <c r="KT49" s="32">
        <v>3043.9551999999999</v>
      </c>
      <c r="KU49" s="32">
        <v>3243.4866999999999</v>
      </c>
      <c r="KV49" s="32">
        <v>3243.4866999999999</v>
      </c>
      <c r="KW49" s="32">
        <v>3243.4866999999999</v>
      </c>
      <c r="KX49" s="32">
        <v>3243.4866999999999</v>
      </c>
      <c r="KY49" s="32">
        <v>3243.4866999999999</v>
      </c>
      <c r="KZ49" s="32">
        <v>3243.4866999999999</v>
      </c>
      <c r="LA49" s="32">
        <v>3243.4866999999999</v>
      </c>
      <c r="LB49" s="32">
        <v>3243.4866999999999</v>
      </c>
      <c r="LC49" s="32">
        <v>3243.4866999999999</v>
      </c>
      <c r="LD49" s="32">
        <v>3243.4866999999999</v>
      </c>
      <c r="LE49" s="32">
        <v>3243.4866999999999</v>
      </c>
      <c r="LF49" s="32">
        <v>3243.4866999999999</v>
      </c>
      <c r="LG49" s="32">
        <v>3243.4866999999999</v>
      </c>
      <c r="LH49" s="32">
        <v>3243.4866999999999</v>
      </c>
      <c r="LI49" s="32">
        <v>3243.4866999999999</v>
      </c>
      <c r="LJ49" s="32">
        <v>3243.4866999999999</v>
      </c>
      <c r="LK49" s="32">
        <v>3243.4866999999999</v>
      </c>
      <c r="LL49" s="32">
        <v>3243.4866999999999</v>
      </c>
      <c r="LM49" s="32">
        <v>3243.4866999999999</v>
      </c>
      <c r="LN49" s="32">
        <v>3243.4866999999999</v>
      </c>
      <c r="LO49" s="32">
        <v>3243.4866999999999</v>
      </c>
      <c r="LP49" s="32">
        <v>3243.4866999999999</v>
      </c>
      <c r="LQ49" s="32">
        <v>3243.4866999999999</v>
      </c>
      <c r="LR49" s="32">
        <v>3243.4866999999999</v>
      </c>
      <c r="LS49" s="32">
        <v>3243.4866999999999</v>
      </c>
      <c r="LT49" s="32">
        <v>3243.4866999999999</v>
      </c>
      <c r="LU49" s="32">
        <v>3243.4866999999999</v>
      </c>
      <c r="LV49" s="32">
        <v>3243.4866999999999</v>
      </c>
      <c r="LW49" s="32">
        <v>3243.4866999999999</v>
      </c>
      <c r="LX49" s="32"/>
      <c r="LY49" s="32"/>
      <c r="LZ49" s="32">
        <v>3243.4866999999999</v>
      </c>
      <c r="MA49" s="32">
        <v>3243.4866999999999</v>
      </c>
      <c r="MB49" s="32">
        <v>3243.4866999999999</v>
      </c>
      <c r="MC49" s="32">
        <v>3243.4866999999999</v>
      </c>
      <c r="MD49" s="32">
        <v>3243.4866999999999</v>
      </c>
      <c r="ME49" s="32"/>
      <c r="MF49" s="32"/>
      <c r="MG49" s="32">
        <v>3243.4866999999999</v>
      </c>
      <c r="MH49" s="32">
        <v>3243.4866999999999</v>
      </c>
      <c r="MI49" s="32">
        <v>3243.4866999999999</v>
      </c>
      <c r="MJ49" s="32">
        <v>3243.4866999999999</v>
      </c>
      <c r="MK49" s="32">
        <v>3243.4866999999999</v>
      </c>
      <c r="ML49" s="32">
        <v>3243.4866999999999</v>
      </c>
      <c r="MM49" s="32">
        <v>3243.4866999999999</v>
      </c>
      <c r="MN49" s="32">
        <v>3243.4866999999999</v>
      </c>
      <c r="MO49" s="32">
        <v>3243.4866999999999</v>
      </c>
      <c r="MP49" s="32">
        <v>3243.4866999999999</v>
      </c>
      <c r="MQ49" s="32">
        <v>3243.4866999999999</v>
      </c>
      <c r="MR49" s="32">
        <v>3243.4866999999999</v>
      </c>
      <c r="MS49" s="32">
        <v>3243.4866999999999</v>
      </c>
      <c r="MT49" s="32">
        <v>3243.4866999999999</v>
      </c>
      <c r="MU49" s="32">
        <v>3243.4866999999999</v>
      </c>
      <c r="MV49" s="32">
        <v>3243.4866999999999</v>
      </c>
      <c r="MW49" s="32">
        <v>3243.4866999999999</v>
      </c>
      <c r="MX49" s="32">
        <v>3243.4866999999999</v>
      </c>
      <c r="MY49" s="32">
        <v>3243.4866999999999</v>
      </c>
      <c r="MZ49" s="32">
        <v>3243.4866999999999</v>
      </c>
      <c r="NA49" s="32">
        <v>3243.4866999999999</v>
      </c>
      <c r="NB49" s="32">
        <v>3243.4866999999999</v>
      </c>
      <c r="NC49" s="32">
        <v>3243.4866999999999</v>
      </c>
    </row>
    <row r="50" spans="1:367" x14ac:dyDescent="0.25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92"/>
      <c r="BH50" s="19"/>
      <c r="BI50" s="66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  <c r="CL50" s="19"/>
      <c r="CM50" s="19"/>
      <c r="CN50" s="19"/>
      <c r="CO50" s="19"/>
      <c r="CP50" s="19"/>
      <c r="CQ50" s="19"/>
      <c r="CR50" s="19"/>
      <c r="CS50" s="19"/>
      <c r="CT50" s="19"/>
      <c r="CU50" s="19"/>
      <c r="CV50" s="19"/>
      <c r="CW50" s="19"/>
      <c r="CX50" s="19"/>
      <c r="CY50" s="19"/>
      <c r="CZ50" s="19"/>
      <c r="DA50" s="19"/>
      <c r="DB50" s="19"/>
      <c r="DC50" s="19"/>
      <c r="DD50" s="19"/>
      <c r="DE50" s="19"/>
      <c r="DF50" s="19"/>
      <c r="DG50" s="19"/>
      <c r="DH50" s="19"/>
      <c r="DI50" s="19"/>
      <c r="DJ50" s="19"/>
      <c r="DK50" s="19"/>
      <c r="DL50" s="19"/>
      <c r="DM50" s="19"/>
      <c r="DN50" s="19"/>
      <c r="DO50" s="19"/>
      <c r="DP50" s="19"/>
      <c r="DQ50" s="19"/>
      <c r="DR50" s="19"/>
      <c r="DS50" s="19"/>
      <c r="DT50" s="19"/>
      <c r="DU50" s="19"/>
      <c r="DV50" s="19"/>
      <c r="DW50" s="19"/>
      <c r="DX50" s="19"/>
      <c r="DY50" s="19"/>
      <c r="DZ50" s="19"/>
      <c r="EA50" s="19"/>
      <c r="EB50" s="19"/>
      <c r="EC50" s="19"/>
      <c r="ED50" s="19"/>
      <c r="EE50" s="19"/>
      <c r="EF50" s="19"/>
      <c r="EG50" s="19"/>
      <c r="EH50" s="19"/>
      <c r="EI50" s="19"/>
      <c r="EJ50" s="19"/>
      <c r="EK50" s="19"/>
      <c r="EL50" s="19"/>
      <c r="EM50" s="19"/>
      <c r="EN50" s="19"/>
      <c r="EO50" s="19"/>
      <c r="EP50" s="19"/>
      <c r="EQ50" s="19"/>
      <c r="ER50" s="19"/>
      <c r="ES50" s="19"/>
      <c r="ET50" s="19"/>
      <c r="EU50" s="19"/>
      <c r="EV50" s="19"/>
      <c r="EW50" s="19"/>
      <c r="EX50" s="19"/>
      <c r="EY50" s="19"/>
      <c r="EZ50" s="19"/>
      <c r="FA50" s="19"/>
      <c r="FB50" s="19"/>
      <c r="FC50" s="19"/>
      <c r="FD50" s="19"/>
      <c r="FE50" s="19"/>
      <c r="FF50" s="19"/>
      <c r="FG50" s="19"/>
      <c r="FH50" s="19"/>
      <c r="FI50" s="19"/>
      <c r="FJ50" s="19"/>
      <c r="FK50" s="19"/>
      <c r="FL50" s="19"/>
      <c r="FM50" s="19"/>
      <c r="FN50" s="19"/>
      <c r="FO50" s="19"/>
      <c r="FP50" s="19"/>
      <c r="FQ50" s="19"/>
      <c r="FR50" s="19"/>
      <c r="FS50" s="19"/>
      <c r="FT50" s="19"/>
      <c r="FU50" s="19"/>
      <c r="FV50" s="19"/>
      <c r="FW50" s="19"/>
      <c r="FX50" s="19"/>
      <c r="FY50" s="19"/>
      <c r="FZ50" s="19"/>
      <c r="GA50" s="19"/>
      <c r="GB50" s="19"/>
      <c r="GC50" s="19"/>
      <c r="GD50" s="19"/>
      <c r="GE50" s="19"/>
      <c r="GF50" s="19"/>
      <c r="GG50" s="19"/>
      <c r="GH50" s="19"/>
      <c r="GI50" s="19"/>
      <c r="GJ50" s="19"/>
      <c r="GK50" s="19"/>
      <c r="GL50" s="19"/>
      <c r="GM50" s="19"/>
      <c r="GN50" s="19"/>
      <c r="GO50" s="19"/>
      <c r="GP50" s="19"/>
      <c r="GQ50" s="19"/>
      <c r="GR50" s="19"/>
      <c r="GS50" s="19"/>
      <c r="GT50" s="19"/>
      <c r="GU50" s="19"/>
      <c r="GV50" s="19"/>
      <c r="GW50" s="19"/>
      <c r="GX50" s="19"/>
      <c r="GY50" s="19"/>
      <c r="GZ50" s="19"/>
      <c r="HA50" s="19"/>
      <c r="HB50" s="19"/>
      <c r="HC50" s="19"/>
      <c r="HD50" s="19"/>
      <c r="HE50" s="19"/>
      <c r="HF50" s="19"/>
      <c r="HG50" s="19"/>
      <c r="HH50" s="19"/>
      <c r="HI50" s="19"/>
      <c r="HJ50" s="19"/>
      <c r="HK50" s="19"/>
      <c r="HL50" s="19"/>
      <c r="HM50" s="19"/>
      <c r="HN50" s="19"/>
      <c r="HO50" s="19"/>
      <c r="HP50" s="19"/>
      <c r="HQ50" s="19"/>
      <c r="HR50" s="19"/>
      <c r="HS50" s="19"/>
      <c r="HT50" s="19"/>
      <c r="HU50" s="19"/>
      <c r="HV50" s="19"/>
      <c r="HW50" s="19"/>
      <c r="HX50" s="19"/>
      <c r="HY50" s="19"/>
      <c r="HZ50" s="19"/>
      <c r="IA50" s="19"/>
      <c r="IB50" s="19"/>
      <c r="IC50" s="19"/>
      <c r="ID50" s="19"/>
      <c r="IE50" s="19"/>
      <c r="IF50" s="19"/>
      <c r="IG50" s="19"/>
      <c r="IH50" s="19"/>
      <c r="II50" s="19"/>
      <c r="IJ50" s="19"/>
      <c r="IK50" s="19"/>
      <c r="IL50" s="19"/>
      <c r="IM50" s="19"/>
      <c r="IN50" s="19"/>
      <c r="IO50" s="19"/>
      <c r="IP50" s="19"/>
      <c r="IQ50" s="19"/>
      <c r="IR50" s="19"/>
      <c r="IS50" s="19"/>
      <c r="IT50" s="19"/>
      <c r="IU50" s="19"/>
      <c r="IV50" s="19"/>
      <c r="IW50" s="19"/>
      <c r="IX50" s="19"/>
      <c r="IY50" s="19"/>
      <c r="IZ50" s="19"/>
      <c r="JA50" s="19"/>
      <c r="JB50" s="19"/>
      <c r="JC50" s="19"/>
      <c r="JD50" s="19"/>
      <c r="JE50" s="19"/>
      <c r="JF50" s="19"/>
      <c r="JG50" s="19"/>
      <c r="JH50" s="19"/>
      <c r="JI50" s="19"/>
      <c r="JJ50" s="19"/>
      <c r="JK50" s="19"/>
      <c r="JL50" s="19"/>
      <c r="JM50" s="19"/>
      <c r="JN50" s="19"/>
      <c r="JO50" s="19"/>
      <c r="JP50" s="19"/>
      <c r="JQ50" s="19"/>
      <c r="JR50" s="19"/>
      <c r="JS50" s="19"/>
      <c r="JT50" s="19"/>
      <c r="JU50" s="19"/>
      <c r="JV50" s="19"/>
      <c r="JW50" s="19"/>
      <c r="JX50" s="19"/>
      <c r="JY50" s="19"/>
      <c r="JZ50" s="19"/>
      <c r="KA50" s="19"/>
      <c r="KB50" s="19"/>
      <c r="KC50" s="19"/>
      <c r="KD50" s="19"/>
      <c r="KE50" s="19"/>
      <c r="KF50" s="19"/>
      <c r="KG50" s="19"/>
      <c r="KH50" s="19"/>
      <c r="KI50" s="19"/>
      <c r="KJ50" s="19"/>
      <c r="KK50" s="19"/>
      <c r="KL50" s="19"/>
      <c r="KM50" s="19"/>
      <c r="KN50" s="19"/>
      <c r="KO50" s="19"/>
      <c r="KP50" s="19"/>
      <c r="KQ50" s="19"/>
      <c r="KR50" s="19"/>
      <c r="KS50" s="19"/>
      <c r="KT50" s="19"/>
      <c r="KU50" s="19"/>
      <c r="KV50" s="19"/>
      <c r="KW50" s="19"/>
      <c r="KX50" s="19"/>
      <c r="KY50" s="19"/>
      <c r="KZ50" s="19"/>
      <c r="LA50" s="19"/>
      <c r="LB50" s="19"/>
      <c r="LC50" s="19"/>
      <c r="LD50" s="19"/>
      <c r="LE50" s="19"/>
      <c r="LF50" s="19"/>
      <c r="LG50" s="19"/>
      <c r="LH50" s="19"/>
      <c r="LI50" s="19"/>
      <c r="LJ50" s="19"/>
      <c r="LK50" s="19"/>
      <c r="LL50" s="19"/>
      <c r="LM50" s="19"/>
      <c r="LN50" s="19"/>
      <c r="LO50" s="19"/>
      <c r="LP50" s="19"/>
      <c r="LQ50" s="19"/>
      <c r="LR50" s="19"/>
      <c r="LS50" s="19"/>
      <c r="LT50" s="19"/>
      <c r="LU50" s="19"/>
      <c r="LV50" s="19"/>
      <c r="LW50" s="19"/>
      <c r="LX50" s="19"/>
      <c r="LY50" s="19"/>
      <c r="LZ50" s="19"/>
      <c r="MA50" s="19"/>
      <c r="MB50" s="19"/>
      <c r="MC50" s="19"/>
      <c r="MD50" s="19"/>
      <c r="ME50" s="19"/>
      <c r="MF50" s="19"/>
      <c r="MG50" s="19"/>
      <c r="MH50" s="19"/>
      <c r="MI50" s="19"/>
      <c r="MJ50" s="19"/>
      <c r="MK50" s="19"/>
      <c r="ML50" s="19"/>
      <c r="MM50" s="19"/>
      <c r="MN50" s="19"/>
      <c r="MO50" s="19"/>
      <c r="MP50" s="19"/>
      <c r="MQ50" s="19"/>
      <c r="MR50" s="19"/>
      <c r="MS50" s="19"/>
      <c r="MT50" s="19"/>
      <c r="MU50" s="19"/>
      <c r="MV50" s="19"/>
      <c r="MW50" s="19"/>
      <c r="MX50" s="19"/>
      <c r="MY50" s="19"/>
      <c r="MZ50" s="19"/>
      <c r="NA50" s="19"/>
      <c r="NB50" s="19"/>
      <c r="NC50" s="19"/>
    </row>
    <row r="51" spans="1:367" s="5" customFormat="1" x14ac:dyDescent="0.25"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  <c r="AM51" s="39"/>
      <c r="AN51" s="39"/>
      <c r="AO51" s="39"/>
      <c r="AP51" s="39"/>
      <c r="AQ51" s="39"/>
      <c r="AR51" s="39"/>
      <c r="AS51" s="39"/>
      <c r="AT51" s="39"/>
      <c r="AU51" s="39"/>
      <c r="AV51" s="39"/>
      <c r="AW51" s="39"/>
      <c r="AX51" s="39"/>
      <c r="AY51" s="39"/>
      <c r="AZ51" s="39"/>
      <c r="BA51" s="39"/>
      <c r="BB51" s="39"/>
      <c r="BC51" s="39"/>
      <c r="BD51" s="39"/>
      <c r="BE51" s="39"/>
      <c r="BF51" s="39"/>
      <c r="BG51" s="73"/>
      <c r="BH51" s="39"/>
      <c r="BI51" s="54"/>
      <c r="BJ51" s="39"/>
      <c r="BK51" s="39"/>
      <c r="BL51" s="39"/>
      <c r="BM51" s="39"/>
      <c r="BN51" s="39"/>
      <c r="BO51" s="39"/>
      <c r="BP51" s="39"/>
      <c r="BQ51" s="39"/>
      <c r="BR51" s="39"/>
      <c r="BS51" s="39"/>
      <c r="BT51" s="39"/>
      <c r="BU51" s="39"/>
      <c r="BV51" s="39"/>
      <c r="BW51" s="39"/>
      <c r="BX51" s="39"/>
      <c r="BY51" s="39"/>
      <c r="BZ51" s="39"/>
      <c r="CA51" s="39"/>
      <c r="CB51" s="39"/>
      <c r="CC51" s="39"/>
      <c r="CD51" s="39"/>
      <c r="CE51" s="39"/>
      <c r="CF51" s="39"/>
      <c r="CG51" s="39"/>
      <c r="CH51" s="39"/>
      <c r="CI51" s="39"/>
      <c r="CJ51" s="39"/>
      <c r="CK51" s="39"/>
      <c r="CL51" s="39"/>
      <c r="CM51" s="39"/>
      <c r="CN51" s="39"/>
      <c r="CO51" s="39"/>
      <c r="CP51" s="39"/>
      <c r="CQ51" s="39"/>
      <c r="CR51" s="39"/>
      <c r="CS51" s="39"/>
      <c r="CT51" s="39"/>
      <c r="CU51" s="39"/>
      <c r="CV51" s="39"/>
      <c r="CW51" s="39"/>
      <c r="CX51" s="39"/>
      <c r="CY51" s="39"/>
      <c r="CZ51" s="39"/>
      <c r="DA51" s="39"/>
      <c r="DB51" s="39"/>
      <c r="DC51" s="39"/>
      <c r="DD51" s="39"/>
      <c r="DE51" s="39"/>
      <c r="DF51" s="39"/>
      <c r="DG51" s="39"/>
      <c r="DH51" s="39"/>
      <c r="DI51" s="39"/>
      <c r="DJ51" s="39"/>
      <c r="DK51" s="39"/>
      <c r="DL51" s="39"/>
      <c r="DM51" s="39"/>
      <c r="DN51" s="39"/>
      <c r="DO51" s="39"/>
      <c r="DP51" s="39"/>
      <c r="DQ51" s="39"/>
      <c r="DR51" s="39"/>
      <c r="DS51" s="39"/>
      <c r="DT51" s="39"/>
      <c r="DU51" s="39"/>
      <c r="DV51" s="39"/>
      <c r="DW51" s="39"/>
      <c r="DX51" s="39"/>
      <c r="DY51" s="39"/>
      <c r="DZ51" s="39"/>
      <c r="EA51" s="39"/>
      <c r="EB51" s="39"/>
      <c r="EC51" s="39"/>
      <c r="ED51" s="39"/>
      <c r="EE51" s="39"/>
      <c r="EF51" s="39"/>
      <c r="EG51" s="39"/>
      <c r="EH51" s="39"/>
      <c r="EI51" s="39"/>
      <c r="EJ51" s="39"/>
      <c r="EK51" s="39"/>
      <c r="EL51" s="39"/>
      <c r="EM51" s="39"/>
      <c r="EN51" s="39"/>
      <c r="EO51" s="39"/>
      <c r="EP51" s="39"/>
      <c r="EQ51" s="39"/>
      <c r="ER51" s="39"/>
      <c r="ES51" s="39"/>
      <c r="ET51" s="39"/>
      <c r="EU51" s="39"/>
      <c r="EV51" s="39"/>
      <c r="EW51" s="39"/>
      <c r="EX51" s="39"/>
      <c r="EY51" s="39"/>
      <c r="EZ51" s="39"/>
      <c r="FA51" s="39"/>
      <c r="FB51" s="39"/>
      <c r="FC51" s="39"/>
      <c r="FD51" s="39"/>
      <c r="FE51" s="39"/>
      <c r="FF51" s="39"/>
      <c r="FG51" s="39"/>
      <c r="FH51" s="39"/>
      <c r="FI51" s="39"/>
      <c r="FJ51" s="39"/>
      <c r="FK51" s="39"/>
      <c r="FL51" s="39"/>
      <c r="FM51" s="39"/>
      <c r="FN51" s="39"/>
      <c r="FO51" s="39"/>
      <c r="FP51" s="39"/>
      <c r="FQ51" s="39"/>
      <c r="FR51" s="39"/>
      <c r="FS51" s="39"/>
      <c r="FT51" s="39"/>
      <c r="FU51" s="39"/>
      <c r="FV51" s="39"/>
      <c r="FW51" s="39"/>
      <c r="FX51" s="39"/>
      <c r="FY51" s="39"/>
      <c r="FZ51" s="39"/>
      <c r="GA51" s="39"/>
      <c r="GB51" s="39"/>
      <c r="GC51" s="39"/>
      <c r="GD51" s="39"/>
      <c r="GE51" s="39"/>
      <c r="GF51" s="39"/>
      <c r="GG51" s="39"/>
      <c r="GH51" s="39"/>
      <c r="GI51" s="39"/>
      <c r="GJ51" s="39"/>
      <c r="GK51" s="39"/>
      <c r="GL51" s="39"/>
      <c r="GM51" s="39"/>
      <c r="GN51" s="39"/>
      <c r="GO51" s="39"/>
      <c r="GP51" s="39"/>
      <c r="GQ51" s="39"/>
      <c r="GR51" s="39"/>
      <c r="GS51" s="39"/>
      <c r="GT51" s="39"/>
      <c r="GU51" s="39"/>
      <c r="GV51" s="39"/>
      <c r="GW51" s="39"/>
      <c r="GX51" s="39"/>
      <c r="GY51" s="39"/>
      <c r="GZ51" s="39"/>
      <c r="HA51" s="39"/>
      <c r="HB51" s="39"/>
      <c r="HC51" s="39"/>
      <c r="HD51" s="39"/>
      <c r="HE51" s="39"/>
      <c r="HF51" s="39"/>
      <c r="HG51" s="39"/>
      <c r="HH51" s="39"/>
      <c r="HI51" s="39"/>
      <c r="HJ51" s="39"/>
      <c r="HK51" s="39"/>
      <c r="HL51" s="39"/>
      <c r="HM51" s="39"/>
      <c r="HN51" s="39"/>
      <c r="HO51" s="39"/>
      <c r="HP51" s="39"/>
      <c r="HQ51" s="39"/>
      <c r="HR51" s="39"/>
      <c r="HS51" s="39"/>
      <c r="HT51" s="39"/>
      <c r="HU51" s="39"/>
      <c r="HV51" s="39"/>
      <c r="HW51" s="39"/>
      <c r="HX51" s="39"/>
      <c r="HY51" s="39"/>
      <c r="HZ51" s="39"/>
      <c r="IA51" s="39"/>
      <c r="IB51" s="39"/>
      <c r="IC51" s="39"/>
      <c r="ID51" s="39"/>
      <c r="IE51" s="39"/>
      <c r="IF51" s="39"/>
      <c r="IG51" s="39"/>
      <c r="IH51" s="39"/>
      <c r="II51" s="39"/>
      <c r="IJ51" s="39"/>
      <c r="IK51" s="39"/>
      <c r="IL51" s="39"/>
      <c r="IM51" s="39"/>
      <c r="IN51" s="39"/>
      <c r="IO51" s="39"/>
      <c r="IP51" s="39"/>
      <c r="IQ51" s="39"/>
      <c r="IR51" s="39"/>
      <c r="IS51" s="39"/>
      <c r="IT51" s="39"/>
      <c r="IU51" s="39"/>
      <c r="IV51" s="39"/>
      <c r="IW51" s="39"/>
      <c r="IX51" s="39"/>
      <c r="IY51" s="39"/>
      <c r="IZ51" s="39"/>
      <c r="JA51" s="39"/>
      <c r="JB51" s="39"/>
      <c r="JC51" s="39"/>
      <c r="JD51" s="39"/>
      <c r="JE51" s="39"/>
      <c r="JF51" s="39"/>
      <c r="JG51" s="39"/>
      <c r="JH51" s="39"/>
      <c r="JI51" s="39"/>
      <c r="JJ51" s="39"/>
      <c r="JK51" s="39"/>
      <c r="JL51" s="39"/>
      <c r="JM51" s="39"/>
      <c r="JN51" s="39"/>
      <c r="JO51" s="39"/>
      <c r="JP51" s="39"/>
      <c r="JQ51" s="39"/>
      <c r="JR51" s="39"/>
      <c r="JS51" s="39"/>
      <c r="JT51" s="39"/>
      <c r="JU51" s="39"/>
      <c r="JV51" s="39"/>
      <c r="JW51" s="39"/>
      <c r="JX51" s="39"/>
      <c r="JY51" s="39"/>
      <c r="JZ51" s="39"/>
      <c r="KA51" s="39"/>
      <c r="KB51" s="39"/>
      <c r="KC51" s="39"/>
      <c r="KD51" s="39"/>
      <c r="KE51" s="39"/>
      <c r="KF51" s="39"/>
      <c r="KG51" s="39"/>
      <c r="KH51" s="39"/>
      <c r="KI51" s="39"/>
      <c r="KJ51" s="39"/>
      <c r="KK51" s="39"/>
      <c r="KL51" s="39"/>
      <c r="KM51" s="39"/>
      <c r="KN51" s="39"/>
      <c r="KO51" s="39"/>
      <c r="KP51" s="39"/>
      <c r="KQ51" s="39"/>
      <c r="KR51" s="39"/>
      <c r="KS51" s="39"/>
      <c r="KT51" s="39"/>
      <c r="KU51" s="39"/>
      <c r="KV51" s="39"/>
      <c r="KW51" s="39"/>
      <c r="KX51" s="39"/>
      <c r="KY51" s="39"/>
      <c r="KZ51" s="39"/>
      <c r="LA51" s="39"/>
      <c r="LB51" s="39"/>
      <c r="LC51" s="39"/>
      <c r="LD51" s="39"/>
      <c r="LE51" s="39"/>
      <c r="LF51" s="39"/>
      <c r="LG51" s="39"/>
      <c r="LH51" s="39"/>
      <c r="LI51" s="39"/>
      <c r="LJ51" s="39"/>
      <c r="LK51" s="39"/>
      <c r="LL51" s="39"/>
      <c r="LM51" s="39"/>
      <c r="LN51" s="39"/>
      <c r="LO51" s="39"/>
      <c r="LP51" s="39"/>
      <c r="LQ51" s="39"/>
      <c r="LR51" s="39"/>
      <c r="LS51" s="39"/>
      <c r="LT51" s="39"/>
      <c r="LU51" s="39"/>
      <c r="LV51" s="39"/>
      <c r="LW51" s="39"/>
      <c r="LX51" s="39"/>
      <c r="LY51" s="39"/>
      <c r="LZ51" s="39"/>
      <c r="MA51" s="39"/>
      <c r="MB51" s="39"/>
      <c r="MC51" s="39"/>
      <c r="MD51" s="39"/>
      <c r="ME51" s="39"/>
      <c r="MF51" s="39"/>
      <c r="MG51" s="39"/>
      <c r="MH51" s="39"/>
      <c r="MI51" s="39"/>
      <c r="MJ51" s="39"/>
      <c r="MK51" s="39"/>
      <c r="ML51" s="39"/>
      <c r="MM51" s="39"/>
      <c r="MN51" s="39"/>
      <c r="MO51" s="39"/>
      <c r="MP51" s="39"/>
      <c r="MQ51" s="39"/>
      <c r="MR51" s="39"/>
      <c r="MS51" s="39"/>
      <c r="MT51" s="39"/>
      <c r="MU51" s="39"/>
      <c r="MV51" s="39"/>
      <c r="MW51" s="39"/>
      <c r="MX51" s="39"/>
      <c r="MY51" s="39"/>
      <c r="MZ51" s="39"/>
      <c r="NA51" s="39"/>
      <c r="NB51" s="39"/>
      <c r="NC51" s="39"/>
    </row>
    <row r="52" spans="1:367" hidden="1" x14ac:dyDescent="0.25"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74"/>
      <c r="BH52" s="18"/>
      <c r="BI52" s="54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  <c r="FB52" s="18"/>
      <c r="FC52" s="18"/>
      <c r="FD52" s="18"/>
      <c r="FE52" s="18"/>
      <c r="FF52" s="18"/>
      <c r="FG52" s="18"/>
      <c r="FH52" s="18"/>
      <c r="FI52" s="18"/>
      <c r="FJ52" s="18"/>
      <c r="FK52" s="18"/>
      <c r="FL52" s="18"/>
      <c r="FM52" s="18"/>
      <c r="FN52" s="18"/>
      <c r="FO52" s="18"/>
      <c r="FP52" s="18"/>
      <c r="FQ52" s="18"/>
      <c r="FR52" s="18"/>
      <c r="FS52" s="18"/>
      <c r="FT52" s="18"/>
      <c r="FU52" s="18"/>
      <c r="FV52" s="18"/>
      <c r="FW52" s="18"/>
      <c r="FX52" s="18"/>
      <c r="FY52" s="18"/>
      <c r="FZ52" s="18"/>
      <c r="GA52" s="18"/>
      <c r="GB52" s="18"/>
      <c r="GC52" s="18"/>
      <c r="GD52" s="18"/>
      <c r="GE52" s="18"/>
      <c r="GF52" s="18"/>
      <c r="GG52" s="18"/>
      <c r="GH52" s="18"/>
      <c r="GI52" s="18"/>
      <c r="GJ52" s="18"/>
      <c r="GK52" s="18"/>
      <c r="GL52" s="18"/>
      <c r="GM52" s="18"/>
      <c r="GN52" s="18"/>
      <c r="GO52" s="18"/>
      <c r="GP52" s="18"/>
      <c r="GQ52" s="18"/>
      <c r="GR52" s="18"/>
      <c r="GS52" s="18"/>
      <c r="GT52" s="18"/>
      <c r="GU52" s="18"/>
      <c r="GV52" s="18"/>
      <c r="GW52" s="18"/>
      <c r="GX52" s="18"/>
      <c r="GY52" s="18"/>
      <c r="GZ52" s="18"/>
      <c r="HA52" s="18"/>
      <c r="HB52" s="18"/>
      <c r="HC52" s="18"/>
      <c r="HD52" s="18"/>
      <c r="HE52" s="18"/>
      <c r="HF52" s="18"/>
      <c r="HG52" s="18"/>
      <c r="HH52" s="18"/>
      <c r="HI52" s="18"/>
      <c r="HJ52" s="18"/>
      <c r="HK52" s="18"/>
      <c r="HL52" s="18"/>
      <c r="HM52" s="18"/>
      <c r="HN52" s="18"/>
      <c r="HO52" s="18"/>
      <c r="HP52" s="18"/>
      <c r="HQ52" s="18"/>
      <c r="HR52" s="18"/>
      <c r="HS52" s="18"/>
      <c r="HT52" s="18"/>
      <c r="HU52" s="18"/>
      <c r="HV52" s="18"/>
      <c r="HW52" s="18"/>
      <c r="HX52" s="18"/>
      <c r="HY52" s="18"/>
      <c r="HZ52" s="18"/>
      <c r="IA52" s="18"/>
      <c r="IB52" s="18"/>
      <c r="IC52" s="18"/>
      <c r="ID52" s="18"/>
      <c r="IE52" s="18"/>
      <c r="IF52" s="18"/>
      <c r="IG52" s="18"/>
      <c r="IH52" s="18"/>
      <c r="II52" s="18"/>
      <c r="IJ52" s="18"/>
      <c r="IK52" s="18"/>
      <c r="IL52" s="18"/>
      <c r="IM52" s="18"/>
      <c r="IN52" s="18"/>
      <c r="IO52" s="18"/>
      <c r="IP52" s="18"/>
      <c r="IQ52" s="18"/>
      <c r="IR52" s="18"/>
      <c r="IS52" s="18"/>
      <c r="IT52" s="18"/>
      <c r="IU52" s="18"/>
      <c r="IV52" s="18"/>
      <c r="IW52" s="18"/>
      <c r="IX52" s="18"/>
      <c r="IY52" s="18"/>
      <c r="IZ52" s="18"/>
      <c r="JA52" s="18"/>
      <c r="JB52" s="18"/>
      <c r="JC52" s="18"/>
      <c r="JD52" s="18"/>
      <c r="JE52" s="18"/>
      <c r="JF52" s="18"/>
      <c r="JG52" s="18"/>
      <c r="JH52" s="18"/>
      <c r="JI52" s="18"/>
      <c r="JJ52" s="18"/>
      <c r="JK52" s="18"/>
      <c r="JL52" s="18"/>
      <c r="JM52" s="18"/>
      <c r="JN52" s="18"/>
      <c r="JO52" s="18"/>
      <c r="JP52" s="18"/>
      <c r="JQ52" s="18"/>
      <c r="JR52" s="18"/>
      <c r="JS52" s="18"/>
      <c r="JT52" s="18"/>
      <c r="JU52" s="18"/>
      <c r="JV52" s="18"/>
      <c r="JW52" s="18"/>
      <c r="JX52" s="18"/>
      <c r="JY52" s="18"/>
      <c r="JZ52" s="18"/>
      <c r="KA52" s="18"/>
      <c r="KB52" s="18"/>
      <c r="KC52" s="18"/>
      <c r="KD52" s="18"/>
      <c r="KE52" s="18"/>
      <c r="KF52" s="18"/>
      <c r="KG52" s="18"/>
      <c r="KH52" s="18"/>
      <c r="KI52" s="18"/>
      <c r="KJ52" s="18"/>
      <c r="KK52" s="18"/>
      <c r="KL52" s="18"/>
      <c r="KM52" s="18"/>
      <c r="KN52" s="18"/>
      <c r="KO52" s="18"/>
      <c r="KP52" s="18"/>
      <c r="KQ52" s="18"/>
      <c r="KR52" s="18"/>
      <c r="KS52" s="18"/>
      <c r="KT52" s="18"/>
      <c r="KU52" s="18"/>
      <c r="KV52" s="18"/>
      <c r="KW52" s="18"/>
      <c r="KX52" s="18"/>
      <c r="KY52" s="18"/>
      <c r="KZ52" s="18"/>
      <c r="LA52" s="18"/>
      <c r="LB52" s="18"/>
      <c r="LC52" s="18"/>
      <c r="LD52" s="18"/>
      <c r="LE52" s="18"/>
      <c r="LF52" s="18"/>
      <c r="LG52" s="18"/>
      <c r="LH52" s="18"/>
      <c r="LI52" s="18"/>
      <c r="LJ52" s="18"/>
      <c r="LK52" s="18"/>
      <c r="LL52" s="18"/>
      <c r="LM52" s="18"/>
      <c r="LN52" s="18"/>
      <c r="LO52" s="18"/>
      <c r="LP52" s="18"/>
      <c r="LQ52" s="18"/>
      <c r="LR52" s="18"/>
      <c r="LS52" s="18"/>
      <c r="LT52" s="18"/>
      <c r="LU52" s="18"/>
      <c r="LV52" s="18"/>
      <c r="LW52" s="18"/>
      <c r="LX52" s="18"/>
      <c r="LY52" s="18"/>
      <c r="LZ52" s="18"/>
      <c r="MA52" s="18"/>
      <c r="MB52" s="18"/>
      <c r="MC52" s="18"/>
      <c r="MD52" s="18"/>
      <c r="ME52" s="18"/>
      <c r="MF52" s="18"/>
      <c r="MG52" s="18"/>
      <c r="MH52" s="18"/>
      <c r="MI52" s="18"/>
      <c r="MJ52" s="18"/>
      <c r="MK52" s="18"/>
      <c r="ML52" s="18"/>
      <c r="MM52" s="18"/>
      <c r="MN52" s="18"/>
      <c r="MO52" s="18"/>
      <c r="MP52" s="18"/>
      <c r="MQ52" s="18"/>
      <c r="MR52" s="18"/>
      <c r="MS52" s="18"/>
      <c r="MT52" s="18"/>
      <c r="MU52" s="18"/>
      <c r="MV52" s="18"/>
      <c r="MW52" s="18"/>
      <c r="MX52" s="18"/>
      <c r="MY52" s="18"/>
      <c r="MZ52" s="18"/>
      <c r="NA52" s="18"/>
      <c r="NB52" s="18"/>
      <c r="NC52" s="18"/>
    </row>
    <row r="53" spans="1:367" hidden="1" x14ac:dyDescent="0.25"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74"/>
      <c r="BH53" s="18"/>
      <c r="BI53" s="54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  <c r="FB53" s="18"/>
      <c r="FC53" s="18"/>
      <c r="FD53" s="18"/>
      <c r="FE53" s="18"/>
      <c r="FF53" s="18"/>
      <c r="FG53" s="18"/>
      <c r="FH53" s="18"/>
      <c r="FI53" s="18"/>
      <c r="FJ53" s="18"/>
      <c r="FK53" s="18"/>
      <c r="FL53" s="18"/>
      <c r="FM53" s="18"/>
      <c r="FN53" s="18"/>
      <c r="FO53" s="18"/>
      <c r="FP53" s="18"/>
      <c r="FQ53" s="18"/>
      <c r="FR53" s="18"/>
      <c r="FS53" s="18"/>
      <c r="FT53" s="18"/>
      <c r="FU53" s="18"/>
      <c r="FV53" s="18"/>
      <c r="FW53" s="18"/>
      <c r="FX53" s="18"/>
      <c r="FY53" s="18"/>
      <c r="FZ53" s="18"/>
      <c r="GA53" s="18"/>
      <c r="GB53" s="18"/>
      <c r="GC53" s="18"/>
      <c r="GD53" s="18"/>
      <c r="GE53" s="18"/>
      <c r="GF53" s="18"/>
      <c r="GG53" s="18"/>
      <c r="GH53" s="18"/>
      <c r="GI53" s="18"/>
      <c r="GJ53" s="18"/>
      <c r="GK53" s="18"/>
      <c r="GL53" s="18"/>
      <c r="GM53" s="18"/>
      <c r="GN53" s="18"/>
      <c r="GO53" s="18"/>
      <c r="GP53" s="18"/>
      <c r="GQ53" s="18"/>
      <c r="GR53" s="18"/>
      <c r="GS53" s="18"/>
      <c r="GT53" s="18"/>
      <c r="GU53" s="18"/>
      <c r="GV53" s="18"/>
      <c r="GW53" s="18"/>
      <c r="GX53" s="18"/>
      <c r="GY53" s="18"/>
      <c r="GZ53" s="18"/>
      <c r="HA53" s="18"/>
      <c r="HB53" s="18"/>
      <c r="HC53" s="18"/>
      <c r="HD53" s="18"/>
      <c r="HE53" s="18"/>
      <c r="HF53" s="18"/>
      <c r="HG53" s="18"/>
      <c r="HH53" s="18"/>
      <c r="HI53" s="18"/>
      <c r="HJ53" s="18"/>
      <c r="HK53" s="18"/>
      <c r="HL53" s="18"/>
      <c r="HM53" s="18"/>
      <c r="HN53" s="18"/>
      <c r="HO53" s="18"/>
      <c r="HP53" s="18"/>
      <c r="HQ53" s="18"/>
      <c r="HR53" s="18"/>
      <c r="HS53" s="18"/>
      <c r="HT53" s="18"/>
      <c r="HU53" s="18"/>
      <c r="HV53" s="18"/>
      <c r="HW53" s="18"/>
      <c r="HX53" s="18"/>
      <c r="HY53" s="18"/>
      <c r="HZ53" s="18"/>
      <c r="IA53" s="18"/>
      <c r="IB53" s="18"/>
      <c r="IC53" s="18"/>
      <c r="ID53" s="18"/>
      <c r="IE53" s="18"/>
      <c r="IF53" s="18"/>
      <c r="IG53" s="18"/>
      <c r="IH53" s="18"/>
      <c r="II53" s="18"/>
      <c r="IJ53" s="18"/>
      <c r="IK53" s="18"/>
      <c r="IL53" s="18"/>
      <c r="IM53" s="18"/>
      <c r="IN53" s="18"/>
      <c r="IO53" s="18"/>
      <c r="IP53" s="18"/>
      <c r="IQ53" s="18"/>
      <c r="IR53" s="18"/>
      <c r="IS53" s="18"/>
      <c r="IT53" s="18"/>
      <c r="IU53" s="18"/>
      <c r="IV53" s="18"/>
      <c r="IW53" s="18"/>
      <c r="IX53" s="18"/>
      <c r="IY53" s="18"/>
      <c r="IZ53" s="18"/>
      <c r="JA53" s="18"/>
      <c r="JB53" s="18"/>
      <c r="JC53" s="18"/>
      <c r="JD53" s="18"/>
      <c r="JE53" s="18"/>
      <c r="JF53" s="18"/>
      <c r="JG53" s="18"/>
      <c r="JH53" s="18"/>
      <c r="JI53" s="18"/>
      <c r="JJ53" s="18"/>
      <c r="JK53" s="18"/>
      <c r="JL53" s="18"/>
      <c r="JM53" s="18"/>
      <c r="JN53" s="18"/>
      <c r="JO53" s="18"/>
      <c r="JP53" s="18"/>
      <c r="JQ53" s="18"/>
      <c r="JR53" s="18"/>
      <c r="JS53" s="18"/>
      <c r="JT53" s="18"/>
      <c r="JU53" s="18"/>
      <c r="JV53" s="18"/>
      <c r="JW53" s="18"/>
      <c r="JX53" s="18"/>
      <c r="JY53" s="18"/>
      <c r="JZ53" s="18"/>
      <c r="KA53" s="18"/>
      <c r="KB53" s="18"/>
      <c r="KC53" s="18"/>
      <c r="KD53" s="18"/>
      <c r="KE53" s="18"/>
      <c r="KF53" s="18"/>
      <c r="KG53" s="18"/>
      <c r="KH53" s="18"/>
      <c r="KI53" s="18"/>
      <c r="KJ53" s="18"/>
      <c r="KK53" s="18"/>
      <c r="KL53" s="18"/>
      <c r="KM53" s="18"/>
      <c r="KN53" s="18"/>
      <c r="KO53" s="18"/>
      <c r="KP53" s="18"/>
      <c r="KQ53" s="18"/>
      <c r="KR53" s="18"/>
      <c r="KS53" s="18"/>
      <c r="KT53" s="18"/>
      <c r="KU53" s="18"/>
      <c r="KV53" s="18"/>
      <c r="KW53" s="18"/>
      <c r="KX53" s="18"/>
      <c r="KY53" s="18"/>
      <c r="KZ53" s="18"/>
      <c r="LA53" s="18"/>
      <c r="LB53" s="18"/>
      <c r="LC53" s="18"/>
      <c r="LD53" s="18"/>
      <c r="LE53" s="18"/>
      <c r="LF53" s="18"/>
      <c r="LG53" s="18"/>
      <c r="LH53" s="18"/>
      <c r="LI53" s="18"/>
      <c r="LJ53" s="18"/>
      <c r="LK53" s="18"/>
      <c r="LL53" s="18"/>
      <c r="LM53" s="18"/>
      <c r="LN53" s="18"/>
      <c r="LO53" s="18"/>
      <c r="LP53" s="18"/>
      <c r="LQ53" s="18"/>
      <c r="LR53" s="18"/>
      <c r="LS53" s="18"/>
      <c r="LT53" s="18"/>
      <c r="LU53" s="18"/>
      <c r="LV53" s="18"/>
      <c r="LW53" s="18"/>
      <c r="LX53" s="18"/>
      <c r="LY53" s="18"/>
      <c r="LZ53" s="18"/>
      <c r="MA53" s="18"/>
      <c r="MB53" s="18"/>
      <c r="MC53" s="18"/>
      <c r="MD53" s="18"/>
      <c r="ME53" s="18"/>
      <c r="MF53" s="18"/>
      <c r="MG53" s="18"/>
      <c r="MH53" s="18"/>
      <c r="MI53" s="18"/>
      <c r="MJ53" s="18"/>
      <c r="MK53" s="18"/>
      <c r="ML53" s="18"/>
      <c r="MM53" s="18"/>
      <c r="MN53" s="18"/>
      <c r="MO53" s="18"/>
      <c r="MP53" s="18"/>
      <c r="MQ53" s="18"/>
      <c r="MR53" s="18"/>
      <c r="MS53" s="18"/>
      <c r="MT53" s="18"/>
      <c r="MU53" s="18"/>
      <c r="MV53" s="18"/>
      <c r="MW53" s="18"/>
      <c r="MX53" s="18"/>
      <c r="MY53" s="18"/>
      <c r="MZ53" s="18"/>
      <c r="NA53" s="18"/>
      <c r="NB53" s="18"/>
      <c r="NC53" s="18"/>
    </row>
    <row r="54" spans="1:367" hidden="1" x14ac:dyDescent="0.25"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74"/>
      <c r="BH54" s="18"/>
      <c r="BI54" s="54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  <c r="FB54" s="18"/>
      <c r="FC54" s="18"/>
      <c r="FD54" s="18"/>
      <c r="FE54" s="18"/>
      <c r="FF54" s="18"/>
      <c r="FG54" s="18"/>
      <c r="FH54" s="18"/>
      <c r="FI54" s="18"/>
      <c r="FJ54" s="18"/>
      <c r="FK54" s="18"/>
      <c r="FL54" s="18"/>
      <c r="FM54" s="18"/>
      <c r="FN54" s="18"/>
      <c r="FO54" s="18"/>
      <c r="FP54" s="18"/>
      <c r="FQ54" s="18"/>
      <c r="FR54" s="18"/>
      <c r="FS54" s="18"/>
      <c r="FT54" s="18"/>
      <c r="FU54" s="18"/>
      <c r="FV54" s="18"/>
      <c r="FW54" s="18"/>
      <c r="FX54" s="18"/>
      <c r="FY54" s="18"/>
      <c r="FZ54" s="18"/>
      <c r="GA54" s="18"/>
      <c r="GB54" s="18"/>
      <c r="GC54" s="18"/>
      <c r="GD54" s="18"/>
      <c r="GE54" s="18"/>
      <c r="GF54" s="18"/>
      <c r="GG54" s="18"/>
      <c r="GH54" s="18"/>
      <c r="GI54" s="18"/>
      <c r="GJ54" s="18"/>
      <c r="GK54" s="18"/>
      <c r="GL54" s="18"/>
      <c r="GM54" s="18"/>
      <c r="GN54" s="18"/>
      <c r="GO54" s="18"/>
      <c r="GP54" s="18"/>
      <c r="GQ54" s="18"/>
      <c r="GR54" s="18"/>
      <c r="GS54" s="18"/>
      <c r="GT54" s="18"/>
      <c r="GU54" s="18"/>
      <c r="GV54" s="18"/>
      <c r="GW54" s="18"/>
      <c r="GX54" s="18"/>
      <c r="GY54" s="18"/>
      <c r="GZ54" s="18"/>
      <c r="HA54" s="18"/>
      <c r="HB54" s="18"/>
      <c r="HC54" s="18"/>
      <c r="HD54" s="18"/>
      <c r="HE54" s="18"/>
      <c r="HF54" s="18"/>
      <c r="HG54" s="18"/>
      <c r="HH54" s="18"/>
      <c r="HI54" s="18"/>
      <c r="HJ54" s="18"/>
      <c r="HK54" s="18"/>
      <c r="HL54" s="18"/>
      <c r="HM54" s="18"/>
      <c r="HN54" s="18"/>
      <c r="HO54" s="18"/>
      <c r="HP54" s="18"/>
      <c r="HQ54" s="18"/>
      <c r="HR54" s="18"/>
      <c r="HS54" s="18"/>
      <c r="HT54" s="18"/>
      <c r="HU54" s="18"/>
      <c r="HV54" s="18"/>
      <c r="HW54" s="18"/>
      <c r="HX54" s="18"/>
      <c r="HY54" s="18"/>
      <c r="HZ54" s="18"/>
      <c r="IA54" s="18"/>
      <c r="IB54" s="18"/>
      <c r="IC54" s="18"/>
      <c r="ID54" s="18"/>
      <c r="IE54" s="18"/>
      <c r="IF54" s="18"/>
      <c r="IG54" s="18"/>
      <c r="IH54" s="18"/>
      <c r="II54" s="18"/>
      <c r="IJ54" s="18"/>
      <c r="IK54" s="18"/>
      <c r="IL54" s="18"/>
      <c r="IM54" s="18"/>
      <c r="IN54" s="18"/>
      <c r="IO54" s="18"/>
      <c r="IP54" s="18"/>
      <c r="IQ54" s="18"/>
      <c r="IR54" s="18"/>
      <c r="IS54" s="18"/>
      <c r="IT54" s="18"/>
      <c r="IU54" s="18"/>
      <c r="IV54" s="18"/>
      <c r="IW54" s="18"/>
      <c r="IX54" s="18"/>
      <c r="IY54" s="18"/>
      <c r="IZ54" s="18"/>
      <c r="JA54" s="18"/>
      <c r="JB54" s="18"/>
      <c r="JC54" s="18"/>
      <c r="JD54" s="18"/>
      <c r="JE54" s="18"/>
      <c r="JF54" s="18"/>
      <c r="JG54" s="18"/>
      <c r="JH54" s="18"/>
      <c r="JI54" s="18"/>
      <c r="JJ54" s="18"/>
      <c r="JK54" s="18"/>
      <c r="JL54" s="18"/>
      <c r="JM54" s="18"/>
      <c r="JN54" s="18"/>
      <c r="JO54" s="18"/>
      <c r="JP54" s="18"/>
      <c r="JQ54" s="18"/>
      <c r="JR54" s="18"/>
      <c r="JS54" s="18"/>
      <c r="JT54" s="18"/>
      <c r="JU54" s="18"/>
      <c r="JV54" s="18"/>
      <c r="JW54" s="18"/>
      <c r="JX54" s="18"/>
      <c r="JY54" s="18"/>
      <c r="JZ54" s="18"/>
      <c r="KA54" s="18"/>
      <c r="KB54" s="18"/>
      <c r="KC54" s="18"/>
      <c r="KD54" s="18"/>
      <c r="KE54" s="18"/>
      <c r="KF54" s="18"/>
      <c r="KG54" s="18"/>
      <c r="KH54" s="18"/>
      <c r="KI54" s="18"/>
      <c r="KJ54" s="18"/>
      <c r="KK54" s="18"/>
      <c r="KL54" s="18"/>
      <c r="KM54" s="18"/>
      <c r="KN54" s="18"/>
      <c r="KO54" s="18"/>
      <c r="KP54" s="18"/>
      <c r="KQ54" s="18"/>
      <c r="KR54" s="18"/>
      <c r="KS54" s="18"/>
      <c r="KT54" s="18"/>
      <c r="KU54" s="18"/>
      <c r="KV54" s="18"/>
      <c r="KW54" s="18"/>
      <c r="KX54" s="18"/>
      <c r="KY54" s="18"/>
      <c r="KZ54" s="18"/>
      <c r="LA54" s="18"/>
      <c r="LB54" s="18"/>
      <c r="LC54" s="18"/>
      <c r="LD54" s="18"/>
      <c r="LE54" s="18"/>
      <c r="LF54" s="18"/>
      <c r="LG54" s="18"/>
      <c r="LH54" s="18"/>
      <c r="LI54" s="18"/>
      <c r="LJ54" s="18"/>
      <c r="LK54" s="18"/>
      <c r="LL54" s="18"/>
      <c r="LM54" s="18"/>
      <c r="LN54" s="18"/>
      <c r="LO54" s="18"/>
      <c r="LP54" s="18"/>
      <c r="LQ54" s="18"/>
      <c r="LR54" s="18"/>
      <c r="LS54" s="18"/>
      <c r="LT54" s="18"/>
      <c r="LU54" s="18"/>
      <c r="LV54" s="18"/>
      <c r="LW54" s="18"/>
      <c r="LX54" s="18"/>
      <c r="LY54" s="18"/>
      <c r="LZ54" s="18"/>
      <c r="MA54" s="18"/>
      <c r="MB54" s="18"/>
      <c r="MC54" s="18"/>
      <c r="MD54" s="18"/>
      <c r="ME54" s="18"/>
      <c r="MF54" s="18"/>
      <c r="MG54" s="18"/>
      <c r="MH54" s="18"/>
      <c r="MI54" s="18"/>
      <c r="MJ54" s="18"/>
      <c r="MK54" s="18"/>
      <c r="ML54" s="18"/>
      <c r="MM54" s="18"/>
      <c r="MN54" s="18"/>
      <c r="MO54" s="18"/>
      <c r="MP54" s="18"/>
      <c r="MQ54" s="18"/>
      <c r="MR54" s="18"/>
      <c r="MS54" s="18"/>
      <c r="MT54" s="18"/>
      <c r="MU54" s="18"/>
      <c r="MV54" s="18"/>
      <c r="MW54" s="18"/>
      <c r="MX54" s="18"/>
      <c r="MY54" s="18"/>
      <c r="MZ54" s="18"/>
      <c r="NA54" s="18"/>
      <c r="NB54" s="18"/>
      <c r="NC54" s="18"/>
    </row>
    <row r="55" spans="1:367" hidden="1" x14ac:dyDescent="0.25"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74"/>
      <c r="BH55" s="18"/>
      <c r="BI55" s="54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  <c r="FB55" s="18"/>
      <c r="FC55" s="18"/>
      <c r="FD55" s="18"/>
      <c r="FE55" s="18"/>
      <c r="FF55" s="18"/>
      <c r="FG55" s="18"/>
      <c r="FH55" s="18"/>
      <c r="FI55" s="18"/>
      <c r="FJ55" s="18"/>
      <c r="FK55" s="18"/>
      <c r="FL55" s="18"/>
      <c r="FM55" s="18"/>
      <c r="FN55" s="18"/>
      <c r="FO55" s="18"/>
      <c r="FP55" s="18"/>
      <c r="FQ55" s="18"/>
      <c r="FR55" s="18"/>
      <c r="FS55" s="18"/>
      <c r="FT55" s="18"/>
      <c r="FU55" s="18"/>
      <c r="FV55" s="18"/>
      <c r="FW55" s="18"/>
      <c r="FX55" s="18"/>
      <c r="FY55" s="18"/>
      <c r="FZ55" s="18"/>
      <c r="GA55" s="18"/>
      <c r="GB55" s="18"/>
      <c r="GC55" s="18"/>
      <c r="GD55" s="18"/>
      <c r="GE55" s="18"/>
      <c r="GF55" s="18"/>
      <c r="GG55" s="18"/>
      <c r="GH55" s="18"/>
      <c r="GI55" s="18"/>
      <c r="GJ55" s="18"/>
      <c r="GK55" s="18"/>
      <c r="GL55" s="18"/>
      <c r="GM55" s="18"/>
      <c r="GN55" s="18"/>
      <c r="GO55" s="18"/>
      <c r="GP55" s="18"/>
      <c r="GQ55" s="18"/>
      <c r="GR55" s="18"/>
      <c r="GS55" s="18"/>
      <c r="GT55" s="18"/>
      <c r="GU55" s="18"/>
      <c r="GV55" s="18"/>
      <c r="GW55" s="18"/>
      <c r="GX55" s="18"/>
      <c r="GY55" s="18"/>
      <c r="GZ55" s="18"/>
      <c r="HA55" s="18"/>
      <c r="HB55" s="18"/>
      <c r="HC55" s="18"/>
      <c r="HD55" s="18"/>
      <c r="HE55" s="18"/>
      <c r="HF55" s="18"/>
      <c r="HG55" s="18"/>
      <c r="HH55" s="18"/>
      <c r="HI55" s="18"/>
      <c r="HJ55" s="18"/>
      <c r="HK55" s="18"/>
      <c r="HL55" s="18"/>
      <c r="HM55" s="18"/>
      <c r="HN55" s="18"/>
      <c r="HO55" s="18"/>
      <c r="HP55" s="18"/>
      <c r="HQ55" s="18"/>
      <c r="HR55" s="18"/>
      <c r="HS55" s="18"/>
      <c r="HT55" s="18"/>
      <c r="HU55" s="18"/>
      <c r="HV55" s="18"/>
      <c r="HW55" s="18"/>
      <c r="HX55" s="18"/>
      <c r="HY55" s="18"/>
      <c r="HZ55" s="18"/>
      <c r="IA55" s="18"/>
      <c r="IB55" s="18"/>
      <c r="IC55" s="18"/>
      <c r="ID55" s="18"/>
      <c r="IE55" s="18"/>
      <c r="IF55" s="18"/>
      <c r="IG55" s="18"/>
      <c r="IH55" s="18"/>
      <c r="II55" s="18"/>
      <c r="IJ55" s="18"/>
      <c r="IK55" s="18"/>
      <c r="IL55" s="18"/>
      <c r="IM55" s="18"/>
      <c r="IN55" s="18"/>
      <c r="IO55" s="18"/>
      <c r="IP55" s="18"/>
      <c r="IQ55" s="18"/>
      <c r="IR55" s="18"/>
      <c r="IS55" s="18"/>
      <c r="IT55" s="18"/>
      <c r="IU55" s="18"/>
      <c r="IV55" s="18"/>
      <c r="IW55" s="18"/>
      <c r="IX55" s="18"/>
      <c r="IY55" s="18"/>
      <c r="IZ55" s="18"/>
      <c r="JA55" s="18"/>
      <c r="JB55" s="18"/>
      <c r="JC55" s="18"/>
      <c r="JD55" s="18"/>
      <c r="JE55" s="18"/>
      <c r="JF55" s="18"/>
      <c r="JG55" s="18"/>
      <c r="JH55" s="18"/>
      <c r="JI55" s="18"/>
      <c r="JJ55" s="18"/>
      <c r="JK55" s="18"/>
      <c r="JL55" s="18"/>
      <c r="JM55" s="18"/>
      <c r="JN55" s="18"/>
      <c r="JO55" s="18"/>
      <c r="JP55" s="18"/>
      <c r="JQ55" s="18"/>
      <c r="JR55" s="18"/>
      <c r="JS55" s="18"/>
      <c r="JT55" s="18"/>
      <c r="JU55" s="18"/>
      <c r="JV55" s="18"/>
      <c r="JW55" s="18"/>
      <c r="JX55" s="18"/>
      <c r="JY55" s="18"/>
      <c r="JZ55" s="18"/>
      <c r="KA55" s="18"/>
      <c r="KB55" s="18"/>
      <c r="KC55" s="18"/>
      <c r="KD55" s="18"/>
      <c r="KE55" s="18"/>
      <c r="KF55" s="18"/>
      <c r="KG55" s="18"/>
      <c r="KH55" s="18"/>
      <c r="KI55" s="18"/>
      <c r="KJ55" s="18"/>
      <c r="KK55" s="18"/>
      <c r="KL55" s="18"/>
      <c r="KM55" s="18"/>
      <c r="KN55" s="18"/>
      <c r="KO55" s="18"/>
      <c r="KP55" s="18"/>
      <c r="KQ55" s="18"/>
      <c r="KR55" s="18"/>
      <c r="KS55" s="18"/>
      <c r="KT55" s="18"/>
      <c r="KU55" s="18"/>
      <c r="KV55" s="18"/>
      <c r="KW55" s="18"/>
      <c r="KX55" s="18"/>
      <c r="KY55" s="18"/>
      <c r="KZ55" s="18"/>
      <c r="LA55" s="18"/>
      <c r="LB55" s="18"/>
      <c r="LC55" s="18"/>
      <c r="LD55" s="18"/>
      <c r="LE55" s="18"/>
      <c r="LF55" s="18"/>
      <c r="LG55" s="18"/>
      <c r="LH55" s="18"/>
      <c r="LI55" s="18"/>
      <c r="LJ55" s="18"/>
      <c r="LK55" s="18"/>
      <c r="LL55" s="18"/>
      <c r="LM55" s="18"/>
      <c r="LN55" s="18"/>
      <c r="LO55" s="18"/>
      <c r="LP55" s="18"/>
      <c r="LQ55" s="18"/>
      <c r="LR55" s="18"/>
      <c r="LS55" s="18"/>
      <c r="LT55" s="18"/>
      <c r="LU55" s="18"/>
      <c r="LV55" s="18"/>
      <c r="LW55" s="18"/>
      <c r="LX55" s="18"/>
      <c r="LY55" s="18"/>
      <c r="LZ55" s="18"/>
      <c r="MA55" s="18"/>
      <c r="MB55" s="18"/>
      <c r="MC55" s="18"/>
      <c r="MD55" s="18"/>
      <c r="ME55" s="18"/>
      <c r="MF55" s="18"/>
      <c r="MG55" s="18"/>
      <c r="MH55" s="18"/>
      <c r="MI55" s="18"/>
      <c r="MJ55" s="18"/>
      <c r="MK55" s="18"/>
      <c r="ML55" s="18"/>
      <c r="MM55" s="18"/>
      <c r="MN55" s="18"/>
      <c r="MO55" s="18"/>
      <c r="MP55" s="18"/>
      <c r="MQ55" s="18"/>
      <c r="MR55" s="18"/>
      <c r="MS55" s="18"/>
      <c r="MT55" s="18"/>
      <c r="MU55" s="18"/>
      <c r="MV55" s="18"/>
      <c r="MW55" s="18"/>
      <c r="MX55" s="18"/>
      <c r="MY55" s="18"/>
      <c r="MZ55" s="18"/>
      <c r="NA55" s="18"/>
      <c r="NB55" s="18"/>
      <c r="NC55" s="18"/>
    </row>
    <row r="56" spans="1:367" hidden="1" x14ac:dyDescent="0.25"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74"/>
      <c r="BH56" s="18"/>
      <c r="BI56" s="54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  <c r="FB56" s="18"/>
      <c r="FC56" s="18"/>
      <c r="FD56" s="18"/>
      <c r="FE56" s="18"/>
      <c r="FF56" s="18"/>
      <c r="FG56" s="18"/>
      <c r="FH56" s="18"/>
      <c r="FI56" s="18"/>
      <c r="FJ56" s="18"/>
      <c r="FK56" s="18"/>
      <c r="FL56" s="18"/>
      <c r="FM56" s="18"/>
      <c r="FN56" s="18"/>
      <c r="FO56" s="18"/>
      <c r="FP56" s="18"/>
      <c r="FQ56" s="18"/>
      <c r="FR56" s="18"/>
      <c r="FS56" s="18"/>
      <c r="FT56" s="18"/>
      <c r="FU56" s="18"/>
      <c r="FV56" s="18"/>
      <c r="FW56" s="18"/>
      <c r="FX56" s="18"/>
      <c r="FY56" s="18"/>
      <c r="FZ56" s="18"/>
      <c r="GA56" s="18"/>
      <c r="GB56" s="18"/>
      <c r="GC56" s="18"/>
      <c r="GD56" s="18"/>
      <c r="GE56" s="18"/>
      <c r="GF56" s="18"/>
      <c r="GG56" s="18"/>
      <c r="GH56" s="18"/>
      <c r="GI56" s="18"/>
      <c r="GJ56" s="18"/>
      <c r="GK56" s="18"/>
      <c r="GL56" s="18"/>
      <c r="GM56" s="18"/>
      <c r="GN56" s="18"/>
      <c r="GO56" s="18"/>
      <c r="GP56" s="18"/>
      <c r="GQ56" s="18"/>
      <c r="GR56" s="18"/>
      <c r="GS56" s="18"/>
      <c r="GT56" s="18"/>
      <c r="GU56" s="18"/>
      <c r="GV56" s="18"/>
      <c r="GW56" s="18"/>
      <c r="GX56" s="18"/>
      <c r="GY56" s="18"/>
      <c r="GZ56" s="18"/>
      <c r="HA56" s="18"/>
      <c r="HB56" s="18"/>
      <c r="HC56" s="18"/>
      <c r="HD56" s="18"/>
      <c r="HE56" s="18"/>
      <c r="HF56" s="18"/>
      <c r="HG56" s="18"/>
      <c r="HH56" s="18"/>
      <c r="HI56" s="18"/>
      <c r="HJ56" s="18"/>
      <c r="HK56" s="18"/>
      <c r="HL56" s="18"/>
      <c r="HM56" s="18"/>
      <c r="HN56" s="18"/>
      <c r="HO56" s="18"/>
      <c r="HP56" s="18"/>
      <c r="HQ56" s="18"/>
      <c r="HR56" s="18"/>
      <c r="HS56" s="18"/>
      <c r="HT56" s="18"/>
      <c r="HU56" s="18"/>
      <c r="HV56" s="18"/>
      <c r="HW56" s="18"/>
      <c r="HX56" s="18"/>
      <c r="HY56" s="18"/>
      <c r="HZ56" s="18"/>
      <c r="IA56" s="18"/>
      <c r="IB56" s="18"/>
      <c r="IC56" s="18"/>
      <c r="ID56" s="18"/>
      <c r="IE56" s="18"/>
      <c r="IF56" s="18"/>
      <c r="IG56" s="18"/>
      <c r="IH56" s="18"/>
      <c r="II56" s="18"/>
      <c r="IJ56" s="18"/>
      <c r="IK56" s="18"/>
      <c r="IL56" s="18"/>
      <c r="IM56" s="18"/>
      <c r="IN56" s="18"/>
      <c r="IO56" s="18"/>
      <c r="IP56" s="18"/>
      <c r="IQ56" s="18"/>
      <c r="IR56" s="18"/>
      <c r="IS56" s="18"/>
      <c r="IT56" s="18"/>
      <c r="IU56" s="18"/>
      <c r="IV56" s="18"/>
      <c r="IW56" s="18"/>
      <c r="IX56" s="18"/>
      <c r="IY56" s="18"/>
      <c r="IZ56" s="18"/>
      <c r="JA56" s="18"/>
      <c r="JB56" s="18"/>
      <c r="JC56" s="18"/>
      <c r="JD56" s="18"/>
      <c r="JE56" s="18"/>
      <c r="JF56" s="18"/>
      <c r="JG56" s="18"/>
      <c r="JH56" s="18"/>
      <c r="JI56" s="18"/>
      <c r="JJ56" s="18"/>
      <c r="JK56" s="18"/>
      <c r="JL56" s="18"/>
      <c r="JM56" s="18"/>
      <c r="JN56" s="18"/>
      <c r="JO56" s="18"/>
      <c r="JP56" s="18"/>
      <c r="JQ56" s="18"/>
      <c r="JR56" s="18"/>
      <c r="JS56" s="18"/>
      <c r="JT56" s="18"/>
      <c r="JU56" s="18"/>
      <c r="JV56" s="18"/>
      <c r="JW56" s="18"/>
      <c r="JX56" s="18"/>
      <c r="JY56" s="18"/>
      <c r="JZ56" s="18"/>
      <c r="KA56" s="18"/>
      <c r="KB56" s="18"/>
      <c r="KC56" s="18"/>
      <c r="KD56" s="18"/>
      <c r="KE56" s="18"/>
      <c r="KF56" s="18"/>
      <c r="KG56" s="18"/>
      <c r="KH56" s="18"/>
      <c r="KI56" s="18"/>
      <c r="KJ56" s="18"/>
      <c r="KK56" s="18"/>
      <c r="KL56" s="18"/>
      <c r="KM56" s="18"/>
      <c r="KN56" s="18"/>
      <c r="KO56" s="18"/>
      <c r="KP56" s="18"/>
      <c r="KQ56" s="18"/>
      <c r="KR56" s="18"/>
      <c r="KS56" s="18"/>
      <c r="KT56" s="18"/>
      <c r="KU56" s="18"/>
      <c r="KV56" s="18"/>
      <c r="KW56" s="18"/>
      <c r="KX56" s="18"/>
      <c r="KY56" s="18"/>
      <c r="KZ56" s="18"/>
      <c r="LA56" s="18"/>
      <c r="LB56" s="18"/>
      <c r="LC56" s="18"/>
      <c r="LD56" s="18"/>
      <c r="LE56" s="18"/>
      <c r="LF56" s="18"/>
      <c r="LG56" s="18"/>
      <c r="LH56" s="18"/>
      <c r="LI56" s="18"/>
      <c r="LJ56" s="18"/>
      <c r="LK56" s="18"/>
      <c r="LL56" s="18"/>
      <c r="LM56" s="18"/>
      <c r="LN56" s="18"/>
      <c r="LO56" s="18"/>
      <c r="LP56" s="18"/>
      <c r="LQ56" s="18"/>
      <c r="LR56" s="18"/>
      <c r="LS56" s="18"/>
      <c r="LT56" s="18"/>
      <c r="LU56" s="18"/>
      <c r="LV56" s="18"/>
      <c r="LW56" s="18"/>
      <c r="LX56" s="18"/>
      <c r="LY56" s="18"/>
      <c r="LZ56" s="18"/>
      <c r="MA56" s="18"/>
      <c r="MB56" s="18"/>
      <c r="MC56" s="18"/>
      <c r="MD56" s="18"/>
      <c r="ME56" s="18"/>
      <c r="MF56" s="18"/>
      <c r="MG56" s="18"/>
      <c r="MH56" s="18"/>
      <c r="MI56" s="18"/>
      <c r="MJ56" s="18"/>
      <c r="MK56" s="18"/>
      <c r="ML56" s="18"/>
      <c r="MM56" s="18"/>
      <c r="MN56" s="18"/>
      <c r="MO56" s="18"/>
      <c r="MP56" s="18"/>
      <c r="MQ56" s="18"/>
      <c r="MR56" s="18"/>
      <c r="MS56" s="18"/>
      <c r="MT56" s="18"/>
      <c r="MU56" s="18"/>
      <c r="MV56" s="18"/>
      <c r="MW56" s="18"/>
      <c r="MX56" s="18"/>
      <c r="MY56" s="18"/>
      <c r="MZ56" s="18"/>
      <c r="NA56" s="18"/>
      <c r="NB56" s="18"/>
      <c r="NC56" s="18"/>
    </row>
    <row r="57" spans="1:367" hidden="1" x14ac:dyDescent="0.25"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/>
      <c r="AK57" s="49"/>
      <c r="AL57" s="49"/>
      <c r="AM57" s="49"/>
      <c r="AN57" s="49"/>
      <c r="AO57" s="49"/>
      <c r="AP57" s="49"/>
      <c r="AQ57" s="49"/>
      <c r="AR57" s="49"/>
      <c r="AS57" s="49"/>
      <c r="AT57" s="49"/>
      <c r="AU57" s="49"/>
      <c r="AV57" s="49"/>
      <c r="AW57" s="49"/>
      <c r="AX57" s="49"/>
      <c r="AY57" s="49"/>
      <c r="AZ57" s="49"/>
      <c r="BA57" s="49"/>
      <c r="BB57" s="49"/>
      <c r="BC57" s="49"/>
      <c r="BD57" s="49"/>
      <c r="BE57" s="49"/>
      <c r="BF57" s="49"/>
      <c r="BG57" s="93"/>
      <c r="BH57" s="49"/>
      <c r="BI57" s="55"/>
      <c r="BJ57" s="49"/>
      <c r="BK57" s="49"/>
      <c r="BL57" s="49"/>
      <c r="BM57" s="49"/>
      <c r="BN57" s="49"/>
      <c r="BO57" s="49"/>
      <c r="BP57" s="49"/>
      <c r="BQ57" s="49"/>
      <c r="BR57" s="49"/>
      <c r="BS57" s="49"/>
      <c r="BT57" s="49"/>
      <c r="BU57" s="49"/>
      <c r="BV57" s="49"/>
      <c r="BW57" s="49"/>
      <c r="BX57" s="49"/>
      <c r="BY57" s="49"/>
      <c r="BZ57" s="49"/>
      <c r="CA57" s="49"/>
      <c r="CB57" s="49"/>
      <c r="CC57" s="49"/>
      <c r="CD57" s="49"/>
      <c r="CE57" s="49"/>
      <c r="CF57" s="49"/>
      <c r="CG57" s="49"/>
      <c r="CH57" s="49"/>
      <c r="CI57" s="49"/>
      <c r="CJ57" s="49"/>
      <c r="CK57" s="49"/>
      <c r="CL57" s="49"/>
      <c r="CM57" s="49"/>
      <c r="CN57" s="49"/>
      <c r="CO57" s="49"/>
      <c r="CP57" s="49"/>
      <c r="CQ57" s="49"/>
      <c r="CR57" s="49"/>
      <c r="CS57" s="49"/>
      <c r="CT57" s="49"/>
      <c r="CU57" s="49"/>
      <c r="CV57" s="49"/>
      <c r="CW57" s="49"/>
      <c r="CX57" s="49"/>
      <c r="CY57" s="49"/>
      <c r="CZ57" s="49"/>
      <c r="DA57" s="49"/>
      <c r="DB57" s="49"/>
      <c r="DC57" s="49"/>
      <c r="DD57" s="49"/>
      <c r="DE57" s="49"/>
      <c r="DF57" s="49"/>
      <c r="DG57" s="49"/>
      <c r="DH57" s="49"/>
      <c r="DI57" s="49"/>
      <c r="DJ57" s="49"/>
      <c r="DK57" s="49"/>
      <c r="DL57" s="49"/>
      <c r="DM57" s="49"/>
      <c r="DN57" s="49"/>
      <c r="DO57" s="49"/>
      <c r="DP57" s="49"/>
      <c r="DQ57" s="49"/>
      <c r="DR57" s="49"/>
      <c r="DS57" s="49"/>
      <c r="DT57" s="49"/>
      <c r="DU57" s="49"/>
      <c r="DV57" s="49"/>
      <c r="DW57" s="49"/>
      <c r="DX57" s="49"/>
      <c r="DY57" s="49"/>
      <c r="DZ57" s="49"/>
      <c r="EA57" s="49"/>
      <c r="EB57" s="49"/>
      <c r="EC57" s="49"/>
      <c r="ED57" s="49"/>
      <c r="EE57" s="49"/>
      <c r="EF57" s="49"/>
      <c r="EG57" s="49"/>
      <c r="EH57" s="49"/>
      <c r="EI57" s="49"/>
      <c r="EJ57" s="49"/>
      <c r="EK57" s="49"/>
      <c r="EL57" s="49"/>
      <c r="EM57" s="49"/>
      <c r="EN57" s="49"/>
      <c r="EO57" s="49"/>
      <c r="EP57" s="49"/>
      <c r="EQ57" s="49"/>
      <c r="ER57" s="49"/>
      <c r="ES57" s="49"/>
      <c r="ET57" s="49"/>
      <c r="EU57" s="49"/>
      <c r="EV57" s="49"/>
      <c r="EW57" s="49"/>
      <c r="EX57" s="49"/>
      <c r="EY57" s="49"/>
      <c r="EZ57" s="49"/>
      <c r="FA57" s="49"/>
      <c r="FB57" s="49"/>
      <c r="FC57" s="49"/>
      <c r="FD57" s="49"/>
      <c r="FE57" s="49"/>
      <c r="FF57" s="49"/>
      <c r="FG57" s="49"/>
      <c r="FH57" s="49"/>
      <c r="FI57" s="49"/>
      <c r="FJ57" s="49"/>
      <c r="FK57" s="49"/>
      <c r="FL57" s="49"/>
      <c r="FM57" s="49"/>
      <c r="FN57" s="49"/>
      <c r="FO57" s="49"/>
      <c r="FP57" s="49"/>
      <c r="FQ57" s="49"/>
      <c r="FR57" s="49"/>
      <c r="FS57" s="49"/>
      <c r="FT57" s="49"/>
      <c r="FU57" s="49"/>
      <c r="FV57" s="49"/>
      <c r="FW57" s="49"/>
      <c r="FX57" s="49"/>
      <c r="FY57" s="49"/>
      <c r="FZ57" s="49"/>
      <c r="GA57" s="49"/>
      <c r="GB57" s="49"/>
      <c r="GC57" s="49"/>
      <c r="GD57" s="49"/>
      <c r="GE57" s="49"/>
      <c r="GF57" s="49"/>
      <c r="GG57" s="49"/>
      <c r="GH57" s="49"/>
      <c r="GI57" s="49"/>
      <c r="GJ57" s="49"/>
      <c r="GK57" s="49"/>
      <c r="GL57" s="49"/>
      <c r="GM57" s="49"/>
      <c r="GN57" s="49"/>
      <c r="GO57" s="49"/>
      <c r="GP57" s="49"/>
      <c r="GQ57" s="49"/>
      <c r="GR57" s="49"/>
      <c r="GS57" s="49"/>
      <c r="GT57" s="49"/>
      <c r="GU57" s="49"/>
      <c r="GV57" s="49"/>
      <c r="GW57" s="49"/>
      <c r="GX57" s="49"/>
      <c r="GY57" s="49"/>
      <c r="GZ57" s="49"/>
      <c r="HA57" s="49"/>
      <c r="HB57" s="49"/>
      <c r="HC57" s="49"/>
      <c r="HD57" s="49"/>
      <c r="HE57" s="49"/>
      <c r="HF57" s="49"/>
      <c r="HG57" s="49"/>
      <c r="HH57" s="49"/>
      <c r="HI57" s="49"/>
      <c r="HJ57" s="49"/>
      <c r="HK57" s="49"/>
      <c r="HL57" s="49"/>
      <c r="HM57" s="49"/>
      <c r="HN57" s="49"/>
      <c r="HO57" s="49"/>
      <c r="HP57" s="49"/>
      <c r="HQ57" s="49"/>
      <c r="HR57" s="49"/>
      <c r="HS57" s="49"/>
      <c r="HT57" s="49"/>
      <c r="HU57" s="49"/>
      <c r="HV57" s="49"/>
      <c r="HW57" s="49"/>
      <c r="HX57" s="49"/>
      <c r="HY57" s="49"/>
      <c r="HZ57" s="49"/>
      <c r="IA57" s="49"/>
      <c r="IB57" s="49"/>
      <c r="IC57" s="49"/>
      <c r="ID57" s="49"/>
      <c r="IE57" s="49"/>
      <c r="IF57" s="49"/>
      <c r="IG57" s="49"/>
      <c r="IH57" s="49"/>
      <c r="II57" s="49"/>
      <c r="IJ57" s="49"/>
      <c r="IK57" s="49"/>
      <c r="IL57" s="49"/>
      <c r="IM57" s="49"/>
      <c r="IN57" s="49"/>
      <c r="IO57" s="49"/>
      <c r="IP57" s="49"/>
      <c r="IQ57" s="49"/>
      <c r="IR57" s="49"/>
      <c r="IS57" s="49"/>
      <c r="IT57" s="49"/>
      <c r="IU57" s="49"/>
      <c r="IV57" s="49"/>
      <c r="IW57" s="49"/>
      <c r="IX57" s="49"/>
      <c r="IY57" s="49"/>
      <c r="IZ57" s="49"/>
      <c r="JA57" s="49"/>
      <c r="JB57" s="49"/>
      <c r="JC57" s="49"/>
      <c r="JD57" s="49"/>
      <c r="JE57" s="49"/>
      <c r="JF57" s="49"/>
      <c r="JG57" s="49"/>
      <c r="JH57" s="49"/>
      <c r="JI57" s="49"/>
      <c r="JJ57" s="49"/>
      <c r="JK57" s="49"/>
      <c r="JL57" s="49"/>
      <c r="JM57" s="49"/>
      <c r="JN57" s="49"/>
      <c r="JO57" s="49"/>
      <c r="JP57" s="49"/>
      <c r="JQ57" s="49"/>
      <c r="JR57" s="49"/>
      <c r="JS57" s="49"/>
      <c r="JT57" s="49"/>
      <c r="JU57" s="49"/>
      <c r="JV57" s="49"/>
      <c r="JW57" s="49"/>
      <c r="JX57" s="49"/>
      <c r="JY57" s="49"/>
      <c r="JZ57" s="49"/>
      <c r="KA57" s="49"/>
      <c r="KB57" s="49"/>
      <c r="KC57" s="49"/>
      <c r="KD57" s="49"/>
      <c r="KE57" s="49"/>
      <c r="KF57" s="49"/>
      <c r="KG57" s="49"/>
      <c r="KH57" s="49"/>
      <c r="KI57" s="49"/>
      <c r="KJ57" s="49"/>
      <c r="KK57" s="49"/>
      <c r="KL57" s="49"/>
      <c r="KM57" s="49"/>
      <c r="KN57" s="49"/>
      <c r="KO57" s="49"/>
      <c r="KP57" s="49"/>
      <c r="KQ57" s="49"/>
      <c r="KR57" s="49"/>
      <c r="KS57" s="49"/>
      <c r="KT57" s="49"/>
      <c r="KU57" s="49"/>
      <c r="KV57" s="49"/>
      <c r="KW57" s="49"/>
      <c r="KX57" s="49"/>
      <c r="KY57" s="49"/>
      <c r="KZ57" s="49"/>
      <c r="LA57" s="49"/>
      <c r="LB57" s="49"/>
      <c r="LC57" s="49"/>
      <c r="LD57" s="49"/>
      <c r="LE57" s="49"/>
      <c r="LF57" s="49"/>
      <c r="LG57" s="49"/>
      <c r="LH57" s="49"/>
      <c r="LI57" s="49"/>
      <c r="LJ57" s="49"/>
      <c r="LK57" s="49"/>
      <c r="LL57" s="49"/>
      <c r="LM57" s="49"/>
      <c r="LN57" s="49"/>
      <c r="LO57" s="49"/>
      <c r="LP57" s="49"/>
      <c r="LQ57" s="49"/>
      <c r="LR57" s="49"/>
      <c r="LS57" s="49"/>
      <c r="LT57" s="49"/>
      <c r="LU57" s="49"/>
      <c r="LV57" s="49"/>
      <c r="LW57" s="49"/>
      <c r="LX57" s="49"/>
      <c r="LY57" s="49"/>
      <c r="LZ57" s="49"/>
      <c r="MA57" s="49"/>
      <c r="MB57" s="49"/>
      <c r="MC57" s="49"/>
      <c r="MD57" s="49"/>
      <c r="ME57" s="49"/>
      <c r="MF57" s="49"/>
      <c r="MG57" s="49"/>
      <c r="MH57" s="49"/>
      <c r="MI57" s="49"/>
      <c r="MJ57" s="49"/>
      <c r="MK57" s="49"/>
      <c r="ML57" s="49"/>
      <c r="MM57" s="49"/>
      <c r="MN57" s="49"/>
      <c r="MO57" s="49"/>
      <c r="MP57" s="49"/>
      <c r="MQ57" s="49"/>
      <c r="MR57" s="49"/>
      <c r="MS57" s="49"/>
      <c r="MT57" s="49"/>
      <c r="MU57" s="49"/>
      <c r="MV57" s="49"/>
      <c r="MW57" s="49"/>
      <c r="MX57" s="49"/>
      <c r="MY57" s="49"/>
      <c r="MZ57" s="49"/>
      <c r="NA57" s="49"/>
      <c r="NB57" s="49"/>
      <c r="NC57" s="49"/>
    </row>
    <row r="58" spans="1:367" hidden="1" x14ac:dyDescent="0.25"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74"/>
      <c r="BH58" s="18"/>
      <c r="BI58" s="54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  <c r="FB58" s="18"/>
      <c r="FC58" s="18"/>
      <c r="FD58" s="18"/>
      <c r="FE58" s="18"/>
      <c r="FF58" s="18"/>
      <c r="FG58" s="18"/>
      <c r="FH58" s="18"/>
      <c r="FI58" s="18"/>
      <c r="FJ58" s="18"/>
      <c r="FK58" s="18"/>
      <c r="FL58" s="18"/>
      <c r="FM58" s="18"/>
      <c r="FN58" s="18"/>
      <c r="FO58" s="18"/>
      <c r="FP58" s="18"/>
      <c r="FQ58" s="18"/>
      <c r="FR58" s="18"/>
      <c r="FS58" s="18"/>
      <c r="FT58" s="18"/>
      <c r="FU58" s="18"/>
      <c r="FV58" s="18"/>
      <c r="FW58" s="18"/>
      <c r="FX58" s="18"/>
      <c r="FY58" s="18"/>
      <c r="FZ58" s="18"/>
      <c r="GA58" s="18"/>
      <c r="GB58" s="18"/>
      <c r="GC58" s="18"/>
      <c r="GD58" s="18"/>
      <c r="GE58" s="18"/>
      <c r="GF58" s="18"/>
      <c r="GG58" s="18"/>
      <c r="GH58" s="18"/>
      <c r="GI58" s="18"/>
      <c r="GJ58" s="18"/>
      <c r="GK58" s="18"/>
      <c r="GL58" s="18"/>
      <c r="GM58" s="18"/>
      <c r="GN58" s="18"/>
      <c r="GO58" s="18"/>
      <c r="GP58" s="18"/>
      <c r="GQ58" s="18"/>
      <c r="GR58" s="18"/>
      <c r="GS58" s="18"/>
      <c r="GT58" s="18"/>
      <c r="GU58" s="18"/>
      <c r="GV58" s="18"/>
      <c r="GW58" s="18"/>
      <c r="GX58" s="18"/>
      <c r="GY58" s="18"/>
      <c r="GZ58" s="18"/>
      <c r="HA58" s="18"/>
      <c r="HB58" s="18"/>
      <c r="HC58" s="18"/>
      <c r="HD58" s="18"/>
      <c r="HE58" s="18"/>
      <c r="HF58" s="18"/>
      <c r="HG58" s="18"/>
      <c r="HH58" s="18"/>
      <c r="HI58" s="18"/>
      <c r="HJ58" s="18"/>
      <c r="HK58" s="18"/>
      <c r="HL58" s="18"/>
      <c r="HM58" s="18"/>
      <c r="HN58" s="18"/>
      <c r="HO58" s="18"/>
      <c r="HP58" s="18"/>
      <c r="HQ58" s="18"/>
      <c r="HR58" s="18"/>
      <c r="HS58" s="18"/>
      <c r="HT58" s="18"/>
      <c r="HU58" s="18"/>
      <c r="HV58" s="18"/>
      <c r="HW58" s="18"/>
      <c r="HX58" s="18"/>
      <c r="HY58" s="18"/>
      <c r="HZ58" s="18"/>
      <c r="IA58" s="18"/>
      <c r="IB58" s="18"/>
      <c r="IC58" s="18"/>
      <c r="ID58" s="18"/>
      <c r="IE58" s="18"/>
      <c r="IF58" s="18"/>
      <c r="IG58" s="18"/>
      <c r="IH58" s="18"/>
      <c r="II58" s="18"/>
      <c r="IJ58" s="18"/>
      <c r="IK58" s="18"/>
      <c r="IL58" s="18"/>
      <c r="IM58" s="18"/>
      <c r="IN58" s="18"/>
      <c r="IO58" s="18"/>
      <c r="IP58" s="18"/>
      <c r="IQ58" s="18"/>
      <c r="IR58" s="18"/>
      <c r="IS58" s="18"/>
      <c r="IT58" s="18"/>
      <c r="IU58" s="18"/>
      <c r="IV58" s="18"/>
      <c r="IW58" s="18"/>
      <c r="IX58" s="18"/>
      <c r="IY58" s="18"/>
      <c r="IZ58" s="18"/>
      <c r="JA58" s="18"/>
      <c r="JB58" s="18"/>
      <c r="JC58" s="18"/>
      <c r="JD58" s="18"/>
      <c r="JE58" s="18"/>
      <c r="JF58" s="18"/>
      <c r="JG58" s="18"/>
      <c r="JH58" s="18"/>
      <c r="JI58" s="18"/>
      <c r="JJ58" s="18"/>
      <c r="JK58" s="18"/>
      <c r="JL58" s="18"/>
      <c r="JM58" s="18"/>
      <c r="JN58" s="18"/>
      <c r="JO58" s="18"/>
      <c r="JP58" s="18"/>
      <c r="JQ58" s="18"/>
      <c r="JR58" s="18"/>
      <c r="JS58" s="18"/>
      <c r="JT58" s="18"/>
      <c r="JU58" s="18"/>
      <c r="JV58" s="18"/>
      <c r="JW58" s="18"/>
      <c r="JX58" s="18"/>
      <c r="JY58" s="18"/>
      <c r="JZ58" s="18"/>
      <c r="KA58" s="18"/>
      <c r="KB58" s="18"/>
      <c r="KC58" s="18"/>
      <c r="KD58" s="18"/>
      <c r="KE58" s="18"/>
      <c r="KF58" s="18"/>
      <c r="KG58" s="18"/>
      <c r="KH58" s="18"/>
      <c r="KI58" s="18"/>
      <c r="KJ58" s="18"/>
      <c r="KK58" s="18"/>
      <c r="KL58" s="18"/>
      <c r="KM58" s="18"/>
      <c r="KN58" s="18"/>
      <c r="KO58" s="18"/>
      <c r="KP58" s="18"/>
      <c r="KQ58" s="18"/>
      <c r="KR58" s="18"/>
      <c r="KS58" s="18"/>
      <c r="KT58" s="18"/>
      <c r="KU58" s="18"/>
      <c r="KV58" s="18"/>
      <c r="KW58" s="18"/>
      <c r="KX58" s="18"/>
      <c r="KY58" s="18"/>
      <c r="KZ58" s="18"/>
      <c r="LA58" s="18"/>
      <c r="LB58" s="18"/>
      <c r="LC58" s="18"/>
      <c r="LD58" s="18"/>
      <c r="LE58" s="18"/>
      <c r="LF58" s="18"/>
      <c r="LG58" s="18"/>
      <c r="LH58" s="18"/>
      <c r="LI58" s="18"/>
      <c r="LJ58" s="18"/>
      <c r="LK58" s="18"/>
      <c r="LL58" s="18"/>
      <c r="LM58" s="18"/>
      <c r="LN58" s="18"/>
      <c r="LO58" s="18"/>
      <c r="LP58" s="18"/>
      <c r="LQ58" s="18"/>
      <c r="LR58" s="18"/>
      <c r="LS58" s="18"/>
      <c r="LT58" s="18"/>
      <c r="LU58" s="18"/>
      <c r="LV58" s="18"/>
      <c r="LW58" s="18"/>
      <c r="LX58" s="18"/>
      <c r="LY58" s="18"/>
      <c r="LZ58" s="18"/>
      <c r="MA58" s="18"/>
      <c r="MB58" s="18"/>
      <c r="MC58" s="18"/>
      <c r="MD58" s="18"/>
      <c r="ME58" s="18"/>
      <c r="MF58" s="18"/>
      <c r="MG58" s="18"/>
      <c r="MH58" s="18"/>
      <c r="MI58" s="18"/>
      <c r="MJ58" s="18"/>
      <c r="MK58" s="18"/>
      <c r="ML58" s="18"/>
      <c r="MM58" s="18"/>
      <c r="MN58" s="18"/>
      <c r="MO58" s="18"/>
      <c r="MP58" s="18"/>
      <c r="MQ58" s="18"/>
      <c r="MR58" s="18"/>
      <c r="MS58" s="18"/>
      <c r="MT58" s="18"/>
      <c r="MU58" s="18"/>
      <c r="MV58" s="18"/>
      <c r="MW58" s="18"/>
      <c r="MX58" s="18"/>
      <c r="MY58" s="18"/>
      <c r="MZ58" s="18"/>
      <c r="NA58" s="18"/>
      <c r="NB58" s="18"/>
      <c r="NC58" s="18"/>
    </row>
    <row r="59" spans="1:367" hidden="1" x14ac:dyDescent="0.25"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E59" s="50"/>
      <c r="AF59" s="50"/>
      <c r="AG59" s="50"/>
      <c r="AH59" s="50"/>
      <c r="AI59" s="50"/>
      <c r="AJ59" s="50"/>
      <c r="AK59" s="50"/>
      <c r="AL59" s="50"/>
      <c r="AM59" s="50"/>
      <c r="AN59" s="50"/>
      <c r="AO59" s="50"/>
      <c r="AP59" s="50"/>
      <c r="AQ59" s="50"/>
      <c r="AR59" s="50"/>
      <c r="AS59" s="50"/>
      <c r="AT59" s="50"/>
      <c r="AU59" s="50"/>
      <c r="AV59" s="50"/>
      <c r="AW59" s="50"/>
      <c r="AX59" s="50"/>
      <c r="AY59" s="50"/>
      <c r="AZ59" s="50"/>
      <c r="BA59" s="50"/>
      <c r="BB59" s="50"/>
      <c r="BC59" s="50"/>
      <c r="BD59" s="50"/>
      <c r="BE59" s="50"/>
      <c r="BF59" s="50"/>
      <c r="BG59" s="94"/>
      <c r="BH59" s="50"/>
      <c r="BI59" s="56"/>
      <c r="BJ59" s="50"/>
      <c r="BK59" s="50"/>
      <c r="BL59" s="50"/>
      <c r="BM59" s="50"/>
      <c r="BN59" s="50"/>
      <c r="BO59" s="50"/>
      <c r="BP59" s="50"/>
      <c r="BQ59" s="50"/>
      <c r="BR59" s="50"/>
      <c r="BS59" s="50"/>
      <c r="BT59" s="50"/>
      <c r="BU59" s="50"/>
      <c r="BV59" s="50"/>
      <c r="BW59" s="50"/>
      <c r="BX59" s="50"/>
      <c r="BY59" s="50"/>
      <c r="BZ59" s="50"/>
      <c r="CA59" s="50"/>
      <c r="CB59" s="50"/>
      <c r="CC59" s="50"/>
      <c r="CD59" s="50"/>
      <c r="CE59" s="50"/>
      <c r="CF59" s="50"/>
      <c r="CG59" s="50"/>
      <c r="CH59" s="50"/>
      <c r="CI59" s="50"/>
      <c r="CJ59" s="50"/>
      <c r="CK59" s="50"/>
      <c r="CL59" s="50"/>
      <c r="CM59" s="50"/>
      <c r="CN59" s="50"/>
      <c r="CO59" s="50"/>
      <c r="CP59" s="50"/>
      <c r="CQ59" s="50"/>
      <c r="CR59" s="50"/>
      <c r="CS59" s="50"/>
      <c r="CT59" s="50"/>
      <c r="CU59" s="50"/>
      <c r="CV59" s="50"/>
      <c r="CW59" s="50"/>
      <c r="CX59" s="50"/>
      <c r="CY59" s="50"/>
      <c r="CZ59" s="50"/>
      <c r="DA59" s="50"/>
      <c r="DB59" s="50"/>
      <c r="DC59" s="50"/>
      <c r="DD59" s="50"/>
      <c r="DE59" s="50"/>
      <c r="DF59" s="50"/>
      <c r="DG59" s="50"/>
      <c r="DH59" s="50"/>
      <c r="DI59" s="50"/>
      <c r="DJ59" s="50"/>
      <c r="DK59" s="50"/>
      <c r="DL59" s="50"/>
      <c r="DM59" s="50"/>
      <c r="DN59" s="50"/>
      <c r="DO59" s="50"/>
      <c r="DP59" s="50"/>
      <c r="DQ59" s="50"/>
      <c r="DR59" s="50"/>
      <c r="DS59" s="50"/>
      <c r="DT59" s="50"/>
      <c r="DU59" s="50"/>
      <c r="DV59" s="50"/>
      <c r="DW59" s="50"/>
      <c r="DX59" s="50"/>
      <c r="DY59" s="50"/>
      <c r="DZ59" s="50"/>
      <c r="EA59" s="50"/>
      <c r="EB59" s="50"/>
      <c r="EC59" s="50"/>
      <c r="ED59" s="50"/>
      <c r="EE59" s="50"/>
      <c r="EF59" s="50"/>
      <c r="EG59" s="50"/>
      <c r="EH59" s="50"/>
      <c r="EI59" s="50"/>
      <c r="EJ59" s="50"/>
      <c r="EK59" s="50"/>
      <c r="EL59" s="50"/>
      <c r="EM59" s="50"/>
      <c r="EN59" s="50"/>
      <c r="EO59" s="50"/>
      <c r="EP59" s="50"/>
      <c r="EQ59" s="50"/>
      <c r="ER59" s="50"/>
      <c r="ES59" s="50"/>
      <c r="ET59" s="50"/>
      <c r="EU59" s="50"/>
      <c r="EV59" s="50"/>
      <c r="EW59" s="50"/>
      <c r="EX59" s="50"/>
      <c r="EY59" s="50"/>
      <c r="EZ59" s="50"/>
      <c r="FA59" s="50"/>
      <c r="FB59" s="50"/>
      <c r="FC59" s="50"/>
      <c r="FD59" s="50"/>
      <c r="FE59" s="50"/>
      <c r="FF59" s="50"/>
      <c r="FG59" s="50"/>
      <c r="FH59" s="50"/>
      <c r="FI59" s="50"/>
      <c r="FJ59" s="50"/>
      <c r="FK59" s="50"/>
      <c r="FL59" s="50"/>
      <c r="FM59" s="50"/>
      <c r="FN59" s="50"/>
      <c r="FO59" s="50"/>
      <c r="FP59" s="50"/>
      <c r="FQ59" s="50"/>
      <c r="FR59" s="50"/>
      <c r="FS59" s="50"/>
      <c r="FT59" s="50"/>
      <c r="FU59" s="50"/>
      <c r="FV59" s="50"/>
      <c r="FW59" s="50"/>
      <c r="FX59" s="50"/>
      <c r="FY59" s="50"/>
      <c r="FZ59" s="50"/>
      <c r="GA59" s="50"/>
      <c r="GB59" s="50"/>
      <c r="GC59" s="50"/>
      <c r="GD59" s="50"/>
      <c r="GE59" s="50"/>
      <c r="GF59" s="50"/>
      <c r="GG59" s="50"/>
      <c r="GH59" s="50"/>
      <c r="GI59" s="50"/>
      <c r="GJ59" s="50"/>
      <c r="GK59" s="50"/>
      <c r="GL59" s="50"/>
      <c r="GM59" s="50"/>
      <c r="GN59" s="50"/>
      <c r="GO59" s="50"/>
      <c r="GP59" s="50"/>
      <c r="GQ59" s="50"/>
      <c r="GR59" s="50"/>
      <c r="GS59" s="50"/>
      <c r="GT59" s="50"/>
      <c r="GU59" s="50"/>
      <c r="GV59" s="50"/>
      <c r="GW59" s="50"/>
      <c r="GX59" s="50"/>
      <c r="GY59" s="50"/>
      <c r="GZ59" s="50"/>
      <c r="HA59" s="50"/>
      <c r="HB59" s="50"/>
      <c r="HC59" s="50"/>
      <c r="HD59" s="50"/>
      <c r="HE59" s="50"/>
      <c r="HF59" s="50"/>
      <c r="HG59" s="50"/>
      <c r="HH59" s="50"/>
      <c r="HI59" s="50"/>
      <c r="HJ59" s="50"/>
      <c r="HK59" s="50"/>
      <c r="HL59" s="50"/>
      <c r="HM59" s="50"/>
      <c r="HN59" s="50"/>
      <c r="HO59" s="50"/>
      <c r="HP59" s="50"/>
      <c r="HQ59" s="50"/>
      <c r="HR59" s="50"/>
      <c r="HS59" s="50"/>
      <c r="HT59" s="50"/>
      <c r="HU59" s="50"/>
      <c r="HV59" s="50"/>
      <c r="HW59" s="50"/>
      <c r="HX59" s="50"/>
      <c r="HY59" s="50"/>
      <c r="HZ59" s="50"/>
      <c r="IA59" s="50"/>
      <c r="IB59" s="50"/>
      <c r="IC59" s="50"/>
      <c r="ID59" s="50"/>
      <c r="IE59" s="50"/>
      <c r="IF59" s="50"/>
      <c r="IG59" s="50"/>
      <c r="IH59" s="50"/>
      <c r="II59" s="50"/>
      <c r="IJ59" s="50"/>
      <c r="IK59" s="50"/>
      <c r="IL59" s="50"/>
      <c r="IM59" s="50"/>
      <c r="IN59" s="50"/>
      <c r="IO59" s="50"/>
      <c r="IP59" s="50"/>
      <c r="IQ59" s="50"/>
      <c r="IR59" s="50"/>
      <c r="IS59" s="50"/>
      <c r="IT59" s="50"/>
      <c r="IU59" s="50"/>
      <c r="IV59" s="50"/>
      <c r="IW59" s="50"/>
      <c r="IX59" s="50"/>
      <c r="IY59" s="50"/>
      <c r="IZ59" s="50"/>
      <c r="JA59" s="50"/>
      <c r="JB59" s="50"/>
      <c r="JC59" s="50"/>
      <c r="JD59" s="50"/>
      <c r="JE59" s="50"/>
      <c r="JF59" s="50"/>
      <c r="JG59" s="50"/>
      <c r="JH59" s="50"/>
      <c r="JI59" s="50"/>
      <c r="JJ59" s="50"/>
      <c r="JK59" s="50"/>
      <c r="JL59" s="50"/>
      <c r="JM59" s="50"/>
      <c r="JN59" s="50"/>
      <c r="JO59" s="50"/>
      <c r="JP59" s="50"/>
      <c r="JQ59" s="50"/>
      <c r="JR59" s="50"/>
      <c r="JS59" s="50"/>
      <c r="JT59" s="50"/>
      <c r="JU59" s="50"/>
      <c r="JV59" s="50"/>
      <c r="JW59" s="50"/>
      <c r="JX59" s="50"/>
      <c r="JY59" s="50"/>
      <c r="JZ59" s="50"/>
      <c r="KA59" s="50"/>
      <c r="KB59" s="50"/>
      <c r="KC59" s="50"/>
      <c r="KD59" s="50"/>
      <c r="KE59" s="50"/>
      <c r="KF59" s="50"/>
      <c r="KG59" s="50"/>
      <c r="KH59" s="50"/>
      <c r="KI59" s="50"/>
      <c r="KJ59" s="50"/>
      <c r="KK59" s="50"/>
      <c r="KL59" s="50"/>
      <c r="KM59" s="50"/>
      <c r="KN59" s="50"/>
      <c r="KO59" s="50"/>
      <c r="KP59" s="50"/>
      <c r="KQ59" s="50"/>
      <c r="KR59" s="50"/>
      <c r="KS59" s="50"/>
      <c r="KT59" s="50"/>
      <c r="KU59" s="50"/>
      <c r="KV59" s="50"/>
      <c r="KW59" s="50"/>
      <c r="KX59" s="50"/>
      <c r="KY59" s="50"/>
      <c r="KZ59" s="50"/>
      <c r="LA59" s="50"/>
      <c r="LB59" s="50"/>
      <c r="LC59" s="50"/>
      <c r="LD59" s="50"/>
      <c r="LE59" s="50"/>
      <c r="LF59" s="50"/>
      <c r="LG59" s="50"/>
      <c r="LH59" s="50"/>
      <c r="LI59" s="50"/>
      <c r="LJ59" s="50"/>
      <c r="LK59" s="50"/>
      <c r="LL59" s="50"/>
      <c r="LM59" s="50"/>
      <c r="LN59" s="50"/>
      <c r="LO59" s="50"/>
      <c r="LP59" s="50"/>
      <c r="LQ59" s="50"/>
      <c r="LR59" s="50"/>
      <c r="LS59" s="50"/>
      <c r="LT59" s="50"/>
      <c r="LU59" s="50"/>
      <c r="LV59" s="50"/>
      <c r="LW59" s="50"/>
      <c r="LX59" s="50"/>
      <c r="LY59" s="50"/>
      <c r="LZ59" s="50"/>
      <c r="MA59" s="50"/>
      <c r="MB59" s="50"/>
      <c r="MC59" s="50"/>
      <c r="MD59" s="50"/>
      <c r="ME59" s="50"/>
      <c r="MF59" s="50"/>
      <c r="MG59" s="50"/>
      <c r="MH59" s="50"/>
      <c r="MI59" s="50"/>
      <c r="MJ59" s="50"/>
      <c r="MK59" s="50"/>
      <c r="ML59" s="50"/>
      <c r="MM59" s="50"/>
      <c r="MN59" s="50"/>
      <c r="MO59" s="50"/>
      <c r="MP59" s="50"/>
      <c r="MQ59" s="50"/>
      <c r="MR59" s="50"/>
      <c r="MS59" s="50"/>
      <c r="MT59" s="50"/>
      <c r="MU59" s="50"/>
      <c r="MV59" s="50"/>
      <c r="MW59" s="50"/>
      <c r="MX59" s="50"/>
      <c r="MY59" s="50"/>
      <c r="MZ59" s="50"/>
      <c r="NA59" s="50"/>
      <c r="NB59" s="50"/>
      <c r="NC59" s="50"/>
    </row>
    <row r="60" spans="1:367" hidden="1" x14ac:dyDescent="0.25"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49"/>
      <c r="AK60" s="49"/>
      <c r="AL60" s="49"/>
      <c r="AM60" s="49"/>
      <c r="AN60" s="49"/>
      <c r="AO60" s="49"/>
      <c r="AP60" s="49"/>
      <c r="AQ60" s="49"/>
      <c r="AR60" s="49"/>
      <c r="AS60" s="49"/>
      <c r="AT60" s="49"/>
      <c r="AU60" s="49"/>
      <c r="AV60" s="49"/>
      <c r="AW60" s="49"/>
      <c r="AX60" s="49"/>
      <c r="AY60" s="49"/>
      <c r="AZ60" s="49"/>
      <c r="BA60" s="49"/>
      <c r="BB60" s="49"/>
      <c r="BC60" s="49"/>
      <c r="BD60" s="49"/>
      <c r="BE60" s="49"/>
      <c r="BF60" s="49"/>
      <c r="BG60" s="93"/>
      <c r="BH60" s="49"/>
      <c r="BI60" s="55"/>
      <c r="BJ60" s="49"/>
      <c r="BK60" s="49"/>
      <c r="BL60" s="49"/>
      <c r="BM60" s="49"/>
      <c r="BN60" s="49"/>
      <c r="BO60" s="49"/>
      <c r="BP60" s="49"/>
      <c r="BQ60" s="49"/>
      <c r="BR60" s="49"/>
      <c r="BS60" s="49"/>
      <c r="BT60" s="49"/>
      <c r="BU60" s="49"/>
      <c r="BV60" s="49"/>
      <c r="BW60" s="49"/>
      <c r="BX60" s="49"/>
      <c r="BY60" s="49"/>
      <c r="BZ60" s="49"/>
      <c r="CA60" s="49"/>
      <c r="CB60" s="49"/>
      <c r="CC60" s="49"/>
      <c r="CD60" s="49"/>
      <c r="CE60" s="49"/>
      <c r="CF60" s="49"/>
      <c r="CG60" s="49"/>
      <c r="CH60" s="49"/>
      <c r="CI60" s="49"/>
      <c r="CJ60" s="49"/>
      <c r="CK60" s="49"/>
      <c r="CL60" s="49"/>
      <c r="CM60" s="49"/>
      <c r="CN60" s="49"/>
      <c r="CO60" s="49"/>
      <c r="CP60" s="49"/>
      <c r="CQ60" s="49"/>
      <c r="CR60" s="49"/>
      <c r="CS60" s="49"/>
      <c r="CT60" s="49"/>
      <c r="CU60" s="49"/>
      <c r="CV60" s="49"/>
      <c r="CW60" s="49"/>
      <c r="CX60" s="49"/>
      <c r="CY60" s="49"/>
      <c r="CZ60" s="49"/>
      <c r="DA60" s="49"/>
      <c r="DB60" s="49"/>
      <c r="DC60" s="49"/>
      <c r="DD60" s="49"/>
      <c r="DE60" s="49"/>
      <c r="DF60" s="49"/>
      <c r="DG60" s="49"/>
      <c r="DH60" s="49"/>
      <c r="DI60" s="49"/>
      <c r="DJ60" s="49"/>
      <c r="DK60" s="49"/>
      <c r="DL60" s="49"/>
      <c r="DM60" s="49"/>
      <c r="DN60" s="49"/>
      <c r="DO60" s="49"/>
      <c r="DP60" s="49"/>
      <c r="DQ60" s="49"/>
      <c r="DR60" s="49"/>
      <c r="DS60" s="49"/>
      <c r="DT60" s="49"/>
      <c r="DU60" s="49"/>
      <c r="DV60" s="49"/>
      <c r="DW60" s="49"/>
      <c r="DX60" s="49"/>
      <c r="DY60" s="49"/>
      <c r="DZ60" s="49"/>
      <c r="EA60" s="49"/>
      <c r="EB60" s="49"/>
      <c r="EC60" s="49"/>
      <c r="ED60" s="49"/>
      <c r="EE60" s="49"/>
      <c r="EF60" s="49"/>
      <c r="EG60" s="49"/>
      <c r="EH60" s="49"/>
      <c r="EI60" s="49"/>
      <c r="EJ60" s="49"/>
      <c r="EK60" s="49"/>
      <c r="EL60" s="49"/>
      <c r="EM60" s="49"/>
      <c r="EN60" s="49"/>
      <c r="EO60" s="49"/>
      <c r="EP60" s="49"/>
      <c r="EQ60" s="49"/>
      <c r="ER60" s="49"/>
      <c r="ES60" s="49"/>
      <c r="ET60" s="49"/>
      <c r="EU60" s="49"/>
      <c r="EV60" s="49"/>
      <c r="EW60" s="49"/>
      <c r="EX60" s="49"/>
      <c r="EY60" s="49"/>
      <c r="EZ60" s="49"/>
      <c r="FA60" s="49"/>
      <c r="FB60" s="49"/>
      <c r="FC60" s="49"/>
      <c r="FD60" s="49"/>
      <c r="FE60" s="49"/>
      <c r="FF60" s="49"/>
      <c r="FG60" s="49"/>
      <c r="FH60" s="49"/>
      <c r="FI60" s="49"/>
      <c r="FJ60" s="49"/>
      <c r="FK60" s="49"/>
      <c r="FL60" s="49"/>
      <c r="FM60" s="49"/>
      <c r="FN60" s="49"/>
      <c r="FO60" s="49"/>
      <c r="FP60" s="49"/>
      <c r="FQ60" s="49"/>
      <c r="FR60" s="49"/>
      <c r="FS60" s="49"/>
      <c r="FT60" s="49"/>
      <c r="FU60" s="49"/>
      <c r="FV60" s="49"/>
      <c r="FW60" s="49"/>
      <c r="FX60" s="49"/>
      <c r="FY60" s="49"/>
      <c r="FZ60" s="49"/>
      <c r="GA60" s="49"/>
      <c r="GB60" s="49"/>
      <c r="GC60" s="49"/>
      <c r="GD60" s="49"/>
      <c r="GE60" s="49"/>
      <c r="GF60" s="49"/>
      <c r="GG60" s="49"/>
      <c r="GH60" s="49"/>
      <c r="GI60" s="49"/>
      <c r="GJ60" s="49"/>
      <c r="GK60" s="49"/>
      <c r="GL60" s="49"/>
      <c r="GM60" s="49"/>
      <c r="GN60" s="49"/>
      <c r="GO60" s="49"/>
      <c r="GP60" s="49"/>
      <c r="GQ60" s="49"/>
      <c r="GR60" s="49"/>
      <c r="GS60" s="49"/>
      <c r="GT60" s="49"/>
      <c r="GU60" s="49"/>
      <c r="GV60" s="49"/>
      <c r="GW60" s="49"/>
      <c r="GX60" s="49"/>
      <c r="GY60" s="49"/>
      <c r="GZ60" s="49"/>
      <c r="HA60" s="49"/>
      <c r="HB60" s="49"/>
      <c r="HC60" s="49"/>
      <c r="HD60" s="49"/>
      <c r="HE60" s="49"/>
      <c r="HF60" s="49"/>
      <c r="HG60" s="49"/>
      <c r="HH60" s="49"/>
      <c r="HI60" s="49"/>
      <c r="HJ60" s="49"/>
      <c r="HK60" s="49"/>
      <c r="HL60" s="49"/>
      <c r="HM60" s="49"/>
      <c r="HN60" s="49"/>
      <c r="HO60" s="49"/>
      <c r="HP60" s="49"/>
      <c r="HQ60" s="49"/>
      <c r="HR60" s="49"/>
      <c r="HS60" s="49"/>
      <c r="HT60" s="49"/>
      <c r="HU60" s="49"/>
      <c r="HV60" s="49"/>
      <c r="HW60" s="49"/>
      <c r="HX60" s="49"/>
      <c r="HY60" s="49"/>
      <c r="HZ60" s="49"/>
      <c r="IA60" s="49"/>
      <c r="IB60" s="49"/>
      <c r="IC60" s="49"/>
      <c r="ID60" s="49"/>
      <c r="IE60" s="49"/>
      <c r="IF60" s="49"/>
      <c r="IG60" s="49"/>
      <c r="IH60" s="49"/>
      <c r="II60" s="49"/>
      <c r="IJ60" s="49"/>
      <c r="IK60" s="49"/>
      <c r="IL60" s="49"/>
      <c r="IM60" s="49"/>
      <c r="IN60" s="49"/>
      <c r="IO60" s="49"/>
      <c r="IP60" s="49"/>
      <c r="IQ60" s="49"/>
      <c r="IR60" s="49"/>
      <c r="IS60" s="49"/>
      <c r="IT60" s="49"/>
      <c r="IU60" s="49"/>
      <c r="IV60" s="49"/>
      <c r="IW60" s="49"/>
      <c r="IX60" s="49"/>
      <c r="IY60" s="49"/>
      <c r="IZ60" s="49"/>
      <c r="JA60" s="49"/>
      <c r="JB60" s="49"/>
      <c r="JC60" s="49"/>
      <c r="JD60" s="49"/>
      <c r="JE60" s="49"/>
      <c r="JF60" s="49"/>
      <c r="JG60" s="49"/>
      <c r="JH60" s="49"/>
      <c r="JI60" s="49"/>
      <c r="JJ60" s="49"/>
      <c r="JK60" s="49"/>
      <c r="JL60" s="49"/>
      <c r="JM60" s="49"/>
      <c r="JN60" s="49"/>
      <c r="JO60" s="49"/>
      <c r="JP60" s="49"/>
      <c r="JQ60" s="49"/>
      <c r="JR60" s="49"/>
      <c r="JS60" s="49"/>
      <c r="JT60" s="49"/>
      <c r="JU60" s="49"/>
      <c r="JV60" s="49"/>
      <c r="JW60" s="49"/>
      <c r="JX60" s="49"/>
      <c r="JY60" s="49"/>
      <c r="JZ60" s="49"/>
      <c r="KA60" s="49"/>
      <c r="KB60" s="49"/>
      <c r="KC60" s="49"/>
      <c r="KD60" s="49"/>
      <c r="KE60" s="49"/>
      <c r="KF60" s="49"/>
      <c r="KG60" s="49"/>
      <c r="KH60" s="49"/>
      <c r="KI60" s="49"/>
      <c r="KJ60" s="49"/>
      <c r="KK60" s="49"/>
      <c r="KL60" s="49"/>
      <c r="KM60" s="49"/>
      <c r="KN60" s="49"/>
      <c r="KO60" s="49"/>
      <c r="KP60" s="49"/>
      <c r="KQ60" s="49"/>
      <c r="KR60" s="49"/>
      <c r="KS60" s="49"/>
      <c r="KT60" s="49"/>
      <c r="KU60" s="49"/>
      <c r="KV60" s="49"/>
      <c r="KW60" s="49"/>
      <c r="KX60" s="49"/>
      <c r="KY60" s="49"/>
      <c r="KZ60" s="49"/>
      <c r="LA60" s="49"/>
      <c r="LB60" s="49"/>
      <c r="LC60" s="49"/>
      <c r="LD60" s="49"/>
      <c r="LE60" s="49"/>
      <c r="LF60" s="49"/>
      <c r="LG60" s="49"/>
      <c r="LH60" s="49"/>
      <c r="LI60" s="49"/>
      <c r="LJ60" s="49"/>
      <c r="LK60" s="49"/>
      <c r="LL60" s="49"/>
      <c r="LM60" s="49"/>
      <c r="LN60" s="49"/>
      <c r="LO60" s="49"/>
      <c r="LP60" s="49"/>
      <c r="LQ60" s="49"/>
      <c r="LR60" s="49"/>
      <c r="LS60" s="49"/>
      <c r="LT60" s="49"/>
      <c r="LU60" s="49"/>
      <c r="LV60" s="49"/>
      <c r="LW60" s="49"/>
      <c r="LX60" s="49"/>
      <c r="LY60" s="49"/>
      <c r="LZ60" s="49"/>
      <c r="MA60" s="49"/>
      <c r="MB60" s="49"/>
      <c r="MC60" s="49"/>
      <c r="MD60" s="49"/>
      <c r="ME60" s="49"/>
      <c r="MF60" s="49"/>
      <c r="MG60" s="49"/>
      <c r="MH60" s="49"/>
      <c r="MI60" s="49"/>
      <c r="MJ60" s="49"/>
      <c r="MK60" s="49"/>
      <c r="ML60" s="49"/>
      <c r="MM60" s="49"/>
      <c r="MN60" s="49"/>
      <c r="MO60" s="49"/>
      <c r="MP60" s="49"/>
      <c r="MQ60" s="49"/>
      <c r="MR60" s="49"/>
      <c r="MS60" s="49"/>
      <c r="MT60" s="49"/>
      <c r="MU60" s="49"/>
      <c r="MV60" s="49"/>
      <c r="MW60" s="49"/>
      <c r="MX60" s="49"/>
      <c r="MY60" s="49"/>
      <c r="MZ60" s="49"/>
      <c r="NA60" s="49"/>
      <c r="NB60" s="49"/>
      <c r="NC60" s="49"/>
    </row>
    <row r="61" spans="1:367" hidden="1" x14ac:dyDescent="0.25"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  <c r="AJ61" s="50"/>
      <c r="AK61" s="50"/>
      <c r="AL61" s="50"/>
      <c r="AM61" s="50"/>
      <c r="AN61" s="50"/>
      <c r="AO61" s="50"/>
      <c r="AP61" s="50"/>
      <c r="AQ61" s="50"/>
      <c r="AR61" s="50"/>
      <c r="AS61" s="50"/>
      <c r="AT61" s="50"/>
      <c r="AU61" s="50"/>
      <c r="AV61" s="50"/>
      <c r="AW61" s="50"/>
      <c r="AX61" s="50"/>
      <c r="AY61" s="50"/>
      <c r="AZ61" s="50"/>
      <c r="BA61" s="50"/>
      <c r="BB61" s="50"/>
      <c r="BC61" s="50"/>
      <c r="BD61" s="50"/>
      <c r="BE61" s="50"/>
      <c r="BF61" s="50"/>
      <c r="BG61" s="94"/>
      <c r="BH61" s="50"/>
      <c r="BI61" s="56"/>
      <c r="BJ61" s="50"/>
      <c r="BK61" s="50"/>
      <c r="BL61" s="50"/>
      <c r="BM61" s="50"/>
      <c r="BN61" s="50"/>
      <c r="BO61" s="50"/>
      <c r="BP61" s="50"/>
      <c r="BQ61" s="50"/>
      <c r="BR61" s="50"/>
      <c r="BS61" s="50"/>
      <c r="BT61" s="50"/>
      <c r="BU61" s="50"/>
      <c r="BV61" s="50"/>
      <c r="BW61" s="50"/>
      <c r="BX61" s="50"/>
      <c r="BY61" s="50"/>
      <c r="BZ61" s="50"/>
      <c r="CA61" s="50"/>
      <c r="CB61" s="50"/>
      <c r="CC61" s="50"/>
      <c r="CD61" s="50"/>
      <c r="CE61" s="50"/>
      <c r="CF61" s="50"/>
      <c r="CG61" s="50"/>
      <c r="CH61" s="50"/>
      <c r="CI61" s="50"/>
      <c r="CJ61" s="50"/>
      <c r="CK61" s="50"/>
      <c r="CL61" s="50"/>
      <c r="CM61" s="50"/>
      <c r="CN61" s="50"/>
      <c r="CO61" s="50"/>
      <c r="CP61" s="50"/>
      <c r="CQ61" s="50"/>
      <c r="CR61" s="50"/>
      <c r="CS61" s="50"/>
      <c r="CT61" s="50"/>
      <c r="CU61" s="50"/>
      <c r="CV61" s="50"/>
      <c r="CW61" s="50"/>
      <c r="CX61" s="50"/>
      <c r="CY61" s="50"/>
      <c r="CZ61" s="50"/>
      <c r="DA61" s="50"/>
      <c r="DB61" s="50"/>
      <c r="DC61" s="50"/>
      <c r="DD61" s="50"/>
      <c r="DE61" s="50"/>
      <c r="DF61" s="50"/>
      <c r="DG61" s="50"/>
      <c r="DH61" s="50"/>
      <c r="DI61" s="50"/>
      <c r="DJ61" s="50"/>
      <c r="DK61" s="50"/>
      <c r="DL61" s="50"/>
      <c r="DM61" s="50"/>
      <c r="DN61" s="50"/>
      <c r="DO61" s="50"/>
      <c r="DP61" s="50"/>
      <c r="DQ61" s="50"/>
      <c r="DR61" s="50"/>
      <c r="DS61" s="50"/>
      <c r="DT61" s="50"/>
      <c r="DU61" s="50"/>
      <c r="DV61" s="50"/>
      <c r="DW61" s="50"/>
      <c r="DX61" s="50"/>
      <c r="DY61" s="50"/>
      <c r="DZ61" s="50"/>
      <c r="EA61" s="50"/>
      <c r="EB61" s="50"/>
      <c r="EC61" s="50"/>
      <c r="ED61" s="50"/>
      <c r="EE61" s="50"/>
      <c r="EF61" s="50"/>
      <c r="EG61" s="50"/>
      <c r="EH61" s="50"/>
      <c r="EI61" s="50"/>
      <c r="EJ61" s="50"/>
      <c r="EK61" s="50"/>
      <c r="EL61" s="50"/>
      <c r="EM61" s="50"/>
      <c r="EN61" s="50"/>
      <c r="EO61" s="50"/>
      <c r="EP61" s="50"/>
      <c r="EQ61" s="50"/>
      <c r="ER61" s="50"/>
      <c r="ES61" s="50"/>
      <c r="ET61" s="50"/>
      <c r="EU61" s="50"/>
      <c r="EV61" s="50"/>
      <c r="EW61" s="50"/>
      <c r="EX61" s="50"/>
      <c r="EY61" s="50"/>
      <c r="EZ61" s="50"/>
      <c r="FA61" s="50"/>
      <c r="FB61" s="50"/>
      <c r="FC61" s="50"/>
      <c r="FD61" s="50"/>
      <c r="FE61" s="50"/>
      <c r="FF61" s="50"/>
      <c r="FG61" s="50"/>
      <c r="FH61" s="50"/>
      <c r="FI61" s="50"/>
      <c r="FJ61" s="50"/>
      <c r="FK61" s="50"/>
      <c r="FL61" s="50"/>
      <c r="FM61" s="50"/>
      <c r="FN61" s="50"/>
      <c r="FO61" s="50"/>
      <c r="FP61" s="50"/>
      <c r="FQ61" s="50"/>
      <c r="FR61" s="50"/>
      <c r="FS61" s="50"/>
      <c r="FT61" s="50"/>
      <c r="FU61" s="50"/>
      <c r="FV61" s="50"/>
      <c r="FW61" s="50"/>
      <c r="FX61" s="50"/>
      <c r="FY61" s="50"/>
      <c r="FZ61" s="50"/>
      <c r="GA61" s="50"/>
      <c r="GB61" s="50"/>
      <c r="GC61" s="50"/>
      <c r="GD61" s="50"/>
      <c r="GE61" s="50"/>
      <c r="GF61" s="50"/>
      <c r="GG61" s="50"/>
      <c r="GH61" s="50"/>
      <c r="GI61" s="50"/>
      <c r="GJ61" s="50"/>
      <c r="GK61" s="50"/>
      <c r="GL61" s="50"/>
      <c r="GM61" s="50"/>
      <c r="GN61" s="50"/>
      <c r="GO61" s="50"/>
      <c r="GP61" s="50"/>
      <c r="GQ61" s="50"/>
      <c r="GR61" s="50"/>
      <c r="GS61" s="50"/>
      <c r="GT61" s="50"/>
      <c r="GU61" s="50"/>
      <c r="GV61" s="50"/>
      <c r="GW61" s="50"/>
      <c r="GX61" s="50"/>
      <c r="GY61" s="50"/>
      <c r="GZ61" s="50"/>
      <c r="HA61" s="50"/>
      <c r="HB61" s="50"/>
      <c r="HC61" s="50"/>
      <c r="HD61" s="50"/>
      <c r="HE61" s="50"/>
      <c r="HF61" s="50"/>
      <c r="HG61" s="50"/>
      <c r="HH61" s="50"/>
      <c r="HI61" s="50"/>
      <c r="HJ61" s="50"/>
      <c r="HK61" s="50"/>
      <c r="HL61" s="50"/>
      <c r="HM61" s="50"/>
      <c r="HN61" s="50"/>
      <c r="HO61" s="50"/>
      <c r="HP61" s="50"/>
      <c r="HQ61" s="50"/>
      <c r="HR61" s="50"/>
      <c r="HS61" s="50"/>
      <c r="HT61" s="50"/>
      <c r="HU61" s="50"/>
      <c r="HV61" s="50"/>
      <c r="HW61" s="50"/>
      <c r="HX61" s="50"/>
      <c r="HY61" s="50"/>
      <c r="HZ61" s="50"/>
      <c r="IA61" s="50"/>
      <c r="IB61" s="50"/>
      <c r="IC61" s="50"/>
      <c r="ID61" s="50"/>
      <c r="IE61" s="50"/>
      <c r="IF61" s="50"/>
      <c r="IG61" s="50"/>
      <c r="IH61" s="50"/>
      <c r="II61" s="50"/>
      <c r="IJ61" s="50"/>
      <c r="IK61" s="50"/>
      <c r="IL61" s="50"/>
      <c r="IM61" s="50"/>
      <c r="IN61" s="50"/>
      <c r="IO61" s="50"/>
      <c r="IP61" s="50"/>
      <c r="IQ61" s="50"/>
      <c r="IR61" s="50"/>
      <c r="IS61" s="50"/>
      <c r="IT61" s="50"/>
      <c r="IU61" s="50"/>
      <c r="IV61" s="50"/>
      <c r="IW61" s="50"/>
      <c r="IX61" s="50"/>
      <c r="IY61" s="50"/>
      <c r="IZ61" s="50"/>
      <c r="JA61" s="50"/>
      <c r="JB61" s="50"/>
      <c r="JC61" s="50"/>
      <c r="JD61" s="50"/>
      <c r="JE61" s="50"/>
      <c r="JF61" s="50"/>
      <c r="JG61" s="50"/>
      <c r="JH61" s="50"/>
      <c r="JI61" s="50"/>
      <c r="JJ61" s="50"/>
      <c r="JK61" s="50"/>
      <c r="JL61" s="50"/>
      <c r="JM61" s="50"/>
      <c r="JN61" s="50"/>
      <c r="JO61" s="50"/>
      <c r="JP61" s="50"/>
      <c r="JQ61" s="50"/>
      <c r="JR61" s="50"/>
      <c r="JS61" s="50"/>
      <c r="JT61" s="50"/>
      <c r="JU61" s="50"/>
      <c r="JV61" s="50"/>
      <c r="JW61" s="50"/>
      <c r="JX61" s="50"/>
      <c r="JY61" s="50"/>
      <c r="JZ61" s="50"/>
      <c r="KA61" s="50"/>
      <c r="KB61" s="50"/>
      <c r="KC61" s="50"/>
      <c r="KD61" s="50"/>
      <c r="KE61" s="50"/>
      <c r="KF61" s="50"/>
      <c r="KG61" s="50"/>
      <c r="KH61" s="50"/>
      <c r="KI61" s="50"/>
      <c r="KJ61" s="50"/>
      <c r="KK61" s="50"/>
      <c r="KL61" s="50"/>
      <c r="KM61" s="50"/>
      <c r="KN61" s="50"/>
      <c r="KO61" s="50"/>
      <c r="KP61" s="50"/>
      <c r="KQ61" s="50"/>
      <c r="KR61" s="50"/>
      <c r="KS61" s="50"/>
      <c r="KT61" s="50"/>
      <c r="KU61" s="50"/>
      <c r="KV61" s="50"/>
      <c r="KW61" s="50"/>
      <c r="KX61" s="50"/>
      <c r="KY61" s="50"/>
      <c r="KZ61" s="50"/>
      <c r="LA61" s="50"/>
      <c r="LB61" s="50"/>
      <c r="LC61" s="50"/>
      <c r="LD61" s="50"/>
      <c r="LE61" s="50"/>
      <c r="LF61" s="50"/>
      <c r="LG61" s="50"/>
      <c r="LH61" s="50"/>
      <c r="LI61" s="50"/>
      <c r="LJ61" s="50"/>
      <c r="LK61" s="50"/>
      <c r="LL61" s="50"/>
      <c r="LM61" s="50"/>
      <c r="LN61" s="50"/>
      <c r="LO61" s="50"/>
      <c r="LP61" s="50"/>
      <c r="LQ61" s="50"/>
      <c r="LR61" s="50"/>
      <c r="LS61" s="50"/>
      <c r="LT61" s="50"/>
      <c r="LU61" s="50"/>
      <c r="LV61" s="50"/>
      <c r="LW61" s="50"/>
      <c r="LX61" s="50"/>
      <c r="LY61" s="50"/>
      <c r="LZ61" s="50"/>
      <c r="MA61" s="50"/>
      <c r="MB61" s="50"/>
      <c r="MC61" s="50"/>
      <c r="MD61" s="50"/>
      <c r="ME61" s="50"/>
      <c r="MF61" s="50"/>
      <c r="MG61" s="50"/>
      <c r="MH61" s="50"/>
      <c r="MI61" s="50"/>
      <c r="MJ61" s="50"/>
      <c r="MK61" s="50"/>
      <c r="ML61" s="50"/>
      <c r="MM61" s="50"/>
      <c r="MN61" s="50"/>
      <c r="MO61" s="50"/>
      <c r="MP61" s="50"/>
      <c r="MQ61" s="50"/>
      <c r="MR61" s="50"/>
      <c r="MS61" s="50"/>
      <c r="MT61" s="50"/>
      <c r="MU61" s="50"/>
      <c r="MV61" s="50"/>
      <c r="MW61" s="50"/>
      <c r="MX61" s="50"/>
      <c r="MY61" s="50"/>
      <c r="MZ61" s="50"/>
      <c r="NA61" s="50"/>
      <c r="NB61" s="50"/>
      <c r="NC61" s="50"/>
    </row>
    <row r="62" spans="1:367" hidden="1" x14ac:dyDescent="0.25"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50"/>
      <c r="AB62" s="50"/>
      <c r="AC62" s="50"/>
      <c r="AD62" s="50"/>
      <c r="AE62" s="50"/>
      <c r="AF62" s="50"/>
      <c r="AG62" s="50"/>
      <c r="AH62" s="50"/>
      <c r="AI62" s="50"/>
      <c r="AJ62" s="50"/>
      <c r="AK62" s="50"/>
      <c r="AL62" s="50"/>
      <c r="AM62" s="50"/>
      <c r="AN62" s="50"/>
      <c r="AO62" s="50"/>
      <c r="AP62" s="50"/>
      <c r="AQ62" s="50"/>
      <c r="AR62" s="50"/>
      <c r="AS62" s="50"/>
      <c r="AT62" s="50"/>
      <c r="AU62" s="50"/>
      <c r="AV62" s="50"/>
      <c r="AW62" s="50"/>
      <c r="AX62" s="50"/>
      <c r="AY62" s="50"/>
      <c r="AZ62" s="50"/>
      <c r="BA62" s="50"/>
      <c r="BB62" s="50"/>
      <c r="BC62" s="50"/>
      <c r="BD62" s="50"/>
      <c r="BE62" s="50"/>
      <c r="BF62" s="50"/>
      <c r="BG62" s="94"/>
      <c r="BH62" s="50"/>
      <c r="BI62" s="56"/>
      <c r="BJ62" s="50"/>
      <c r="BK62" s="50"/>
      <c r="BL62" s="50"/>
      <c r="BM62" s="50"/>
      <c r="BN62" s="50"/>
      <c r="BO62" s="50"/>
      <c r="BP62" s="50"/>
      <c r="BQ62" s="50"/>
      <c r="BR62" s="50"/>
      <c r="BS62" s="50"/>
      <c r="BT62" s="50"/>
      <c r="BU62" s="50"/>
      <c r="BV62" s="50"/>
      <c r="BW62" s="50"/>
      <c r="BX62" s="50"/>
      <c r="BY62" s="50"/>
      <c r="BZ62" s="50"/>
      <c r="CA62" s="50"/>
      <c r="CB62" s="50"/>
      <c r="CC62" s="50"/>
      <c r="CD62" s="50"/>
      <c r="CE62" s="50"/>
      <c r="CF62" s="50"/>
      <c r="CG62" s="50"/>
      <c r="CH62" s="50"/>
      <c r="CI62" s="50"/>
      <c r="CJ62" s="50"/>
      <c r="CK62" s="50"/>
      <c r="CL62" s="50"/>
      <c r="CM62" s="50"/>
      <c r="CN62" s="50"/>
      <c r="CO62" s="50"/>
      <c r="CP62" s="50"/>
      <c r="CQ62" s="50"/>
      <c r="CR62" s="50"/>
      <c r="CS62" s="50"/>
      <c r="CT62" s="50"/>
      <c r="CU62" s="50"/>
      <c r="CV62" s="50"/>
      <c r="CW62" s="50"/>
      <c r="CX62" s="50"/>
      <c r="CY62" s="50"/>
      <c r="CZ62" s="50"/>
      <c r="DA62" s="50"/>
      <c r="DB62" s="50"/>
      <c r="DC62" s="50"/>
      <c r="DD62" s="50"/>
      <c r="DE62" s="50"/>
      <c r="DF62" s="50"/>
      <c r="DG62" s="50"/>
      <c r="DH62" s="50"/>
      <c r="DI62" s="50"/>
      <c r="DJ62" s="50"/>
      <c r="DK62" s="50"/>
      <c r="DL62" s="50"/>
      <c r="DM62" s="50"/>
      <c r="DN62" s="50"/>
      <c r="DO62" s="50"/>
      <c r="DP62" s="50"/>
      <c r="DQ62" s="50"/>
      <c r="DR62" s="50"/>
      <c r="DS62" s="50"/>
      <c r="DT62" s="50"/>
      <c r="DU62" s="50"/>
      <c r="DV62" s="50"/>
      <c r="DW62" s="50"/>
      <c r="DX62" s="50"/>
      <c r="DY62" s="50"/>
      <c r="DZ62" s="50"/>
      <c r="EA62" s="50"/>
      <c r="EB62" s="50"/>
      <c r="EC62" s="50"/>
      <c r="ED62" s="50"/>
      <c r="EE62" s="50"/>
      <c r="EF62" s="50"/>
      <c r="EG62" s="50"/>
      <c r="EH62" s="50"/>
      <c r="EI62" s="50"/>
      <c r="EJ62" s="50"/>
      <c r="EK62" s="50"/>
      <c r="EL62" s="50"/>
      <c r="EM62" s="50"/>
      <c r="EN62" s="50"/>
      <c r="EO62" s="50"/>
      <c r="EP62" s="50"/>
      <c r="EQ62" s="50"/>
      <c r="ER62" s="50"/>
      <c r="ES62" s="50"/>
      <c r="ET62" s="50"/>
      <c r="EU62" s="50"/>
      <c r="EV62" s="50"/>
      <c r="EW62" s="50"/>
      <c r="EX62" s="50"/>
      <c r="EY62" s="50"/>
      <c r="EZ62" s="50"/>
      <c r="FA62" s="50"/>
      <c r="FB62" s="50"/>
      <c r="FC62" s="50"/>
      <c r="FD62" s="50"/>
      <c r="FE62" s="50"/>
      <c r="FF62" s="50"/>
      <c r="FG62" s="50"/>
      <c r="FH62" s="50"/>
      <c r="FI62" s="50"/>
      <c r="FJ62" s="50"/>
      <c r="FK62" s="50"/>
      <c r="FL62" s="50"/>
      <c r="FM62" s="50"/>
      <c r="FN62" s="50"/>
      <c r="FO62" s="50"/>
      <c r="FP62" s="50"/>
      <c r="FQ62" s="50"/>
      <c r="FR62" s="50"/>
      <c r="FS62" s="50"/>
      <c r="FT62" s="50"/>
      <c r="FU62" s="50"/>
      <c r="FV62" s="50"/>
      <c r="FW62" s="50"/>
      <c r="FX62" s="50"/>
      <c r="FY62" s="50"/>
      <c r="FZ62" s="50"/>
      <c r="GA62" s="50"/>
      <c r="GB62" s="50"/>
      <c r="GC62" s="50"/>
      <c r="GD62" s="50"/>
      <c r="GE62" s="50"/>
      <c r="GF62" s="50"/>
      <c r="GG62" s="50"/>
      <c r="GH62" s="50"/>
      <c r="GI62" s="50"/>
      <c r="GJ62" s="50"/>
      <c r="GK62" s="50"/>
      <c r="GL62" s="50"/>
      <c r="GM62" s="50"/>
      <c r="GN62" s="50"/>
      <c r="GO62" s="50"/>
      <c r="GP62" s="50"/>
      <c r="GQ62" s="50"/>
      <c r="GR62" s="50"/>
      <c r="GS62" s="50"/>
      <c r="GT62" s="50"/>
      <c r="GU62" s="50"/>
      <c r="GV62" s="50"/>
      <c r="GW62" s="50"/>
      <c r="GX62" s="50"/>
      <c r="GY62" s="50"/>
      <c r="GZ62" s="50"/>
      <c r="HA62" s="50"/>
      <c r="HB62" s="50"/>
      <c r="HC62" s="50"/>
      <c r="HD62" s="50"/>
      <c r="HE62" s="50"/>
      <c r="HF62" s="50"/>
      <c r="HG62" s="50"/>
      <c r="HH62" s="50"/>
      <c r="HI62" s="50"/>
      <c r="HJ62" s="50"/>
      <c r="HK62" s="50"/>
      <c r="HL62" s="50"/>
      <c r="HM62" s="50"/>
      <c r="HN62" s="50"/>
      <c r="HO62" s="50"/>
      <c r="HP62" s="50"/>
      <c r="HQ62" s="50"/>
      <c r="HR62" s="50"/>
      <c r="HS62" s="50"/>
      <c r="HT62" s="50"/>
      <c r="HU62" s="50"/>
      <c r="HV62" s="50"/>
      <c r="HW62" s="50"/>
      <c r="HX62" s="50"/>
      <c r="HY62" s="50"/>
      <c r="HZ62" s="50"/>
      <c r="IA62" s="50"/>
      <c r="IB62" s="50"/>
      <c r="IC62" s="50"/>
      <c r="ID62" s="50"/>
      <c r="IE62" s="50"/>
      <c r="IF62" s="50"/>
      <c r="IG62" s="50"/>
      <c r="IH62" s="50"/>
      <c r="II62" s="50"/>
      <c r="IJ62" s="50"/>
      <c r="IK62" s="50"/>
      <c r="IL62" s="50"/>
      <c r="IM62" s="50"/>
      <c r="IN62" s="50"/>
      <c r="IO62" s="50"/>
      <c r="IP62" s="50"/>
      <c r="IQ62" s="50"/>
      <c r="IR62" s="50"/>
      <c r="IS62" s="50"/>
      <c r="IT62" s="50"/>
      <c r="IU62" s="50"/>
      <c r="IV62" s="50"/>
      <c r="IW62" s="50"/>
      <c r="IX62" s="50"/>
      <c r="IY62" s="50"/>
      <c r="IZ62" s="50"/>
      <c r="JA62" s="50"/>
      <c r="JB62" s="50"/>
      <c r="JC62" s="50"/>
      <c r="JD62" s="50"/>
      <c r="JE62" s="50"/>
      <c r="JF62" s="50"/>
      <c r="JG62" s="50"/>
      <c r="JH62" s="50"/>
      <c r="JI62" s="50"/>
      <c r="JJ62" s="50"/>
      <c r="JK62" s="50"/>
      <c r="JL62" s="50"/>
      <c r="JM62" s="50"/>
      <c r="JN62" s="50"/>
      <c r="JO62" s="50"/>
      <c r="JP62" s="50"/>
      <c r="JQ62" s="50"/>
      <c r="JR62" s="50"/>
      <c r="JS62" s="50"/>
      <c r="JT62" s="50"/>
      <c r="JU62" s="50"/>
      <c r="JV62" s="50"/>
      <c r="JW62" s="50"/>
      <c r="JX62" s="50"/>
      <c r="JY62" s="50"/>
      <c r="JZ62" s="50"/>
      <c r="KA62" s="50"/>
      <c r="KB62" s="50"/>
      <c r="KC62" s="50"/>
      <c r="KD62" s="50"/>
      <c r="KE62" s="50"/>
      <c r="KF62" s="50"/>
      <c r="KG62" s="50"/>
      <c r="KH62" s="50"/>
      <c r="KI62" s="50"/>
      <c r="KJ62" s="50"/>
      <c r="KK62" s="50"/>
      <c r="KL62" s="50"/>
      <c r="KM62" s="50"/>
      <c r="KN62" s="50"/>
      <c r="KO62" s="50"/>
      <c r="KP62" s="50"/>
      <c r="KQ62" s="50"/>
      <c r="KR62" s="50"/>
      <c r="KS62" s="50"/>
      <c r="KT62" s="50"/>
      <c r="KU62" s="50"/>
      <c r="KV62" s="50"/>
      <c r="KW62" s="50"/>
      <c r="KX62" s="50"/>
      <c r="KY62" s="50"/>
      <c r="KZ62" s="50"/>
      <c r="LA62" s="50"/>
      <c r="LB62" s="50"/>
      <c r="LC62" s="50"/>
      <c r="LD62" s="50"/>
      <c r="LE62" s="50"/>
      <c r="LF62" s="50"/>
      <c r="LG62" s="50"/>
      <c r="LH62" s="50"/>
      <c r="LI62" s="50"/>
      <c r="LJ62" s="50"/>
      <c r="LK62" s="50"/>
      <c r="LL62" s="50"/>
      <c r="LM62" s="50"/>
      <c r="LN62" s="50"/>
      <c r="LO62" s="50"/>
      <c r="LP62" s="50"/>
      <c r="LQ62" s="50"/>
      <c r="LR62" s="50"/>
      <c r="LS62" s="50"/>
      <c r="LT62" s="50"/>
      <c r="LU62" s="50"/>
      <c r="LV62" s="50"/>
      <c r="LW62" s="50"/>
      <c r="LX62" s="50"/>
      <c r="LY62" s="50"/>
      <c r="LZ62" s="50"/>
      <c r="MA62" s="50"/>
      <c r="MB62" s="50"/>
      <c r="MC62" s="50"/>
      <c r="MD62" s="50"/>
      <c r="ME62" s="50"/>
      <c r="MF62" s="50"/>
      <c r="MG62" s="50"/>
      <c r="MH62" s="50"/>
      <c r="MI62" s="50"/>
      <c r="MJ62" s="50"/>
      <c r="MK62" s="50"/>
      <c r="ML62" s="50"/>
      <c r="MM62" s="50"/>
      <c r="MN62" s="50"/>
      <c r="MO62" s="50"/>
      <c r="MP62" s="50"/>
      <c r="MQ62" s="50"/>
      <c r="MR62" s="50"/>
      <c r="MS62" s="50"/>
      <c r="MT62" s="50"/>
      <c r="MU62" s="50"/>
      <c r="MV62" s="50"/>
      <c r="MW62" s="50"/>
      <c r="MX62" s="50"/>
      <c r="MY62" s="50"/>
      <c r="MZ62" s="50"/>
      <c r="NA62" s="50"/>
      <c r="NB62" s="50"/>
      <c r="NC62" s="50"/>
    </row>
    <row r="63" spans="1:367" hidden="1" x14ac:dyDescent="0.25"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 s="51"/>
      <c r="AC63" s="51"/>
      <c r="AD63" s="51"/>
      <c r="AE63" s="51"/>
      <c r="AF63" s="51"/>
      <c r="AG63" s="51"/>
      <c r="AH63" s="51"/>
      <c r="AI63" s="51"/>
      <c r="AJ63" s="51"/>
      <c r="AK63" s="51"/>
      <c r="AL63" s="51"/>
      <c r="AM63" s="51"/>
      <c r="AN63" s="51"/>
      <c r="AO63" s="51"/>
      <c r="AP63" s="51"/>
      <c r="AQ63" s="51"/>
      <c r="AR63" s="51"/>
      <c r="AS63" s="51"/>
      <c r="AT63" s="51"/>
      <c r="AU63" s="51"/>
      <c r="AV63" s="51"/>
      <c r="AW63" s="51"/>
      <c r="AX63" s="51"/>
      <c r="AY63" s="51"/>
      <c r="AZ63" s="51"/>
      <c r="BA63" s="51"/>
      <c r="BB63" s="51"/>
      <c r="BC63" s="51"/>
      <c r="BD63" s="51"/>
      <c r="BE63" s="51"/>
      <c r="BF63" s="51"/>
      <c r="BG63" s="95"/>
      <c r="BH63" s="51"/>
      <c r="BI63" s="57"/>
      <c r="BJ63" s="51"/>
      <c r="BK63" s="51"/>
      <c r="BL63" s="51"/>
      <c r="BM63" s="51"/>
      <c r="BN63" s="51"/>
      <c r="BO63" s="51"/>
      <c r="BP63" s="51"/>
      <c r="BQ63" s="51"/>
      <c r="BR63" s="51"/>
      <c r="BS63" s="51"/>
      <c r="BT63" s="51"/>
      <c r="BU63" s="51"/>
      <c r="BV63" s="51"/>
      <c r="BW63" s="51"/>
      <c r="BX63" s="51"/>
      <c r="BY63" s="51"/>
      <c r="BZ63" s="51"/>
      <c r="CA63" s="51"/>
      <c r="CB63" s="51"/>
      <c r="CC63" s="51"/>
      <c r="CD63" s="51"/>
      <c r="CE63" s="51"/>
      <c r="CF63" s="51"/>
      <c r="CG63" s="51"/>
      <c r="CH63" s="51"/>
      <c r="CI63" s="51"/>
      <c r="CJ63" s="51"/>
      <c r="CK63" s="51"/>
      <c r="CL63" s="51"/>
      <c r="CM63" s="51"/>
      <c r="CN63" s="51"/>
      <c r="CO63" s="51"/>
      <c r="CP63" s="51"/>
      <c r="CQ63" s="51"/>
      <c r="CR63" s="51"/>
      <c r="CS63" s="51"/>
      <c r="CT63" s="51"/>
      <c r="CU63" s="51"/>
      <c r="CV63" s="51"/>
      <c r="CW63" s="51"/>
      <c r="CX63" s="51"/>
      <c r="CY63" s="51"/>
      <c r="CZ63" s="51"/>
      <c r="DA63" s="51"/>
      <c r="DB63" s="51"/>
      <c r="DC63" s="51"/>
      <c r="DD63" s="51"/>
      <c r="DE63" s="51"/>
      <c r="DF63" s="51"/>
      <c r="DG63" s="51"/>
      <c r="DH63" s="51"/>
      <c r="DI63" s="51"/>
      <c r="DJ63" s="51"/>
      <c r="DK63" s="51"/>
      <c r="DL63" s="51"/>
      <c r="DM63" s="51"/>
      <c r="DN63" s="51"/>
      <c r="DO63" s="51"/>
      <c r="DP63" s="51"/>
      <c r="DQ63" s="51"/>
      <c r="DR63" s="51"/>
      <c r="DS63" s="51"/>
      <c r="DT63" s="51"/>
      <c r="DU63" s="51"/>
      <c r="DV63" s="51"/>
      <c r="DW63" s="51"/>
      <c r="DX63" s="51"/>
      <c r="DY63" s="51"/>
      <c r="DZ63" s="51"/>
      <c r="EA63" s="51"/>
      <c r="EB63" s="51"/>
      <c r="EC63" s="51"/>
      <c r="ED63" s="51"/>
      <c r="EE63" s="51"/>
      <c r="EF63" s="51"/>
      <c r="EG63" s="51"/>
      <c r="EH63" s="51"/>
      <c r="EI63" s="51"/>
      <c r="EJ63" s="51"/>
      <c r="EK63" s="51"/>
      <c r="EL63" s="51"/>
      <c r="EM63" s="51"/>
      <c r="EN63" s="51"/>
      <c r="EO63" s="51"/>
      <c r="EP63" s="51"/>
      <c r="EQ63" s="51"/>
      <c r="ER63" s="51"/>
      <c r="ES63" s="51"/>
      <c r="ET63" s="51"/>
      <c r="EU63" s="51"/>
      <c r="EV63" s="51"/>
      <c r="EW63" s="51"/>
      <c r="EX63" s="51"/>
      <c r="EY63" s="51"/>
      <c r="EZ63" s="51"/>
      <c r="FA63" s="51"/>
      <c r="FB63" s="51"/>
      <c r="FC63" s="51"/>
      <c r="FD63" s="51"/>
      <c r="FE63" s="51"/>
      <c r="FF63" s="51"/>
      <c r="FG63" s="51"/>
      <c r="FH63" s="51"/>
      <c r="FI63" s="51"/>
      <c r="FJ63" s="51"/>
      <c r="FK63" s="51"/>
      <c r="FL63" s="51"/>
      <c r="FM63" s="51"/>
      <c r="FN63" s="51"/>
      <c r="FO63" s="51"/>
      <c r="FP63" s="51"/>
      <c r="FQ63" s="51"/>
      <c r="FR63" s="51"/>
      <c r="FS63" s="51"/>
      <c r="FT63" s="51"/>
      <c r="FU63" s="51"/>
      <c r="FV63" s="51"/>
      <c r="FW63" s="51"/>
      <c r="FX63" s="51"/>
      <c r="FY63" s="51"/>
      <c r="FZ63" s="51"/>
      <c r="GA63" s="51"/>
      <c r="GB63" s="51"/>
      <c r="GC63" s="51"/>
      <c r="GD63" s="51"/>
      <c r="GE63" s="51"/>
      <c r="GF63" s="51"/>
      <c r="GG63" s="51"/>
      <c r="GH63" s="51"/>
      <c r="GI63" s="51"/>
      <c r="GJ63" s="51"/>
      <c r="GK63" s="51"/>
      <c r="GL63" s="51"/>
      <c r="GM63" s="51"/>
      <c r="GN63" s="51"/>
      <c r="GO63" s="51"/>
      <c r="GP63" s="51"/>
      <c r="GQ63" s="51"/>
      <c r="GR63" s="51"/>
      <c r="GS63" s="51"/>
      <c r="GT63" s="51"/>
      <c r="GU63" s="51"/>
      <c r="GV63" s="51"/>
      <c r="GW63" s="51"/>
      <c r="GX63" s="51"/>
      <c r="GY63" s="51"/>
      <c r="GZ63" s="51"/>
      <c r="HA63" s="51"/>
      <c r="HB63" s="51"/>
      <c r="HC63" s="51"/>
      <c r="HD63" s="51"/>
      <c r="HE63" s="51"/>
      <c r="HF63" s="51"/>
      <c r="HG63" s="51"/>
      <c r="HH63" s="51"/>
      <c r="HI63" s="51"/>
      <c r="HJ63" s="51"/>
      <c r="HK63" s="51"/>
      <c r="HL63" s="51"/>
      <c r="HM63" s="51"/>
      <c r="HN63" s="51"/>
      <c r="HO63" s="51"/>
      <c r="HP63" s="51"/>
      <c r="HQ63" s="51"/>
      <c r="HR63" s="51"/>
      <c r="HS63" s="51"/>
      <c r="HT63" s="51"/>
      <c r="HU63" s="51"/>
      <c r="HV63" s="51"/>
      <c r="HW63" s="51"/>
      <c r="HX63" s="51"/>
      <c r="HY63" s="51"/>
      <c r="HZ63" s="51"/>
      <c r="IA63" s="51"/>
      <c r="IB63" s="51"/>
      <c r="IC63" s="51"/>
      <c r="ID63" s="51"/>
      <c r="IE63" s="51"/>
      <c r="IF63" s="51"/>
      <c r="IG63" s="51"/>
      <c r="IH63" s="51"/>
      <c r="II63" s="51"/>
      <c r="IJ63" s="51"/>
      <c r="IK63" s="51"/>
      <c r="IL63" s="51"/>
      <c r="IM63" s="51"/>
      <c r="IN63" s="51"/>
      <c r="IO63" s="51"/>
      <c r="IP63" s="51"/>
      <c r="IQ63" s="51"/>
      <c r="IR63" s="51"/>
      <c r="IS63" s="51"/>
      <c r="IT63" s="51"/>
      <c r="IU63" s="51"/>
      <c r="IV63" s="51"/>
      <c r="IW63" s="51"/>
      <c r="IX63" s="51"/>
      <c r="IY63" s="51"/>
      <c r="IZ63" s="51"/>
      <c r="JA63" s="51"/>
      <c r="JB63" s="51"/>
      <c r="JC63" s="51"/>
      <c r="JD63" s="51"/>
      <c r="JE63" s="51"/>
      <c r="JF63" s="51"/>
      <c r="JG63" s="51"/>
      <c r="JH63" s="51"/>
      <c r="JI63" s="51"/>
      <c r="JJ63" s="51"/>
      <c r="JK63" s="51"/>
      <c r="JL63" s="51"/>
      <c r="JM63" s="51"/>
      <c r="JN63" s="51"/>
      <c r="JO63" s="51"/>
      <c r="JP63" s="51"/>
      <c r="JQ63" s="51"/>
      <c r="JR63" s="51"/>
      <c r="JS63" s="51"/>
      <c r="JT63" s="51"/>
      <c r="JU63" s="51"/>
      <c r="JV63" s="51"/>
      <c r="JW63" s="51"/>
      <c r="JX63" s="51"/>
      <c r="JY63" s="51"/>
      <c r="JZ63" s="51"/>
      <c r="KA63" s="51"/>
      <c r="KB63" s="51"/>
      <c r="KC63" s="51"/>
      <c r="KD63" s="51"/>
      <c r="KE63" s="51"/>
      <c r="KF63" s="51"/>
      <c r="KG63" s="51"/>
      <c r="KH63" s="51"/>
      <c r="KI63" s="51"/>
      <c r="KJ63" s="51"/>
      <c r="KK63" s="51"/>
      <c r="KL63" s="51"/>
      <c r="KM63" s="51"/>
      <c r="KN63" s="51"/>
      <c r="KO63" s="51"/>
      <c r="KP63" s="51"/>
      <c r="KQ63" s="51"/>
      <c r="KR63" s="51"/>
      <c r="KS63" s="51"/>
      <c r="KT63" s="51"/>
      <c r="KU63" s="51"/>
      <c r="KV63" s="51"/>
      <c r="KW63" s="51"/>
      <c r="KX63" s="51"/>
      <c r="KY63" s="51"/>
      <c r="KZ63" s="51"/>
      <c r="LA63" s="51"/>
      <c r="LB63" s="51"/>
      <c r="LC63" s="51"/>
      <c r="LD63" s="51"/>
      <c r="LE63" s="51"/>
      <c r="LF63" s="51"/>
      <c r="LG63" s="51"/>
      <c r="LH63" s="51"/>
      <c r="LI63" s="51"/>
      <c r="LJ63" s="51"/>
      <c r="LK63" s="51"/>
      <c r="LL63" s="51"/>
      <c r="LM63" s="51"/>
      <c r="LN63" s="51"/>
      <c r="LO63" s="51"/>
      <c r="LP63" s="51"/>
      <c r="LQ63" s="51"/>
      <c r="LR63" s="51"/>
      <c r="LS63" s="51"/>
      <c r="LT63" s="51"/>
      <c r="LU63" s="51"/>
      <c r="LV63" s="51"/>
      <c r="LW63" s="51"/>
      <c r="LX63" s="51"/>
      <c r="LY63" s="51"/>
      <c r="LZ63" s="51"/>
      <c r="MA63" s="51"/>
      <c r="MB63" s="51"/>
      <c r="MC63" s="51"/>
      <c r="MD63" s="51"/>
      <c r="ME63" s="51"/>
      <c r="MF63" s="51"/>
      <c r="MG63" s="51"/>
      <c r="MH63" s="51"/>
      <c r="MI63" s="51"/>
      <c r="MJ63" s="51"/>
      <c r="MK63" s="51"/>
      <c r="ML63" s="51"/>
      <c r="MM63" s="51"/>
      <c r="MN63" s="51"/>
      <c r="MO63" s="51"/>
      <c r="MP63" s="51"/>
      <c r="MQ63" s="51"/>
      <c r="MR63" s="51"/>
      <c r="MS63" s="51"/>
      <c r="MT63" s="51"/>
      <c r="MU63" s="51"/>
      <c r="MV63" s="51"/>
      <c r="MW63" s="51"/>
      <c r="MX63" s="51"/>
      <c r="MY63" s="51"/>
      <c r="MZ63" s="51"/>
      <c r="NA63" s="51"/>
      <c r="NB63" s="51"/>
      <c r="NC63" s="51"/>
    </row>
    <row r="64" spans="1:367" hidden="1" x14ac:dyDescent="0.25"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  <c r="AC64" s="52"/>
      <c r="AD64" s="52"/>
      <c r="AE64" s="52"/>
      <c r="AF64" s="52"/>
      <c r="AG64" s="52"/>
      <c r="AH64" s="52"/>
      <c r="AI64" s="52"/>
      <c r="AJ64" s="52"/>
      <c r="AK64" s="52"/>
      <c r="AL64" s="52"/>
      <c r="AM64" s="52"/>
      <c r="AN64" s="52"/>
      <c r="AO64" s="52"/>
      <c r="AP64" s="52"/>
      <c r="AQ64" s="52"/>
      <c r="AR64" s="52"/>
      <c r="AS64" s="52"/>
      <c r="AT64" s="52"/>
      <c r="AU64" s="52"/>
      <c r="AV64" s="52"/>
      <c r="AW64" s="52"/>
      <c r="AX64" s="52"/>
      <c r="AY64" s="52"/>
      <c r="AZ64" s="52"/>
      <c r="BA64" s="52"/>
      <c r="BB64" s="52"/>
      <c r="BC64" s="52"/>
      <c r="BD64" s="52"/>
      <c r="BE64" s="52"/>
      <c r="BF64" s="52"/>
      <c r="BG64" s="96"/>
      <c r="BH64" s="52"/>
      <c r="BI64" s="58"/>
      <c r="BJ64" s="52"/>
      <c r="BK64" s="52"/>
      <c r="BL64" s="52"/>
      <c r="BM64" s="52"/>
      <c r="BN64" s="52"/>
      <c r="BO64" s="52"/>
      <c r="BP64" s="52"/>
      <c r="BQ64" s="52"/>
      <c r="BR64" s="52"/>
      <c r="BS64" s="52"/>
      <c r="BT64" s="52"/>
      <c r="BU64" s="52"/>
      <c r="BV64" s="52"/>
      <c r="BW64" s="52"/>
      <c r="BX64" s="52"/>
      <c r="BY64" s="52"/>
      <c r="BZ64" s="52"/>
      <c r="CA64" s="52"/>
      <c r="CB64" s="52"/>
      <c r="CC64" s="52"/>
      <c r="CD64" s="52"/>
      <c r="CE64" s="52"/>
      <c r="CF64" s="52"/>
      <c r="CG64" s="52"/>
      <c r="CH64" s="52"/>
      <c r="CI64" s="52"/>
      <c r="CJ64" s="52"/>
      <c r="CK64" s="52"/>
      <c r="CL64" s="52"/>
      <c r="CM64" s="52"/>
      <c r="CN64" s="52"/>
      <c r="CO64" s="52"/>
      <c r="CP64" s="52"/>
      <c r="CQ64" s="52"/>
      <c r="CR64" s="52"/>
      <c r="CS64" s="52"/>
      <c r="CT64" s="52"/>
      <c r="CU64" s="52"/>
      <c r="CV64" s="52"/>
      <c r="CW64" s="52"/>
      <c r="CX64" s="52"/>
      <c r="CY64" s="52"/>
      <c r="CZ64" s="52"/>
      <c r="DA64" s="52"/>
      <c r="DB64" s="52"/>
      <c r="DC64" s="52"/>
      <c r="DD64" s="52"/>
      <c r="DE64" s="52"/>
      <c r="DF64" s="52"/>
      <c r="DG64" s="52"/>
      <c r="DH64" s="52"/>
      <c r="DI64" s="52"/>
      <c r="DJ64" s="52"/>
      <c r="DK64" s="52"/>
      <c r="DL64" s="52"/>
      <c r="DM64" s="52"/>
      <c r="DN64" s="52"/>
      <c r="DO64" s="52"/>
      <c r="DP64" s="52"/>
      <c r="DQ64" s="52"/>
      <c r="DR64" s="52"/>
      <c r="DS64" s="52"/>
      <c r="DT64" s="52"/>
      <c r="DU64" s="52"/>
      <c r="DV64" s="52"/>
      <c r="DW64" s="52"/>
      <c r="DX64" s="52"/>
      <c r="DY64" s="52"/>
      <c r="DZ64" s="52"/>
      <c r="EA64" s="52"/>
      <c r="EB64" s="52"/>
      <c r="EC64" s="52"/>
      <c r="ED64" s="52"/>
      <c r="EE64" s="52"/>
      <c r="EF64" s="52"/>
      <c r="EG64" s="52"/>
      <c r="EH64" s="52"/>
      <c r="EI64" s="52"/>
      <c r="EJ64" s="52"/>
      <c r="EK64" s="52"/>
      <c r="EL64" s="52"/>
      <c r="EM64" s="52"/>
      <c r="EN64" s="52"/>
      <c r="EO64" s="52"/>
      <c r="EP64" s="52"/>
      <c r="EQ64" s="52"/>
      <c r="ER64" s="52"/>
      <c r="ES64" s="52"/>
      <c r="ET64" s="52"/>
      <c r="EU64" s="52"/>
      <c r="EV64" s="52"/>
      <c r="EW64" s="52"/>
      <c r="EX64" s="52"/>
      <c r="EY64" s="52"/>
      <c r="EZ64" s="52"/>
      <c r="FA64" s="52"/>
      <c r="FB64" s="52"/>
      <c r="FC64" s="52"/>
      <c r="FD64" s="52"/>
      <c r="FE64" s="52"/>
      <c r="FF64" s="52"/>
      <c r="FG64" s="52"/>
      <c r="FH64" s="52"/>
      <c r="FI64" s="52"/>
      <c r="FJ64" s="52"/>
      <c r="FK64" s="52"/>
      <c r="FL64" s="52"/>
      <c r="FM64" s="52"/>
      <c r="FN64" s="52"/>
      <c r="FO64" s="52"/>
      <c r="FP64" s="52"/>
      <c r="FQ64" s="52"/>
      <c r="FR64" s="52"/>
      <c r="FS64" s="52"/>
      <c r="FT64" s="52"/>
      <c r="FU64" s="52"/>
      <c r="FV64" s="52"/>
      <c r="FW64" s="52"/>
      <c r="FX64" s="52"/>
      <c r="FY64" s="52"/>
      <c r="FZ64" s="52"/>
      <c r="GA64" s="52"/>
      <c r="GB64" s="52"/>
      <c r="GC64" s="52"/>
      <c r="GD64" s="52"/>
      <c r="GE64" s="52"/>
      <c r="GF64" s="52"/>
      <c r="GG64" s="52"/>
      <c r="GH64" s="52"/>
      <c r="GI64" s="52"/>
      <c r="GJ64" s="52"/>
      <c r="GK64" s="52"/>
      <c r="GL64" s="52"/>
      <c r="GM64" s="52"/>
      <c r="GN64" s="52"/>
      <c r="GO64" s="52"/>
      <c r="GP64" s="52"/>
      <c r="GQ64" s="52"/>
      <c r="GR64" s="52"/>
      <c r="GS64" s="52"/>
      <c r="GT64" s="52"/>
      <c r="GU64" s="52"/>
      <c r="GV64" s="52"/>
      <c r="GW64" s="52"/>
      <c r="GX64" s="52"/>
      <c r="GY64" s="52"/>
      <c r="GZ64" s="52"/>
      <c r="HA64" s="52"/>
      <c r="HB64" s="52"/>
      <c r="HC64" s="52"/>
      <c r="HD64" s="52"/>
      <c r="HE64" s="52"/>
      <c r="HF64" s="52"/>
      <c r="HG64" s="52"/>
      <c r="HH64" s="52"/>
      <c r="HI64" s="52"/>
      <c r="HJ64" s="52"/>
      <c r="HK64" s="52"/>
      <c r="HL64" s="52"/>
      <c r="HM64" s="52"/>
      <c r="HN64" s="52"/>
      <c r="HO64" s="52"/>
      <c r="HP64" s="52"/>
      <c r="HQ64" s="52"/>
      <c r="HR64" s="52"/>
      <c r="HS64" s="52"/>
      <c r="HT64" s="52"/>
      <c r="HU64" s="52"/>
      <c r="HV64" s="52"/>
      <c r="HW64" s="52"/>
      <c r="HX64" s="52"/>
      <c r="HY64" s="52"/>
      <c r="HZ64" s="52"/>
      <c r="IA64" s="52"/>
      <c r="IB64" s="52"/>
      <c r="IC64" s="52"/>
      <c r="ID64" s="52"/>
      <c r="IE64" s="52"/>
      <c r="IF64" s="52"/>
      <c r="IG64" s="52"/>
      <c r="IH64" s="52"/>
      <c r="II64" s="52"/>
      <c r="IJ64" s="52"/>
      <c r="IK64" s="52"/>
      <c r="IL64" s="52"/>
      <c r="IM64" s="52"/>
      <c r="IN64" s="52"/>
      <c r="IO64" s="52"/>
      <c r="IP64" s="52"/>
      <c r="IQ64" s="52"/>
      <c r="IR64" s="52"/>
      <c r="IS64" s="52"/>
      <c r="IT64" s="52"/>
      <c r="IU64" s="52"/>
      <c r="IV64" s="52"/>
      <c r="IW64" s="52"/>
      <c r="IX64" s="52"/>
      <c r="IY64" s="52"/>
      <c r="IZ64" s="52"/>
      <c r="JA64" s="52"/>
      <c r="JB64" s="52"/>
      <c r="JC64" s="52"/>
      <c r="JD64" s="52"/>
      <c r="JE64" s="52"/>
      <c r="JF64" s="52"/>
      <c r="JG64" s="52"/>
      <c r="JH64" s="52"/>
      <c r="JI64" s="52"/>
      <c r="JJ64" s="52"/>
      <c r="JK64" s="52"/>
      <c r="JL64" s="52"/>
      <c r="JM64" s="52"/>
      <c r="JN64" s="52"/>
      <c r="JO64" s="52"/>
      <c r="JP64" s="52"/>
      <c r="JQ64" s="52"/>
      <c r="JR64" s="52"/>
      <c r="JS64" s="52"/>
      <c r="JT64" s="52"/>
      <c r="JU64" s="52"/>
      <c r="JV64" s="52"/>
      <c r="JW64" s="52"/>
      <c r="JX64" s="52"/>
      <c r="JY64" s="52"/>
      <c r="JZ64" s="52"/>
      <c r="KA64" s="52"/>
      <c r="KB64" s="52"/>
      <c r="KC64" s="52"/>
      <c r="KD64" s="52"/>
      <c r="KE64" s="52"/>
      <c r="KF64" s="52"/>
      <c r="KG64" s="52"/>
      <c r="KH64" s="52"/>
      <c r="KI64" s="52"/>
      <c r="KJ64" s="52"/>
      <c r="KK64" s="52"/>
      <c r="KL64" s="52"/>
      <c r="KM64" s="52"/>
      <c r="KN64" s="52"/>
      <c r="KO64" s="52"/>
      <c r="KP64" s="52"/>
      <c r="KQ64" s="52"/>
      <c r="KR64" s="52"/>
      <c r="KS64" s="52"/>
      <c r="KT64" s="52"/>
      <c r="KU64" s="52"/>
      <c r="KV64" s="52"/>
      <c r="KW64" s="52"/>
      <c r="KX64" s="52"/>
      <c r="KY64" s="52"/>
      <c r="KZ64" s="52"/>
      <c r="LA64" s="52"/>
      <c r="LB64" s="52"/>
      <c r="LC64" s="52"/>
      <c r="LD64" s="52"/>
      <c r="LE64" s="52"/>
      <c r="LF64" s="52"/>
      <c r="LG64" s="52"/>
      <c r="LH64" s="52"/>
      <c r="LI64" s="52"/>
      <c r="LJ64" s="52"/>
      <c r="LK64" s="52"/>
      <c r="LL64" s="52"/>
      <c r="LM64" s="52"/>
      <c r="LN64" s="52"/>
      <c r="LO64" s="52"/>
      <c r="LP64" s="52"/>
      <c r="LQ64" s="52"/>
      <c r="LR64" s="52"/>
      <c r="LS64" s="52"/>
      <c r="LT64" s="52"/>
      <c r="LU64" s="52"/>
      <c r="LV64" s="52"/>
      <c r="LW64" s="52"/>
      <c r="LX64" s="52"/>
      <c r="LY64" s="52"/>
      <c r="LZ64" s="52"/>
      <c r="MA64" s="52"/>
      <c r="MB64" s="52"/>
      <c r="MC64" s="52"/>
      <c r="MD64" s="52"/>
      <c r="ME64" s="52"/>
      <c r="MF64" s="52"/>
      <c r="MG64" s="52"/>
      <c r="MH64" s="52"/>
      <c r="MI64" s="52"/>
      <c r="MJ64" s="52"/>
      <c r="MK64" s="52"/>
      <c r="ML64" s="52"/>
      <c r="MM64" s="52"/>
      <c r="MN64" s="52"/>
      <c r="MO64" s="52"/>
      <c r="MP64" s="52"/>
      <c r="MQ64" s="52"/>
      <c r="MR64" s="52"/>
      <c r="MS64" s="52"/>
      <c r="MT64" s="52"/>
      <c r="MU64" s="52"/>
      <c r="MV64" s="52"/>
      <c r="MW64" s="52"/>
      <c r="MX64" s="52"/>
      <c r="MY64" s="52"/>
      <c r="MZ64" s="52"/>
      <c r="NA64" s="52"/>
      <c r="NB64" s="52"/>
      <c r="NC64" s="52"/>
    </row>
    <row r="65" spans="6:367" hidden="1" x14ac:dyDescent="0.25"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  <c r="AA65" s="49"/>
      <c r="AB65" s="49"/>
      <c r="AC65" s="49"/>
      <c r="AD65" s="49"/>
      <c r="AE65" s="49"/>
      <c r="AF65" s="49"/>
      <c r="AG65" s="49"/>
      <c r="AH65" s="49"/>
      <c r="AI65" s="49"/>
      <c r="AJ65" s="49"/>
      <c r="AK65" s="49"/>
      <c r="AL65" s="49"/>
      <c r="AM65" s="49"/>
      <c r="AN65" s="49"/>
      <c r="AO65" s="49"/>
      <c r="AP65" s="49"/>
      <c r="AQ65" s="49"/>
      <c r="AR65" s="49"/>
      <c r="AS65" s="49"/>
      <c r="AT65" s="49"/>
      <c r="AU65" s="49"/>
      <c r="AV65" s="49"/>
      <c r="AW65" s="49"/>
      <c r="AX65" s="49"/>
      <c r="AY65" s="49"/>
      <c r="AZ65" s="49"/>
      <c r="BA65" s="49"/>
      <c r="BB65" s="49"/>
      <c r="BC65" s="49"/>
      <c r="BD65" s="49"/>
      <c r="BE65" s="49"/>
      <c r="BF65" s="49"/>
      <c r="BG65" s="93"/>
      <c r="BH65" s="49"/>
      <c r="BI65" s="55"/>
      <c r="BJ65" s="49"/>
      <c r="BK65" s="49"/>
      <c r="BL65" s="49"/>
      <c r="BM65" s="49"/>
      <c r="BN65" s="49"/>
      <c r="BO65" s="49"/>
      <c r="BP65" s="49"/>
      <c r="BQ65" s="49"/>
      <c r="BR65" s="49"/>
      <c r="BS65" s="49"/>
      <c r="BT65" s="49"/>
      <c r="BU65" s="49"/>
      <c r="BV65" s="49"/>
      <c r="BW65" s="49"/>
      <c r="BX65" s="49"/>
      <c r="BY65" s="49"/>
      <c r="BZ65" s="49"/>
      <c r="CA65" s="49"/>
      <c r="CB65" s="49"/>
      <c r="CC65" s="49"/>
      <c r="CD65" s="49"/>
      <c r="CE65" s="49"/>
      <c r="CF65" s="49"/>
      <c r="CG65" s="49"/>
      <c r="CH65" s="49"/>
      <c r="CI65" s="49"/>
      <c r="CJ65" s="49"/>
      <c r="CK65" s="49"/>
      <c r="CL65" s="49"/>
      <c r="CM65" s="49"/>
      <c r="CN65" s="49"/>
      <c r="CO65" s="49"/>
      <c r="CP65" s="49"/>
      <c r="CQ65" s="49"/>
      <c r="CR65" s="49"/>
      <c r="CS65" s="49"/>
      <c r="CT65" s="49"/>
      <c r="CU65" s="49"/>
      <c r="CV65" s="49"/>
      <c r="CW65" s="49"/>
      <c r="CX65" s="49"/>
      <c r="CY65" s="49"/>
      <c r="CZ65" s="49"/>
      <c r="DA65" s="49"/>
      <c r="DB65" s="49"/>
      <c r="DC65" s="49"/>
      <c r="DD65" s="49"/>
      <c r="DE65" s="49"/>
      <c r="DF65" s="49"/>
      <c r="DG65" s="49"/>
      <c r="DH65" s="49"/>
      <c r="DI65" s="49"/>
      <c r="DJ65" s="49"/>
      <c r="DK65" s="49"/>
      <c r="DL65" s="49"/>
      <c r="DM65" s="49"/>
      <c r="DN65" s="49"/>
      <c r="DO65" s="49"/>
      <c r="DP65" s="49"/>
      <c r="DQ65" s="49"/>
      <c r="DR65" s="49"/>
      <c r="DS65" s="49"/>
      <c r="DT65" s="49"/>
      <c r="DU65" s="49"/>
      <c r="DV65" s="49"/>
      <c r="DW65" s="49"/>
      <c r="DX65" s="49"/>
      <c r="DY65" s="49"/>
      <c r="DZ65" s="49"/>
      <c r="EA65" s="49"/>
      <c r="EB65" s="49"/>
      <c r="EC65" s="49"/>
      <c r="ED65" s="49"/>
      <c r="EE65" s="49"/>
      <c r="EF65" s="49"/>
      <c r="EG65" s="49"/>
      <c r="EH65" s="49"/>
      <c r="EI65" s="49"/>
      <c r="EJ65" s="49"/>
      <c r="EK65" s="49"/>
      <c r="EL65" s="49"/>
      <c r="EM65" s="49"/>
      <c r="EN65" s="49"/>
      <c r="EO65" s="49"/>
      <c r="EP65" s="49"/>
      <c r="EQ65" s="49"/>
      <c r="ER65" s="49"/>
      <c r="ES65" s="49"/>
      <c r="ET65" s="49"/>
      <c r="EU65" s="49"/>
      <c r="EV65" s="49"/>
      <c r="EW65" s="49"/>
      <c r="EX65" s="49"/>
      <c r="EY65" s="49"/>
      <c r="EZ65" s="49"/>
      <c r="FA65" s="49"/>
      <c r="FB65" s="49"/>
      <c r="FC65" s="49"/>
      <c r="FD65" s="49"/>
      <c r="FE65" s="49"/>
      <c r="FF65" s="49"/>
      <c r="FG65" s="49"/>
      <c r="FH65" s="49"/>
      <c r="FI65" s="49"/>
      <c r="FJ65" s="49"/>
      <c r="FK65" s="49"/>
      <c r="FL65" s="49"/>
      <c r="FM65" s="49"/>
      <c r="FN65" s="49"/>
      <c r="FO65" s="49"/>
      <c r="FP65" s="49"/>
      <c r="FQ65" s="49"/>
      <c r="FR65" s="49"/>
      <c r="FS65" s="49"/>
      <c r="FT65" s="49"/>
      <c r="FU65" s="49"/>
      <c r="FV65" s="49"/>
      <c r="FW65" s="49"/>
      <c r="FX65" s="49"/>
      <c r="FY65" s="49"/>
      <c r="FZ65" s="49"/>
      <c r="GA65" s="49"/>
      <c r="GB65" s="49"/>
      <c r="GC65" s="49"/>
      <c r="GD65" s="49"/>
      <c r="GE65" s="49"/>
      <c r="GF65" s="49"/>
      <c r="GG65" s="49"/>
      <c r="GH65" s="49"/>
      <c r="GI65" s="49"/>
      <c r="GJ65" s="49"/>
      <c r="GK65" s="49"/>
      <c r="GL65" s="49"/>
      <c r="GM65" s="49"/>
      <c r="GN65" s="49"/>
      <c r="GO65" s="49"/>
      <c r="GP65" s="49"/>
      <c r="GQ65" s="49"/>
      <c r="GR65" s="49"/>
      <c r="GS65" s="49"/>
      <c r="GT65" s="49"/>
      <c r="GU65" s="49"/>
      <c r="GV65" s="49"/>
      <c r="GW65" s="49"/>
      <c r="GX65" s="49"/>
      <c r="GY65" s="49"/>
      <c r="GZ65" s="49"/>
      <c r="HA65" s="49"/>
      <c r="HB65" s="49"/>
      <c r="HC65" s="49"/>
      <c r="HD65" s="49"/>
      <c r="HE65" s="49"/>
      <c r="HF65" s="49"/>
      <c r="HG65" s="49"/>
      <c r="HH65" s="49"/>
      <c r="HI65" s="49"/>
      <c r="HJ65" s="49"/>
      <c r="HK65" s="49"/>
      <c r="HL65" s="49"/>
      <c r="HM65" s="49"/>
      <c r="HN65" s="49"/>
      <c r="HO65" s="49"/>
      <c r="HP65" s="49"/>
      <c r="HQ65" s="49"/>
      <c r="HR65" s="49"/>
      <c r="HS65" s="49"/>
      <c r="HT65" s="49"/>
      <c r="HU65" s="49"/>
      <c r="HV65" s="49"/>
      <c r="HW65" s="49"/>
      <c r="HX65" s="49"/>
      <c r="HY65" s="49"/>
      <c r="HZ65" s="49"/>
      <c r="IA65" s="49"/>
      <c r="IB65" s="49"/>
      <c r="IC65" s="49"/>
      <c r="ID65" s="49"/>
      <c r="IE65" s="49"/>
      <c r="IF65" s="49"/>
      <c r="IG65" s="49"/>
      <c r="IH65" s="49"/>
      <c r="II65" s="49"/>
      <c r="IJ65" s="49"/>
      <c r="IK65" s="49"/>
      <c r="IL65" s="49"/>
      <c r="IM65" s="49"/>
      <c r="IN65" s="49"/>
      <c r="IO65" s="49"/>
      <c r="IP65" s="49"/>
      <c r="IQ65" s="49"/>
      <c r="IR65" s="49"/>
      <c r="IS65" s="49"/>
      <c r="IT65" s="49"/>
      <c r="IU65" s="49"/>
      <c r="IV65" s="49"/>
      <c r="IW65" s="49"/>
      <c r="IX65" s="49"/>
      <c r="IY65" s="49"/>
      <c r="IZ65" s="49"/>
      <c r="JA65" s="49"/>
      <c r="JB65" s="49"/>
      <c r="JC65" s="49"/>
      <c r="JD65" s="49"/>
      <c r="JE65" s="49"/>
      <c r="JF65" s="49"/>
      <c r="JG65" s="49"/>
      <c r="JH65" s="49"/>
      <c r="JI65" s="49"/>
      <c r="JJ65" s="49"/>
      <c r="JK65" s="49"/>
      <c r="JL65" s="49"/>
      <c r="JM65" s="49"/>
      <c r="JN65" s="49"/>
      <c r="JO65" s="49"/>
      <c r="JP65" s="49"/>
      <c r="JQ65" s="49"/>
      <c r="JR65" s="49"/>
      <c r="JS65" s="49"/>
      <c r="JT65" s="49"/>
      <c r="JU65" s="49"/>
      <c r="JV65" s="49"/>
      <c r="JW65" s="49"/>
      <c r="JX65" s="49"/>
      <c r="JY65" s="49"/>
      <c r="JZ65" s="49"/>
      <c r="KA65" s="49"/>
      <c r="KB65" s="49"/>
      <c r="KC65" s="49"/>
      <c r="KD65" s="49"/>
      <c r="KE65" s="49"/>
      <c r="KF65" s="49"/>
      <c r="KG65" s="49"/>
      <c r="KH65" s="49"/>
      <c r="KI65" s="49"/>
      <c r="KJ65" s="49"/>
      <c r="KK65" s="49"/>
      <c r="KL65" s="49"/>
      <c r="KM65" s="49"/>
      <c r="KN65" s="49"/>
      <c r="KO65" s="49"/>
      <c r="KP65" s="49"/>
      <c r="KQ65" s="49"/>
      <c r="KR65" s="49"/>
      <c r="KS65" s="49"/>
      <c r="KT65" s="49"/>
      <c r="KU65" s="49"/>
      <c r="KV65" s="49"/>
      <c r="KW65" s="49"/>
      <c r="KX65" s="49"/>
      <c r="KY65" s="49"/>
      <c r="KZ65" s="49"/>
      <c r="LA65" s="49"/>
      <c r="LB65" s="49"/>
      <c r="LC65" s="49"/>
      <c r="LD65" s="49"/>
      <c r="LE65" s="49"/>
      <c r="LF65" s="49"/>
      <c r="LG65" s="49"/>
      <c r="LH65" s="49"/>
      <c r="LI65" s="49"/>
      <c r="LJ65" s="49"/>
      <c r="LK65" s="49"/>
      <c r="LL65" s="49"/>
      <c r="LM65" s="49"/>
      <c r="LN65" s="49"/>
      <c r="LO65" s="49"/>
      <c r="LP65" s="49"/>
      <c r="LQ65" s="49"/>
      <c r="LR65" s="49"/>
      <c r="LS65" s="49"/>
      <c r="LT65" s="49"/>
      <c r="LU65" s="49"/>
      <c r="LV65" s="49"/>
      <c r="LW65" s="49"/>
      <c r="LX65" s="49"/>
      <c r="LY65" s="49"/>
      <c r="LZ65" s="49"/>
      <c r="MA65" s="49"/>
      <c r="MB65" s="49"/>
      <c r="MC65" s="49"/>
      <c r="MD65" s="49"/>
      <c r="ME65" s="49"/>
      <c r="MF65" s="49"/>
      <c r="MG65" s="49"/>
      <c r="MH65" s="49"/>
      <c r="MI65" s="49"/>
      <c r="MJ65" s="49"/>
      <c r="MK65" s="49"/>
      <c r="ML65" s="49"/>
      <c r="MM65" s="49"/>
      <c r="MN65" s="49"/>
      <c r="MO65" s="49"/>
      <c r="MP65" s="49"/>
      <c r="MQ65" s="49"/>
      <c r="MR65" s="49"/>
      <c r="MS65" s="49"/>
      <c r="MT65" s="49"/>
      <c r="MU65" s="49"/>
      <c r="MV65" s="49"/>
      <c r="MW65" s="49"/>
      <c r="MX65" s="49"/>
      <c r="MY65" s="49"/>
      <c r="MZ65" s="49"/>
      <c r="NA65" s="49"/>
      <c r="NB65" s="49"/>
      <c r="NC65" s="49"/>
    </row>
    <row r="66" spans="6:367" hidden="1" x14ac:dyDescent="0.25"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50"/>
      <c r="AG66" s="50"/>
      <c r="AH66" s="50"/>
      <c r="AI66" s="50"/>
      <c r="AJ66" s="50"/>
      <c r="AK66" s="50"/>
      <c r="AL66" s="50"/>
      <c r="AM66" s="50"/>
      <c r="AN66" s="50"/>
      <c r="AO66" s="50"/>
      <c r="AP66" s="50"/>
      <c r="AQ66" s="50"/>
      <c r="AR66" s="50"/>
      <c r="AS66" s="50"/>
      <c r="AT66" s="50"/>
      <c r="AU66" s="50"/>
      <c r="AV66" s="50"/>
      <c r="AW66" s="50"/>
      <c r="AX66" s="50"/>
      <c r="AY66" s="50"/>
      <c r="AZ66" s="50"/>
      <c r="BA66" s="50"/>
      <c r="BB66" s="50"/>
      <c r="BC66" s="50"/>
      <c r="BD66" s="50"/>
      <c r="BE66" s="50"/>
      <c r="BF66" s="50"/>
      <c r="BG66" s="94"/>
      <c r="BH66" s="50"/>
      <c r="BI66" s="56"/>
      <c r="BJ66" s="50"/>
      <c r="BK66" s="50"/>
      <c r="BL66" s="50"/>
      <c r="BM66" s="50"/>
      <c r="BN66" s="50"/>
      <c r="BO66" s="50"/>
      <c r="BP66" s="50"/>
      <c r="BQ66" s="50"/>
      <c r="BR66" s="50"/>
      <c r="BS66" s="50"/>
      <c r="BT66" s="50"/>
      <c r="BU66" s="50"/>
      <c r="BV66" s="50"/>
      <c r="BW66" s="50"/>
      <c r="BX66" s="50"/>
      <c r="BY66" s="50"/>
      <c r="BZ66" s="50"/>
      <c r="CA66" s="50"/>
      <c r="CB66" s="50"/>
      <c r="CC66" s="50"/>
      <c r="CD66" s="50"/>
      <c r="CE66" s="50"/>
      <c r="CF66" s="50"/>
      <c r="CG66" s="50"/>
      <c r="CH66" s="50"/>
      <c r="CI66" s="50"/>
      <c r="CJ66" s="50"/>
      <c r="CK66" s="50"/>
      <c r="CL66" s="50"/>
      <c r="CM66" s="50"/>
      <c r="CN66" s="50"/>
      <c r="CO66" s="50"/>
      <c r="CP66" s="50"/>
      <c r="CQ66" s="50"/>
      <c r="CR66" s="50"/>
      <c r="CS66" s="50"/>
      <c r="CT66" s="50"/>
      <c r="CU66" s="50"/>
      <c r="CV66" s="50"/>
      <c r="CW66" s="50"/>
      <c r="CX66" s="50"/>
      <c r="CY66" s="50"/>
      <c r="CZ66" s="50"/>
      <c r="DA66" s="50"/>
      <c r="DB66" s="50"/>
      <c r="DC66" s="50"/>
      <c r="DD66" s="50"/>
      <c r="DE66" s="50"/>
      <c r="DF66" s="50"/>
      <c r="DG66" s="50"/>
      <c r="DH66" s="50"/>
      <c r="DI66" s="50"/>
      <c r="DJ66" s="50"/>
      <c r="DK66" s="50"/>
      <c r="DL66" s="50"/>
      <c r="DM66" s="50"/>
      <c r="DN66" s="50"/>
      <c r="DO66" s="50"/>
      <c r="DP66" s="50"/>
      <c r="DQ66" s="50"/>
      <c r="DR66" s="50"/>
      <c r="DS66" s="50"/>
      <c r="DT66" s="50"/>
      <c r="DU66" s="50"/>
      <c r="DV66" s="50"/>
      <c r="DW66" s="50"/>
      <c r="DX66" s="50"/>
      <c r="DY66" s="50"/>
      <c r="DZ66" s="50"/>
      <c r="EA66" s="50"/>
      <c r="EB66" s="50"/>
      <c r="EC66" s="50"/>
      <c r="ED66" s="50"/>
      <c r="EE66" s="50"/>
      <c r="EF66" s="50"/>
      <c r="EG66" s="50"/>
      <c r="EH66" s="50"/>
      <c r="EI66" s="50"/>
      <c r="EJ66" s="50"/>
      <c r="EK66" s="50"/>
      <c r="EL66" s="50"/>
      <c r="EM66" s="50"/>
      <c r="EN66" s="50"/>
      <c r="EO66" s="50"/>
      <c r="EP66" s="50"/>
      <c r="EQ66" s="50"/>
      <c r="ER66" s="50"/>
      <c r="ES66" s="50"/>
      <c r="ET66" s="50"/>
      <c r="EU66" s="50"/>
      <c r="EV66" s="50"/>
      <c r="EW66" s="50"/>
      <c r="EX66" s="50"/>
      <c r="EY66" s="50"/>
      <c r="EZ66" s="50"/>
      <c r="FA66" s="50"/>
      <c r="FB66" s="50"/>
      <c r="FC66" s="50"/>
      <c r="FD66" s="50"/>
      <c r="FE66" s="50"/>
      <c r="FF66" s="50"/>
      <c r="FG66" s="50"/>
      <c r="FH66" s="50"/>
      <c r="FI66" s="50"/>
      <c r="FJ66" s="50"/>
      <c r="FK66" s="50"/>
      <c r="FL66" s="50"/>
      <c r="FM66" s="50"/>
      <c r="FN66" s="50"/>
      <c r="FO66" s="50"/>
      <c r="FP66" s="50"/>
      <c r="FQ66" s="50"/>
      <c r="FR66" s="50"/>
      <c r="FS66" s="50"/>
      <c r="FT66" s="50"/>
      <c r="FU66" s="50"/>
      <c r="FV66" s="50"/>
      <c r="FW66" s="50"/>
      <c r="FX66" s="50"/>
      <c r="FY66" s="50"/>
      <c r="FZ66" s="50"/>
      <c r="GA66" s="50"/>
      <c r="GB66" s="50"/>
      <c r="GC66" s="50"/>
      <c r="GD66" s="50"/>
      <c r="GE66" s="50"/>
      <c r="GF66" s="50"/>
      <c r="GG66" s="50"/>
      <c r="GH66" s="50"/>
      <c r="GI66" s="50"/>
      <c r="GJ66" s="50"/>
      <c r="GK66" s="50"/>
      <c r="GL66" s="50"/>
      <c r="GM66" s="50"/>
      <c r="GN66" s="50"/>
      <c r="GO66" s="50"/>
      <c r="GP66" s="50"/>
      <c r="GQ66" s="50"/>
      <c r="GR66" s="50"/>
      <c r="GS66" s="50"/>
      <c r="GT66" s="50"/>
      <c r="GU66" s="50"/>
      <c r="GV66" s="50"/>
      <c r="GW66" s="50"/>
      <c r="GX66" s="50"/>
      <c r="GY66" s="50"/>
      <c r="GZ66" s="50"/>
      <c r="HA66" s="50"/>
      <c r="HB66" s="50"/>
      <c r="HC66" s="50"/>
      <c r="HD66" s="50"/>
      <c r="HE66" s="50"/>
      <c r="HF66" s="50"/>
      <c r="HG66" s="50"/>
      <c r="HH66" s="50"/>
      <c r="HI66" s="50"/>
      <c r="HJ66" s="50"/>
      <c r="HK66" s="50"/>
      <c r="HL66" s="50"/>
      <c r="HM66" s="50"/>
      <c r="HN66" s="50"/>
      <c r="HO66" s="50"/>
      <c r="HP66" s="50"/>
      <c r="HQ66" s="50"/>
      <c r="HR66" s="50"/>
      <c r="HS66" s="50"/>
      <c r="HT66" s="50"/>
      <c r="HU66" s="50"/>
      <c r="HV66" s="50"/>
      <c r="HW66" s="50"/>
      <c r="HX66" s="50"/>
      <c r="HY66" s="50"/>
      <c r="HZ66" s="50"/>
      <c r="IA66" s="50"/>
      <c r="IB66" s="50"/>
      <c r="IC66" s="50"/>
      <c r="ID66" s="50"/>
      <c r="IE66" s="50"/>
      <c r="IF66" s="50"/>
      <c r="IG66" s="50"/>
      <c r="IH66" s="50"/>
      <c r="II66" s="50"/>
      <c r="IJ66" s="50"/>
      <c r="IK66" s="50"/>
      <c r="IL66" s="50"/>
      <c r="IM66" s="50"/>
      <c r="IN66" s="50"/>
      <c r="IO66" s="50"/>
      <c r="IP66" s="50"/>
      <c r="IQ66" s="50"/>
      <c r="IR66" s="50"/>
      <c r="IS66" s="50"/>
      <c r="IT66" s="50"/>
      <c r="IU66" s="50"/>
      <c r="IV66" s="50"/>
      <c r="IW66" s="50"/>
      <c r="IX66" s="50"/>
      <c r="IY66" s="50"/>
      <c r="IZ66" s="50"/>
      <c r="JA66" s="50"/>
      <c r="JB66" s="50"/>
      <c r="JC66" s="50"/>
      <c r="JD66" s="50"/>
      <c r="JE66" s="50"/>
      <c r="JF66" s="50"/>
      <c r="JG66" s="50"/>
      <c r="JH66" s="50"/>
      <c r="JI66" s="50"/>
      <c r="JJ66" s="50"/>
      <c r="JK66" s="50"/>
      <c r="JL66" s="50"/>
      <c r="JM66" s="50"/>
      <c r="JN66" s="50"/>
      <c r="JO66" s="50"/>
      <c r="JP66" s="50"/>
      <c r="JQ66" s="50"/>
      <c r="JR66" s="50"/>
      <c r="JS66" s="50"/>
      <c r="JT66" s="50"/>
      <c r="JU66" s="50"/>
      <c r="JV66" s="50"/>
      <c r="JW66" s="50"/>
      <c r="JX66" s="50"/>
      <c r="JY66" s="50"/>
      <c r="JZ66" s="50"/>
      <c r="KA66" s="50"/>
      <c r="KB66" s="50"/>
      <c r="KC66" s="50"/>
      <c r="KD66" s="50"/>
      <c r="KE66" s="50"/>
      <c r="KF66" s="50"/>
      <c r="KG66" s="50"/>
      <c r="KH66" s="50"/>
      <c r="KI66" s="50"/>
      <c r="KJ66" s="50"/>
      <c r="KK66" s="50"/>
      <c r="KL66" s="50"/>
      <c r="KM66" s="50"/>
      <c r="KN66" s="50"/>
      <c r="KO66" s="50"/>
      <c r="KP66" s="50"/>
      <c r="KQ66" s="50"/>
      <c r="KR66" s="50"/>
      <c r="KS66" s="50"/>
      <c r="KT66" s="50"/>
      <c r="KU66" s="50"/>
      <c r="KV66" s="50"/>
      <c r="KW66" s="50"/>
      <c r="KX66" s="50"/>
      <c r="KY66" s="50"/>
      <c r="KZ66" s="50"/>
      <c r="LA66" s="50"/>
      <c r="LB66" s="50"/>
      <c r="LC66" s="50"/>
      <c r="LD66" s="50"/>
      <c r="LE66" s="50"/>
      <c r="LF66" s="50"/>
      <c r="LG66" s="50"/>
      <c r="LH66" s="50"/>
      <c r="LI66" s="50"/>
      <c r="LJ66" s="50"/>
      <c r="LK66" s="50"/>
      <c r="LL66" s="50"/>
      <c r="LM66" s="50"/>
      <c r="LN66" s="50"/>
      <c r="LO66" s="50"/>
      <c r="LP66" s="50"/>
      <c r="LQ66" s="50"/>
      <c r="LR66" s="50"/>
      <c r="LS66" s="50"/>
      <c r="LT66" s="50"/>
      <c r="LU66" s="50"/>
      <c r="LV66" s="50"/>
      <c r="LW66" s="50"/>
      <c r="LX66" s="50"/>
      <c r="LY66" s="50"/>
      <c r="LZ66" s="50"/>
      <c r="MA66" s="50"/>
      <c r="MB66" s="50"/>
      <c r="MC66" s="50"/>
      <c r="MD66" s="50"/>
      <c r="ME66" s="50"/>
      <c r="MF66" s="50"/>
      <c r="MG66" s="50"/>
      <c r="MH66" s="50"/>
      <c r="MI66" s="50"/>
      <c r="MJ66" s="50"/>
      <c r="MK66" s="50"/>
      <c r="ML66" s="50"/>
      <c r="MM66" s="50"/>
      <c r="MN66" s="50"/>
      <c r="MO66" s="50"/>
      <c r="MP66" s="50"/>
      <c r="MQ66" s="50"/>
      <c r="MR66" s="50"/>
      <c r="MS66" s="50"/>
      <c r="MT66" s="50"/>
      <c r="MU66" s="50"/>
      <c r="MV66" s="50"/>
      <c r="MW66" s="50"/>
      <c r="MX66" s="50"/>
      <c r="MY66" s="50"/>
      <c r="MZ66" s="50"/>
      <c r="NA66" s="50"/>
      <c r="NB66" s="50"/>
      <c r="NC66" s="50"/>
    </row>
    <row r="67" spans="6:367" hidden="1" x14ac:dyDescent="0.25"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  <c r="AC67" s="51"/>
      <c r="AD67" s="51"/>
      <c r="AE67" s="51"/>
      <c r="AF67" s="51"/>
      <c r="AG67" s="51"/>
      <c r="AH67" s="51"/>
      <c r="AI67" s="51"/>
      <c r="AJ67" s="51"/>
      <c r="AK67" s="51"/>
      <c r="AL67" s="51"/>
      <c r="AM67" s="51"/>
      <c r="AN67" s="51"/>
      <c r="AO67" s="51"/>
      <c r="AP67" s="51"/>
      <c r="AQ67" s="51"/>
      <c r="AR67" s="51"/>
      <c r="AS67" s="51"/>
      <c r="AT67" s="51"/>
      <c r="AU67" s="51"/>
      <c r="AV67" s="51"/>
      <c r="AW67" s="51"/>
      <c r="AX67" s="51"/>
      <c r="AY67" s="51"/>
      <c r="AZ67" s="51"/>
      <c r="BA67" s="51"/>
      <c r="BB67" s="51"/>
      <c r="BC67" s="51"/>
      <c r="BD67" s="51"/>
      <c r="BE67" s="51"/>
      <c r="BF67" s="51"/>
      <c r="BG67" s="95"/>
      <c r="BH67" s="51"/>
      <c r="BI67" s="57"/>
      <c r="BJ67" s="51"/>
      <c r="BK67" s="51"/>
      <c r="BL67" s="51"/>
      <c r="BM67" s="51"/>
      <c r="BN67" s="51"/>
      <c r="BO67" s="51"/>
      <c r="BP67" s="51"/>
      <c r="BQ67" s="51"/>
      <c r="BR67" s="51"/>
      <c r="BS67" s="51"/>
      <c r="BT67" s="51"/>
      <c r="BU67" s="51"/>
      <c r="BV67" s="51"/>
      <c r="BW67" s="51"/>
      <c r="BX67" s="51"/>
      <c r="BY67" s="51"/>
      <c r="BZ67" s="51"/>
      <c r="CA67" s="51"/>
      <c r="CB67" s="51"/>
      <c r="CC67" s="51"/>
      <c r="CD67" s="51"/>
      <c r="CE67" s="51"/>
      <c r="CF67" s="51"/>
      <c r="CG67" s="51"/>
      <c r="CH67" s="51"/>
      <c r="CI67" s="51"/>
      <c r="CJ67" s="51"/>
      <c r="CK67" s="51"/>
      <c r="CL67" s="51"/>
      <c r="CM67" s="51"/>
      <c r="CN67" s="51"/>
      <c r="CO67" s="51"/>
      <c r="CP67" s="51"/>
      <c r="CQ67" s="51"/>
      <c r="CR67" s="51"/>
      <c r="CS67" s="51"/>
      <c r="CT67" s="51"/>
      <c r="CU67" s="51"/>
      <c r="CV67" s="51"/>
      <c r="CW67" s="51"/>
      <c r="CX67" s="51"/>
      <c r="CY67" s="51"/>
      <c r="CZ67" s="51"/>
      <c r="DA67" s="51"/>
      <c r="DB67" s="51"/>
      <c r="DC67" s="51"/>
      <c r="DD67" s="51"/>
      <c r="DE67" s="51"/>
      <c r="DF67" s="51"/>
      <c r="DG67" s="51"/>
      <c r="DH67" s="51"/>
      <c r="DI67" s="51"/>
      <c r="DJ67" s="51"/>
      <c r="DK67" s="51"/>
      <c r="DL67" s="51"/>
      <c r="DM67" s="51"/>
      <c r="DN67" s="51"/>
      <c r="DO67" s="51"/>
      <c r="DP67" s="51"/>
      <c r="DQ67" s="51"/>
      <c r="DR67" s="51"/>
      <c r="DS67" s="51"/>
      <c r="DT67" s="51"/>
      <c r="DU67" s="51"/>
      <c r="DV67" s="51"/>
      <c r="DW67" s="51"/>
      <c r="DX67" s="51"/>
      <c r="DY67" s="51"/>
      <c r="DZ67" s="51"/>
      <c r="EA67" s="51"/>
      <c r="EB67" s="51"/>
      <c r="EC67" s="51"/>
      <c r="ED67" s="51"/>
      <c r="EE67" s="51"/>
      <c r="EF67" s="51"/>
      <c r="EG67" s="51"/>
      <c r="EH67" s="51"/>
      <c r="EI67" s="51"/>
      <c r="EJ67" s="51"/>
      <c r="EK67" s="51"/>
      <c r="EL67" s="51"/>
      <c r="EM67" s="51"/>
      <c r="EN67" s="51"/>
      <c r="EO67" s="51"/>
      <c r="EP67" s="51"/>
      <c r="EQ67" s="51"/>
      <c r="ER67" s="51"/>
      <c r="ES67" s="51"/>
      <c r="ET67" s="51"/>
      <c r="EU67" s="51"/>
      <c r="EV67" s="51"/>
      <c r="EW67" s="51"/>
      <c r="EX67" s="51"/>
      <c r="EY67" s="51"/>
      <c r="EZ67" s="51"/>
      <c r="FA67" s="51"/>
      <c r="FB67" s="51"/>
      <c r="FC67" s="51"/>
      <c r="FD67" s="51"/>
      <c r="FE67" s="51"/>
      <c r="FF67" s="51"/>
      <c r="FG67" s="51"/>
      <c r="FH67" s="51"/>
      <c r="FI67" s="51"/>
      <c r="FJ67" s="51"/>
      <c r="FK67" s="51"/>
      <c r="FL67" s="51"/>
      <c r="FM67" s="51"/>
      <c r="FN67" s="51"/>
      <c r="FO67" s="51"/>
      <c r="FP67" s="51"/>
      <c r="FQ67" s="51"/>
      <c r="FR67" s="51"/>
      <c r="FS67" s="51"/>
      <c r="FT67" s="51"/>
      <c r="FU67" s="51"/>
      <c r="FV67" s="51"/>
      <c r="FW67" s="51"/>
      <c r="FX67" s="51"/>
      <c r="FY67" s="51"/>
      <c r="FZ67" s="51"/>
      <c r="GA67" s="51"/>
      <c r="GB67" s="51"/>
      <c r="GC67" s="51"/>
      <c r="GD67" s="51"/>
      <c r="GE67" s="51"/>
      <c r="GF67" s="51"/>
      <c r="GG67" s="51"/>
      <c r="GH67" s="51"/>
      <c r="GI67" s="51"/>
      <c r="GJ67" s="51"/>
      <c r="GK67" s="51"/>
      <c r="GL67" s="51"/>
      <c r="GM67" s="51"/>
      <c r="GN67" s="51"/>
      <c r="GO67" s="51"/>
      <c r="GP67" s="51"/>
      <c r="GQ67" s="51"/>
      <c r="GR67" s="51"/>
      <c r="GS67" s="51"/>
      <c r="GT67" s="51"/>
      <c r="GU67" s="51"/>
      <c r="GV67" s="51"/>
      <c r="GW67" s="51"/>
      <c r="GX67" s="51"/>
      <c r="GY67" s="51"/>
      <c r="GZ67" s="51"/>
      <c r="HA67" s="51"/>
      <c r="HB67" s="51"/>
      <c r="HC67" s="51"/>
      <c r="HD67" s="51"/>
      <c r="HE67" s="51"/>
      <c r="HF67" s="51"/>
      <c r="HG67" s="51"/>
      <c r="HH67" s="51"/>
      <c r="HI67" s="51"/>
      <c r="HJ67" s="51"/>
      <c r="HK67" s="51"/>
      <c r="HL67" s="51"/>
      <c r="HM67" s="51"/>
      <c r="HN67" s="51"/>
      <c r="HO67" s="51"/>
      <c r="HP67" s="51"/>
      <c r="HQ67" s="51"/>
      <c r="HR67" s="51"/>
      <c r="HS67" s="51"/>
      <c r="HT67" s="51"/>
      <c r="HU67" s="51"/>
      <c r="HV67" s="51"/>
      <c r="HW67" s="51"/>
      <c r="HX67" s="51"/>
      <c r="HY67" s="51"/>
      <c r="HZ67" s="51"/>
      <c r="IA67" s="51"/>
      <c r="IB67" s="51"/>
      <c r="IC67" s="51"/>
      <c r="ID67" s="51"/>
      <c r="IE67" s="51"/>
      <c r="IF67" s="51"/>
      <c r="IG67" s="51"/>
      <c r="IH67" s="51"/>
      <c r="II67" s="51"/>
      <c r="IJ67" s="51"/>
      <c r="IK67" s="51"/>
      <c r="IL67" s="51"/>
      <c r="IM67" s="51"/>
      <c r="IN67" s="51"/>
      <c r="IO67" s="51"/>
      <c r="IP67" s="51"/>
      <c r="IQ67" s="51"/>
      <c r="IR67" s="51"/>
      <c r="IS67" s="51"/>
      <c r="IT67" s="51"/>
      <c r="IU67" s="51"/>
      <c r="IV67" s="51"/>
      <c r="IW67" s="51"/>
      <c r="IX67" s="51"/>
      <c r="IY67" s="51"/>
      <c r="IZ67" s="51"/>
      <c r="JA67" s="51"/>
      <c r="JB67" s="51"/>
      <c r="JC67" s="51"/>
      <c r="JD67" s="51"/>
      <c r="JE67" s="51"/>
      <c r="JF67" s="51"/>
      <c r="JG67" s="51"/>
      <c r="JH67" s="51"/>
      <c r="JI67" s="51"/>
      <c r="JJ67" s="51"/>
      <c r="JK67" s="51"/>
      <c r="JL67" s="51"/>
      <c r="JM67" s="51"/>
      <c r="JN67" s="51"/>
      <c r="JO67" s="51"/>
      <c r="JP67" s="51"/>
      <c r="JQ67" s="51"/>
      <c r="JR67" s="51"/>
      <c r="JS67" s="51"/>
      <c r="JT67" s="51"/>
      <c r="JU67" s="51"/>
      <c r="JV67" s="51"/>
      <c r="JW67" s="51"/>
      <c r="JX67" s="51"/>
      <c r="JY67" s="51"/>
      <c r="JZ67" s="51"/>
      <c r="KA67" s="51"/>
      <c r="KB67" s="51"/>
      <c r="KC67" s="51"/>
      <c r="KD67" s="51"/>
      <c r="KE67" s="51"/>
      <c r="KF67" s="51"/>
      <c r="KG67" s="51"/>
      <c r="KH67" s="51"/>
      <c r="KI67" s="51"/>
      <c r="KJ67" s="51"/>
      <c r="KK67" s="51"/>
      <c r="KL67" s="51"/>
      <c r="KM67" s="51"/>
      <c r="KN67" s="51"/>
      <c r="KO67" s="51"/>
      <c r="KP67" s="51"/>
      <c r="KQ67" s="51"/>
      <c r="KR67" s="51"/>
      <c r="KS67" s="51"/>
      <c r="KT67" s="51"/>
      <c r="KU67" s="51"/>
      <c r="KV67" s="51"/>
      <c r="KW67" s="51"/>
      <c r="KX67" s="51"/>
      <c r="KY67" s="51"/>
      <c r="KZ67" s="51"/>
      <c r="LA67" s="51"/>
      <c r="LB67" s="51"/>
      <c r="LC67" s="51"/>
      <c r="LD67" s="51"/>
      <c r="LE67" s="51"/>
      <c r="LF67" s="51"/>
      <c r="LG67" s="51"/>
      <c r="LH67" s="51"/>
      <c r="LI67" s="51"/>
      <c r="LJ67" s="51"/>
      <c r="LK67" s="51"/>
      <c r="LL67" s="51"/>
      <c r="LM67" s="51"/>
      <c r="LN67" s="51"/>
      <c r="LO67" s="51"/>
      <c r="LP67" s="51"/>
      <c r="LQ67" s="51"/>
      <c r="LR67" s="51"/>
      <c r="LS67" s="51"/>
      <c r="LT67" s="51"/>
      <c r="LU67" s="51"/>
      <c r="LV67" s="51"/>
      <c r="LW67" s="51"/>
      <c r="LX67" s="51"/>
      <c r="LY67" s="51"/>
      <c r="LZ67" s="51"/>
      <c r="MA67" s="51"/>
      <c r="MB67" s="51"/>
      <c r="MC67" s="51"/>
      <c r="MD67" s="51"/>
      <c r="ME67" s="51"/>
      <c r="MF67" s="51"/>
      <c r="MG67" s="51"/>
      <c r="MH67" s="51"/>
      <c r="MI67" s="51"/>
      <c r="MJ67" s="51"/>
      <c r="MK67" s="51"/>
      <c r="ML67" s="51"/>
      <c r="MM67" s="51"/>
      <c r="MN67" s="51"/>
      <c r="MO67" s="51"/>
      <c r="MP67" s="51"/>
      <c r="MQ67" s="51"/>
      <c r="MR67" s="51"/>
      <c r="MS67" s="51"/>
      <c r="MT67" s="51"/>
      <c r="MU67" s="51"/>
      <c r="MV67" s="51"/>
      <c r="MW67" s="51"/>
      <c r="MX67" s="51"/>
      <c r="MY67" s="51"/>
      <c r="MZ67" s="51"/>
      <c r="NA67" s="51"/>
      <c r="NB67" s="51"/>
      <c r="NC67" s="51"/>
    </row>
    <row r="68" spans="6:367" hidden="1" x14ac:dyDescent="0.25"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  <c r="AO68" s="28"/>
      <c r="AP68" s="28"/>
      <c r="AQ68" s="28"/>
      <c r="AR68" s="28"/>
      <c r="AS68" s="28"/>
      <c r="AT68" s="28"/>
      <c r="AU68" s="28"/>
      <c r="AV68" s="28"/>
      <c r="AW68" s="28"/>
      <c r="AX68" s="28"/>
      <c r="AY68" s="28"/>
      <c r="AZ68" s="28"/>
      <c r="BA68" s="28"/>
      <c r="BB68" s="28"/>
      <c r="BC68" s="28"/>
      <c r="BD68" s="28"/>
      <c r="BE68" s="28"/>
      <c r="BF68" s="28"/>
      <c r="BG68" s="97"/>
      <c r="BH68" s="28"/>
      <c r="BI68" s="59"/>
      <c r="BJ68" s="28"/>
      <c r="BK68" s="28"/>
      <c r="BL68" s="28"/>
      <c r="BM68" s="28"/>
      <c r="BN68" s="28"/>
      <c r="BO68" s="28"/>
      <c r="BP68" s="28"/>
      <c r="BQ68" s="28"/>
      <c r="BR68" s="28"/>
      <c r="BS68" s="28"/>
      <c r="BT68" s="28"/>
      <c r="BU68" s="28"/>
      <c r="BV68" s="28"/>
      <c r="BW68" s="28"/>
      <c r="BX68" s="28"/>
      <c r="BY68" s="28"/>
      <c r="BZ68" s="28"/>
      <c r="CA68" s="28"/>
      <c r="CB68" s="28"/>
      <c r="CC68" s="28"/>
      <c r="CD68" s="28"/>
      <c r="CE68" s="28"/>
      <c r="CF68" s="28"/>
      <c r="CG68" s="28"/>
      <c r="CH68" s="28"/>
      <c r="CI68" s="28"/>
      <c r="CJ68" s="28"/>
      <c r="CK68" s="28"/>
      <c r="CL68" s="28"/>
      <c r="CM68" s="28"/>
      <c r="CN68" s="28"/>
      <c r="CO68" s="28"/>
      <c r="CP68" s="28"/>
      <c r="CQ68" s="28"/>
      <c r="CR68" s="28"/>
      <c r="CS68" s="28"/>
      <c r="CT68" s="28"/>
      <c r="CU68" s="28"/>
      <c r="CV68" s="28"/>
      <c r="CW68" s="28"/>
      <c r="CX68" s="28"/>
      <c r="CY68" s="28"/>
      <c r="CZ68" s="28"/>
      <c r="DA68" s="28"/>
      <c r="DB68" s="28"/>
      <c r="DC68" s="28"/>
      <c r="DD68" s="28"/>
      <c r="DE68" s="28"/>
      <c r="DF68" s="28"/>
      <c r="DG68" s="28"/>
      <c r="DH68" s="28"/>
      <c r="DI68" s="28"/>
      <c r="DJ68" s="28"/>
      <c r="DK68" s="28"/>
      <c r="DL68" s="28"/>
      <c r="DM68" s="28"/>
      <c r="DN68" s="28"/>
      <c r="DO68" s="28"/>
      <c r="DP68" s="28"/>
      <c r="DQ68" s="28"/>
      <c r="DR68" s="28"/>
      <c r="DS68" s="28"/>
      <c r="DT68" s="28"/>
      <c r="DU68" s="28"/>
      <c r="DV68" s="28"/>
      <c r="DW68" s="28"/>
      <c r="DX68" s="28"/>
      <c r="DY68" s="28"/>
      <c r="DZ68" s="28"/>
      <c r="EA68" s="28"/>
      <c r="EB68" s="28"/>
      <c r="EC68" s="28"/>
      <c r="ED68" s="28"/>
      <c r="EE68" s="28"/>
      <c r="EF68" s="28"/>
      <c r="EG68" s="28"/>
      <c r="EH68" s="28"/>
      <c r="EI68" s="28"/>
      <c r="EJ68" s="28"/>
      <c r="EK68" s="28"/>
      <c r="EL68" s="28"/>
      <c r="EM68" s="28"/>
      <c r="EN68" s="28"/>
      <c r="EO68" s="28"/>
      <c r="EP68" s="28"/>
      <c r="EQ68" s="28"/>
      <c r="ER68" s="28"/>
      <c r="ES68" s="28"/>
      <c r="ET68" s="28"/>
      <c r="EU68" s="28"/>
      <c r="EV68" s="28"/>
      <c r="EW68" s="28"/>
      <c r="EX68" s="28"/>
      <c r="EY68" s="28"/>
      <c r="EZ68" s="28"/>
      <c r="FA68" s="28"/>
      <c r="FB68" s="28"/>
      <c r="FC68" s="28"/>
      <c r="FD68" s="28"/>
      <c r="FE68" s="28"/>
      <c r="FF68" s="28"/>
      <c r="FG68" s="28"/>
      <c r="FH68" s="28"/>
      <c r="FI68" s="28"/>
      <c r="FJ68" s="28"/>
      <c r="FK68" s="28"/>
      <c r="FL68" s="28"/>
      <c r="FM68" s="28"/>
      <c r="FN68" s="28"/>
      <c r="FO68" s="28"/>
      <c r="FP68" s="28"/>
      <c r="FQ68" s="28"/>
      <c r="FR68" s="28"/>
      <c r="FS68" s="28"/>
      <c r="FT68" s="28"/>
      <c r="FU68" s="28"/>
      <c r="FV68" s="28"/>
      <c r="FW68" s="28"/>
      <c r="FX68" s="28"/>
      <c r="FY68" s="28"/>
      <c r="FZ68" s="28"/>
      <c r="GA68" s="28"/>
      <c r="GB68" s="28"/>
      <c r="GC68" s="28"/>
      <c r="GD68" s="28"/>
      <c r="GE68" s="28"/>
      <c r="GF68" s="28"/>
      <c r="GG68" s="28"/>
      <c r="GH68" s="28"/>
      <c r="GI68" s="28"/>
      <c r="GJ68" s="28"/>
      <c r="GK68" s="28"/>
      <c r="GL68" s="28"/>
      <c r="GM68" s="28"/>
      <c r="GN68" s="28"/>
      <c r="GO68" s="28"/>
      <c r="GP68" s="28"/>
      <c r="GQ68" s="28"/>
      <c r="GR68" s="28"/>
      <c r="GS68" s="28"/>
      <c r="GT68" s="28"/>
      <c r="GU68" s="28"/>
      <c r="GV68" s="28"/>
      <c r="GW68" s="28"/>
      <c r="GX68" s="28"/>
      <c r="GY68" s="28"/>
      <c r="GZ68" s="28"/>
      <c r="HA68" s="28"/>
      <c r="HB68" s="28"/>
      <c r="HC68" s="28"/>
      <c r="HD68" s="28"/>
      <c r="HE68" s="28"/>
      <c r="HF68" s="28"/>
      <c r="HG68" s="28"/>
      <c r="HH68" s="28"/>
      <c r="HI68" s="28"/>
      <c r="HJ68" s="28"/>
      <c r="HK68" s="28"/>
      <c r="HL68" s="28"/>
      <c r="HM68" s="28"/>
      <c r="HN68" s="28"/>
      <c r="HO68" s="28"/>
      <c r="HP68" s="28"/>
      <c r="HQ68" s="28"/>
      <c r="HR68" s="28"/>
      <c r="HS68" s="28"/>
      <c r="HT68" s="28"/>
      <c r="HU68" s="28"/>
      <c r="HV68" s="28"/>
      <c r="HW68" s="28"/>
      <c r="HX68" s="28"/>
      <c r="HY68" s="28"/>
      <c r="HZ68" s="28"/>
      <c r="IA68" s="28"/>
      <c r="IB68" s="28"/>
      <c r="IC68" s="28"/>
      <c r="ID68" s="28"/>
      <c r="IE68" s="28"/>
      <c r="IF68" s="28"/>
      <c r="IG68" s="28"/>
      <c r="IH68" s="28"/>
      <c r="II68" s="28"/>
      <c r="IJ68" s="28"/>
      <c r="IK68" s="28"/>
      <c r="IL68" s="28"/>
      <c r="IM68" s="28"/>
      <c r="IN68" s="28"/>
      <c r="IO68" s="28"/>
      <c r="IP68" s="28"/>
      <c r="IQ68" s="28"/>
      <c r="IR68" s="28"/>
      <c r="IS68" s="28"/>
      <c r="IT68" s="28"/>
      <c r="IU68" s="28"/>
      <c r="IV68" s="28"/>
      <c r="IW68" s="28"/>
      <c r="IX68" s="28"/>
      <c r="IY68" s="28"/>
      <c r="IZ68" s="28"/>
      <c r="JA68" s="28"/>
      <c r="JB68" s="28"/>
      <c r="JC68" s="28"/>
      <c r="JD68" s="28"/>
      <c r="JE68" s="28"/>
      <c r="JF68" s="28"/>
      <c r="JG68" s="28"/>
      <c r="JH68" s="28"/>
      <c r="JI68" s="28"/>
      <c r="JJ68" s="28"/>
      <c r="JK68" s="28"/>
      <c r="JL68" s="28"/>
      <c r="JM68" s="28"/>
      <c r="JN68" s="28"/>
      <c r="JO68" s="28"/>
      <c r="JP68" s="28"/>
      <c r="JQ68" s="28"/>
      <c r="JR68" s="28"/>
      <c r="JS68" s="28"/>
      <c r="JT68" s="28"/>
      <c r="JU68" s="28"/>
      <c r="JV68" s="28"/>
      <c r="JW68" s="28"/>
      <c r="JX68" s="28"/>
      <c r="JY68" s="28"/>
      <c r="JZ68" s="28"/>
      <c r="KA68" s="28"/>
      <c r="KB68" s="28"/>
      <c r="KC68" s="28"/>
      <c r="KD68" s="28"/>
      <c r="KE68" s="28"/>
      <c r="KF68" s="28"/>
      <c r="KG68" s="28"/>
      <c r="KH68" s="28"/>
      <c r="KI68" s="28"/>
      <c r="KJ68" s="28"/>
      <c r="KK68" s="28"/>
      <c r="KL68" s="28"/>
      <c r="KM68" s="28"/>
      <c r="KN68" s="28"/>
      <c r="KO68" s="28"/>
      <c r="KP68" s="28"/>
      <c r="KQ68" s="28"/>
      <c r="KR68" s="28"/>
      <c r="KS68" s="28"/>
      <c r="KT68" s="28"/>
      <c r="KU68" s="28"/>
      <c r="KV68" s="28"/>
      <c r="KW68" s="28"/>
      <c r="KX68" s="28"/>
      <c r="KY68" s="28"/>
      <c r="KZ68" s="28"/>
      <c r="LA68" s="28"/>
      <c r="LB68" s="28"/>
      <c r="LC68" s="28"/>
      <c r="LD68" s="28"/>
      <c r="LE68" s="28"/>
      <c r="LF68" s="28"/>
      <c r="LG68" s="28"/>
      <c r="LH68" s="28"/>
      <c r="LI68" s="28"/>
      <c r="LJ68" s="28"/>
      <c r="LK68" s="28"/>
      <c r="LL68" s="28"/>
      <c r="LM68" s="28"/>
      <c r="LN68" s="28"/>
      <c r="LO68" s="28"/>
      <c r="LP68" s="28"/>
      <c r="LQ68" s="28"/>
      <c r="LR68" s="28"/>
      <c r="LS68" s="28"/>
      <c r="LT68" s="28"/>
      <c r="LU68" s="28"/>
      <c r="LV68" s="28"/>
      <c r="LW68" s="28"/>
      <c r="LX68" s="28"/>
      <c r="LY68" s="28"/>
      <c r="LZ68" s="28"/>
      <c r="MA68" s="28"/>
      <c r="MB68" s="28"/>
      <c r="MC68" s="28"/>
      <c r="MD68" s="28"/>
      <c r="ME68" s="28"/>
      <c r="MF68" s="28"/>
      <c r="MG68" s="28"/>
      <c r="MH68" s="28"/>
      <c r="MI68" s="28"/>
      <c r="MJ68" s="28"/>
      <c r="MK68" s="28"/>
      <c r="ML68" s="28"/>
      <c r="MM68" s="28"/>
      <c r="MN68" s="28"/>
      <c r="MO68" s="28"/>
      <c r="MP68" s="28"/>
      <c r="MQ68" s="28"/>
      <c r="MR68" s="28"/>
      <c r="MS68" s="28"/>
      <c r="MT68" s="28"/>
      <c r="MU68" s="28"/>
      <c r="MV68" s="28"/>
      <c r="MW68" s="28"/>
      <c r="MX68" s="28"/>
      <c r="MY68" s="28"/>
      <c r="MZ68" s="28"/>
      <c r="NA68" s="28"/>
      <c r="NB68" s="28"/>
      <c r="NC68" s="28"/>
    </row>
    <row r="69" spans="6:367" hidden="1" x14ac:dyDescent="0.25"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29"/>
      <c r="AZ69" s="29"/>
      <c r="BA69" s="29"/>
      <c r="BB69" s="29"/>
      <c r="BC69" s="29"/>
      <c r="BD69" s="29"/>
      <c r="BE69" s="29"/>
      <c r="BF69" s="29"/>
      <c r="BG69" s="98"/>
      <c r="BH69" s="29"/>
      <c r="BI69" s="60"/>
      <c r="BJ69" s="29"/>
      <c r="BK69" s="29"/>
      <c r="BL69" s="29"/>
      <c r="BM69" s="29"/>
      <c r="BN69" s="29"/>
      <c r="BO69" s="29"/>
      <c r="BP69" s="29"/>
      <c r="BQ69" s="29"/>
      <c r="BR69" s="29"/>
      <c r="BS69" s="29"/>
      <c r="BT69" s="29"/>
      <c r="BU69" s="29"/>
      <c r="BV69" s="29"/>
      <c r="BW69" s="29"/>
      <c r="BX69" s="29"/>
      <c r="BY69" s="29"/>
      <c r="BZ69" s="29"/>
      <c r="CA69" s="29"/>
      <c r="CB69" s="29"/>
      <c r="CC69" s="29"/>
      <c r="CD69" s="29"/>
      <c r="CE69" s="29"/>
      <c r="CF69" s="29"/>
      <c r="CG69" s="29"/>
      <c r="CH69" s="29"/>
      <c r="CI69" s="29"/>
      <c r="CJ69" s="29"/>
      <c r="CK69" s="29"/>
      <c r="CL69" s="29"/>
      <c r="CM69" s="29"/>
      <c r="CN69" s="29"/>
      <c r="CO69" s="29"/>
      <c r="CP69" s="29"/>
      <c r="CQ69" s="29"/>
      <c r="CR69" s="29"/>
      <c r="CS69" s="29"/>
      <c r="CT69" s="29"/>
      <c r="CU69" s="29"/>
      <c r="CV69" s="29"/>
      <c r="CW69" s="29"/>
      <c r="CX69" s="29"/>
      <c r="CY69" s="29"/>
      <c r="CZ69" s="29"/>
      <c r="DA69" s="29"/>
      <c r="DB69" s="29"/>
      <c r="DC69" s="29"/>
      <c r="DD69" s="29"/>
      <c r="DE69" s="29"/>
      <c r="DF69" s="29"/>
      <c r="DG69" s="29"/>
      <c r="DH69" s="29"/>
      <c r="DI69" s="29"/>
      <c r="DJ69" s="29"/>
      <c r="DK69" s="29"/>
      <c r="DL69" s="29"/>
      <c r="DM69" s="29"/>
      <c r="DN69" s="29"/>
      <c r="DO69" s="29"/>
      <c r="DP69" s="29"/>
      <c r="DQ69" s="29"/>
      <c r="DR69" s="29"/>
      <c r="DS69" s="29"/>
      <c r="DT69" s="29"/>
      <c r="DU69" s="29"/>
      <c r="DV69" s="29"/>
      <c r="DW69" s="29"/>
      <c r="DX69" s="29"/>
      <c r="DY69" s="29"/>
      <c r="DZ69" s="29"/>
      <c r="EA69" s="29"/>
      <c r="EB69" s="29"/>
      <c r="EC69" s="29"/>
      <c r="ED69" s="29"/>
      <c r="EE69" s="29"/>
      <c r="EF69" s="29"/>
      <c r="EG69" s="29"/>
      <c r="EH69" s="29"/>
      <c r="EI69" s="29"/>
      <c r="EJ69" s="29"/>
      <c r="EK69" s="29"/>
      <c r="EL69" s="29"/>
      <c r="EM69" s="29"/>
      <c r="EN69" s="29"/>
      <c r="EO69" s="29"/>
      <c r="EP69" s="29"/>
      <c r="EQ69" s="29"/>
      <c r="ER69" s="29"/>
      <c r="ES69" s="29"/>
      <c r="ET69" s="29"/>
      <c r="EU69" s="29"/>
      <c r="EV69" s="29"/>
      <c r="EW69" s="29"/>
      <c r="EX69" s="29"/>
      <c r="EY69" s="29"/>
      <c r="EZ69" s="29"/>
      <c r="FA69" s="29"/>
      <c r="FB69" s="29"/>
      <c r="FC69" s="29"/>
      <c r="FD69" s="29"/>
      <c r="FE69" s="29"/>
      <c r="FF69" s="29"/>
      <c r="FG69" s="29"/>
      <c r="FH69" s="29"/>
      <c r="FI69" s="29"/>
      <c r="FJ69" s="29"/>
      <c r="FK69" s="29"/>
      <c r="FL69" s="29"/>
      <c r="FM69" s="29"/>
      <c r="FN69" s="29"/>
      <c r="FO69" s="29"/>
      <c r="FP69" s="29"/>
      <c r="FQ69" s="29"/>
      <c r="FR69" s="29"/>
      <c r="FS69" s="29"/>
      <c r="FT69" s="29"/>
      <c r="FU69" s="29"/>
      <c r="FV69" s="29"/>
      <c r="FW69" s="29"/>
      <c r="FX69" s="29"/>
      <c r="FY69" s="29"/>
      <c r="FZ69" s="29"/>
      <c r="GA69" s="29"/>
      <c r="GB69" s="29"/>
      <c r="GC69" s="29"/>
      <c r="GD69" s="29"/>
      <c r="GE69" s="29"/>
      <c r="GF69" s="29"/>
      <c r="GG69" s="29"/>
      <c r="GH69" s="29"/>
      <c r="GI69" s="29"/>
      <c r="GJ69" s="29"/>
      <c r="GK69" s="29"/>
      <c r="GL69" s="29"/>
      <c r="GM69" s="29"/>
      <c r="GN69" s="29"/>
      <c r="GO69" s="29"/>
      <c r="GP69" s="29"/>
      <c r="GQ69" s="29"/>
      <c r="GR69" s="29"/>
      <c r="GS69" s="29"/>
      <c r="GT69" s="29"/>
      <c r="GU69" s="29"/>
      <c r="GV69" s="29"/>
      <c r="GW69" s="29"/>
      <c r="GX69" s="29"/>
      <c r="GY69" s="29"/>
      <c r="GZ69" s="29"/>
      <c r="HA69" s="29"/>
      <c r="HB69" s="29"/>
      <c r="HC69" s="29"/>
      <c r="HD69" s="29"/>
      <c r="HE69" s="29"/>
      <c r="HF69" s="29"/>
      <c r="HG69" s="29"/>
      <c r="HH69" s="29"/>
      <c r="HI69" s="29"/>
      <c r="HJ69" s="29"/>
      <c r="HK69" s="29"/>
      <c r="HL69" s="29"/>
      <c r="HM69" s="29"/>
      <c r="HN69" s="29"/>
      <c r="HO69" s="29"/>
      <c r="HP69" s="29"/>
      <c r="HQ69" s="29"/>
      <c r="HR69" s="29"/>
      <c r="HS69" s="29"/>
      <c r="HT69" s="29"/>
      <c r="HU69" s="29"/>
      <c r="HV69" s="29"/>
      <c r="HW69" s="29"/>
      <c r="HX69" s="29"/>
      <c r="HY69" s="29"/>
      <c r="HZ69" s="29"/>
      <c r="IA69" s="29"/>
      <c r="IB69" s="29"/>
      <c r="IC69" s="29"/>
      <c r="ID69" s="29"/>
      <c r="IE69" s="29"/>
      <c r="IF69" s="29"/>
      <c r="IG69" s="29"/>
      <c r="IH69" s="29"/>
      <c r="II69" s="29"/>
      <c r="IJ69" s="29"/>
      <c r="IK69" s="29"/>
      <c r="IL69" s="29"/>
      <c r="IM69" s="29"/>
      <c r="IN69" s="29"/>
      <c r="IO69" s="29"/>
      <c r="IP69" s="29"/>
      <c r="IQ69" s="29"/>
      <c r="IR69" s="29"/>
      <c r="IS69" s="29"/>
      <c r="IT69" s="29"/>
      <c r="IU69" s="29"/>
      <c r="IV69" s="29"/>
      <c r="IW69" s="29"/>
      <c r="IX69" s="29"/>
      <c r="IY69" s="29"/>
      <c r="IZ69" s="29"/>
      <c r="JA69" s="29"/>
      <c r="JB69" s="29"/>
      <c r="JC69" s="29"/>
      <c r="JD69" s="29"/>
      <c r="JE69" s="29"/>
      <c r="JF69" s="29"/>
      <c r="JG69" s="29"/>
      <c r="JH69" s="29"/>
      <c r="JI69" s="29"/>
      <c r="JJ69" s="29"/>
      <c r="JK69" s="29"/>
      <c r="JL69" s="29"/>
      <c r="JM69" s="29"/>
      <c r="JN69" s="29"/>
      <c r="JO69" s="29"/>
      <c r="JP69" s="29"/>
      <c r="JQ69" s="29"/>
      <c r="JR69" s="29"/>
      <c r="JS69" s="29"/>
      <c r="JT69" s="29"/>
      <c r="JU69" s="29"/>
      <c r="JV69" s="29"/>
      <c r="JW69" s="29"/>
      <c r="JX69" s="29"/>
      <c r="JY69" s="29"/>
      <c r="JZ69" s="29"/>
      <c r="KA69" s="29"/>
      <c r="KB69" s="29"/>
      <c r="KC69" s="29"/>
      <c r="KD69" s="29"/>
      <c r="KE69" s="29"/>
      <c r="KF69" s="29"/>
      <c r="KG69" s="29"/>
      <c r="KH69" s="29"/>
      <c r="KI69" s="29"/>
      <c r="KJ69" s="29"/>
      <c r="KK69" s="29"/>
      <c r="KL69" s="29"/>
      <c r="KM69" s="29"/>
      <c r="KN69" s="29"/>
      <c r="KO69" s="29"/>
      <c r="KP69" s="29"/>
      <c r="KQ69" s="29"/>
      <c r="KR69" s="29"/>
      <c r="KS69" s="29"/>
      <c r="KT69" s="29"/>
      <c r="KU69" s="29"/>
      <c r="KV69" s="29"/>
      <c r="KW69" s="29"/>
      <c r="KX69" s="29"/>
      <c r="KY69" s="29"/>
      <c r="KZ69" s="29"/>
      <c r="LA69" s="29"/>
      <c r="LB69" s="29"/>
      <c r="LC69" s="29"/>
      <c r="LD69" s="29"/>
      <c r="LE69" s="29"/>
      <c r="LF69" s="29"/>
      <c r="LG69" s="29"/>
      <c r="LH69" s="29"/>
      <c r="LI69" s="29"/>
      <c r="LJ69" s="29"/>
      <c r="LK69" s="29"/>
      <c r="LL69" s="29"/>
      <c r="LM69" s="29"/>
      <c r="LN69" s="29"/>
      <c r="LO69" s="29"/>
      <c r="LP69" s="29"/>
      <c r="LQ69" s="29"/>
      <c r="LR69" s="29"/>
      <c r="LS69" s="29"/>
      <c r="LT69" s="29"/>
      <c r="LU69" s="29"/>
      <c r="LV69" s="29"/>
      <c r="LW69" s="29"/>
      <c r="LX69" s="29"/>
      <c r="LY69" s="29"/>
      <c r="LZ69" s="29"/>
      <c r="MA69" s="29"/>
      <c r="MB69" s="29"/>
      <c r="MC69" s="29"/>
      <c r="MD69" s="29"/>
      <c r="ME69" s="29"/>
      <c r="MF69" s="29"/>
      <c r="MG69" s="29"/>
      <c r="MH69" s="29"/>
      <c r="MI69" s="29"/>
      <c r="MJ69" s="29"/>
      <c r="MK69" s="29"/>
      <c r="ML69" s="29"/>
      <c r="MM69" s="29"/>
      <c r="MN69" s="29"/>
      <c r="MO69" s="29"/>
      <c r="MP69" s="29"/>
      <c r="MQ69" s="29"/>
      <c r="MR69" s="29"/>
      <c r="MS69" s="29"/>
      <c r="MT69" s="29"/>
      <c r="MU69" s="29"/>
      <c r="MV69" s="29"/>
      <c r="MW69" s="29"/>
      <c r="MX69" s="29"/>
      <c r="MY69" s="29"/>
      <c r="MZ69" s="29"/>
      <c r="NA69" s="29"/>
      <c r="NB69" s="29"/>
      <c r="NC69" s="29"/>
    </row>
    <row r="70" spans="6:367" hidden="1" x14ac:dyDescent="0.25"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  <c r="BA70" s="29"/>
      <c r="BB70" s="29"/>
      <c r="BC70" s="29"/>
      <c r="BD70" s="29"/>
      <c r="BE70" s="29"/>
      <c r="BF70" s="29"/>
      <c r="BG70" s="98"/>
      <c r="BH70" s="29"/>
      <c r="BI70" s="60"/>
      <c r="BJ70" s="29"/>
      <c r="BK70" s="29"/>
      <c r="BL70" s="29"/>
      <c r="BM70" s="29"/>
      <c r="BN70" s="29"/>
      <c r="BO70" s="29"/>
      <c r="BP70" s="29"/>
      <c r="BQ70" s="29"/>
      <c r="BR70" s="29"/>
      <c r="BS70" s="29"/>
      <c r="BT70" s="29"/>
      <c r="BU70" s="29"/>
      <c r="BV70" s="29"/>
      <c r="BW70" s="29"/>
      <c r="BX70" s="29"/>
      <c r="BY70" s="29"/>
      <c r="BZ70" s="29"/>
      <c r="CA70" s="29"/>
      <c r="CB70" s="29"/>
      <c r="CC70" s="29"/>
      <c r="CD70" s="29"/>
      <c r="CE70" s="29"/>
      <c r="CF70" s="29"/>
      <c r="CG70" s="29"/>
      <c r="CH70" s="29"/>
      <c r="CI70" s="29"/>
      <c r="CJ70" s="29"/>
      <c r="CK70" s="29"/>
      <c r="CL70" s="29"/>
      <c r="CM70" s="29"/>
      <c r="CN70" s="29"/>
      <c r="CO70" s="29"/>
      <c r="CP70" s="29"/>
      <c r="CQ70" s="29"/>
      <c r="CR70" s="29"/>
      <c r="CS70" s="29"/>
      <c r="CT70" s="29"/>
      <c r="CU70" s="29"/>
      <c r="CV70" s="29"/>
      <c r="CW70" s="29"/>
      <c r="CX70" s="29"/>
      <c r="CY70" s="29"/>
      <c r="CZ70" s="29"/>
      <c r="DA70" s="29"/>
      <c r="DB70" s="29"/>
      <c r="DC70" s="29"/>
      <c r="DD70" s="29"/>
      <c r="DE70" s="29"/>
      <c r="DF70" s="29"/>
      <c r="DG70" s="29"/>
      <c r="DH70" s="29"/>
      <c r="DI70" s="29"/>
      <c r="DJ70" s="29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29"/>
      <c r="DV70" s="29"/>
      <c r="DW70" s="29"/>
      <c r="DX70" s="29"/>
      <c r="DY70" s="29"/>
      <c r="DZ70" s="29"/>
      <c r="EA70" s="29"/>
      <c r="EB70" s="29"/>
      <c r="EC70" s="29"/>
      <c r="ED70" s="29"/>
      <c r="EE70" s="29"/>
      <c r="EF70" s="29"/>
      <c r="EG70" s="29"/>
      <c r="EH70" s="29"/>
      <c r="EI70" s="29"/>
      <c r="EJ70" s="29"/>
      <c r="EK70" s="29"/>
      <c r="EL70" s="29"/>
      <c r="EM70" s="29"/>
      <c r="EN70" s="29"/>
      <c r="EO70" s="29"/>
      <c r="EP70" s="29"/>
      <c r="EQ70" s="29"/>
      <c r="ER70" s="29"/>
      <c r="ES70" s="29"/>
      <c r="ET70" s="29"/>
      <c r="EU70" s="29"/>
      <c r="EV70" s="29"/>
      <c r="EW70" s="29"/>
      <c r="EX70" s="29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29"/>
      <c r="FJ70" s="29"/>
      <c r="FK70" s="29"/>
      <c r="FL70" s="29"/>
      <c r="FM70" s="29"/>
      <c r="FN70" s="29"/>
      <c r="FO70" s="29"/>
      <c r="FP70" s="29"/>
      <c r="FQ70" s="29"/>
      <c r="FR70" s="29"/>
      <c r="FS70" s="29"/>
      <c r="FT70" s="29"/>
      <c r="FU70" s="29"/>
      <c r="FV70" s="29"/>
      <c r="FW70" s="29"/>
      <c r="FX70" s="29"/>
      <c r="FY70" s="29"/>
      <c r="FZ70" s="29"/>
      <c r="GA70" s="29"/>
      <c r="GB70" s="29"/>
      <c r="GC70" s="29"/>
      <c r="GD70" s="29"/>
      <c r="GE70" s="29"/>
      <c r="GF70" s="29"/>
      <c r="GG70" s="29"/>
      <c r="GH70" s="29"/>
      <c r="GI70" s="29"/>
      <c r="GJ70" s="29"/>
      <c r="GK70" s="29"/>
      <c r="GL70" s="29"/>
      <c r="GM70" s="29"/>
      <c r="GN70" s="29"/>
      <c r="GO70" s="29"/>
      <c r="GP70" s="29"/>
      <c r="GQ70" s="29"/>
      <c r="GR70" s="29"/>
      <c r="GS70" s="29"/>
      <c r="GT70" s="29"/>
      <c r="GU70" s="29"/>
      <c r="GV70" s="29"/>
      <c r="GW70" s="29"/>
      <c r="GX70" s="29"/>
      <c r="GY70" s="29"/>
      <c r="GZ70" s="29"/>
      <c r="HA70" s="29"/>
      <c r="HB70" s="29"/>
      <c r="HC70" s="29"/>
      <c r="HD70" s="29"/>
      <c r="HE70" s="29"/>
      <c r="HF70" s="29"/>
      <c r="HG70" s="29"/>
      <c r="HH70" s="29"/>
      <c r="HI70" s="29"/>
      <c r="HJ70" s="29"/>
      <c r="HK70" s="29"/>
      <c r="HL70" s="29"/>
      <c r="HM70" s="29"/>
      <c r="HN70" s="29"/>
      <c r="HO70" s="29"/>
      <c r="HP70" s="29"/>
      <c r="HQ70" s="29"/>
      <c r="HR70" s="29"/>
      <c r="HS70" s="29"/>
      <c r="HT70" s="29"/>
      <c r="HU70" s="29"/>
      <c r="HV70" s="29"/>
      <c r="HW70" s="29"/>
      <c r="HX70" s="29"/>
      <c r="HY70" s="29"/>
      <c r="HZ70" s="29"/>
      <c r="IA70" s="29"/>
      <c r="IB70" s="29"/>
      <c r="IC70" s="29"/>
      <c r="ID70" s="29"/>
      <c r="IE70" s="29"/>
      <c r="IF70" s="29"/>
      <c r="IG70" s="29"/>
      <c r="IH70" s="29"/>
      <c r="II70" s="29"/>
      <c r="IJ70" s="29"/>
      <c r="IK70" s="29"/>
      <c r="IL70" s="29"/>
      <c r="IM70" s="29"/>
      <c r="IN70" s="29"/>
      <c r="IO70" s="29"/>
      <c r="IP70" s="29"/>
      <c r="IQ70" s="29"/>
      <c r="IR70" s="29"/>
      <c r="IS70" s="29"/>
      <c r="IT70" s="29"/>
      <c r="IU70" s="29"/>
      <c r="IV70" s="29"/>
      <c r="IW70" s="29"/>
      <c r="IX70" s="29"/>
      <c r="IY70" s="29"/>
      <c r="IZ70" s="29"/>
      <c r="JA70" s="29"/>
      <c r="JB70" s="29"/>
      <c r="JC70" s="29"/>
      <c r="JD70" s="29"/>
      <c r="JE70" s="29"/>
      <c r="JF70" s="29"/>
      <c r="JG70" s="29"/>
      <c r="JH70" s="29"/>
      <c r="JI70" s="29"/>
      <c r="JJ70" s="29"/>
      <c r="JK70" s="29"/>
      <c r="JL70" s="29"/>
      <c r="JM70" s="29"/>
      <c r="JN70" s="29"/>
      <c r="JO70" s="29"/>
      <c r="JP70" s="29"/>
      <c r="JQ70" s="29"/>
      <c r="JR70" s="29"/>
      <c r="JS70" s="29"/>
      <c r="JT70" s="29"/>
      <c r="JU70" s="29"/>
      <c r="JV70" s="29"/>
      <c r="JW70" s="29"/>
      <c r="JX70" s="29"/>
      <c r="JY70" s="29"/>
      <c r="JZ70" s="29"/>
      <c r="KA70" s="29"/>
      <c r="KB70" s="29"/>
      <c r="KC70" s="29"/>
      <c r="KD70" s="29"/>
      <c r="KE70" s="29"/>
      <c r="KF70" s="29"/>
      <c r="KG70" s="29"/>
      <c r="KH70" s="29"/>
      <c r="KI70" s="29"/>
      <c r="KJ70" s="29"/>
      <c r="KK70" s="29"/>
      <c r="KL70" s="29"/>
      <c r="KM70" s="29"/>
      <c r="KN70" s="29"/>
      <c r="KO70" s="29"/>
      <c r="KP70" s="29"/>
      <c r="KQ70" s="29"/>
      <c r="KR70" s="29"/>
      <c r="KS70" s="29"/>
      <c r="KT70" s="29"/>
      <c r="KU70" s="29"/>
      <c r="KV70" s="29"/>
      <c r="KW70" s="29"/>
      <c r="KX70" s="29"/>
      <c r="KY70" s="29"/>
      <c r="KZ70" s="29"/>
      <c r="LA70" s="29"/>
      <c r="LB70" s="29"/>
      <c r="LC70" s="29"/>
      <c r="LD70" s="29"/>
      <c r="LE70" s="29"/>
      <c r="LF70" s="29"/>
      <c r="LG70" s="29"/>
      <c r="LH70" s="29"/>
      <c r="LI70" s="29"/>
      <c r="LJ70" s="29"/>
      <c r="LK70" s="29"/>
      <c r="LL70" s="29"/>
      <c r="LM70" s="29"/>
      <c r="LN70" s="29"/>
      <c r="LO70" s="29"/>
      <c r="LP70" s="29"/>
      <c r="LQ70" s="29"/>
      <c r="LR70" s="29"/>
      <c r="LS70" s="29"/>
      <c r="LT70" s="29"/>
      <c r="LU70" s="29"/>
      <c r="LV70" s="29"/>
      <c r="LW70" s="29"/>
      <c r="LX70" s="29"/>
      <c r="LY70" s="29"/>
      <c r="LZ70" s="29"/>
      <c r="MA70" s="29"/>
      <c r="MB70" s="29"/>
      <c r="MC70" s="29"/>
      <c r="MD70" s="29"/>
      <c r="ME70" s="29"/>
      <c r="MF70" s="29"/>
      <c r="MG70" s="29"/>
      <c r="MH70" s="29"/>
      <c r="MI70" s="29"/>
      <c r="MJ70" s="29"/>
      <c r="MK70" s="29"/>
      <c r="ML70" s="29"/>
      <c r="MM70" s="29"/>
      <c r="MN70" s="29"/>
      <c r="MO70" s="29"/>
      <c r="MP70" s="29"/>
      <c r="MQ70" s="29"/>
      <c r="MR70" s="29"/>
      <c r="MS70" s="29"/>
      <c r="MT70" s="29"/>
      <c r="MU70" s="29"/>
      <c r="MV70" s="29"/>
      <c r="MW70" s="29"/>
      <c r="MX70" s="29"/>
      <c r="MY70" s="29"/>
      <c r="MZ70" s="29"/>
      <c r="NA70" s="29"/>
      <c r="NB70" s="29"/>
      <c r="NC70" s="29"/>
    </row>
    <row r="71" spans="6:367" hidden="1" x14ac:dyDescent="0.25"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9"/>
      <c r="AU71" s="29"/>
      <c r="AV71" s="29"/>
      <c r="AW71" s="29"/>
      <c r="AX71" s="29"/>
      <c r="AY71" s="29"/>
      <c r="AZ71" s="29"/>
      <c r="BA71" s="29"/>
      <c r="BB71" s="29"/>
      <c r="BC71" s="29"/>
      <c r="BD71" s="29"/>
      <c r="BE71" s="29"/>
      <c r="BF71" s="29"/>
      <c r="BG71" s="98"/>
      <c r="BH71" s="29"/>
      <c r="BI71" s="60"/>
      <c r="BJ71" s="29"/>
      <c r="BK71" s="29"/>
      <c r="BL71" s="29"/>
      <c r="BM71" s="29"/>
      <c r="BN71" s="29"/>
      <c r="BO71" s="29"/>
      <c r="BP71" s="29"/>
      <c r="BQ71" s="29"/>
      <c r="BR71" s="29"/>
      <c r="BS71" s="29"/>
      <c r="BT71" s="29"/>
      <c r="BU71" s="29"/>
      <c r="BV71" s="29"/>
      <c r="BW71" s="29"/>
      <c r="BX71" s="29"/>
      <c r="BY71" s="29"/>
      <c r="BZ71" s="29"/>
      <c r="CA71" s="29"/>
      <c r="CB71" s="29"/>
      <c r="CC71" s="29"/>
      <c r="CD71" s="29"/>
      <c r="CE71" s="29"/>
      <c r="CF71" s="29"/>
      <c r="CG71" s="29"/>
      <c r="CH71" s="29"/>
      <c r="CI71" s="29"/>
      <c r="CJ71" s="29"/>
      <c r="CK71" s="29"/>
      <c r="CL71" s="29"/>
      <c r="CM71" s="29"/>
      <c r="CN71" s="29"/>
      <c r="CO71" s="29"/>
      <c r="CP71" s="29"/>
      <c r="CQ71" s="29"/>
      <c r="CR71" s="29"/>
      <c r="CS71" s="29"/>
      <c r="CT71" s="29"/>
      <c r="CU71" s="29"/>
      <c r="CV71" s="29"/>
      <c r="CW71" s="29"/>
      <c r="CX71" s="29"/>
      <c r="CY71" s="29"/>
      <c r="CZ71" s="29"/>
      <c r="DA71" s="29"/>
      <c r="DB71" s="29"/>
      <c r="DC71" s="29"/>
      <c r="DD71" s="29"/>
      <c r="DE71" s="29"/>
      <c r="DF71" s="29"/>
      <c r="DG71" s="29"/>
      <c r="DH71" s="29"/>
      <c r="DI71" s="29"/>
      <c r="DJ71" s="29"/>
      <c r="DK71" s="29"/>
      <c r="DL71" s="29"/>
      <c r="DM71" s="29"/>
      <c r="DN71" s="29"/>
      <c r="DO71" s="29"/>
      <c r="DP71" s="29"/>
      <c r="DQ71" s="29"/>
      <c r="DR71" s="29"/>
      <c r="DS71" s="29"/>
      <c r="DT71" s="29"/>
      <c r="DU71" s="29"/>
      <c r="DV71" s="29"/>
      <c r="DW71" s="29"/>
      <c r="DX71" s="29"/>
      <c r="DY71" s="29"/>
      <c r="DZ71" s="29"/>
      <c r="EA71" s="29"/>
      <c r="EB71" s="29"/>
      <c r="EC71" s="29"/>
      <c r="ED71" s="29"/>
      <c r="EE71" s="29"/>
      <c r="EF71" s="29"/>
      <c r="EG71" s="29"/>
      <c r="EH71" s="29"/>
      <c r="EI71" s="29"/>
      <c r="EJ71" s="29"/>
      <c r="EK71" s="29"/>
      <c r="EL71" s="29"/>
      <c r="EM71" s="29"/>
      <c r="EN71" s="29"/>
      <c r="EO71" s="29"/>
      <c r="EP71" s="29"/>
      <c r="EQ71" s="29"/>
      <c r="ER71" s="29"/>
      <c r="ES71" s="29"/>
      <c r="ET71" s="29"/>
      <c r="EU71" s="29"/>
      <c r="EV71" s="29"/>
      <c r="EW71" s="29"/>
      <c r="EX71" s="29"/>
      <c r="EY71" s="29"/>
      <c r="EZ71" s="29"/>
      <c r="FA71" s="29"/>
      <c r="FB71" s="29"/>
      <c r="FC71" s="29"/>
      <c r="FD71" s="29"/>
      <c r="FE71" s="29"/>
      <c r="FF71" s="29"/>
      <c r="FG71" s="29"/>
      <c r="FH71" s="29"/>
      <c r="FI71" s="29"/>
      <c r="FJ71" s="29"/>
      <c r="FK71" s="29"/>
      <c r="FL71" s="29"/>
      <c r="FM71" s="29"/>
      <c r="FN71" s="29"/>
      <c r="FO71" s="29"/>
      <c r="FP71" s="29"/>
      <c r="FQ71" s="29"/>
      <c r="FR71" s="29"/>
      <c r="FS71" s="29"/>
      <c r="FT71" s="29"/>
      <c r="FU71" s="29"/>
      <c r="FV71" s="29"/>
      <c r="FW71" s="29"/>
      <c r="FX71" s="29"/>
      <c r="FY71" s="29"/>
      <c r="FZ71" s="29"/>
      <c r="GA71" s="29"/>
      <c r="GB71" s="29"/>
      <c r="GC71" s="29"/>
      <c r="GD71" s="29"/>
      <c r="GE71" s="29"/>
      <c r="GF71" s="29"/>
      <c r="GG71" s="29"/>
      <c r="GH71" s="29"/>
      <c r="GI71" s="29"/>
      <c r="GJ71" s="29"/>
      <c r="GK71" s="29"/>
      <c r="GL71" s="29"/>
      <c r="GM71" s="29"/>
      <c r="GN71" s="29"/>
      <c r="GO71" s="29"/>
      <c r="GP71" s="29"/>
      <c r="GQ71" s="29"/>
      <c r="GR71" s="29"/>
      <c r="GS71" s="29"/>
      <c r="GT71" s="29"/>
      <c r="GU71" s="29"/>
      <c r="GV71" s="29"/>
      <c r="GW71" s="29"/>
      <c r="GX71" s="29"/>
      <c r="GY71" s="29"/>
      <c r="GZ71" s="29"/>
      <c r="HA71" s="29"/>
      <c r="HB71" s="29"/>
      <c r="HC71" s="29"/>
      <c r="HD71" s="29"/>
      <c r="HE71" s="29"/>
      <c r="HF71" s="29"/>
      <c r="HG71" s="29"/>
      <c r="HH71" s="29"/>
      <c r="HI71" s="29"/>
      <c r="HJ71" s="29"/>
      <c r="HK71" s="29"/>
      <c r="HL71" s="29"/>
      <c r="HM71" s="29"/>
      <c r="HN71" s="29"/>
      <c r="HO71" s="29"/>
      <c r="HP71" s="29"/>
      <c r="HQ71" s="29"/>
      <c r="HR71" s="29"/>
      <c r="HS71" s="29"/>
      <c r="HT71" s="29"/>
      <c r="HU71" s="29"/>
      <c r="HV71" s="29"/>
      <c r="HW71" s="29"/>
      <c r="HX71" s="29"/>
      <c r="HY71" s="29"/>
      <c r="HZ71" s="29"/>
      <c r="IA71" s="29"/>
      <c r="IB71" s="29"/>
      <c r="IC71" s="29"/>
      <c r="ID71" s="29"/>
      <c r="IE71" s="29"/>
      <c r="IF71" s="29"/>
      <c r="IG71" s="29"/>
      <c r="IH71" s="29"/>
      <c r="II71" s="29"/>
      <c r="IJ71" s="29"/>
      <c r="IK71" s="29"/>
      <c r="IL71" s="29"/>
      <c r="IM71" s="29"/>
      <c r="IN71" s="29"/>
      <c r="IO71" s="29"/>
      <c r="IP71" s="29"/>
      <c r="IQ71" s="29"/>
      <c r="IR71" s="29"/>
      <c r="IS71" s="29"/>
      <c r="IT71" s="29"/>
      <c r="IU71" s="29"/>
      <c r="IV71" s="29"/>
      <c r="IW71" s="29"/>
      <c r="IX71" s="29"/>
      <c r="IY71" s="29"/>
      <c r="IZ71" s="29"/>
      <c r="JA71" s="29"/>
      <c r="JB71" s="29"/>
      <c r="JC71" s="29"/>
      <c r="JD71" s="29"/>
      <c r="JE71" s="29"/>
      <c r="JF71" s="29"/>
      <c r="JG71" s="29"/>
      <c r="JH71" s="29"/>
      <c r="JI71" s="29"/>
      <c r="JJ71" s="29"/>
      <c r="JK71" s="29"/>
      <c r="JL71" s="29"/>
      <c r="JM71" s="29"/>
      <c r="JN71" s="29"/>
      <c r="JO71" s="29"/>
      <c r="JP71" s="29"/>
      <c r="JQ71" s="29"/>
      <c r="JR71" s="29"/>
      <c r="JS71" s="29"/>
      <c r="JT71" s="29"/>
      <c r="JU71" s="29"/>
      <c r="JV71" s="29"/>
      <c r="JW71" s="29"/>
      <c r="JX71" s="29"/>
      <c r="JY71" s="29"/>
      <c r="JZ71" s="29"/>
      <c r="KA71" s="29"/>
      <c r="KB71" s="29"/>
      <c r="KC71" s="29"/>
      <c r="KD71" s="29"/>
      <c r="KE71" s="29"/>
      <c r="KF71" s="29"/>
      <c r="KG71" s="29"/>
      <c r="KH71" s="29"/>
      <c r="KI71" s="29"/>
      <c r="KJ71" s="29"/>
      <c r="KK71" s="29"/>
      <c r="KL71" s="29"/>
      <c r="KM71" s="29"/>
      <c r="KN71" s="29"/>
      <c r="KO71" s="29"/>
      <c r="KP71" s="29"/>
      <c r="KQ71" s="29"/>
      <c r="KR71" s="29"/>
      <c r="KS71" s="29"/>
      <c r="KT71" s="29"/>
      <c r="KU71" s="29"/>
      <c r="KV71" s="29"/>
      <c r="KW71" s="29"/>
      <c r="KX71" s="29"/>
      <c r="KY71" s="29"/>
      <c r="KZ71" s="29"/>
      <c r="LA71" s="29"/>
      <c r="LB71" s="29"/>
      <c r="LC71" s="29"/>
      <c r="LD71" s="29"/>
      <c r="LE71" s="29"/>
      <c r="LF71" s="29"/>
      <c r="LG71" s="29"/>
      <c r="LH71" s="29"/>
      <c r="LI71" s="29"/>
      <c r="LJ71" s="29"/>
      <c r="LK71" s="29"/>
      <c r="LL71" s="29"/>
      <c r="LM71" s="29"/>
      <c r="LN71" s="29"/>
      <c r="LO71" s="29"/>
      <c r="LP71" s="29"/>
      <c r="LQ71" s="29"/>
      <c r="LR71" s="29"/>
      <c r="LS71" s="29"/>
      <c r="LT71" s="29"/>
      <c r="LU71" s="29"/>
      <c r="LV71" s="29"/>
      <c r="LW71" s="29"/>
      <c r="LX71" s="29"/>
      <c r="LY71" s="29"/>
      <c r="LZ71" s="29"/>
      <c r="MA71" s="29"/>
      <c r="MB71" s="29"/>
      <c r="MC71" s="29"/>
      <c r="MD71" s="29"/>
      <c r="ME71" s="29"/>
      <c r="MF71" s="29"/>
      <c r="MG71" s="29"/>
      <c r="MH71" s="29"/>
      <c r="MI71" s="29"/>
      <c r="MJ71" s="29"/>
      <c r="MK71" s="29"/>
      <c r="ML71" s="29"/>
      <c r="MM71" s="29"/>
      <c r="MN71" s="29"/>
      <c r="MO71" s="29"/>
      <c r="MP71" s="29"/>
      <c r="MQ71" s="29"/>
      <c r="MR71" s="29"/>
      <c r="MS71" s="29"/>
      <c r="MT71" s="29"/>
      <c r="MU71" s="29"/>
      <c r="MV71" s="29"/>
      <c r="MW71" s="29"/>
      <c r="MX71" s="29"/>
      <c r="MY71" s="29"/>
      <c r="MZ71" s="29"/>
      <c r="NA71" s="29"/>
      <c r="NB71" s="29"/>
      <c r="NC71" s="29"/>
    </row>
    <row r="72" spans="6:367" hidden="1" x14ac:dyDescent="0.25"/>
    <row r="73" spans="6:367" hidden="1" x14ac:dyDescent="0.25"/>
    <row r="74" spans="6:367" hidden="1" x14ac:dyDescent="0.25"/>
    <row r="75" spans="6:367" hidden="1" x14ac:dyDescent="0.25"/>
    <row r="76" spans="6:367" hidden="1" x14ac:dyDescent="0.25"/>
    <row r="77" spans="6:367" hidden="1" x14ac:dyDescent="0.25"/>
    <row r="78" spans="6:367" hidden="1" x14ac:dyDescent="0.25"/>
    <row r="79" spans="6:367" hidden="1" x14ac:dyDescent="0.25"/>
    <row r="80" spans="6:367" hidden="1" x14ac:dyDescent="0.25"/>
    <row r="81" spans="13:13" hidden="1" x14ac:dyDescent="0.25">
      <c r="M81">
        <f>K81-J81</f>
        <v>0</v>
      </c>
    </row>
    <row r="82" spans="13:13" hidden="1" x14ac:dyDescent="0.25"/>
    <row r="83" spans="13:13" hidden="1" x14ac:dyDescent="0.25"/>
    <row r="84" spans="13:13" hidden="1" x14ac:dyDescent="0.25"/>
    <row r="85" spans="13:13" hidden="1" x14ac:dyDescent="0.25"/>
    <row r="86" spans="13:13" hidden="1" x14ac:dyDescent="0.25"/>
    <row r="87" spans="13:13" hidden="1" x14ac:dyDescent="0.25"/>
    <row r="88" spans="13:13" hidden="1" x14ac:dyDescent="0.25"/>
    <row r="89" spans="13:13" hidden="1" x14ac:dyDescent="0.25"/>
    <row r="90" spans="13:13" hidden="1" x14ac:dyDescent="0.25"/>
    <row r="91" spans="13:13" hidden="1" x14ac:dyDescent="0.25"/>
    <row r="92" spans="13:13" hidden="1" x14ac:dyDescent="0.25"/>
    <row r="93" spans="13:13" hidden="1" x14ac:dyDescent="0.25"/>
    <row r="94" spans="13:13" hidden="1" x14ac:dyDescent="0.25"/>
    <row r="95" spans="13:13" hidden="1" x14ac:dyDescent="0.25"/>
    <row r="96" spans="13:13" hidden="1" x14ac:dyDescent="0.25"/>
    <row r="97" spans="3:3" hidden="1" x14ac:dyDescent="0.25"/>
    <row r="98" spans="3:3" hidden="1" x14ac:dyDescent="0.25"/>
    <row r="99" spans="3:3" hidden="1" x14ac:dyDescent="0.25"/>
    <row r="100" spans="3:3" hidden="1" x14ac:dyDescent="0.25"/>
    <row r="101" spans="3:3" hidden="1" x14ac:dyDescent="0.25"/>
    <row r="102" spans="3:3" hidden="1" x14ac:dyDescent="0.25"/>
    <row r="103" spans="3:3" hidden="1" x14ac:dyDescent="0.25"/>
    <row r="104" spans="3:3" hidden="1" x14ac:dyDescent="0.25"/>
    <row r="105" spans="3:3" hidden="1" x14ac:dyDescent="0.25">
      <c r="C105" t="e">
        <f>HLOOKUP($F$3,Dados!$B$1:$NC$49,28,0)/HLOOKUP($F$3,Dados!$B$1:$NC$49,27,0)</f>
        <v>#N/A</v>
      </c>
    </row>
    <row r="106" spans="3:3" hidden="1" x14ac:dyDescent="0.25"/>
    <row r="107" spans="3:3" hidden="1" x14ac:dyDescent="0.25"/>
    <row r="108" spans="3:3" hidden="1" x14ac:dyDescent="0.25"/>
    <row r="109" spans="3:3" hidden="1" x14ac:dyDescent="0.25"/>
    <row r="110" spans="3:3" hidden="1" x14ac:dyDescent="0.25"/>
    <row r="111" spans="3:3" hidden="1" x14ac:dyDescent="0.25"/>
    <row r="112" spans="3:3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spans="6:14" hidden="1" x14ac:dyDescent="0.25"/>
    <row r="130" spans="6:14" hidden="1" x14ac:dyDescent="0.25"/>
    <row r="131" spans="6:14" hidden="1" x14ac:dyDescent="0.25"/>
    <row r="132" spans="6:14" hidden="1" x14ac:dyDescent="0.25"/>
    <row r="133" spans="6:14" hidden="1" x14ac:dyDescent="0.25"/>
    <row r="134" spans="6:14" hidden="1" x14ac:dyDescent="0.25"/>
    <row r="135" spans="6:14" hidden="1" x14ac:dyDescent="0.25"/>
    <row r="136" spans="6:14" hidden="1" x14ac:dyDescent="0.25"/>
    <row r="137" spans="6:14" hidden="1" x14ac:dyDescent="0.25"/>
    <row r="138" spans="6:14" hidden="1" x14ac:dyDescent="0.25"/>
    <row r="139" spans="6:14" hidden="1" x14ac:dyDescent="0.25"/>
    <row r="140" spans="6:14" hidden="1" x14ac:dyDescent="0.25">
      <c r="F140">
        <v>0</v>
      </c>
      <c r="G140">
        <v>0</v>
      </c>
      <c r="M140">
        <v>0</v>
      </c>
      <c r="N140">
        <v>0</v>
      </c>
    </row>
    <row r="141" spans="6:14" hidden="1" x14ac:dyDescent="0.25">
      <c r="F141">
        <v>0</v>
      </c>
      <c r="G141">
        <v>0</v>
      </c>
      <c r="M141">
        <v>0</v>
      </c>
      <c r="N141">
        <v>0</v>
      </c>
    </row>
    <row r="142" spans="6:14" hidden="1" x14ac:dyDescent="0.25">
      <c r="F142">
        <v>0</v>
      </c>
      <c r="G142">
        <v>0</v>
      </c>
      <c r="M142">
        <v>0</v>
      </c>
      <c r="N142">
        <v>0</v>
      </c>
    </row>
    <row r="143" spans="6:14" hidden="1" x14ac:dyDescent="0.25">
      <c r="F143">
        <v>0</v>
      </c>
      <c r="G143">
        <v>1995</v>
      </c>
      <c r="M143">
        <v>0</v>
      </c>
      <c r="N143">
        <v>2635</v>
      </c>
    </row>
    <row r="144" spans="6:14" hidden="1" x14ac:dyDescent="0.25">
      <c r="F144">
        <v>0</v>
      </c>
      <c r="G144">
        <v>70</v>
      </c>
      <c r="M144">
        <v>0</v>
      </c>
      <c r="N144">
        <v>77</v>
      </c>
    </row>
    <row r="145" spans="6:14" hidden="1" x14ac:dyDescent="0.25">
      <c r="F145">
        <v>0</v>
      </c>
      <c r="G145">
        <v>1155</v>
      </c>
      <c r="M145">
        <v>0</v>
      </c>
      <c r="N145">
        <v>2805</v>
      </c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2"/>
  <dimension ref="A1:H44"/>
  <sheetViews>
    <sheetView topLeftCell="C16" workbookViewId="0">
      <selection activeCell="C30" sqref="C30"/>
    </sheetView>
  </sheetViews>
  <sheetFormatPr defaultColWidth="0" defaultRowHeight="15" zeroHeight="1" x14ac:dyDescent="0.25"/>
  <cols>
    <col min="1" max="1" width="41" bestFit="1" customWidth="1"/>
    <col min="2" max="2" width="60.28515625" bestFit="1" customWidth="1"/>
    <col min="3" max="3" width="65.42578125" bestFit="1" customWidth="1"/>
    <col min="4" max="4" width="15.140625" bestFit="1" customWidth="1"/>
    <col min="5" max="5" width="55.85546875" bestFit="1" customWidth="1"/>
    <col min="6" max="6" width="155.140625" bestFit="1" customWidth="1"/>
    <col min="7" max="7" width="17.7109375" bestFit="1" customWidth="1"/>
    <col min="8" max="8" width="11.85546875" hidden="1" customWidth="1"/>
    <col min="9" max="16384" width="9.140625" hidden="1"/>
  </cols>
  <sheetData>
    <row r="1" spans="1:7" x14ac:dyDescent="0.25">
      <c r="A1" s="1" t="s">
        <v>130</v>
      </c>
      <c r="B1" s="1" t="s">
        <v>1</v>
      </c>
      <c r="C1" s="1" t="s">
        <v>4</v>
      </c>
      <c r="D1" s="1" t="s">
        <v>156</v>
      </c>
      <c r="E1" s="1" t="s">
        <v>136</v>
      </c>
    </row>
    <row r="2" spans="1:7" x14ac:dyDescent="0.25">
      <c r="A2" s="2" t="s">
        <v>72</v>
      </c>
      <c r="B2" s="2" t="s">
        <v>7</v>
      </c>
      <c r="C2" s="2" t="s">
        <v>14</v>
      </c>
      <c r="D2" s="2" t="s">
        <v>21</v>
      </c>
      <c r="E2" s="3" t="s">
        <v>135</v>
      </c>
      <c r="F2" s="2" t="s">
        <v>168</v>
      </c>
      <c r="G2" s="2"/>
    </row>
    <row r="3" spans="1:7" x14ac:dyDescent="0.25">
      <c r="A3" t="s">
        <v>73</v>
      </c>
      <c r="B3" t="s">
        <v>104</v>
      </c>
      <c r="C3" t="s">
        <v>20</v>
      </c>
      <c r="D3" t="s">
        <v>18</v>
      </c>
    </row>
    <row r="4" spans="1:7" x14ac:dyDescent="0.25">
      <c r="A4" s="2" t="s">
        <v>74</v>
      </c>
      <c r="B4" s="2" t="s">
        <v>12</v>
      </c>
      <c r="C4" s="2" t="s">
        <v>152</v>
      </c>
      <c r="D4" s="2" t="s">
        <v>9</v>
      </c>
      <c r="E4" s="3" t="s">
        <v>157</v>
      </c>
      <c r="F4" s="2" t="s">
        <v>149</v>
      </c>
      <c r="G4" s="2"/>
    </row>
    <row r="5" spans="1:7" x14ac:dyDescent="0.25">
      <c r="A5" t="s">
        <v>75</v>
      </c>
      <c r="B5" t="s">
        <v>11</v>
      </c>
      <c r="C5" t="s">
        <v>15</v>
      </c>
      <c r="D5" t="s">
        <v>9</v>
      </c>
      <c r="E5" s="4" t="s">
        <v>162</v>
      </c>
      <c r="F5" t="s">
        <v>149</v>
      </c>
    </row>
    <row r="6" spans="1:7" x14ac:dyDescent="0.25">
      <c r="A6" s="2" t="s">
        <v>76</v>
      </c>
      <c r="B6" s="2" t="s">
        <v>10</v>
      </c>
      <c r="C6" s="2" t="s">
        <v>150</v>
      </c>
      <c r="D6" s="2" t="s">
        <v>9</v>
      </c>
      <c r="E6" s="3" t="s">
        <v>163</v>
      </c>
      <c r="F6" s="2" t="s">
        <v>149</v>
      </c>
      <c r="G6" s="2"/>
    </row>
    <row r="7" spans="1:7" x14ac:dyDescent="0.25">
      <c r="A7" t="s">
        <v>77</v>
      </c>
      <c r="B7" t="s">
        <v>13</v>
      </c>
      <c r="C7" t="s">
        <v>27</v>
      </c>
      <c r="D7" t="s">
        <v>29</v>
      </c>
      <c r="E7" s="4" t="s">
        <v>141</v>
      </c>
      <c r="F7" t="s">
        <v>146</v>
      </c>
    </row>
    <row r="8" spans="1:7" x14ac:dyDescent="0.25">
      <c r="A8" s="2" t="s">
        <v>78</v>
      </c>
      <c r="B8" s="2" t="s">
        <v>7</v>
      </c>
      <c r="C8" s="2" t="s">
        <v>16</v>
      </c>
      <c r="D8" s="2" t="s">
        <v>17</v>
      </c>
      <c r="E8" s="3" t="s">
        <v>137</v>
      </c>
      <c r="F8" s="2"/>
      <c r="G8" s="2"/>
    </row>
    <row r="9" spans="1:7" x14ac:dyDescent="0.25">
      <c r="A9" t="s">
        <v>19</v>
      </c>
      <c r="B9" t="s">
        <v>13</v>
      </c>
      <c r="C9" t="s">
        <v>23</v>
      </c>
      <c r="D9" t="s">
        <v>22</v>
      </c>
      <c r="E9" s="4" t="s">
        <v>141</v>
      </c>
      <c r="F9" t="s">
        <v>144</v>
      </c>
    </row>
    <row r="10" spans="1:7" x14ac:dyDescent="0.25">
      <c r="A10" s="2" t="s">
        <v>79</v>
      </c>
      <c r="B10" s="2" t="s">
        <v>104</v>
      </c>
      <c r="C10" s="2" t="s">
        <v>24</v>
      </c>
      <c r="D10" s="2" t="s">
        <v>18</v>
      </c>
      <c r="E10" s="3"/>
      <c r="F10" s="2"/>
      <c r="G10" s="2"/>
    </row>
    <row r="11" spans="1:7" x14ac:dyDescent="0.25">
      <c r="A11" t="s">
        <v>36</v>
      </c>
      <c r="B11" t="s">
        <v>104</v>
      </c>
      <c r="C11" t="s">
        <v>128</v>
      </c>
      <c r="D11" t="s">
        <v>125</v>
      </c>
    </row>
    <row r="12" spans="1:7" x14ac:dyDescent="0.25">
      <c r="A12" s="2" t="s">
        <v>80</v>
      </c>
      <c r="B12" s="2" t="s">
        <v>13</v>
      </c>
      <c r="C12" s="2" t="s">
        <v>25</v>
      </c>
      <c r="D12" s="2" t="s">
        <v>22</v>
      </c>
      <c r="E12" s="3" t="s">
        <v>141</v>
      </c>
      <c r="F12" s="2" t="s">
        <v>144</v>
      </c>
      <c r="G12" s="2"/>
    </row>
    <row r="13" spans="1:7" x14ac:dyDescent="0.25">
      <c r="A13" t="s">
        <v>81</v>
      </c>
      <c r="B13" t="s">
        <v>104</v>
      </c>
      <c r="C13" t="s">
        <v>108</v>
      </c>
      <c r="D13" t="s">
        <v>18</v>
      </c>
    </row>
    <row r="14" spans="1:7" x14ac:dyDescent="0.25">
      <c r="A14" s="2" t="s">
        <v>82</v>
      </c>
      <c r="B14" s="2" t="s">
        <v>104</v>
      </c>
      <c r="C14" s="2" t="s">
        <v>26</v>
      </c>
      <c r="D14" s="2" t="s">
        <v>8</v>
      </c>
      <c r="E14" s="3"/>
      <c r="F14" s="2"/>
      <c r="G14" s="2"/>
    </row>
    <row r="15" spans="1:7" x14ac:dyDescent="0.25">
      <c r="A15" t="s">
        <v>126</v>
      </c>
      <c r="B15" t="s">
        <v>104</v>
      </c>
      <c r="C15" t="s">
        <v>127</v>
      </c>
      <c r="D15" t="s">
        <v>18</v>
      </c>
      <c r="E15" s="4" t="s">
        <v>141</v>
      </c>
      <c r="F15" t="s">
        <v>144</v>
      </c>
    </row>
    <row r="16" spans="1:7" x14ac:dyDescent="0.25">
      <c r="A16" s="2" t="s">
        <v>83</v>
      </c>
      <c r="B16" s="2" t="s">
        <v>13</v>
      </c>
      <c r="C16" s="2" t="s">
        <v>105</v>
      </c>
      <c r="D16" s="2" t="s">
        <v>22</v>
      </c>
      <c r="E16" s="3"/>
      <c r="F16" s="2"/>
      <c r="G16" s="2"/>
    </row>
    <row r="17" spans="1:7" x14ac:dyDescent="0.25">
      <c r="A17" t="s">
        <v>84</v>
      </c>
      <c r="B17" t="s">
        <v>104</v>
      </c>
      <c r="C17" t="s">
        <v>107</v>
      </c>
      <c r="D17" t="s">
        <v>18</v>
      </c>
    </row>
    <row r="18" spans="1:7" x14ac:dyDescent="0.25">
      <c r="A18" s="2" t="s">
        <v>85</v>
      </c>
      <c r="B18" s="2" t="s">
        <v>104</v>
      </c>
      <c r="C18" s="2" t="s">
        <v>106</v>
      </c>
      <c r="D18" s="2" t="s">
        <v>8</v>
      </c>
      <c r="E18" s="3"/>
      <c r="F18" s="2"/>
      <c r="G18" s="2"/>
    </row>
    <row r="19" spans="1:7" x14ac:dyDescent="0.25">
      <c r="A19" t="s">
        <v>0</v>
      </c>
      <c r="B19" t="s">
        <v>3</v>
      </c>
      <c r="C19" t="s">
        <v>139</v>
      </c>
      <c r="D19" t="s">
        <v>109</v>
      </c>
      <c r="E19" s="4" t="s">
        <v>138</v>
      </c>
    </row>
    <row r="20" spans="1:7" x14ac:dyDescent="0.25">
      <c r="A20" s="2" t="s">
        <v>86</v>
      </c>
      <c r="B20" s="2" t="s">
        <v>13</v>
      </c>
      <c r="C20" s="2" t="s">
        <v>111</v>
      </c>
      <c r="D20" s="2" t="s">
        <v>6</v>
      </c>
      <c r="E20" s="3" t="s">
        <v>141</v>
      </c>
      <c r="F20" s="2" t="s">
        <v>145</v>
      </c>
      <c r="G20" s="2" t="s">
        <v>164</v>
      </c>
    </row>
    <row r="21" spans="1:7" x14ac:dyDescent="0.25">
      <c r="A21" t="s">
        <v>87</v>
      </c>
      <c r="B21" t="s">
        <v>13</v>
      </c>
      <c r="C21" t="s">
        <v>110</v>
      </c>
      <c r="D21" t="s">
        <v>6</v>
      </c>
      <c r="E21" s="4" t="s">
        <v>141</v>
      </c>
      <c r="F21" t="s">
        <v>145</v>
      </c>
      <c r="G21" t="s">
        <v>164</v>
      </c>
    </row>
    <row r="22" spans="1:7" x14ac:dyDescent="0.25">
      <c r="A22" s="2" t="s">
        <v>88</v>
      </c>
      <c r="B22" s="2" t="s">
        <v>13</v>
      </c>
      <c r="C22" s="2" t="s">
        <v>112</v>
      </c>
      <c r="D22" s="2" t="s">
        <v>6</v>
      </c>
      <c r="E22" s="3" t="s">
        <v>141</v>
      </c>
      <c r="F22" s="2" t="s">
        <v>145</v>
      </c>
      <c r="G22" s="2" t="s">
        <v>164</v>
      </c>
    </row>
    <row r="23" spans="1:7" x14ac:dyDescent="0.25">
      <c r="A23" t="s">
        <v>89</v>
      </c>
      <c r="B23" t="s">
        <v>13</v>
      </c>
      <c r="C23" t="s">
        <v>113</v>
      </c>
      <c r="D23" t="s">
        <v>6</v>
      </c>
      <c r="E23" s="4" t="s">
        <v>141</v>
      </c>
      <c r="F23" t="s">
        <v>145</v>
      </c>
      <c r="G23" t="s">
        <v>164</v>
      </c>
    </row>
    <row r="24" spans="1:7" x14ac:dyDescent="0.25">
      <c r="A24" s="2" t="s">
        <v>154</v>
      </c>
      <c r="B24" s="2" t="s">
        <v>13</v>
      </c>
      <c r="C24" s="2" t="s">
        <v>155</v>
      </c>
      <c r="D24" s="2" t="s">
        <v>6</v>
      </c>
      <c r="E24" s="3" t="s">
        <v>141</v>
      </c>
      <c r="F24" s="2" t="s">
        <v>145</v>
      </c>
      <c r="G24" s="2" t="s">
        <v>164</v>
      </c>
    </row>
    <row r="25" spans="1:7" x14ac:dyDescent="0.25">
      <c r="A25" t="s">
        <v>90</v>
      </c>
      <c r="B25" t="s">
        <v>114</v>
      </c>
      <c r="C25" t="s">
        <v>115</v>
      </c>
      <c r="D25" t="s">
        <v>8</v>
      </c>
    </row>
    <row r="26" spans="1:7" x14ac:dyDescent="0.25">
      <c r="A26" s="2" t="s">
        <v>101</v>
      </c>
      <c r="B26" s="2" t="s">
        <v>114</v>
      </c>
      <c r="C26" s="2" t="s">
        <v>116</v>
      </c>
      <c r="D26" s="2" t="s">
        <v>8</v>
      </c>
      <c r="E26" s="3"/>
      <c r="F26" s="2"/>
      <c r="G26" s="2"/>
    </row>
    <row r="27" spans="1:7" x14ac:dyDescent="0.25">
      <c r="A27" t="s">
        <v>102</v>
      </c>
      <c r="B27" t="s">
        <v>104</v>
      </c>
      <c r="C27" t="s">
        <v>28</v>
      </c>
      <c r="D27" t="s">
        <v>18</v>
      </c>
    </row>
    <row r="28" spans="1:7" x14ac:dyDescent="0.25">
      <c r="A28" s="2" t="s">
        <v>33</v>
      </c>
      <c r="B28" s="2" t="s">
        <v>104</v>
      </c>
      <c r="C28" s="2" t="s">
        <v>129</v>
      </c>
      <c r="D28" s="2" t="s">
        <v>125</v>
      </c>
      <c r="E28" s="3"/>
      <c r="F28" s="2"/>
      <c r="G28" s="2"/>
    </row>
    <row r="29" spans="1:7" x14ac:dyDescent="0.25">
      <c r="A29" t="s">
        <v>103</v>
      </c>
      <c r="B29" t="s">
        <v>104</v>
      </c>
      <c r="C29" t="s">
        <v>124</v>
      </c>
      <c r="D29" t="s">
        <v>123</v>
      </c>
    </row>
    <row r="30" spans="1:7" x14ac:dyDescent="0.25">
      <c r="A30" s="2" t="s">
        <v>91</v>
      </c>
      <c r="B30" s="2" t="s">
        <v>13</v>
      </c>
      <c r="C30" s="2" t="s">
        <v>117</v>
      </c>
      <c r="D30" s="2" t="s">
        <v>8</v>
      </c>
      <c r="E30" s="3" t="s">
        <v>141</v>
      </c>
      <c r="F30" s="2" t="s">
        <v>158</v>
      </c>
      <c r="G30" s="2" t="s">
        <v>151</v>
      </c>
    </row>
    <row r="31" spans="1:7" x14ac:dyDescent="0.25">
      <c r="A31" t="s">
        <v>132</v>
      </c>
      <c r="B31" t="s">
        <v>13</v>
      </c>
      <c r="C31" t="s">
        <v>133</v>
      </c>
      <c r="D31" t="s">
        <v>8</v>
      </c>
      <c r="E31" s="4" t="s">
        <v>141</v>
      </c>
      <c r="F31" t="s">
        <v>158</v>
      </c>
      <c r="G31" t="s">
        <v>151</v>
      </c>
    </row>
    <row r="32" spans="1:7" x14ac:dyDescent="0.25">
      <c r="A32" s="2" t="s">
        <v>131</v>
      </c>
      <c r="B32" s="2" t="s">
        <v>13</v>
      </c>
      <c r="C32" s="2" t="s">
        <v>134</v>
      </c>
      <c r="D32" s="2" t="s">
        <v>8</v>
      </c>
      <c r="E32" s="3" t="s">
        <v>141</v>
      </c>
      <c r="F32" s="2" t="s">
        <v>158</v>
      </c>
      <c r="G32" s="2" t="s">
        <v>151</v>
      </c>
    </row>
    <row r="33" spans="1:7" x14ac:dyDescent="0.25">
      <c r="A33" t="s">
        <v>92</v>
      </c>
      <c r="B33" t="s">
        <v>30</v>
      </c>
      <c r="C33" t="s">
        <v>31</v>
      </c>
      <c r="D33" t="s">
        <v>32</v>
      </c>
      <c r="E33" s="4" t="s">
        <v>140</v>
      </c>
      <c r="F33" t="s">
        <v>148</v>
      </c>
    </row>
    <row r="34" spans="1:7" x14ac:dyDescent="0.25">
      <c r="A34" s="2" t="s">
        <v>93</v>
      </c>
      <c r="B34" s="2" t="s">
        <v>13</v>
      </c>
      <c r="C34" s="2" t="s">
        <v>34</v>
      </c>
      <c r="D34" s="2" t="s">
        <v>32</v>
      </c>
      <c r="E34" s="3" t="s">
        <v>141</v>
      </c>
      <c r="F34" s="2" t="s">
        <v>142</v>
      </c>
      <c r="G34" s="2"/>
    </row>
    <row r="35" spans="1:7" x14ac:dyDescent="0.25">
      <c r="A35" t="s">
        <v>94</v>
      </c>
      <c r="B35" t="s">
        <v>13</v>
      </c>
      <c r="C35" t="s">
        <v>118</v>
      </c>
      <c r="D35" t="s">
        <v>8</v>
      </c>
      <c r="E35" s="4" t="s">
        <v>141</v>
      </c>
      <c r="F35" t="s">
        <v>143</v>
      </c>
    </row>
    <row r="36" spans="1:7" x14ac:dyDescent="0.25">
      <c r="A36" s="2" t="s">
        <v>95</v>
      </c>
      <c r="B36" s="2" t="s">
        <v>71</v>
      </c>
      <c r="C36" s="2" t="s">
        <v>119</v>
      </c>
      <c r="D36" s="2" t="s">
        <v>8</v>
      </c>
      <c r="E36" s="3"/>
      <c r="F36" s="2"/>
      <c r="G36" s="2"/>
    </row>
    <row r="37" spans="1:7" x14ac:dyDescent="0.25">
      <c r="A37" t="s">
        <v>96</v>
      </c>
      <c r="B37" t="s">
        <v>120</v>
      </c>
      <c r="C37" t="s">
        <v>165</v>
      </c>
      <c r="D37" t="s">
        <v>8</v>
      </c>
    </row>
    <row r="38" spans="1:7" x14ac:dyDescent="0.25">
      <c r="A38" s="2" t="s">
        <v>97</v>
      </c>
      <c r="B38" s="2" t="s">
        <v>120</v>
      </c>
      <c r="C38" s="2" t="s">
        <v>166</v>
      </c>
      <c r="D38" s="2" t="s">
        <v>8</v>
      </c>
      <c r="E38" s="3"/>
      <c r="F38" s="2"/>
      <c r="G38" s="2"/>
    </row>
    <row r="39" spans="1:7" x14ac:dyDescent="0.25">
      <c r="A39" t="s">
        <v>98</v>
      </c>
      <c r="B39" t="s">
        <v>120</v>
      </c>
      <c r="C39" t="s">
        <v>167</v>
      </c>
      <c r="D39" t="s">
        <v>8</v>
      </c>
    </row>
    <row r="40" spans="1:7" x14ac:dyDescent="0.25">
      <c r="A40" s="2" t="s">
        <v>153</v>
      </c>
      <c r="B40" s="2" t="s">
        <v>120</v>
      </c>
      <c r="C40" s="2" t="s">
        <v>159</v>
      </c>
      <c r="D40" s="2" t="s">
        <v>8</v>
      </c>
      <c r="E40" s="3"/>
      <c r="F40" s="2"/>
      <c r="G40" s="2"/>
    </row>
    <row r="41" spans="1:7" x14ac:dyDescent="0.25">
      <c r="A41" t="s">
        <v>160</v>
      </c>
      <c r="B41" t="s">
        <v>7</v>
      </c>
      <c r="C41" t="s">
        <v>35</v>
      </c>
      <c r="D41" t="s">
        <v>18</v>
      </c>
      <c r="E41" t="s">
        <v>137</v>
      </c>
      <c r="F41" t="s">
        <v>169</v>
      </c>
    </row>
    <row r="42" spans="1:7" x14ac:dyDescent="0.25">
      <c r="A42" s="2"/>
      <c r="B42" s="2"/>
      <c r="C42" s="2"/>
      <c r="D42" s="2"/>
      <c r="E42" s="3"/>
      <c r="F42" s="2"/>
      <c r="G42" s="2"/>
    </row>
    <row r="43" spans="1:7" x14ac:dyDescent="0.25">
      <c r="A43" t="s">
        <v>99</v>
      </c>
      <c r="B43" t="s">
        <v>2</v>
      </c>
      <c r="C43" t="s">
        <v>121</v>
      </c>
      <c r="D43" t="s">
        <v>5</v>
      </c>
    </row>
    <row r="44" spans="1:7" x14ac:dyDescent="0.25">
      <c r="A44" s="2" t="s">
        <v>100</v>
      </c>
      <c r="B44" s="2" t="s">
        <v>2</v>
      </c>
      <c r="C44" s="2" t="s">
        <v>122</v>
      </c>
      <c r="D44" s="2" t="s">
        <v>5</v>
      </c>
      <c r="E44" s="3"/>
      <c r="F44" s="2"/>
      <c r="G44" s="2"/>
    </row>
  </sheetData>
  <autoFilter ref="A1:H44" xr:uid="{00000000-0009-0000-0000-000001000000}"/>
  <hyperlinks>
    <hyperlink ref="E41" r:id="rId1" xr:uid="{00000000-0004-0000-0100-000000000000}"/>
    <hyperlink ref="E8" r:id="rId2" xr:uid="{00000000-0004-0000-0100-000001000000}"/>
    <hyperlink ref="E2" r:id="rId3" xr:uid="{00000000-0004-0000-0100-000002000000}"/>
    <hyperlink ref="E7" r:id="rId4" xr:uid="{00000000-0004-0000-0100-000003000000}"/>
    <hyperlink ref="E19" r:id="rId5" xr:uid="{00000000-0004-0000-0100-000004000000}"/>
    <hyperlink ref="E35" r:id="rId6" xr:uid="{00000000-0004-0000-0100-000005000000}"/>
    <hyperlink ref="E33" r:id="rId7" xr:uid="{00000000-0004-0000-0100-000006000000}"/>
    <hyperlink ref="E4" r:id="rId8" xr:uid="{00000000-0004-0000-0100-000007000000}"/>
    <hyperlink ref="E31" r:id="rId9" xr:uid="{00000000-0004-0000-0100-000008000000}"/>
    <hyperlink ref="E23" r:id="rId10" xr:uid="{00000000-0004-0000-0100-000009000000}"/>
    <hyperlink ref="E9" r:id="rId11" xr:uid="{00000000-0004-0000-0100-00000A000000}"/>
    <hyperlink ref="E15" r:id="rId12" xr:uid="{00000000-0004-0000-0100-00000B000000}"/>
    <hyperlink ref="E21" r:id="rId13" xr:uid="{00000000-0004-0000-0100-00000C000000}"/>
    <hyperlink ref="E20" r:id="rId14" xr:uid="{00000000-0004-0000-0100-00000D000000}"/>
    <hyperlink ref="E34" r:id="rId15" xr:uid="{00000000-0004-0000-0100-00000E000000}"/>
    <hyperlink ref="E5" r:id="rId16" xr:uid="{00000000-0004-0000-0100-00000F000000}"/>
    <hyperlink ref="E6" r:id="rId17" xr:uid="{00000000-0004-0000-0100-000010000000}"/>
    <hyperlink ref="E12" r:id="rId18" xr:uid="{00000000-0004-0000-0100-000011000000}"/>
    <hyperlink ref="E24" r:id="rId19" xr:uid="{00000000-0004-0000-0100-000012000000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3"/>
  <dimension ref="B1:J24"/>
  <sheetViews>
    <sheetView workbookViewId="0">
      <selection activeCell="G12" sqref="G12"/>
    </sheetView>
  </sheetViews>
  <sheetFormatPr defaultColWidth="9.140625" defaultRowHeight="15" zeroHeight="1" x14ac:dyDescent="0.25"/>
  <cols>
    <col min="1" max="1" width="4.7109375" customWidth="1"/>
    <col min="2" max="2" width="22" customWidth="1"/>
    <col min="3" max="3" width="21.5703125" customWidth="1"/>
    <col min="4" max="4" width="18" customWidth="1"/>
    <col min="5" max="9" width="9.140625" customWidth="1"/>
    <col min="10" max="10" width="9.5703125" customWidth="1"/>
  </cols>
  <sheetData>
    <row r="1" spans="2:10" s="5" customFormat="1" ht="15.75" thickBot="1" x14ac:dyDescent="0.3"/>
    <row r="2" spans="2:10" s="5" customFormat="1" ht="15.75" thickBot="1" x14ac:dyDescent="0.3">
      <c r="B2" s="132" t="s">
        <v>37</v>
      </c>
      <c r="C2" s="133"/>
      <c r="D2" s="134"/>
    </row>
    <row r="3" spans="2:10" s="5" customFormat="1" x14ac:dyDescent="0.25">
      <c r="B3" s="7" t="s">
        <v>38</v>
      </c>
      <c r="C3" s="8" t="s">
        <v>39</v>
      </c>
      <c r="D3" s="9" t="s">
        <v>40</v>
      </c>
    </row>
    <row r="4" spans="2:10" s="5" customFormat="1" x14ac:dyDescent="0.25">
      <c r="B4" s="7" t="s">
        <v>41</v>
      </c>
      <c r="C4" s="8" t="s">
        <v>42</v>
      </c>
      <c r="D4" s="9" t="s">
        <v>43</v>
      </c>
    </row>
    <row r="5" spans="2:10" s="5" customFormat="1" x14ac:dyDescent="0.25">
      <c r="B5" s="7" t="s">
        <v>44</v>
      </c>
      <c r="C5" s="8" t="s">
        <v>45</v>
      </c>
      <c r="D5" s="9"/>
    </row>
    <row r="6" spans="2:10" s="5" customFormat="1" x14ac:dyDescent="0.25">
      <c r="B6" s="7" t="s">
        <v>46</v>
      </c>
      <c r="C6" s="8" t="s">
        <v>47</v>
      </c>
      <c r="D6" s="9"/>
    </row>
    <row r="7" spans="2:10" s="5" customFormat="1" ht="15.75" thickBot="1" x14ac:dyDescent="0.3">
      <c r="B7" s="10"/>
      <c r="D7" s="11"/>
    </row>
    <row r="8" spans="2:10" s="5" customFormat="1" ht="15" customHeight="1" thickBot="1" x14ac:dyDescent="0.3">
      <c r="B8" s="132" t="s">
        <v>48</v>
      </c>
      <c r="C8" s="133"/>
      <c r="D8" s="134"/>
      <c r="G8" s="5" t="s">
        <v>176</v>
      </c>
      <c r="H8" s="5" t="s">
        <v>177</v>
      </c>
      <c r="J8" s="6"/>
    </row>
    <row r="9" spans="2:10" s="5" customFormat="1" x14ac:dyDescent="0.25">
      <c r="B9" s="7" t="s">
        <v>49</v>
      </c>
      <c r="C9" s="8" t="s">
        <v>50</v>
      </c>
      <c r="D9" s="11"/>
      <c r="G9" s="5">
        <v>1018.4</v>
      </c>
      <c r="H9" s="5">
        <v>27.215499999999999</v>
      </c>
      <c r="J9" s="6"/>
    </row>
    <row r="10" spans="2:10" s="5" customFormat="1" x14ac:dyDescent="0.25">
      <c r="B10" s="7" t="s">
        <v>51</v>
      </c>
      <c r="C10" s="8" t="s">
        <v>52</v>
      </c>
      <c r="D10" s="11"/>
      <c r="G10" s="5">
        <f>G9*H10/H9</f>
        <v>2245.1911594495787</v>
      </c>
      <c r="H10" s="5">
        <v>60</v>
      </c>
      <c r="J10" s="6"/>
    </row>
    <row r="11" spans="2:10" s="5" customFormat="1" x14ac:dyDescent="0.25">
      <c r="B11" s="7" t="s">
        <v>53</v>
      </c>
      <c r="C11" s="8" t="s">
        <v>54</v>
      </c>
      <c r="D11" s="11"/>
      <c r="G11" s="5">
        <f>G10</f>
        <v>2245.1911594495787</v>
      </c>
      <c r="H11" s="5">
        <v>100</v>
      </c>
      <c r="J11" s="6"/>
    </row>
    <row r="12" spans="2:10" s="5" customFormat="1" x14ac:dyDescent="0.25">
      <c r="B12" s="7" t="s">
        <v>55</v>
      </c>
      <c r="C12" s="8" t="s">
        <v>56</v>
      </c>
      <c r="D12" s="11"/>
      <c r="G12" s="33">
        <f>G11*H12/H11</f>
        <v>22.451911594495787</v>
      </c>
      <c r="H12" s="5">
        <v>1</v>
      </c>
      <c r="J12" s="6"/>
    </row>
    <row r="13" spans="2:10" s="5" customFormat="1" x14ac:dyDescent="0.25">
      <c r="B13" s="7" t="s">
        <v>55</v>
      </c>
      <c r="C13" s="8" t="s">
        <v>57</v>
      </c>
      <c r="D13" s="11"/>
      <c r="J13" s="6"/>
    </row>
    <row r="14" spans="2:10" s="5" customFormat="1" x14ac:dyDescent="0.25">
      <c r="B14" s="7" t="s">
        <v>58</v>
      </c>
      <c r="C14" s="8" t="s">
        <v>59</v>
      </c>
      <c r="D14" s="11"/>
      <c r="J14" s="6"/>
    </row>
    <row r="15" spans="2:10" s="5" customFormat="1" ht="17.25" x14ac:dyDescent="0.25">
      <c r="B15" s="7" t="s">
        <v>58</v>
      </c>
      <c r="C15" s="8" t="s">
        <v>60</v>
      </c>
      <c r="D15" s="11"/>
    </row>
    <row r="16" spans="2:10" s="5" customFormat="1" x14ac:dyDescent="0.25">
      <c r="B16" s="7" t="s">
        <v>61</v>
      </c>
      <c r="C16" s="8" t="s">
        <v>62</v>
      </c>
      <c r="D16" s="11"/>
    </row>
    <row r="17" spans="2:4" s="5" customFormat="1" ht="15.75" thickBot="1" x14ac:dyDescent="0.3">
      <c r="B17" s="10"/>
      <c r="D17" s="11"/>
    </row>
    <row r="18" spans="2:4" s="5" customFormat="1" ht="15.75" thickBot="1" x14ac:dyDescent="0.3">
      <c r="B18" s="132" t="s">
        <v>63</v>
      </c>
      <c r="C18" s="133"/>
      <c r="D18" s="134"/>
    </row>
    <row r="19" spans="2:4" s="5" customFormat="1" x14ac:dyDescent="0.25">
      <c r="B19" s="7" t="s">
        <v>64</v>
      </c>
      <c r="C19" s="8" t="s">
        <v>65</v>
      </c>
      <c r="D19" s="9" t="s">
        <v>66</v>
      </c>
    </row>
    <row r="20" spans="2:4" s="5" customFormat="1" x14ac:dyDescent="0.25">
      <c r="B20" s="7" t="s">
        <v>67</v>
      </c>
      <c r="C20" s="8" t="s">
        <v>42</v>
      </c>
      <c r="D20" s="9" t="s">
        <v>68</v>
      </c>
    </row>
    <row r="21" spans="2:4" s="5" customFormat="1" x14ac:dyDescent="0.25">
      <c r="B21" s="7" t="s">
        <v>44</v>
      </c>
      <c r="C21" s="8" t="s">
        <v>69</v>
      </c>
      <c r="D21" s="9"/>
    </row>
    <row r="22" spans="2:4" s="5" customFormat="1" x14ac:dyDescent="0.25">
      <c r="B22" s="7" t="s">
        <v>46</v>
      </c>
      <c r="C22" s="8" t="s">
        <v>70</v>
      </c>
      <c r="D22" s="9"/>
    </row>
    <row r="23" spans="2:4" s="5" customFormat="1" ht="15.75" thickBot="1" x14ac:dyDescent="0.3">
      <c r="B23" s="12"/>
      <c r="C23" s="13"/>
      <c r="D23" s="14"/>
    </row>
    <row r="24" spans="2:4" s="5" customFormat="1" x14ac:dyDescent="0.25"/>
  </sheetData>
  <mergeCells count="3">
    <mergeCell ref="B2:D2"/>
    <mergeCell ref="B18:D18"/>
    <mergeCell ref="B8:D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Gráficos</vt:lpstr>
      </vt:variant>
      <vt:variant>
        <vt:i4>4</vt:i4>
      </vt:variant>
    </vt:vector>
  </HeadingPairs>
  <TitlesOfParts>
    <vt:vector size="7" baseType="lpstr">
      <vt:lpstr>Dados</vt:lpstr>
      <vt:lpstr>Fontes</vt:lpstr>
      <vt:lpstr>Tabela de Conversões</vt:lpstr>
      <vt:lpstr>Gráf1</vt:lpstr>
      <vt:lpstr>Gráf2</vt:lpstr>
      <vt:lpstr>Gráf3</vt:lpstr>
      <vt:lpstr>Gráf6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de Oliveira</dc:creator>
  <cp:lastModifiedBy>Francine Ferraro</cp:lastModifiedBy>
  <cp:lastPrinted>2016-02-17T17:50:32Z</cp:lastPrinted>
  <dcterms:created xsi:type="dcterms:W3CDTF">2014-06-17T13:26:33Z</dcterms:created>
  <dcterms:modified xsi:type="dcterms:W3CDTF">2020-01-23T13:18:41Z</dcterms:modified>
</cp:coreProperties>
</file>