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Pages\gitee-changniuzhiku-pages\清洁能源\"/>
    </mc:Choice>
  </mc:AlternateContent>
  <xr:revisionPtr revIDLastSave="0" documentId="13_ncr:1_{DD76D3C6-8C00-457E-B56B-04960E1C36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I18" i="1"/>
  <c r="H18" i="1"/>
  <c r="F18" i="1"/>
  <c r="E18" i="1"/>
  <c r="E16" i="1"/>
  <c r="K14" i="1"/>
  <c r="L14" i="1"/>
  <c r="H14" i="1"/>
  <c r="I14" i="1"/>
  <c r="E14" i="1"/>
  <c r="F14" i="1"/>
  <c r="K13" i="1"/>
  <c r="L13" i="1"/>
  <c r="H13" i="1"/>
  <c r="I13" i="1"/>
  <c r="E13" i="1"/>
  <c r="F13" i="1"/>
  <c r="L12" i="1"/>
  <c r="K12" i="1"/>
  <c r="I12" i="1"/>
  <c r="H12" i="1"/>
  <c r="F12" i="1"/>
  <c r="E12" i="1"/>
  <c r="L11" i="1"/>
  <c r="K11" i="1"/>
  <c r="I11" i="1"/>
  <c r="H11" i="1"/>
  <c r="F11" i="1"/>
  <c r="E11" i="1"/>
  <c r="L10" i="1"/>
  <c r="K10" i="1"/>
  <c r="I10" i="1"/>
  <c r="H10" i="1"/>
  <c r="F10" i="1"/>
  <c r="E10" i="1"/>
  <c r="L9" i="1"/>
  <c r="K9" i="1"/>
  <c r="I9" i="1"/>
  <c r="H9" i="1"/>
  <c r="F9" i="1"/>
  <c r="E9" i="1"/>
  <c r="I6" i="1"/>
  <c r="H6" i="1"/>
  <c r="F6" i="1"/>
  <c r="E6" i="1"/>
  <c r="L16" i="1"/>
  <c r="K16" i="1"/>
  <c r="I16" i="1"/>
  <c r="H16" i="1"/>
  <c r="F16" i="1"/>
  <c r="L17" i="1"/>
  <c r="K17" i="1"/>
  <c r="I17" i="1"/>
  <c r="H17" i="1"/>
  <c r="F17" i="1"/>
  <c r="E17" i="1"/>
  <c r="L7" i="1"/>
  <c r="K7" i="1"/>
  <c r="I7" i="1"/>
  <c r="H7" i="1"/>
  <c r="F7" i="1"/>
  <c r="E7" i="1"/>
  <c r="L5" i="1"/>
  <c r="K5" i="1"/>
  <c r="I5" i="1"/>
  <c r="H5" i="1"/>
  <c r="F5" i="1"/>
  <c r="E5" i="1"/>
  <c r="K3" i="1"/>
  <c r="H3" i="1"/>
  <c r="E3" i="1"/>
  <c r="L3" i="1"/>
  <c r="I3" i="1"/>
  <c r="F3" i="1"/>
</calcChain>
</file>

<file path=xl/sharedStrings.xml><?xml version="1.0" encoding="utf-8"?>
<sst xmlns="http://schemas.openxmlformats.org/spreadsheetml/2006/main" count="49" uniqueCount="48">
  <si>
    <t>股票</t>
    <phoneticPr fontId="1" type="noConversion"/>
  </si>
  <si>
    <t>派能科技</t>
    <phoneticPr fontId="1" type="noConversion"/>
  </si>
  <si>
    <t>市值(20210806)</t>
    <phoneticPr fontId="1" type="noConversion"/>
  </si>
  <si>
    <t>单位：亿</t>
    <phoneticPr fontId="1" type="noConversion"/>
  </si>
  <si>
    <t>投资逻辑</t>
    <phoneticPr fontId="1" type="noConversion"/>
  </si>
  <si>
    <t>21Y-NM</t>
    <phoneticPr fontId="1" type="noConversion"/>
  </si>
  <si>
    <t>20Y-NM</t>
    <phoneticPr fontId="1" type="noConversion"/>
  </si>
  <si>
    <t>22Y-NM</t>
    <phoneticPr fontId="1" type="noConversion"/>
  </si>
  <si>
    <t>21Y-PE</t>
    <phoneticPr fontId="1" type="noConversion"/>
  </si>
  <si>
    <t>22Y-PE</t>
    <phoneticPr fontId="1" type="noConversion"/>
  </si>
  <si>
    <t>23Y-NM</t>
    <phoneticPr fontId="1" type="noConversion"/>
  </si>
  <si>
    <t>23Y-PE</t>
    <phoneticPr fontId="1" type="noConversion"/>
  </si>
  <si>
    <t>21-NMG</t>
    <phoneticPr fontId="1" type="noConversion"/>
  </si>
  <si>
    <t>22Y-NMG</t>
    <phoneticPr fontId="1" type="noConversion"/>
  </si>
  <si>
    <t>23Y-NMG</t>
    <phoneticPr fontId="1" type="noConversion"/>
  </si>
  <si>
    <t>星云股份</t>
    <phoneticPr fontId="1" type="noConversion"/>
  </si>
  <si>
    <t>盛弘股份</t>
    <phoneticPr fontId="1" type="noConversion"/>
  </si>
  <si>
    <t>德业股份</t>
    <phoneticPr fontId="1" type="noConversion"/>
  </si>
  <si>
    <t>苏文电能</t>
    <phoneticPr fontId="1" type="noConversion"/>
  </si>
  <si>
    <r>
      <t xml:space="preserve">派能科技专注于磷酸铁锂电芯、模组及储能电池系统的研发、生产和销售。公司业绩增长迅猛，4 年营收 CAGR 达 99%，3 年归母净利 CAGR 达 146%。
</t>
    </r>
    <r>
      <rPr>
        <sz val="11"/>
        <color rgb="FFFF0000"/>
        <rFont val="等线"/>
        <family val="3"/>
        <charset val="134"/>
        <scheme val="minor"/>
      </rPr>
      <t>全球家用储能龙头，积极拓展基站、发电侧</t>
    </r>
    <phoneticPr fontId="1" type="noConversion"/>
  </si>
  <si>
    <r>
      <t>工商业储能 
主营电力电子变换和控制设备，产品包括电能质量设备、电动汽车充电桩、新能源电能变换设备、电池化成与检测设备等
储能变流器核心是逆变功率模块和二次控制电路，要求较高的电力电子技术积累。</t>
    </r>
    <r>
      <rPr>
        <sz val="11"/>
        <color rgb="FFFF0000"/>
        <rFont val="等线"/>
        <family val="3"/>
        <charset val="134"/>
        <scheme val="minor"/>
      </rPr>
      <t>公司的储能变流器技术居于市场领先地位</t>
    </r>
    <r>
      <rPr>
        <sz val="11"/>
        <color theme="1"/>
        <rFont val="等线"/>
        <family val="2"/>
        <scheme val="minor"/>
      </rPr>
      <t>。具有模块化，多分支输入，交直流混合微网，带载黑动，并网与离网状态自动切换，智能启动与休眠等特点。
公司依托 PCS 技术，积极向系统方案提供商转型。 
新能源电能变换设备（主要为储能产品）的占比近年来快速提升，2016-2019 年收入占比分别为 3%、5%、9%、16%，2019 年销售额达到 0.99 亿元。</t>
    </r>
    <phoneticPr fontId="1" type="noConversion"/>
  </si>
  <si>
    <t>工商业储能
公司以电力设计院起家，目前已成长为江苏省能够实现电力工程 EPCO 一站式服务的民营电力工程+运维龙头，并逐步向江苏省外进行业务拓展。我们认为公司 EPC 服务模式在用户侧变配电工程中具备显著优势，未来有望不断提升自身市占率；而分布式光伏大力推广也有望进一步带动储能、配网升级、电力智能运维等市场放量，闭环服务能力有望使公司工程和运维业务相互导流，共同实现高速增长</t>
    <phoneticPr fontId="1" type="noConversion"/>
  </si>
  <si>
    <t>永福股份</t>
    <phoneticPr fontId="1" type="noConversion"/>
  </si>
  <si>
    <r>
      <t xml:space="preserve">源网侧储能
</t>
    </r>
    <r>
      <rPr>
        <sz val="11"/>
        <color rgb="FFFF0000"/>
        <rFont val="等线"/>
        <family val="3"/>
        <charset val="134"/>
        <scheme val="minor"/>
      </rPr>
      <t>与 CATL 合资成立时代星云，深耕储能，围绕宁德电池主产业布局用户侧和发电侧的高增长的稀缺优质标的。</t>
    </r>
    <r>
      <rPr>
        <sz val="11"/>
        <color theme="1"/>
        <rFont val="等线"/>
        <family val="2"/>
        <scheme val="minor"/>
      </rPr>
      <t xml:space="preserve">
公司深耕电池检测行业，拥有小型消费类电池和动力电池的检测业务，并顺利拓展动力电池电芯的充放电检测设备，进入电芯生产的后段设备环节。此外公司还积极开发了PCS、充电桩和智能电站控制系统等业务，与下游龙头客户合作并推广拥有检测能力的储能电站等产品。</t>
    </r>
    <phoneticPr fontId="1" type="noConversion"/>
  </si>
  <si>
    <r>
      <t xml:space="preserve">源网侧储能
民营电力勘察设计龙头企业。公司前身于 1994 年成立，在 2017年上市，业务包括电力规划咨询/勘察设计、EPC 总承包、智慧能源、智能运维和电力能源投资。近年来公司设计收入稳定，工程总承包高速发展
</t>
    </r>
    <r>
      <rPr>
        <sz val="11"/>
        <color rgb="FFFF0000"/>
        <rFont val="等线"/>
        <family val="3"/>
        <charset val="134"/>
        <scheme val="minor"/>
      </rPr>
      <t>宁德时代与国家电网合作布局储能，宁德时代储能系统收入爆发式增长，公司控股股东转让 8%股权给宁德时代，实现在新能源领域（特别是光伏+储能领域）的深度合作和产业布局</t>
    </r>
    <phoneticPr fontId="1" type="noConversion"/>
  </si>
  <si>
    <t>上能电气</t>
    <phoneticPr fontId="1" type="noConversion"/>
  </si>
  <si>
    <t>逆变器</t>
    <phoneticPr fontId="1" type="noConversion"/>
  </si>
  <si>
    <t>阳光电源</t>
    <phoneticPr fontId="1" type="noConversion"/>
  </si>
  <si>
    <t>锦浪科技</t>
    <phoneticPr fontId="1" type="noConversion"/>
  </si>
  <si>
    <t>科士达</t>
    <phoneticPr fontId="1" type="noConversion"/>
  </si>
  <si>
    <t>固德威</t>
    <phoneticPr fontId="1" type="noConversion"/>
  </si>
  <si>
    <t>科陆电子</t>
    <phoneticPr fontId="1" type="noConversion"/>
  </si>
  <si>
    <t>科华数据</t>
    <phoneticPr fontId="1" type="noConversion"/>
  </si>
  <si>
    <t>用户侧
目前从事三大核心业务：热交换器、除湿机为代表的小家电以及逆变器业务。公司增长亮点在于逆变器业务，2020 年该业务营收实现翻倍增长，增速有望延续，毛利率 30-35%，目前
热交换器与除湿机业务占比较高，营收保持 25%以上稳健增长
德业逆变器业务以海外市场为主，覆盖美国、巴西、南非、印度、波兰等，海外市场毛利率高于国内市场</t>
  </si>
  <si>
    <t>百川股份</t>
    <phoneticPr fontId="1" type="noConversion"/>
  </si>
  <si>
    <r>
      <t xml:space="preserve">源网侧储能
公司是一家专注于电力电子产品研发、制造、销售的高新技术企业，成立于 2012 年，深耕电力电子电能变换和控制领域，提供全系列光伏并网逆变解决方案、储能系统解决方案、电能质量治理解决方案等，业务覆盖发电、供配电、用电全系统。
</t>
    </r>
    <r>
      <rPr>
        <sz val="11"/>
        <color rgb="FFFF0000"/>
        <rFont val="等线"/>
        <family val="3"/>
        <charset val="134"/>
        <scheme val="minor"/>
      </rPr>
      <t>根据 WoodMackenzie 2019 年的统计数据，公司光伏逆变器产品出货量全球排名第六、中国排名第三，紧追意大利的 Fimer(原 ABB)。</t>
    </r>
    <phoneticPr fontId="1" type="noConversion"/>
  </si>
  <si>
    <r>
      <t>公司加大海外光伏及储能渠道的建设力度，</t>
    </r>
    <r>
      <rPr>
        <sz val="11"/>
        <color rgb="FFFF0000"/>
        <rFont val="等线"/>
        <family val="3"/>
        <charset val="134"/>
        <scheme val="minor"/>
      </rPr>
      <t>与宁德时代合资公司一期主体工程已建设完毕，预计今年年中将开始投产，公司储能业务有望迎来高速增长。</t>
    </r>
    <phoneticPr fontId="1" type="noConversion"/>
  </si>
  <si>
    <t>2020年储能逆变器供应商排名为：阳光电源、 科华恒盛、索英电气、上能电气 、南瑞继保、盛弘股份、科陆电子、许继，英博电气，智光储能等。</t>
    <phoneticPr fontId="1" type="noConversion"/>
  </si>
  <si>
    <t>2020年储能逆变器第7名</t>
    <phoneticPr fontId="1" type="noConversion"/>
  </si>
  <si>
    <r>
      <t>作为国内龙头，公司持续引领 UPS 市场，依托UPS 业务的技术和客户资源优势，实现 IDC 业务战略转型，加速拓展新能源业务
公司自 2007 年开始推出光伏逆变器产品，是</t>
    </r>
    <r>
      <rPr>
        <sz val="11"/>
        <color rgb="FFFF0000"/>
        <rFont val="等线"/>
        <family val="3"/>
        <charset val="134"/>
        <scheme val="minor"/>
      </rPr>
      <t xml:space="preserve"> 2020 年全球并网光伏逆变器(&gt;501Kw)的前十供应商</t>
    </r>
    <r>
      <rPr>
        <sz val="11"/>
        <color theme="1"/>
        <rFont val="等线"/>
        <family val="2"/>
        <scheme val="minor"/>
      </rPr>
      <t>。截至 2020 年底，公司储能装机量超过 1.1GW，在发电侧、电网侧、用户侧、微网等储能领域均已布局；光伏全球累计装机量超过 18GW；2021 年，公司首发全球单机功率最大的组串式逆变器，技术实力逐渐得到市场认可，未来有望深度受益于新能源业务爆发。</t>
    </r>
    <phoneticPr fontId="1" type="noConversion"/>
  </si>
  <si>
    <t>根据 Wood Mackenzie 的统计，2019 年公司在单相、三相组串式逆变器出货量分别排名全球第五、六位，市占率分别为 7%、5%，户用逆变器出货量全球排名第一位，市占率为 15%。</t>
    <phoneticPr fontId="1" type="noConversion"/>
  </si>
  <si>
    <t>根据 WoodMackenzie 公布数据，2020 年锦浪科技占全球逆变器市场份额达到 5%，同比大幅提升 2pct，出货排名由 2019 年的第十位跃升至第六位。</t>
    <phoneticPr fontId="1" type="noConversion"/>
  </si>
  <si>
    <t>海外多个国家和地区市占率第一，全球市占率高达27%左右
阳光电源储能变流器、系统集成市场装机规模均位列中国第一，同时公司储能系统全球发货
800MWh，是中国储能企业出海冠军。分地区看，北美地区阳光电源的工商业储能市场份额已超过20%；澳洲地区，通过与分销商的深度合作，阳光电源户用光储系统市占率超过24%。</t>
    <phoneticPr fontId="1" type="noConversion"/>
  </si>
  <si>
    <t>南都电源</t>
    <phoneticPr fontId="1" type="noConversion"/>
  </si>
  <si>
    <t>林洋能源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</si>
  <si>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百川股份为海基新能源的第一大股东</t>
    </r>
    <r>
      <rPr>
        <sz val="11"/>
        <color theme="1"/>
        <rFont val="等线"/>
        <family val="2"/>
        <scheme val="minor"/>
      </rPr>
      <t>，控股32%，2020底已合并财务报表
2020年储能技术供应商（主要为电池）排名中：宁德时代名列第一，第二名第三名分别为力神、海基新能源</t>
    </r>
  </si>
  <si>
    <t>目前公司在全球储能装机规模超过 1000MWh。根据中关村储能产业技术联盟统计，公司 2017 年、2018 年连续两年在国内新增电化学储能项目中装机规模、功率规模排名中位列第一；根据彭博新能源财经（BNEF）统计，公司 2017 年投运规模位列全球第二，龙头地位显著</t>
    <phoneticPr fontId="1" type="noConversion"/>
  </si>
  <si>
    <t>林洋合作亿纬动力成立江苏亿纬林洋储能技术有限公司，合资公司拟投资不超过人民币 30 亿元建设年产 10GWh 的磷酸铁锂储能专用电池，共同拓展储能业务。继 20 年 9 月成立林洋亿纬储能系统公司后，储能电芯公司落地，有望打通公司储能业务版图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</si>
</sst>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176" fontId="0" fillId="2" borderId="0" xfId="0" applyNumberFormat="1" applyFill="1"/>
    <xf numFmtId="0" fontId="0" fillId="2" borderId="0" xfId="0" applyFill="1" applyAlignment="1">
      <alignment wrapText="1"/>
    </xf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19" workbookViewId="0">
      <selection activeCell="B29" sqref="B29"/>
    </sheetView>
  </sheetViews>
  <sheetFormatPr defaultRowHeight="14.25" x14ac:dyDescent="0.2"/>
  <cols>
    <col min="1" max="1" width="11.75" customWidth="1"/>
    <col min="2" max="2" width="14.375" style="1" customWidth="1"/>
    <col min="3" max="3" width="8.25" style="1" customWidth="1"/>
    <col min="4" max="5" width="8.125" style="1" customWidth="1"/>
    <col min="6" max="6" width="7.125" style="1" customWidth="1"/>
    <col min="7" max="7" width="8" style="1" customWidth="1"/>
    <col min="8" max="8" width="10.375" style="1" customWidth="1"/>
    <col min="9" max="9" width="7.125" style="1" customWidth="1"/>
    <col min="10" max="11" width="9" style="1"/>
    <col min="12" max="12" width="8.875" style="1" customWidth="1"/>
    <col min="13" max="13" width="77" style="2" customWidth="1"/>
  </cols>
  <sheetData>
    <row r="1" spans="1:13" x14ac:dyDescent="0.2">
      <c r="B1" s="1" t="s">
        <v>3</v>
      </c>
      <c r="C1" s="1" t="s">
        <v>3</v>
      </c>
    </row>
    <row r="2" spans="1:13" x14ac:dyDescent="0.2">
      <c r="A2" t="s">
        <v>0</v>
      </c>
      <c r="B2" s="1" t="s">
        <v>2</v>
      </c>
      <c r="C2" s="3" t="s">
        <v>6</v>
      </c>
      <c r="D2" s="3" t="s">
        <v>5</v>
      </c>
      <c r="E2" s="1" t="s">
        <v>12</v>
      </c>
      <c r="F2" s="1" t="s">
        <v>8</v>
      </c>
      <c r="G2" s="3" t="s">
        <v>7</v>
      </c>
      <c r="H2" s="1" t="s">
        <v>13</v>
      </c>
      <c r="I2" s="1" t="s">
        <v>9</v>
      </c>
      <c r="J2" s="3" t="s">
        <v>10</v>
      </c>
      <c r="K2" s="1" t="s">
        <v>14</v>
      </c>
      <c r="L2" s="1" t="s">
        <v>11</v>
      </c>
      <c r="M2" s="2" t="s">
        <v>4</v>
      </c>
    </row>
    <row r="3" spans="1:13" ht="57" x14ac:dyDescent="0.2">
      <c r="A3" s="5" t="s">
        <v>1</v>
      </c>
      <c r="B3" s="1">
        <v>417.3</v>
      </c>
      <c r="C3" s="1">
        <v>2.74</v>
      </c>
      <c r="D3" s="1">
        <v>5</v>
      </c>
      <c r="E3" s="1">
        <f>(D3-C3)/C3*100</f>
        <v>82.481751824817508</v>
      </c>
      <c r="F3" s="1">
        <f>B3/D3</f>
        <v>83.460000000000008</v>
      </c>
      <c r="G3" s="1">
        <v>8.5</v>
      </c>
      <c r="H3" s="1">
        <f>(G3-D3)/D3*100</f>
        <v>70</v>
      </c>
      <c r="I3" s="1">
        <f>B3/G3</f>
        <v>49.094117647058823</v>
      </c>
      <c r="J3" s="1">
        <v>13</v>
      </c>
      <c r="K3" s="1">
        <f>(J3-G3)/G3*100</f>
        <v>52.941176470588239</v>
      </c>
      <c r="L3" s="1">
        <f>B3/J3</f>
        <v>32.1</v>
      </c>
      <c r="M3" s="2" t="s">
        <v>19</v>
      </c>
    </row>
    <row r="4" spans="1:13" ht="57" x14ac:dyDescent="0.2">
      <c r="A4" s="5" t="s">
        <v>34</v>
      </c>
      <c r="B4" s="1">
        <v>105.8</v>
      </c>
      <c r="C4" s="1">
        <v>0.66</v>
      </c>
      <c r="M4" s="7" t="s">
        <v>45</v>
      </c>
    </row>
    <row r="5" spans="1:13" ht="114" x14ac:dyDescent="0.2">
      <c r="A5" s="5" t="s">
        <v>15</v>
      </c>
      <c r="B5" s="1">
        <v>85.97</v>
      </c>
      <c r="C5" s="1">
        <v>0.56999999999999995</v>
      </c>
      <c r="D5" s="1">
        <v>1.05</v>
      </c>
      <c r="E5" s="1">
        <f>(D5-C5)/C5*100</f>
        <v>84.210526315789508</v>
      </c>
      <c r="F5" s="1">
        <f>B5/D5</f>
        <v>81.876190476190473</v>
      </c>
      <c r="G5" s="1">
        <v>1.99</v>
      </c>
      <c r="H5" s="1">
        <f>(G5-D5)/D5*100</f>
        <v>89.523809523809518</v>
      </c>
      <c r="I5" s="1">
        <f>B5/G5</f>
        <v>43.201005025125625</v>
      </c>
      <c r="J5" s="1">
        <v>2.82</v>
      </c>
      <c r="K5" s="1">
        <f>(J5-G5)/G5*100</f>
        <v>41.70854271356783</v>
      </c>
      <c r="L5" s="1">
        <f>B5/J5</f>
        <v>30.48581560283688</v>
      </c>
      <c r="M5" s="2" t="s">
        <v>23</v>
      </c>
    </row>
    <row r="6" spans="1:13" ht="114" x14ac:dyDescent="0.2">
      <c r="A6" s="5" t="s">
        <v>25</v>
      </c>
      <c r="B6" s="1">
        <v>170.7</v>
      </c>
      <c r="C6" s="1">
        <v>0.77</v>
      </c>
      <c r="D6" s="1">
        <v>1.67</v>
      </c>
      <c r="E6" s="1">
        <f>(D6-C6)/C6*100</f>
        <v>116.88311688311688</v>
      </c>
      <c r="F6" s="1">
        <f>B6/D6</f>
        <v>102.21556886227545</v>
      </c>
      <c r="G6" s="1">
        <v>2.92</v>
      </c>
      <c r="H6" s="1">
        <f>(G6-D6)/D6*100</f>
        <v>74.850299401197603</v>
      </c>
      <c r="I6" s="1">
        <f>B6/G6</f>
        <v>58.458904109589035</v>
      </c>
      <c r="M6" s="2" t="s">
        <v>35</v>
      </c>
    </row>
    <row r="7" spans="1:13" ht="185.25" x14ac:dyDescent="0.2">
      <c r="A7" s="5" t="s">
        <v>16</v>
      </c>
      <c r="B7" s="1">
        <v>91</v>
      </c>
      <c r="C7" s="1">
        <v>1.06</v>
      </c>
      <c r="D7" s="1">
        <v>1.55</v>
      </c>
      <c r="E7" s="1">
        <f>(D7-C7)/C7*100</f>
        <v>46.226415094339615</v>
      </c>
      <c r="F7" s="1">
        <f>B7/D7</f>
        <v>58.70967741935484</v>
      </c>
      <c r="G7" s="1">
        <v>2.2400000000000002</v>
      </c>
      <c r="H7" s="1">
        <f>(G7-D7)/D7*100</f>
        <v>44.516129032258071</v>
      </c>
      <c r="I7" s="1">
        <f>B7/G7</f>
        <v>40.624999999999993</v>
      </c>
      <c r="J7" s="1">
        <v>3.2</v>
      </c>
      <c r="K7" s="1">
        <f>(J7-G7)/G7*100</f>
        <v>42.857142857142847</v>
      </c>
      <c r="L7" s="1">
        <f>B7/J7</f>
        <v>28.4375</v>
      </c>
      <c r="M7" s="2" t="s">
        <v>20</v>
      </c>
    </row>
    <row r="8" spans="1:13" ht="28.5" x14ac:dyDescent="0.2">
      <c r="A8" t="s">
        <v>26</v>
      </c>
      <c r="M8" s="4" t="s">
        <v>37</v>
      </c>
    </row>
    <row r="9" spans="1:13" ht="114" x14ac:dyDescent="0.2">
      <c r="A9" s="5" t="s">
        <v>17</v>
      </c>
      <c r="B9" s="1">
        <v>316.3</v>
      </c>
      <c r="C9" s="1">
        <v>3.82</v>
      </c>
      <c r="D9" s="1">
        <v>5.25</v>
      </c>
      <c r="E9" s="1">
        <f t="shared" ref="E9:E12" si="0">(D9-C9)/C9*100</f>
        <v>37.434554973821996</v>
      </c>
      <c r="F9" s="1">
        <f>B9/D9</f>
        <v>60.247619047619047</v>
      </c>
      <c r="G9" s="1">
        <v>8.2100000000000009</v>
      </c>
      <c r="H9" s="1">
        <f t="shared" ref="H9:H14" si="1">(G9-D9)/D9*100</f>
        <v>56.380952380952401</v>
      </c>
      <c r="I9" s="1">
        <f t="shared" ref="I9:I14" si="2">B9/G9</f>
        <v>38.526187576126674</v>
      </c>
      <c r="J9" s="1">
        <v>11.56</v>
      </c>
      <c r="K9" s="1">
        <f t="shared" ref="K9:K14" si="3">(J9-G9)/G9*100</f>
        <v>40.803897685749078</v>
      </c>
      <c r="L9" s="1">
        <f t="shared" ref="L9:L14" si="4">B9/J9</f>
        <v>27.36159169550173</v>
      </c>
      <c r="M9" s="2" t="s">
        <v>33</v>
      </c>
    </row>
    <row r="10" spans="1:13" ht="28.5" x14ac:dyDescent="0.2">
      <c r="A10" s="5" t="s">
        <v>29</v>
      </c>
      <c r="B10" s="1">
        <v>188.6</v>
      </c>
      <c r="C10" s="1">
        <v>3.03</v>
      </c>
      <c r="D10" s="1">
        <v>4.26</v>
      </c>
      <c r="E10" s="1">
        <f t="shared" si="0"/>
        <v>40.594059405940598</v>
      </c>
      <c r="F10" s="1">
        <f>B10/D10</f>
        <v>44.272300469483568</v>
      </c>
      <c r="G10" s="1">
        <v>5.03</v>
      </c>
      <c r="H10" s="1">
        <f t="shared" si="1"/>
        <v>18.075117370892031</v>
      </c>
      <c r="I10" s="1">
        <f t="shared" si="2"/>
        <v>37.495029821073558</v>
      </c>
      <c r="J10" s="1">
        <v>6.02</v>
      </c>
      <c r="K10" s="1">
        <f t="shared" si="3"/>
        <v>19.681908548707739</v>
      </c>
      <c r="L10" s="1">
        <f t="shared" si="4"/>
        <v>31.32890365448505</v>
      </c>
      <c r="M10" s="2" t="s">
        <v>36</v>
      </c>
    </row>
    <row r="11" spans="1:13" ht="99.75" x14ac:dyDescent="0.2">
      <c r="A11" s="5" t="s">
        <v>32</v>
      </c>
      <c r="B11" s="1">
        <v>148.6</v>
      </c>
      <c r="C11" s="1">
        <v>3.82</v>
      </c>
      <c r="D11" s="1">
        <v>4.9400000000000004</v>
      </c>
      <c r="E11" s="1">
        <f t="shared" si="0"/>
        <v>29.319371727748706</v>
      </c>
      <c r="F11" s="1">
        <f t="shared" ref="F11:F14" si="5">B11/D11</f>
        <v>30.080971659919026</v>
      </c>
      <c r="G11" s="1">
        <v>6.29</v>
      </c>
      <c r="H11" s="1">
        <f t="shared" si="1"/>
        <v>27.327935222672057</v>
      </c>
      <c r="I11" s="1">
        <f t="shared" si="2"/>
        <v>23.624801271860093</v>
      </c>
      <c r="J11" s="1">
        <v>7.89</v>
      </c>
      <c r="K11" s="1">
        <f t="shared" si="3"/>
        <v>25.437201907790136</v>
      </c>
      <c r="L11" s="1">
        <f t="shared" si="4"/>
        <v>18.833967046894802</v>
      </c>
      <c r="M11" s="2" t="s">
        <v>39</v>
      </c>
    </row>
    <row r="12" spans="1:13" ht="28.5" x14ac:dyDescent="0.2">
      <c r="A12" s="5" t="s">
        <v>30</v>
      </c>
      <c r="B12" s="1">
        <v>468.2</v>
      </c>
      <c r="C12" s="1">
        <v>2.6</v>
      </c>
      <c r="D12" s="1">
        <v>4.4800000000000004</v>
      </c>
      <c r="E12" s="1">
        <f t="shared" si="0"/>
        <v>72.307692307692321</v>
      </c>
      <c r="F12" s="1">
        <f t="shared" si="5"/>
        <v>104.50892857142856</v>
      </c>
      <c r="G12" s="1">
        <v>6.49</v>
      </c>
      <c r="H12" s="1">
        <f t="shared" si="1"/>
        <v>44.866071428571416</v>
      </c>
      <c r="I12" s="1">
        <f t="shared" si="2"/>
        <v>72.141756548536208</v>
      </c>
      <c r="J12" s="1">
        <v>8.65</v>
      </c>
      <c r="K12" s="1">
        <f t="shared" si="3"/>
        <v>33.281972265023114</v>
      </c>
      <c r="L12" s="1">
        <f t="shared" si="4"/>
        <v>54.127167630057798</v>
      </c>
      <c r="M12" s="2" t="s">
        <v>40</v>
      </c>
    </row>
    <row r="13" spans="1:13" ht="28.5" x14ac:dyDescent="0.2">
      <c r="A13" s="5" t="s">
        <v>28</v>
      </c>
      <c r="B13" s="1">
        <v>721.4</v>
      </c>
      <c r="C13" s="1">
        <v>3.18</v>
      </c>
      <c r="D13" s="1">
        <v>5.86</v>
      </c>
      <c r="E13" s="1">
        <f>(D13-C13)/C13*100</f>
        <v>84.276729559748432</v>
      </c>
      <c r="F13" s="1">
        <f t="shared" si="5"/>
        <v>123.10580204778157</v>
      </c>
      <c r="G13" s="1">
        <v>8.9600000000000009</v>
      </c>
      <c r="H13" s="1">
        <f t="shared" si="1"/>
        <v>52.901023890784991</v>
      </c>
      <c r="I13" s="1">
        <f t="shared" si="2"/>
        <v>80.513392857142847</v>
      </c>
      <c r="J13" s="1">
        <v>12.66</v>
      </c>
      <c r="K13" s="1">
        <f t="shared" si="3"/>
        <v>41.294642857142847</v>
      </c>
      <c r="L13" s="1">
        <f t="shared" si="4"/>
        <v>56.982622432859394</v>
      </c>
      <c r="M13" s="2" t="s">
        <v>41</v>
      </c>
    </row>
    <row r="14" spans="1:13" ht="71.25" x14ac:dyDescent="0.2">
      <c r="A14" s="5" t="s">
        <v>27</v>
      </c>
      <c r="B14" s="1">
        <v>2327</v>
      </c>
      <c r="C14" s="1">
        <v>19.54</v>
      </c>
      <c r="D14" s="1">
        <v>29.06</v>
      </c>
      <c r="E14" s="1">
        <f>(D14-C14)/C14*100</f>
        <v>48.720573183213922</v>
      </c>
      <c r="F14" s="1">
        <f t="shared" si="5"/>
        <v>80.075705437026841</v>
      </c>
      <c r="G14" s="1">
        <v>38.72</v>
      </c>
      <c r="H14" s="1">
        <f t="shared" si="1"/>
        <v>33.241569167240193</v>
      </c>
      <c r="I14" s="1">
        <f t="shared" si="2"/>
        <v>60.098140495867767</v>
      </c>
      <c r="J14" s="1">
        <v>47.75</v>
      </c>
      <c r="K14" s="1">
        <f t="shared" si="3"/>
        <v>23.321280991735541</v>
      </c>
      <c r="L14" s="1">
        <f t="shared" si="4"/>
        <v>48.732984293193716</v>
      </c>
      <c r="M14" s="2" t="s">
        <v>42</v>
      </c>
    </row>
    <row r="15" spans="1:13" x14ac:dyDescent="0.2">
      <c r="A15" t="s">
        <v>31</v>
      </c>
      <c r="B15" s="1">
        <v>92.95</v>
      </c>
      <c r="C15" s="1">
        <v>1.85</v>
      </c>
      <c r="M15" s="2" t="s">
        <v>38</v>
      </c>
    </row>
    <row r="16" spans="1:13" ht="114" x14ac:dyDescent="0.2">
      <c r="A16" t="s">
        <v>22</v>
      </c>
      <c r="B16" s="1">
        <v>202.1</v>
      </c>
      <c r="C16" s="1">
        <v>0.51</v>
      </c>
      <c r="D16" s="1">
        <v>1.03</v>
      </c>
      <c r="E16" s="1">
        <f>(D16-C16)/C16*100</f>
        <v>101.96078431372548</v>
      </c>
      <c r="F16" s="1">
        <f>B16/D16</f>
        <v>196.21359223300971</v>
      </c>
      <c r="G16" s="1">
        <v>1.9</v>
      </c>
      <c r="H16" s="1">
        <f>(G16-D16)/D16*100</f>
        <v>84.466019417475707</v>
      </c>
      <c r="I16" s="1">
        <f>B16/G16</f>
        <v>106.36842105263158</v>
      </c>
      <c r="J16" s="1">
        <v>2.99</v>
      </c>
      <c r="K16" s="1">
        <f>(J16-G16)/G16*100</f>
        <v>57.368421052631604</v>
      </c>
      <c r="L16" s="1">
        <f>B16/J16</f>
        <v>67.591973244147155</v>
      </c>
      <c r="M16" s="2" t="s">
        <v>24</v>
      </c>
    </row>
    <row r="17" spans="1:13" ht="99.75" x14ac:dyDescent="0.2">
      <c r="A17" t="s">
        <v>18</v>
      </c>
      <c r="B17" s="1">
        <v>86.3</v>
      </c>
      <c r="C17" s="1">
        <v>2.37</v>
      </c>
      <c r="D17" s="1">
        <v>3.3</v>
      </c>
      <c r="E17" s="1">
        <f>(D17-C17)/C17*100</f>
        <v>39.240506329113913</v>
      </c>
      <c r="F17" s="1">
        <f>B17/D17</f>
        <v>26.151515151515152</v>
      </c>
      <c r="G17" s="1">
        <v>4.4800000000000004</v>
      </c>
      <c r="H17" s="1">
        <f>(G17-D17)/D17*100</f>
        <v>35.757575757575779</v>
      </c>
      <c r="I17" s="1">
        <f>B17/G17</f>
        <v>19.263392857142854</v>
      </c>
      <c r="J17" s="1">
        <v>5.96</v>
      </c>
      <c r="K17" s="1">
        <f>(J17-G17)/G17*100</f>
        <v>33.03571428571427</v>
      </c>
      <c r="L17" s="1">
        <f>B17/J17</f>
        <v>14.479865771812079</v>
      </c>
      <c r="M17" s="2" t="s">
        <v>21</v>
      </c>
    </row>
    <row r="18" spans="1:13" ht="42.75" x14ac:dyDescent="0.2">
      <c r="A18" s="6" t="s">
        <v>44</v>
      </c>
      <c r="B18" s="1">
        <v>203</v>
      </c>
      <c r="C18" s="1">
        <v>9.9700000000000006</v>
      </c>
      <c r="D18" s="1">
        <v>12.63</v>
      </c>
      <c r="E18" s="1">
        <f>(D18-C18)/C18*100</f>
        <v>26.680040120361081</v>
      </c>
      <c r="F18" s="1">
        <f>B18/D18</f>
        <v>16.072842438638162</v>
      </c>
      <c r="G18" s="1">
        <v>15.98</v>
      </c>
      <c r="H18" s="1">
        <f>(G18-D18)/D18*100</f>
        <v>26.52414885193982</v>
      </c>
      <c r="I18" s="1">
        <f>B18/G18</f>
        <v>12.703379224030037</v>
      </c>
      <c r="J18" s="1">
        <v>19.54</v>
      </c>
      <c r="K18" s="1">
        <f>(J18-G18)/G18*100</f>
        <v>22.277847309136412</v>
      </c>
      <c r="L18" s="1">
        <f>B18/J18</f>
        <v>10.388945752302968</v>
      </c>
      <c r="M18" s="2" t="s">
        <v>47</v>
      </c>
    </row>
    <row r="19" spans="1:13" ht="57" x14ac:dyDescent="0.2">
      <c r="A19" s="6" t="s">
        <v>43</v>
      </c>
      <c r="B19" s="1">
        <v>122.2</v>
      </c>
      <c r="C19" s="1">
        <v>-2.81</v>
      </c>
      <c r="M19" s="2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2021-08-07T06:26:21Z</dcterms:modified>
</cp:coreProperties>
</file>