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22_MRE\suppFiles\"/>
    </mc:Choice>
  </mc:AlternateContent>
  <xr:revisionPtr revIDLastSave="0" documentId="13_ncr:1_{9DC2380D-368D-47DC-A9F7-709B9E87A9C3}" xr6:coauthVersionLast="47" xr6:coauthVersionMax="47" xr10:uidLastSave="{00000000-0000-0000-0000-000000000000}"/>
  <bookViews>
    <workbookView xWindow="27240" yWindow="1935" windowWidth="23445" windowHeight="13995" xr2:uid="{C9082305-17D1-4869-843C-4336A5FCDFA4}"/>
  </bookViews>
  <sheets>
    <sheet name="DataS2" sheetId="9" r:id="rId1"/>
    <sheet name="SAV data" sheetId="8" r:id="rId2"/>
    <sheet name="SAV MreB FtsZ titration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5" i="8" l="1"/>
  <c r="U85" i="8" s="1"/>
  <c r="S85" i="8"/>
  <c r="T84" i="8"/>
  <c r="U84" i="8" s="1"/>
  <c r="S84" i="8"/>
  <c r="T83" i="8"/>
  <c r="S83" i="8"/>
  <c r="T82" i="8"/>
  <c r="S82" i="8"/>
  <c r="T81" i="8"/>
  <c r="S81" i="8"/>
  <c r="U80" i="8"/>
  <c r="T80" i="8"/>
  <c r="S80" i="8"/>
  <c r="T79" i="8"/>
  <c r="U79" i="8" s="1"/>
  <c r="S79" i="8"/>
  <c r="T78" i="8"/>
  <c r="U78" i="8" s="1"/>
  <c r="S78" i="8"/>
  <c r="T77" i="8"/>
  <c r="U77" i="8" s="1"/>
  <c r="S77" i="8"/>
  <c r="T76" i="8"/>
  <c r="U76" i="8" s="1"/>
  <c r="S76" i="8"/>
  <c r="T75" i="8"/>
  <c r="S75" i="8"/>
  <c r="T74" i="8"/>
  <c r="S74" i="8"/>
  <c r="T73" i="8"/>
  <c r="U73" i="8" s="1"/>
  <c r="S73" i="8"/>
  <c r="T72" i="8"/>
  <c r="U72" i="8" s="1"/>
  <c r="S72" i="8"/>
  <c r="T71" i="8"/>
  <c r="U71" i="8" s="1"/>
  <c r="S71" i="8"/>
  <c r="T70" i="8"/>
  <c r="U70" i="8" s="1"/>
  <c r="S70" i="8"/>
  <c r="T69" i="8"/>
  <c r="U69" i="8" s="1"/>
  <c r="S69" i="8"/>
  <c r="T68" i="8"/>
  <c r="U68" i="8" s="1"/>
  <c r="S68" i="8"/>
  <c r="T67" i="8"/>
  <c r="S67" i="8"/>
  <c r="T66" i="8"/>
  <c r="U66" i="8" s="1"/>
  <c r="S66" i="8"/>
  <c r="T65" i="8"/>
  <c r="U65" i="8" s="1"/>
  <c r="S65" i="8"/>
  <c r="U64" i="8"/>
  <c r="T64" i="8"/>
  <c r="S64" i="8"/>
  <c r="U63" i="8"/>
  <c r="T63" i="8"/>
  <c r="S63" i="8"/>
  <c r="T62" i="8"/>
  <c r="U62" i="8" s="1"/>
  <c r="S62" i="8"/>
  <c r="T61" i="8"/>
  <c r="S61" i="8"/>
  <c r="S28" i="8"/>
  <c r="T28" i="8"/>
  <c r="S29" i="8"/>
  <c r="T29" i="8"/>
  <c r="U29" i="8" s="1"/>
  <c r="S30" i="8"/>
  <c r="T30" i="8"/>
  <c r="U30" i="8" s="1"/>
  <c r="S31" i="8"/>
  <c r="T31" i="8"/>
  <c r="U31" i="8" s="1"/>
  <c r="S32" i="8"/>
  <c r="T32" i="8"/>
  <c r="U32" i="8" s="1"/>
  <c r="S33" i="8"/>
  <c r="T33" i="8"/>
  <c r="U33" i="8"/>
  <c r="S34" i="8"/>
  <c r="T34" i="8"/>
  <c r="S35" i="8"/>
  <c r="T35" i="8"/>
  <c r="U35" i="8" s="1"/>
  <c r="S36" i="8"/>
  <c r="T36" i="8"/>
  <c r="U36" i="8"/>
  <c r="S37" i="8"/>
  <c r="T37" i="8"/>
  <c r="U37" i="8" s="1"/>
  <c r="S38" i="8"/>
  <c r="T38" i="8"/>
  <c r="U38" i="8" s="1"/>
  <c r="S39" i="8"/>
  <c r="T39" i="8"/>
  <c r="U39" i="8"/>
  <c r="S40" i="8"/>
  <c r="T40" i="8"/>
  <c r="U40" i="8"/>
  <c r="S41" i="8"/>
  <c r="T41" i="8"/>
  <c r="S42" i="8"/>
  <c r="T42" i="8"/>
  <c r="S43" i="8"/>
  <c r="T43" i="8"/>
  <c r="U43" i="8" s="1"/>
  <c r="S44" i="8"/>
  <c r="T44" i="8"/>
  <c r="U44" i="8" s="1"/>
  <c r="S45" i="8"/>
  <c r="T45" i="8"/>
  <c r="U45" i="8"/>
  <c r="S46" i="8"/>
  <c r="T46" i="8"/>
  <c r="U46" i="8"/>
  <c r="S47" i="8"/>
  <c r="T47" i="8"/>
  <c r="U47" i="8" s="1"/>
  <c r="S48" i="8"/>
  <c r="T48" i="8"/>
  <c r="S49" i="8"/>
  <c r="T49" i="8"/>
  <c r="S50" i="8"/>
  <c r="T50" i="8"/>
  <c r="S51" i="8"/>
  <c r="T51" i="8"/>
  <c r="U51" i="8"/>
  <c r="S52" i="8"/>
  <c r="T52" i="8"/>
  <c r="U52" i="8" s="1"/>
  <c r="S53" i="8"/>
  <c r="T53" i="8"/>
  <c r="U53" i="8" s="1"/>
  <c r="S54" i="8"/>
  <c r="T54" i="8"/>
  <c r="U54" i="8"/>
  <c r="P81" i="8"/>
  <c r="P82" i="8"/>
  <c r="P83" i="8"/>
  <c r="P77" i="8"/>
  <c r="P76" i="8"/>
  <c r="P75" i="8"/>
  <c r="P74" i="8"/>
  <c r="P70" i="8"/>
  <c r="P69" i="8"/>
  <c r="P68" i="8"/>
  <c r="P67" i="8"/>
  <c r="P63" i="8"/>
  <c r="P62" i="8"/>
  <c r="P61" i="8"/>
  <c r="Q85" i="8"/>
  <c r="P85" i="8"/>
  <c r="Q84" i="8"/>
  <c r="P84" i="8"/>
  <c r="Q83" i="8"/>
  <c r="Q82" i="8"/>
  <c r="Q81" i="8"/>
  <c r="Q80" i="8"/>
  <c r="P80" i="8"/>
  <c r="Q79" i="8"/>
  <c r="P79" i="8"/>
  <c r="Q78" i="8"/>
  <c r="P78" i="8"/>
  <c r="Q77" i="8"/>
  <c r="Q76" i="8"/>
  <c r="Q75" i="8"/>
  <c r="Q74" i="8"/>
  <c r="Q73" i="8"/>
  <c r="P73" i="8"/>
  <c r="Q72" i="8"/>
  <c r="P72" i="8"/>
  <c r="Q71" i="8"/>
  <c r="P71" i="8"/>
  <c r="Q70" i="8"/>
  <c r="Q69" i="8"/>
  <c r="Q68" i="8"/>
  <c r="Q67" i="8"/>
  <c r="Q66" i="8"/>
  <c r="P66" i="8"/>
  <c r="Q65" i="8"/>
  <c r="P65" i="8"/>
  <c r="Q64" i="8"/>
  <c r="P64" i="8"/>
  <c r="Q63" i="8"/>
  <c r="Q62" i="8"/>
  <c r="Q61" i="8"/>
  <c r="Q48" i="8" l="1"/>
  <c r="Q49" i="8"/>
  <c r="Q50" i="8"/>
  <c r="Q51" i="8"/>
  <c r="Q41" i="8"/>
  <c r="Q42" i="8"/>
  <c r="Q43" i="8"/>
  <c r="Q44" i="8"/>
  <c r="Q34" i="8"/>
  <c r="Q28" i="8"/>
  <c r="Q54" i="8" l="1"/>
  <c r="P54" i="8"/>
  <c r="Q53" i="8"/>
  <c r="P53" i="8"/>
  <c r="Q52" i="8"/>
  <c r="P52" i="8"/>
  <c r="P51" i="8"/>
  <c r="P50" i="8"/>
  <c r="P49" i="8"/>
  <c r="P48" i="8"/>
  <c r="Q47" i="8"/>
  <c r="P47" i="8"/>
  <c r="Q46" i="8"/>
  <c r="P46" i="8"/>
  <c r="Q45" i="8"/>
  <c r="P45" i="8"/>
  <c r="P44" i="8"/>
  <c r="P43" i="8"/>
  <c r="P42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P34" i="8"/>
  <c r="Q33" i="8"/>
  <c r="P33" i="8"/>
  <c r="Q32" i="8"/>
  <c r="P32" i="8"/>
  <c r="Q31" i="8"/>
  <c r="P31" i="8"/>
  <c r="Q30" i="8"/>
  <c r="P30" i="8"/>
  <c r="Q29" i="8"/>
  <c r="P29" i="8"/>
  <c r="P28" i="8"/>
</calcChain>
</file>

<file path=xl/sharedStrings.xml><?xml version="1.0" encoding="utf-8"?>
<sst xmlns="http://schemas.openxmlformats.org/spreadsheetml/2006/main" count="366" uniqueCount="105">
  <si>
    <t xml:space="preserve"> </t>
  </si>
  <si>
    <t>MG1655</t>
  </si>
  <si>
    <t>SA:V</t>
  </si>
  <si>
    <t>Volume (um3)</t>
  </si>
  <si>
    <t>SA (um^2)</t>
  </si>
  <si>
    <t>Si et al 2017 data</t>
  </si>
  <si>
    <t>https://doi.org/10.1016/j.cub.2017.03.022</t>
  </si>
  <si>
    <t>experiment name</t>
  </si>
  <si>
    <t>type of perturbation</t>
  </si>
  <si>
    <t>strain type (background)</t>
  </si>
  <si>
    <t>growth media</t>
  </si>
  <si>
    <t>inducer or drug added</t>
  </si>
  <si>
    <t xml:space="preserve">concentration </t>
  </si>
  <si>
    <t>growth rate (1/hours)</t>
  </si>
  <si>
    <r>
      <t>cell size (μm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</si>
  <si>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cel length (μm)</t>
  </si>
  <si>
    <t>cel width (μm)</t>
  </si>
  <si>
    <t>aspect ratio</t>
  </si>
  <si>
    <r>
      <t>surface area (μm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</t>
    </r>
  </si>
  <si>
    <r>
      <t>surface-to-volume ratio (μm</t>
    </r>
    <r>
      <rPr>
        <b/>
        <vertAlign val="superscript"/>
        <sz val="12"/>
        <color theme="1"/>
        <rFont val="Calibri"/>
        <family val="2"/>
        <scheme val="minor"/>
      </rPr>
      <t>-1</t>
    </r>
    <r>
      <rPr>
        <b/>
        <sz val="12"/>
        <color theme="1"/>
        <rFont val="Calibri"/>
        <family val="2"/>
        <scheme val="minor"/>
      </rPr>
      <t>)</t>
    </r>
  </si>
  <si>
    <t>MG_20160314</t>
  </si>
  <si>
    <t>nutrient conditions</t>
  </si>
  <si>
    <t>MOPS glucose synthetic rich</t>
  </si>
  <si>
    <t>None</t>
  </si>
  <si>
    <t>N/A</t>
  </si>
  <si>
    <t>MOPS glucose + casamino acids</t>
  </si>
  <si>
    <t>MOPS glucose + 6 a. a.</t>
  </si>
  <si>
    <t>M9 glucose + 3 a. a.</t>
  </si>
  <si>
    <t>MOPS glucose</t>
  </si>
  <si>
    <t>MOPS glycerol</t>
  </si>
  <si>
    <t>MG_20160420</t>
  </si>
  <si>
    <t>MOPS glucose + 12 a. a.</t>
  </si>
  <si>
    <t>MG_20160509</t>
  </si>
  <si>
    <t>MOPS glycerol synthetic rich</t>
  </si>
  <si>
    <t>MOPS glucose + 12 a. a. + 0.2mM uracil</t>
  </si>
  <si>
    <t>MOPS glucose + 6 a. a. + 0.2mM uracil</t>
  </si>
  <si>
    <t>M9 glucose + 3 a. a. + 0.2mM uracil</t>
  </si>
  <si>
    <t>MOPS glucose + 0.2mM uracil</t>
  </si>
  <si>
    <t>MOPS glycerol + 0.2mM uracil</t>
  </si>
  <si>
    <t>MG_20160516</t>
  </si>
  <si>
    <t>MOPS mannose synthetic rich</t>
  </si>
  <si>
    <t>T =  37C, fixed in formaldehyde</t>
  </si>
  <si>
    <t>NCM_20150409</t>
  </si>
  <si>
    <t>NCM3722</t>
  </si>
  <si>
    <t>TSB</t>
  </si>
  <si>
    <t>MOPS sorbitol</t>
  </si>
  <si>
    <t>NCM_20150423</t>
  </si>
  <si>
    <t>NCM_20150623</t>
  </si>
  <si>
    <t>NCM_20150707</t>
  </si>
  <si>
    <t>Supplementary Data S2</t>
  </si>
  <si>
    <t>tab:</t>
  </si>
  <si>
    <r>
      <rPr>
        <b/>
        <sz val="11"/>
        <color theme="1"/>
        <rFont val="Calibri"/>
        <family val="2"/>
        <scheme val="minor"/>
      </rPr>
      <t>SAV data</t>
    </r>
    <r>
      <rPr>
        <sz val="11"/>
        <color theme="1"/>
        <rFont val="Calibri"/>
        <family val="2"/>
        <scheme val="minor"/>
      </rPr>
      <t>: literature values for cell length, width, volume, surface area, and surface area per volume for E. coli MG1655 and NCM3722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</si>
  <si>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and Biological Engineering, Center for Biofilm Engineering, Montana State University, Bozeman, MT USA</t>
    </r>
  </si>
  <si>
    <r>
      <t xml:space="preserve">literature values for cell geometry as a function of growth rate for </t>
    </r>
    <r>
      <rPr>
        <i/>
        <sz val="11"/>
        <color theme="1"/>
        <rFont val="Calibri"/>
        <family val="2"/>
        <scheme val="minor"/>
      </rPr>
      <t>E. coli</t>
    </r>
    <r>
      <rPr>
        <sz val="11"/>
        <color theme="1"/>
        <rFont val="Calibri"/>
        <family val="2"/>
        <scheme val="minor"/>
      </rPr>
      <t xml:space="preserve"> K 12 strains MG1655 and NCM3722  </t>
    </r>
  </si>
  <si>
    <t>Supporting Information for</t>
  </si>
  <si>
    <r>
      <t>*</t>
    </r>
    <r>
      <rPr>
        <sz val="11"/>
        <color theme="1"/>
        <rFont val="Calibri"/>
        <family val="2"/>
        <scheme val="minor"/>
      </rPr>
      <t>corresponding author: R.P.C., Email: rossc@montana.edu</t>
    </r>
  </si>
  <si>
    <t>Cell Geometry and Membrane Protein Crowding Constrain Growth Rate, Overflow Metabolism, Respiration, and Maintenance Energy</t>
  </si>
  <si>
    <t>cell/g</t>
  </si>
  <si>
    <t>g/wet cell</t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</si>
  <si>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Biological and Environmental Sciences, Carroll College, Helena, MT USA</t>
    </r>
  </si>
  <si>
    <t>DNA content per cell (genome equivalents)</t>
  </si>
  <si>
    <t>doubling time (minutes)</t>
  </si>
  <si>
    <t>C period (minutes)</t>
  </si>
  <si>
    <t>D period (minutes)</t>
  </si>
  <si>
    <t>C+D period (minutes)</t>
  </si>
  <si>
    <t>number of origins</t>
  </si>
  <si>
    <t>time of initiation (minutes)</t>
  </si>
  <si>
    <t>time of termination (minutes)</t>
  </si>
  <si>
    <r>
      <t>cell size per ori (μm</t>
    </r>
    <r>
      <rPr>
        <b/>
        <vertAlign val="super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</si>
  <si>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t>intensity of transcription reporter (AU)</t>
  </si>
  <si>
    <t>RNA/protein</t>
  </si>
  <si>
    <t>growth rate</t>
  </si>
  <si>
    <t>MreB_20160622</t>
  </si>
  <si>
    <t>MreB knockdown</t>
  </si>
  <si>
    <t>tCRISPRi MreB (MG1655)</t>
  </si>
  <si>
    <t>arabinose</t>
  </si>
  <si>
    <t>0%</t>
  </si>
  <si>
    <t>NaN</t>
  </si>
  <si>
    <t>0.02%</t>
  </si>
  <si>
    <t>0.04%</t>
  </si>
  <si>
    <t>0.05%</t>
  </si>
  <si>
    <t>0.055%</t>
  </si>
  <si>
    <t>0.065%</t>
  </si>
  <si>
    <t>0.07%</t>
  </si>
  <si>
    <t>MreB_20160607</t>
  </si>
  <si>
    <t>0.03%</t>
  </si>
  <si>
    <t>0.06%</t>
  </si>
  <si>
    <t>FtsZ_20160408</t>
  </si>
  <si>
    <t>FtsZ knockdown</t>
  </si>
  <si>
    <t>tCRISPRi FtsZ-msGFP (MG1655)</t>
  </si>
  <si>
    <t>0.0025%</t>
  </si>
  <si>
    <t>0.005%</t>
  </si>
  <si>
    <t>0.0075%</t>
  </si>
  <si>
    <t>0.01%</t>
  </si>
  <si>
    <t>0.0125%</t>
  </si>
  <si>
    <t>0.015%</t>
  </si>
  <si>
    <t>0.0175%</t>
  </si>
  <si>
    <t>MG_20160101</t>
  </si>
  <si>
    <t>Data from Si et al 2017</t>
  </si>
  <si>
    <r>
      <t>Ross P. Carlson</t>
    </r>
    <r>
      <rPr>
        <vertAlign val="superscript"/>
        <sz val="11"/>
        <color theme="1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, Tomáš Gedeon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Mauricio Garcia Benitez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William R. Harcombe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Radhakrishnan Mahadevan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 Ashley E. Beck</t>
    </r>
    <r>
      <rPr>
        <vertAlign val="superscript"/>
        <sz val="11"/>
        <color theme="1"/>
        <rFont val="Calibri"/>
        <family val="2"/>
        <scheme val="minor"/>
      </rPr>
      <t>5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</si>
  <si>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Mathematical Sciences, Montana State University, Bozeman, MT USA</t>
    </r>
  </si>
  <si>
    <t>3.     Department of Chemical Engineering and Applied Chemistry, University of Toronto, Canada</t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</si>
  <si>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Ecology, Evolution, and Behavior, University of Minnesota, St. Paul, MN USA</t>
    </r>
  </si>
  <si>
    <t>Wild type control data</t>
  </si>
  <si>
    <r>
      <rPr>
        <b/>
        <sz val="11"/>
        <color theme="1"/>
        <rFont val="Calibri"/>
        <family val="2"/>
        <scheme val="minor"/>
      </rPr>
      <t>SAV MreB FtsZ titration</t>
    </r>
    <r>
      <rPr>
        <sz val="11"/>
        <color theme="1"/>
        <rFont val="Calibri"/>
        <family val="2"/>
        <scheme val="minor"/>
      </rPr>
      <t>: literature values for MG1655 cell geometry as a function of either MreB or FtsZ titration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</si>
</sst>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7"/>
      <color theme="1"/>
      <name val="Times New Roman"/>
      <family val="1"/>
    </font>
    <font>
      <i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5" fillId="0" borderId="0"/>
  </cellStyleXfs>
  <cellXfs count="52">
    <xf numFmtId="0" fontId="0" fillId="0" borderId="0" xfId="0"/>
    <xf numFmtId="0" fontId="1" fillId="0" borderId="0" xfId="0" applyFont="1"/>
    <xf numFmtId="0" fontId="3" fillId="0" borderId="0" xfId="2"/>
    <xf numFmtId="0" fontId="4" fillId="0" borderId="0" xfId="0" applyFont="1"/>
    <xf numFmtId="0" fontId="4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6" fillId="0" borderId="1" xfId="3" applyFont="1" applyBorder="1" applyAlignment="1">
      <alignment horizontal="left"/>
    </xf>
    <xf numFmtId="11" fontId="6" fillId="0" borderId="1" xfId="3" applyNumberFormat="1" applyFont="1" applyBorder="1" applyAlignment="1">
      <alignment horizontal="left"/>
    </xf>
    <xf numFmtId="49" fontId="6" fillId="0" borderId="1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0" fontId="5" fillId="0" borderId="0" xfId="3" applyAlignment="1">
      <alignment horizontal="left"/>
    </xf>
    <xf numFmtId="49" fontId="5" fillId="0" borderId="0" xfId="3" applyNumberFormat="1" applyAlignment="1">
      <alignment horizontal="left"/>
    </xf>
    <xf numFmtId="0" fontId="5" fillId="0" borderId="0" xfId="3"/>
    <xf numFmtId="0" fontId="5" fillId="0" borderId="1" xfId="3" applyBorder="1" applyAlignment="1">
      <alignment horizontal="left"/>
    </xf>
    <xf numFmtId="0" fontId="8" fillId="0" borderId="1" xfId="3" applyFont="1" applyBorder="1" applyAlignment="1">
      <alignment horizontal="left"/>
    </xf>
    <xf numFmtId="49" fontId="5" fillId="0" borderId="1" xfId="3" applyNumberFormat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0" fontId="8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165" fontId="0" fillId="0" borderId="0" xfId="0" applyNumberFormat="1" applyAlignment="1">
      <alignment horizontal="left"/>
    </xf>
    <xf numFmtId="11" fontId="6" fillId="0" borderId="0" xfId="3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11" fontId="6" fillId="0" borderId="1" xfId="0" applyNumberFormat="1" applyFont="1" applyBorder="1" applyAlignment="1">
      <alignment horizontal="left"/>
    </xf>
    <xf numFmtId="49" fontId="6" fillId="0" borderId="1" xfId="0" applyNumberFormat="1" applyFont="1" applyBorder="1" applyAlignment="1">
      <alignment horizontal="left"/>
    </xf>
    <xf numFmtId="11" fontId="6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11" fontId="8" fillId="0" borderId="0" xfId="0" applyNumberFormat="1" applyFont="1" applyAlignment="1">
      <alignment horizontal="left"/>
    </xf>
    <xf numFmtId="165" fontId="0" fillId="0" borderId="1" xfId="0" applyNumberFormat="1" applyBorder="1" applyAlignment="1">
      <alignment horizontal="left"/>
    </xf>
    <xf numFmtId="11" fontId="0" fillId="0" borderId="0" xfId="0" applyNumberFormat="1" applyAlignment="1">
      <alignment horizontal="left"/>
    </xf>
    <xf numFmtId="11" fontId="18" fillId="0" borderId="1" xfId="0" applyNumberFormat="1" applyFont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1" xfId="0" applyFill="1" applyBorder="1" applyAlignment="1">
      <alignment horizontal="left"/>
    </xf>
  </cellXfs>
  <cellStyles count="4">
    <cellStyle name="Hyperlink" xfId="2" builtinId="8"/>
    <cellStyle name="Normal" xfId="0" builtinId="0"/>
    <cellStyle name="Normal 2" xfId="1" xr:uid="{250274F9-6332-4E0C-BE0E-572F4395F12D}"/>
    <cellStyle name="Normal 8" xfId="3" xr:uid="{F84A31A9-C02C-473C-9131-01D27FBC71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MG1655 cell length vs specific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 et al.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7"/>
              <c:pt idx="0">
                <c:v>1.7854000000000001</c:v>
              </c:pt>
              <c:pt idx="1">
                <c:v>1.0818000000000001</c:v>
              </c:pt>
              <c:pt idx="2">
                <c:v>0.83287</c:v>
              </c:pt>
              <c:pt idx="3">
                <c:v>0.73617999999999995</c:v>
              </c:pt>
              <c:pt idx="4">
                <c:v>0.69244000000000006</c:v>
              </c:pt>
              <c:pt idx="5">
                <c:v>0.31270999999999999</c:v>
              </c:pt>
              <c:pt idx="6">
                <c:v>1.7662</c:v>
              </c:pt>
              <c:pt idx="7">
                <c:v>1.0637000000000001</c:v>
              </c:pt>
              <c:pt idx="8">
                <c:v>0.80027999999999999</c:v>
              </c:pt>
              <c:pt idx="9">
                <c:v>0.82842000000000005</c:v>
              </c:pt>
              <c:pt idx="10">
                <c:v>0.70977999999999997</c:v>
              </c:pt>
              <c:pt idx="11">
                <c:v>0.66856000000000004</c:v>
              </c:pt>
              <c:pt idx="12">
                <c:v>0.44990000000000002</c:v>
              </c:pt>
              <c:pt idx="13">
                <c:v>1.6540999999999999</c:v>
              </c:pt>
              <c:pt idx="14">
                <c:v>1.4993000000000001</c:v>
              </c:pt>
              <c:pt idx="15">
                <c:v>0.72045000000000003</c:v>
              </c:pt>
              <c:pt idx="16">
                <c:v>1.0653999999999999</c:v>
              </c:pt>
              <c:pt idx="17">
                <c:v>0.82865999999999995</c:v>
              </c:pt>
              <c:pt idx="18">
                <c:v>0.75346000000000002</c:v>
              </c:pt>
              <c:pt idx="19">
                <c:v>0.41311999999999999</c:v>
              </c:pt>
              <c:pt idx="20">
                <c:v>1.7479</c:v>
              </c:pt>
              <c:pt idx="21">
                <c:v>1.4982</c:v>
              </c:pt>
              <c:pt idx="22">
                <c:v>1.3374999999999999</c:v>
              </c:pt>
              <c:pt idx="23">
                <c:v>1.0379</c:v>
              </c:pt>
              <c:pt idx="24">
                <c:v>0.79254000000000002</c:v>
              </c:pt>
              <c:pt idx="25">
                <c:v>0.75654999999999994</c:v>
              </c:pt>
              <c:pt idx="26">
                <c:v>0.34006999999999998</c:v>
              </c:pt>
            </c:numLit>
          </c:xVal>
          <c:yVal>
            <c:numLit>
              <c:formatCode>General</c:formatCode>
              <c:ptCount val="27"/>
              <c:pt idx="0">
                <c:v>4.7504999999999997</c:v>
              </c:pt>
              <c:pt idx="1">
                <c:v>2.6105</c:v>
              </c:pt>
              <c:pt idx="2">
                <c:v>2.8948999999999998</c:v>
              </c:pt>
              <c:pt idx="3">
                <c:v>2.5390999999999999</c:v>
              </c:pt>
              <c:pt idx="4">
                <c:v>2.7418999999999998</c:v>
              </c:pt>
              <c:pt idx="5">
                <c:v>2.2441</c:v>
              </c:pt>
              <c:pt idx="6">
                <c:v>4.8190999999999997</c:v>
              </c:pt>
              <c:pt idx="7">
                <c:v>2.7888000000000002</c:v>
              </c:pt>
              <c:pt idx="8">
                <c:v>3.0318999999999998</c:v>
              </c:pt>
              <c:pt idx="9">
                <c:v>2.9779</c:v>
              </c:pt>
              <c:pt idx="10">
                <c:v>2.7536999999999998</c:v>
              </c:pt>
              <c:pt idx="11">
                <c:v>2.8628</c:v>
              </c:pt>
              <c:pt idx="12">
                <c:v>2.5424000000000002</c:v>
              </c:pt>
              <c:pt idx="13">
                <c:v>5.1330999999999998</c:v>
              </c:pt>
              <c:pt idx="14">
                <c:v>5.0938999999999997</c:v>
              </c:pt>
              <c:pt idx="15">
                <c:v>2.7275999999999998</c:v>
              </c:pt>
              <c:pt idx="16">
                <c:v>3.2073</c:v>
              </c:pt>
              <c:pt idx="17">
                <c:v>2.6301999999999999</c:v>
              </c:pt>
              <c:pt idx="18">
                <c:v>2.9630000000000001</c:v>
              </c:pt>
              <c:pt idx="19">
                <c:v>2.4695</c:v>
              </c:pt>
              <c:pt idx="20">
                <c:v>4.9924999999999997</c:v>
              </c:pt>
              <c:pt idx="21">
                <c:v>5.0217999999999998</c:v>
              </c:pt>
              <c:pt idx="22">
                <c:v>4.5602999999999998</c:v>
              </c:pt>
              <c:pt idx="23">
                <c:v>3.2322000000000002</c:v>
              </c:pt>
              <c:pt idx="24">
                <c:v>2.6726000000000001</c:v>
              </c:pt>
              <c:pt idx="25">
                <c:v>2.9089999999999998</c:v>
              </c:pt>
              <c:pt idx="26">
                <c:v>2.6633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B3-487D-B1F8-EA4175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61088"/>
        <c:axId val="194549856"/>
      </c:scatterChart>
      <c:valAx>
        <c:axId val="19456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 (h^-1)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49856"/>
        <c:crosses val="autoZero"/>
        <c:crossBetween val="midCat"/>
      </c:valAx>
      <c:valAx>
        <c:axId val="1945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length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6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MG1655 surface area per cell, extended</a:t>
            </a:r>
          </a:p>
        </c:rich>
      </c:tx>
      <c:layout>
        <c:manualLayout>
          <c:xMode val="edge"/>
          <c:yMode val="edge"/>
          <c:x val="0.4233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046920384951881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data'!$H$28:$H$54</c:f>
              <c:numCache>
                <c:formatCode>General</c:formatCode>
                <c:ptCount val="27"/>
                <c:pt idx="0">
                  <c:v>1.7854000000000001</c:v>
                </c:pt>
                <c:pt idx="1">
                  <c:v>1.0818000000000001</c:v>
                </c:pt>
                <c:pt idx="2">
                  <c:v>0.83287</c:v>
                </c:pt>
                <c:pt idx="3">
                  <c:v>0.73617999999999995</c:v>
                </c:pt>
                <c:pt idx="4">
                  <c:v>0.69244000000000006</c:v>
                </c:pt>
                <c:pt idx="5">
                  <c:v>0.31270999999999999</c:v>
                </c:pt>
                <c:pt idx="6">
                  <c:v>1.7662</c:v>
                </c:pt>
                <c:pt idx="7">
                  <c:v>1.0637000000000001</c:v>
                </c:pt>
                <c:pt idx="8">
                  <c:v>0.80027999999999999</c:v>
                </c:pt>
                <c:pt idx="9">
                  <c:v>0.82842000000000005</c:v>
                </c:pt>
                <c:pt idx="10">
                  <c:v>0.70977999999999997</c:v>
                </c:pt>
                <c:pt idx="11">
                  <c:v>0.66856000000000004</c:v>
                </c:pt>
                <c:pt idx="12">
                  <c:v>0.44990000000000002</c:v>
                </c:pt>
                <c:pt idx="13">
                  <c:v>1.6540999999999999</c:v>
                </c:pt>
                <c:pt idx="14">
                  <c:v>1.4993000000000001</c:v>
                </c:pt>
                <c:pt idx="15">
                  <c:v>0.72045000000000003</c:v>
                </c:pt>
                <c:pt idx="16">
                  <c:v>1.0653999999999999</c:v>
                </c:pt>
                <c:pt idx="17">
                  <c:v>0.82865999999999995</c:v>
                </c:pt>
                <c:pt idx="18">
                  <c:v>0.75346000000000002</c:v>
                </c:pt>
                <c:pt idx="19">
                  <c:v>0.41311999999999999</c:v>
                </c:pt>
                <c:pt idx="20">
                  <c:v>1.7479</c:v>
                </c:pt>
                <c:pt idx="21">
                  <c:v>1.4982</c:v>
                </c:pt>
                <c:pt idx="22">
                  <c:v>1.3374999999999999</c:v>
                </c:pt>
                <c:pt idx="23">
                  <c:v>1.0379</c:v>
                </c:pt>
                <c:pt idx="24">
                  <c:v>0.79254000000000002</c:v>
                </c:pt>
                <c:pt idx="25">
                  <c:v>0.75654999999999994</c:v>
                </c:pt>
                <c:pt idx="26">
                  <c:v>0.34006999999999998</c:v>
                </c:pt>
              </c:numCache>
            </c:numRef>
          </c:xVal>
          <c:yVal>
            <c:numRef>
              <c:f>'SAV data'!$M$28:$M$54</c:f>
              <c:numCache>
                <c:formatCode>General</c:formatCode>
                <c:ptCount val="27"/>
                <c:pt idx="0">
                  <c:v>13.691000000000001</c:v>
                </c:pt>
                <c:pt idx="1">
                  <c:v>6.8288000000000002</c:v>
                </c:pt>
                <c:pt idx="2">
                  <c:v>7.4492000000000003</c:v>
                </c:pt>
                <c:pt idx="3">
                  <c:v>5.9432999999999998</c:v>
                </c:pt>
                <c:pt idx="4">
                  <c:v>6.5304000000000002</c:v>
                </c:pt>
                <c:pt idx="5">
                  <c:v>4.7553999999999998</c:v>
                </c:pt>
                <c:pt idx="6">
                  <c:v>14.862</c:v>
                </c:pt>
                <c:pt idx="7">
                  <c:v>8.1676000000000002</c:v>
                </c:pt>
                <c:pt idx="8">
                  <c:v>7.6818</c:v>
                </c:pt>
                <c:pt idx="9">
                  <c:v>8.3302999999999994</c:v>
                </c:pt>
                <c:pt idx="10">
                  <c:v>7.2089999999999996</c:v>
                </c:pt>
                <c:pt idx="11">
                  <c:v>7.6707999999999998</c:v>
                </c:pt>
                <c:pt idx="12">
                  <c:v>5.6063999999999998</c:v>
                </c:pt>
                <c:pt idx="13">
                  <c:v>16.175000000000001</c:v>
                </c:pt>
                <c:pt idx="14">
                  <c:v>13.641999999999999</c:v>
                </c:pt>
                <c:pt idx="15">
                  <c:v>6.2358000000000002</c:v>
                </c:pt>
                <c:pt idx="16">
                  <c:v>7.9821</c:v>
                </c:pt>
                <c:pt idx="17">
                  <c:v>6.5620000000000003</c:v>
                </c:pt>
                <c:pt idx="18">
                  <c:v>7.0529999999999999</c:v>
                </c:pt>
                <c:pt idx="19">
                  <c:v>5.0694999999999997</c:v>
                </c:pt>
                <c:pt idx="20">
                  <c:v>15.529</c:v>
                </c:pt>
                <c:pt idx="21">
                  <c:v>13.689</c:v>
                </c:pt>
                <c:pt idx="22">
                  <c:v>12.994</c:v>
                </c:pt>
                <c:pt idx="23">
                  <c:v>7.9154</c:v>
                </c:pt>
                <c:pt idx="24">
                  <c:v>6.5406000000000004</c:v>
                </c:pt>
                <c:pt idx="25">
                  <c:v>7.0350999999999999</c:v>
                </c:pt>
                <c:pt idx="26">
                  <c:v>5.4889999999999999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B-4341-9B74-E28DD0DAB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56175"/>
        <c:axId val="934420591"/>
      </c:scatterChart>
      <c:valAx>
        <c:axId val="89425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420591"/>
        <c:crosses val="autoZero"/>
        <c:crossBetween val="midCat"/>
      </c:valAx>
      <c:valAx>
        <c:axId val="93442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 (um^2)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2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SA:V, MG1655 (blue) vs. NCM3722 (red)</a:t>
            </a:r>
          </a:p>
        </c:rich>
      </c:tx>
      <c:layout>
        <c:manualLayout>
          <c:xMode val="edge"/>
          <c:yMode val="edge"/>
          <c:x val="0.17667896883438733"/>
          <c:y val="3.153744637185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NCM3722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555993000874835E-2"/>
                  <c:y val="-0.30397892971711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data'!$H$61:$H$85</c:f>
              <c:numCache>
                <c:formatCode>General</c:formatCode>
                <c:ptCount val="25"/>
                <c:pt idx="0">
                  <c:v>2.0023</c:v>
                </c:pt>
                <c:pt idx="1">
                  <c:v>1.9521999999999999</c:v>
                </c:pt>
                <c:pt idx="2">
                  <c:v>0.75155000000000005</c:v>
                </c:pt>
                <c:pt idx="3">
                  <c:v>1.0344</c:v>
                </c:pt>
                <c:pt idx="4">
                  <c:v>0.56925999999999999</c:v>
                </c:pt>
                <c:pt idx="5">
                  <c:v>0.75500999999999996</c:v>
                </c:pt>
                <c:pt idx="6">
                  <c:v>1.8144</c:v>
                </c:pt>
                <c:pt idx="7">
                  <c:v>1.8153999999999999</c:v>
                </c:pt>
                <c:pt idx="8">
                  <c:v>1.4587000000000001</c:v>
                </c:pt>
                <c:pt idx="9">
                  <c:v>1.2685999999999999</c:v>
                </c:pt>
                <c:pt idx="10">
                  <c:v>0.88083</c:v>
                </c:pt>
                <c:pt idx="11">
                  <c:v>0.65610999999999997</c:v>
                </c:pt>
                <c:pt idx="12">
                  <c:v>0.59741</c:v>
                </c:pt>
                <c:pt idx="13">
                  <c:v>2.1133000000000002</c:v>
                </c:pt>
                <c:pt idx="14">
                  <c:v>1.8778999999999999</c:v>
                </c:pt>
                <c:pt idx="15">
                  <c:v>1.4313</c:v>
                </c:pt>
                <c:pt idx="16">
                  <c:v>1.2541</c:v>
                </c:pt>
                <c:pt idx="17">
                  <c:v>1.0631999999999999</c:v>
                </c:pt>
                <c:pt idx="18">
                  <c:v>0.75405999999999995</c:v>
                </c:pt>
                <c:pt idx="19">
                  <c:v>0.78903999999999996</c:v>
                </c:pt>
                <c:pt idx="20">
                  <c:v>1.8088</c:v>
                </c:pt>
                <c:pt idx="21">
                  <c:v>1.5663</c:v>
                </c:pt>
                <c:pt idx="22">
                  <c:v>1.1516999999999999</c:v>
                </c:pt>
                <c:pt idx="23">
                  <c:v>1.1026</c:v>
                </c:pt>
                <c:pt idx="24">
                  <c:v>0.62785999999999997</c:v>
                </c:pt>
              </c:numCache>
            </c:numRef>
          </c:xVal>
          <c:yVal>
            <c:numRef>
              <c:f>'SAV data'!$N$61:$N$85</c:f>
              <c:numCache>
                <c:formatCode>General</c:formatCode>
                <c:ptCount val="25"/>
                <c:pt idx="0">
                  <c:v>3.8367</c:v>
                </c:pt>
                <c:pt idx="1">
                  <c:v>4.5053000000000001</c:v>
                </c:pt>
                <c:pt idx="2">
                  <c:v>6.6116000000000001</c:v>
                </c:pt>
                <c:pt idx="3">
                  <c:v>6.5061999999999998</c:v>
                </c:pt>
                <c:pt idx="4">
                  <c:v>7.6848999999999998</c:v>
                </c:pt>
                <c:pt idx="5">
                  <c:v>8.0193999999999992</c:v>
                </c:pt>
                <c:pt idx="6">
                  <c:v>4.1275000000000004</c:v>
                </c:pt>
                <c:pt idx="7">
                  <c:v>4.3434999999999997</c:v>
                </c:pt>
                <c:pt idx="8">
                  <c:v>5.1135999999999999</c:v>
                </c:pt>
                <c:pt idx="9">
                  <c:v>6.1268000000000002</c:v>
                </c:pt>
                <c:pt idx="10">
                  <c:v>6.2834000000000003</c:v>
                </c:pt>
                <c:pt idx="11">
                  <c:v>7.3193999999999999</c:v>
                </c:pt>
                <c:pt idx="12">
                  <c:v>7.6268000000000002</c:v>
                </c:pt>
                <c:pt idx="13">
                  <c:v>4.0343</c:v>
                </c:pt>
                <c:pt idx="14">
                  <c:v>4.3023999999999996</c:v>
                </c:pt>
                <c:pt idx="15">
                  <c:v>4.9142000000000001</c:v>
                </c:pt>
                <c:pt idx="16">
                  <c:v>5.9866999999999999</c:v>
                </c:pt>
                <c:pt idx="17">
                  <c:v>6.492</c:v>
                </c:pt>
                <c:pt idx="18">
                  <c:v>7.4987000000000004</c:v>
                </c:pt>
                <c:pt idx="19">
                  <c:v>8.3719000000000001</c:v>
                </c:pt>
                <c:pt idx="20">
                  <c:v>4.6551999999999998</c:v>
                </c:pt>
                <c:pt idx="21">
                  <c:v>5.6460999999999997</c:v>
                </c:pt>
                <c:pt idx="22">
                  <c:v>5.9240000000000004</c:v>
                </c:pt>
                <c:pt idx="23">
                  <c:v>6.5537999999999998</c:v>
                </c:pt>
                <c:pt idx="24">
                  <c:v>7.7449000000000003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A-4DC0-84E0-D5065A1D5613}"/>
            </c:ext>
          </c:extLst>
        </c:ser>
        <c:ser>
          <c:idx val="1"/>
          <c:order val="1"/>
          <c:tx>
            <c:v>MG1655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748087500357686E-2"/>
                  <c:y val="0.1707301171125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data'!$H$28:$H$54</c:f>
              <c:numCache>
                <c:formatCode>General</c:formatCode>
                <c:ptCount val="27"/>
                <c:pt idx="0">
                  <c:v>1.7854000000000001</c:v>
                </c:pt>
                <c:pt idx="1">
                  <c:v>1.0818000000000001</c:v>
                </c:pt>
                <c:pt idx="2">
                  <c:v>0.83287</c:v>
                </c:pt>
                <c:pt idx="3">
                  <c:v>0.73617999999999995</c:v>
                </c:pt>
                <c:pt idx="4">
                  <c:v>0.69244000000000006</c:v>
                </c:pt>
                <c:pt idx="5">
                  <c:v>0.31270999999999999</c:v>
                </c:pt>
                <c:pt idx="6">
                  <c:v>1.7662</c:v>
                </c:pt>
                <c:pt idx="7">
                  <c:v>1.0637000000000001</c:v>
                </c:pt>
                <c:pt idx="8">
                  <c:v>0.80027999999999999</c:v>
                </c:pt>
                <c:pt idx="9">
                  <c:v>0.82842000000000005</c:v>
                </c:pt>
                <c:pt idx="10">
                  <c:v>0.70977999999999997</c:v>
                </c:pt>
                <c:pt idx="11">
                  <c:v>0.66856000000000004</c:v>
                </c:pt>
                <c:pt idx="12">
                  <c:v>0.44990000000000002</c:v>
                </c:pt>
                <c:pt idx="13">
                  <c:v>1.6540999999999999</c:v>
                </c:pt>
                <c:pt idx="14">
                  <c:v>1.4993000000000001</c:v>
                </c:pt>
                <c:pt idx="15">
                  <c:v>0.72045000000000003</c:v>
                </c:pt>
                <c:pt idx="16">
                  <c:v>1.0653999999999999</c:v>
                </c:pt>
                <c:pt idx="17">
                  <c:v>0.82865999999999995</c:v>
                </c:pt>
                <c:pt idx="18">
                  <c:v>0.75346000000000002</c:v>
                </c:pt>
                <c:pt idx="19">
                  <c:v>0.41311999999999999</c:v>
                </c:pt>
                <c:pt idx="20">
                  <c:v>1.7479</c:v>
                </c:pt>
                <c:pt idx="21">
                  <c:v>1.4982</c:v>
                </c:pt>
                <c:pt idx="22">
                  <c:v>1.3374999999999999</c:v>
                </c:pt>
                <c:pt idx="23">
                  <c:v>1.0379</c:v>
                </c:pt>
                <c:pt idx="24">
                  <c:v>0.79254000000000002</c:v>
                </c:pt>
                <c:pt idx="25">
                  <c:v>0.75654999999999994</c:v>
                </c:pt>
                <c:pt idx="26">
                  <c:v>0.34006999999999998</c:v>
                </c:pt>
              </c:numCache>
            </c:numRef>
          </c:xVal>
          <c:yVal>
            <c:numRef>
              <c:f>'SAV data'!$S$28:$S$54</c:f>
              <c:numCache>
                <c:formatCode>General</c:formatCode>
                <c:ptCount val="27"/>
                <c:pt idx="0">
                  <c:v>4.6602729074694089</c:v>
                </c:pt>
                <c:pt idx="1">
                  <c:v>5.3753479413788181</c:v>
                </c:pt>
                <c:pt idx="2">
                  <c:v>5.3920700987733987</c:v>
                </c:pt>
                <c:pt idx="3">
                  <c:v>5.9506757785357882</c:v>
                </c:pt>
                <c:pt idx="4">
                  <c:v>5.8118583354363746</c:v>
                </c:pt>
                <c:pt idx="5">
                  <c:v>6.5904508180187911</c:v>
                </c:pt>
                <c:pt idx="6">
                  <c:v>4.3715211835576033</c:v>
                </c:pt>
                <c:pt idx="7">
                  <c:v>4.8287973360508589</c:v>
                </c:pt>
                <c:pt idx="8">
                  <c:v>5.44231894762311</c:v>
                </c:pt>
                <c:pt idx="9">
                  <c:v>4.9895218016883485</c:v>
                </c:pt>
                <c:pt idx="10">
                  <c:v>5.3386525901956077</c:v>
                </c:pt>
                <c:pt idx="11">
                  <c:v>5.2069780836249899</c:v>
                </c:pt>
                <c:pt idx="12">
                  <c:v>6.2762490919319527</c:v>
                </c:pt>
                <c:pt idx="13">
                  <c:v>4.2583814161937585</c:v>
                </c:pt>
                <c:pt idx="14">
                  <c:v>4.9619051674479948</c:v>
                </c:pt>
                <c:pt idx="15">
                  <c:v>6.0088134199240297</c:v>
                </c:pt>
                <c:pt idx="16">
                  <c:v>5.4869933774513342</c:v>
                </c:pt>
                <c:pt idx="17">
                  <c:v>5.5787330967017255</c:v>
                </c:pt>
                <c:pt idx="18">
                  <c:v>5.7463830580156037</c:v>
                </c:pt>
                <c:pt idx="19">
                  <c:v>6.682393679514913</c:v>
                </c:pt>
                <c:pt idx="20">
                  <c:v>4.3195631795242626</c:v>
                </c:pt>
                <c:pt idx="21">
                  <c:v>4.8811679503722578</c:v>
                </c:pt>
                <c:pt idx="22">
                  <c:v>4.717001713605363</c:v>
                </c:pt>
                <c:pt idx="23">
                  <c:v>5.5622343567022501</c:v>
                </c:pt>
                <c:pt idx="24">
                  <c:v>5.6647307287784772</c:v>
                </c:pt>
                <c:pt idx="25">
                  <c:v>5.6719719305442702</c:v>
                </c:pt>
                <c:pt idx="26">
                  <c:v>6.6050412102954015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8A-4DC0-84E0-D5065A1D5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12431"/>
        <c:axId val="519036447"/>
      </c:scatterChart>
      <c:valAx>
        <c:axId val="394612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36447"/>
        <c:crosses val="autoZero"/>
        <c:crossBetween val="midCat"/>
      </c:valAx>
      <c:valAx>
        <c:axId val="519036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SA:V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2431"/>
        <c:crosses val="autoZero"/>
        <c:crossBetween val="midCat"/>
        <c:majorUnit val="3"/>
        <c:min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cell volume, MG1655 (blue) vs.</a:t>
            </a:r>
            <a:r>
              <a:rPr lang="en-US" baseline="0"/>
              <a:t> </a:t>
            </a:r>
            <a:r>
              <a:rPr lang="en-US"/>
              <a:t> NCM3722 (red)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587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069716731037218"/>
                  <c:y val="9.13874490945836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data'!$H$28:$H$54</c:f>
              <c:numCache>
                <c:formatCode>General</c:formatCode>
                <c:ptCount val="27"/>
                <c:pt idx="0">
                  <c:v>1.7854000000000001</c:v>
                </c:pt>
                <c:pt idx="1">
                  <c:v>1.0818000000000001</c:v>
                </c:pt>
                <c:pt idx="2">
                  <c:v>0.83287</c:v>
                </c:pt>
                <c:pt idx="3">
                  <c:v>0.73617999999999995</c:v>
                </c:pt>
                <c:pt idx="4">
                  <c:v>0.69244000000000006</c:v>
                </c:pt>
                <c:pt idx="5">
                  <c:v>0.31270999999999999</c:v>
                </c:pt>
                <c:pt idx="6">
                  <c:v>1.7662</c:v>
                </c:pt>
                <c:pt idx="7">
                  <c:v>1.0637000000000001</c:v>
                </c:pt>
                <c:pt idx="8">
                  <c:v>0.80027999999999999</c:v>
                </c:pt>
                <c:pt idx="9">
                  <c:v>0.82842000000000005</c:v>
                </c:pt>
                <c:pt idx="10">
                  <c:v>0.70977999999999997</c:v>
                </c:pt>
                <c:pt idx="11">
                  <c:v>0.66856000000000004</c:v>
                </c:pt>
                <c:pt idx="12">
                  <c:v>0.44990000000000002</c:v>
                </c:pt>
                <c:pt idx="13">
                  <c:v>1.6540999999999999</c:v>
                </c:pt>
                <c:pt idx="14">
                  <c:v>1.4993000000000001</c:v>
                </c:pt>
                <c:pt idx="15">
                  <c:v>0.72045000000000003</c:v>
                </c:pt>
                <c:pt idx="16">
                  <c:v>1.0653999999999999</c:v>
                </c:pt>
                <c:pt idx="17">
                  <c:v>0.82865999999999995</c:v>
                </c:pt>
                <c:pt idx="18">
                  <c:v>0.75346000000000002</c:v>
                </c:pt>
                <c:pt idx="19">
                  <c:v>0.41311999999999999</c:v>
                </c:pt>
                <c:pt idx="20">
                  <c:v>1.7479</c:v>
                </c:pt>
                <c:pt idx="21">
                  <c:v>1.4982</c:v>
                </c:pt>
                <c:pt idx="22">
                  <c:v>1.3374999999999999</c:v>
                </c:pt>
                <c:pt idx="23">
                  <c:v>1.0379</c:v>
                </c:pt>
                <c:pt idx="24">
                  <c:v>0.79254000000000002</c:v>
                </c:pt>
                <c:pt idx="25">
                  <c:v>0.75654999999999994</c:v>
                </c:pt>
                <c:pt idx="26">
                  <c:v>0.34006999999999998</c:v>
                </c:pt>
              </c:numCache>
            </c:numRef>
          </c:xVal>
          <c:yVal>
            <c:numRef>
              <c:f>'SAV data'!$P$28:$P$54</c:f>
              <c:numCache>
                <c:formatCode>General</c:formatCode>
                <c:ptCount val="27"/>
                <c:pt idx="0">
                  <c:v>2.93631169088134</c:v>
                </c:pt>
                <c:pt idx="1">
                  <c:v>1.2697542715996242</c:v>
                </c:pt>
                <c:pt idx="2">
                  <c:v>1.3808102633112473</c:v>
                </c:pt>
                <c:pt idx="3">
                  <c:v>0.9982521221550491</c:v>
                </c:pt>
                <c:pt idx="4">
                  <c:v>1.1230631923911001</c:v>
                </c:pt>
                <c:pt idx="5">
                  <c:v>0.7211930979721406</c:v>
                </c:pt>
                <c:pt idx="6">
                  <c:v>3.3980402456819658</c:v>
                </c:pt>
                <c:pt idx="7">
                  <c:v>1.6905801787813983</c:v>
                </c:pt>
                <c:pt idx="8">
                  <c:v>1.4107807262367951</c:v>
                </c:pt>
                <c:pt idx="9">
                  <c:v>1.6687090329503398</c:v>
                </c:pt>
                <c:pt idx="10">
                  <c:v>1.3496501455840184</c:v>
                </c:pt>
                <c:pt idx="11">
                  <c:v>1.4724244530452251</c:v>
                </c:pt>
                <c:pt idx="12">
                  <c:v>0.89281396245462363</c:v>
                </c:pt>
                <c:pt idx="13">
                  <c:v>3.8035371408973453</c:v>
                </c:pt>
                <c:pt idx="14">
                  <c:v>2.7524103738814834</c:v>
                </c:pt>
                <c:pt idx="15">
                  <c:v>1.04191681449133</c:v>
                </c:pt>
                <c:pt idx="16">
                  <c:v>1.4584592123851123</c:v>
                </c:pt>
                <c:pt idx="17">
                  <c:v>1.1808364823573874</c:v>
                </c:pt>
                <c:pt idx="18">
                  <c:v>1.232584924515272</c:v>
                </c:pt>
                <c:pt idx="19">
                  <c:v>0.76217199896695098</c:v>
                </c:pt>
                <c:pt idx="20">
                  <c:v>3.5989801028242332</c:v>
                </c:pt>
                <c:pt idx="21">
                  <c:v>2.8094725432084657</c:v>
                </c:pt>
                <c:pt idx="22">
                  <c:v>2.7573147368349962</c:v>
                </c:pt>
                <c:pt idx="23">
                  <c:v>1.4273109928124128</c:v>
                </c:pt>
                <c:pt idx="24">
                  <c:v>1.159212718973494</c:v>
                </c:pt>
                <c:pt idx="25">
                  <c:v>1.2462078171324318</c:v>
                </c:pt>
                <c:pt idx="26">
                  <c:v>0.83581517978645581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1-48D1-92DD-686A46330B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15875">
                <a:solidFill>
                  <a:srgbClr val="C00000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54288163674021"/>
                  <c:y val="0.37195868413231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data'!$H$61:$H$85</c:f>
              <c:numCache>
                <c:formatCode>General</c:formatCode>
                <c:ptCount val="25"/>
                <c:pt idx="0">
                  <c:v>2.0023</c:v>
                </c:pt>
                <c:pt idx="1">
                  <c:v>1.9521999999999999</c:v>
                </c:pt>
                <c:pt idx="2">
                  <c:v>0.75155000000000005</c:v>
                </c:pt>
                <c:pt idx="3">
                  <c:v>1.0344</c:v>
                </c:pt>
                <c:pt idx="4">
                  <c:v>0.56925999999999999</c:v>
                </c:pt>
                <c:pt idx="5">
                  <c:v>0.75500999999999996</c:v>
                </c:pt>
                <c:pt idx="6">
                  <c:v>1.8144</c:v>
                </c:pt>
                <c:pt idx="7">
                  <c:v>1.8153999999999999</c:v>
                </c:pt>
                <c:pt idx="8">
                  <c:v>1.4587000000000001</c:v>
                </c:pt>
                <c:pt idx="9">
                  <c:v>1.2685999999999999</c:v>
                </c:pt>
                <c:pt idx="10">
                  <c:v>0.88083</c:v>
                </c:pt>
                <c:pt idx="11">
                  <c:v>0.65610999999999997</c:v>
                </c:pt>
                <c:pt idx="12">
                  <c:v>0.59741</c:v>
                </c:pt>
                <c:pt idx="13">
                  <c:v>2.1133000000000002</c:v>
                </c:pt>
                <c:pt idx="14">
                  <c:v>1.8778999999999999</c:v>
                </c:pt>
                <c:pt idx="15">
                  <c:v>1.4313</c:v>
                </c:pt>
                <c:pt idx="16">
                  <c:v>1.2541</c:v>
                </c:pt>
                <c:pt idx="17">
                  <c:v>1.0631999999999999</c:v>
                </c:pt>
                <c:pt idx="18">
                  <c:v>0.75405999999999995</c:v>
                </c:pt>
                <c:pt idx="19">
                  <c:v>0.78903999999999996</c:v>
                </c:pt>
                <c:pt idx="20">
                  <c:v>1.8088</c:v>
                </c:pt>
                <c:pt idx="21">
                  <c:v>1.5663</c:v>
                </c:pt>
                <c:pt idx="22">
                  <c:v>1.1516999999999999</c:v>
                </c:pt>
                <c:pt idx="23">
                  <c:v>1.1026</c:v>
                </c:pt>
                <c:pt idx="24">
                  <c:v>0.62785999999999997</c:v>
                </c:pt>
              </c:numCache>
            </c:numRef>
          </c:xVal>
          <c:yVal>
            <c:numRef>
              <c:f>'SAV data'!$P$61:$P$85</c:f>
              <c:numCache>
                <c:formatCode>General</c:formatCode>
                <c:ptCount val="25"/>
                <c:pt idx="0">
                  <c:v>3.6160499696737953</c:v>
                </c:pt>
                <c:pt idx="1">
                  <c:v>3.0455787412271729</c:v>
                </c:pt>
                <c:pt idx="2">
                  <c:v>0.94584503427961786</c:v>
                </c:pt>
                <c:pt idx="3">
                  <c:v>1.0111843614598683</c:v>
                </c:pt>
                <c:pt idx="4">
                  <c:v>0.62683336476826323</c:v>
                </c:pt>
                <c:pt idx="5">
                  <c:v>0.53640569799940163</c:v>
                </c:pt>
                <c:pt idx="6">
                  <c:v>2.687706351622912</c:v>
                </c:pt>
                <c:pt idx="7">
                  <c:v>2.8316668023786669</c:v>
                </c:pt>
                <c:pt idx="8">
                  <c:v>1.6271365621072542</c:v>
                </c:pt>
                <c:pt idx="9">
                  <c:v>0.82967145530510822</c:v>
                </c:pt>
                <c:pt idx="10">
                  <c:v>0.97372411746842513</c:v>
                </c:pt>
                <c:pt idx="11">
                  <c:v>0.66722540916588335</c:v>
                </c:pt>
                <c:pt idx="12">
                  <c:v>0.61127727470709914</c:v>
                </c:pt>
                <c:pt idx="13">
                  <c:v>3.8880418594949981</c:v>
                </c:pt>
                <c:pt idx="14">
                  <c:v>3.3207058455865885</c:v>
                </c:pt>
                <c:pt idx="15">
                  <c:v>1.9741012268374714</c:v>
                </c:pt>
                <c:pt idx="16">
                  <c:v>1.3281297648667545</c:v>
                </c:pt>
                <c:pt idx="17">
                  <c:v>1.0784344526689826</c:v>
                </c:pt>
                <c:pt idx="18">
                  <c:v>0.59923310682318798</c:v>
                </c:pt>
                <c:pt idx="19">
                  <c:v>0.58419670958876024</c:v>
                </c:pt>
                <c:pt idx="20">
                  <c:v>2.8497547179700446</c:v>
                </c:pt>
                <c:pt idx="21">
                  <c:v>1.671623398654255</c:v>
                </c:pt>
                <c:pt idx="22">
                  <c:v>1.2924728725333514</c:v>
                </c:pt>
                <c:pt idx="23">
                  <c:v>1.0357560805426749</c:v>
                </c:pt>
                <c:pt idx="24">
                  <c:v>0.63096383659476807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1-48D1-92DD-686A46330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2912"/>
        <c:axId val="1537805824"/>
      </c:scatterChart>
      <c:valAx>
        <c:axId val="42462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specific growth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05824"/>
        <c:crosses val="autoZero"/>
        <c:crossBetween val="midCat"/>
      </c:valAx>
      <c:valAx>
        <c:axId val="1537805824"/>
        <c:scaling>
          <c:orientation val="minMax"/>
          <c:max val="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volume (um^3)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2912"/>
        <c:crosses val="autoZero"/>
        <c:crossBetween val="midCat"/>
        <c:majorUnit val="1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MG cell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275153105861766E-2"/>
                  <c:y val="0.32314596092155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('SAV data'!$H$29:$H$33,'SAV data'!$H$29:$H$33,'SAV data'!$H$35:$H$40,'SAV data'!$H$43:$H$47,'SAV data'!$H$51:$H$54)</c:f>
              <c:numCache>
                <c:formatCode>General</c:formatCode>
                <c:ptCount val="25"/>
                <c:pt idx="0">
                  <c:v>1.0818000000000001</c:v>
                </c:pt>
                <c:pt idx="1">
                  <c:v>0.83287</c:v>
                </c:pt>
                <c:pt idx="2">
                  <c:v>0.73617999999999995</c:v>
                </c:pt>
                <c:pt idx="3">
                  <c:v>0.69244000000000006</c:v>
                </c:pt>
                <c:pt idx="4">
                  <c:v>0.31270999999999999</c:v>
                </c:pt>
                <c:pt idx="5">
                  <c:v>1.0818000000000001</c:v>
                </c:pt>
                <c:pt idx="6">
                  <c:v>0.83287</c:v>
                </c:pt>
                <c:pt idx="7">
                  <c:v>0.73617999999999995</c:v>
                </c:pt>
                <c:pt idx="8">
                  <c:v>0.69244000000000006</c:v>
                </c:pt>
                <c:pt idx="9">
                  <c:v>0.31270999999999999</c:v>
                </c:pt>
                <c:pt idx="10">
                  <c:v>1.0637000000000001</c:v>
                </c:pt>
                <c:pt idx="11">
                  <c:v>0.80027999999999999</c:v>
                </c:pt>
                <c:pt idx="12">
                  <c:v>0.82842000000000005</c:v>
                </c:pt>
                <c:pt idx="13">
                  <c:v>0.70977999999999997</c:v>
                </c:pt>
                <c:pt idx="14">
                  <c:v>0.66856000000000004</c:v>
                </c:pt>
                <c:pt idx="15">
                  <c:v>0.44990000000000002</c:v>
                </c:pt>
                <c:pt idx="16">
                  <c:v>0.72045000000000003</c:v>
                </c:pt>
                <c:pt idx="17">
                  <c:v>1.0653999999999999</c:v>
                </c:pt>
                <c:pt idx="18">
                  <c:v>0.82865999999999995</c:v>
                </c:pt>
                <c:pt idx="19">
                  <c:v>0.75346000000000002</c:v>
                </c:pt>
                <c:pt idx="20">
                  <c:v>0.41311999999999999</c:v>
                </c:pt>
                <c:pt idx="21">
                  <c:v>1.0379</c:v>
                </c:pt>
                <c:pt idx="22">
                  <c:v>0.79254000000000002</c:v>
                </c:pt>
                <c:pt idx="23">
                  <c:v>0.75654999999999994</c:v>
                </c:pt>
                <c:pt idx="24">
                  <c:v>0.34006999999999998</c:v>
                </c:pt>
              </c:numCache>
            </c:numRef>
          </c:xVal>
          <c:yVal>
            <c:numRef>
              <c:f>('SAV data'!$J$29:$J$33,'SAV data'!$J$29:$J$33,'SAV data'!$J$35:$J$40,'SAV data'!$J$43:$J$47,'SAV data'!$J$51:$J$54)</c:f>
              <c:numCache>
                <c:formatCode>General</c:formatCode>
                <c:ptCount val="25"/>
                <c:pt idx="0">
                  <c:v>2.6105</c:v>
                </c:pt>
                <c:pt idx="1">
                  <c:v>2.8948999999999998</c:v>
                </c:pt>
                <c:pt idx="2">
                  <c:v>2.5390999999999999</c:v>
                </c:pt>
                <c:pt idx="3">
                  <c:v>2.7418999999999998</c:v>
                </c:pt>
                <c:pt idx="4">
                  <c:v>2.2441</c:v>
                </c:pt>
                <c:pt idx="5">
                  <c:v>2.6105</c:v>
                </c:pt>
                <c:pt idx="6">
                  <c:v>2.8948999999999998</c:v>
                </c:pt>
                <c:pt idx="7">
                  <c:v>2.5390999999999999</c:v>
                </c:pt>
                <c:pt idx="8">
                  <c:v>2.7418999999999998</c:v>
                </c:pt>
                <c:pt idx="9">
                  <c:v>2.2441</c:v>
                </c:pt>
                <c:pt idx="10">
                  <c:v>2.7888000000000002</c:v>
                </c:pt>
                <c:pt idx="11">
                  <c:v>3.0318999999999998</c:v>
                </c:pt>
                <c:pt idx="12">
                  <c:v>2.9779</c:v>
                </c:pt>
                <c:pt idx="13">
                  <c:v>2.7536999999999998</c:v>
                </c:pt>
                <c:pt idx="14">
                  <c:v>2.8628</c:v>
                </c:pt>
                <c:pt idx="15">
                  <c:v>2.5424000000000002</c:v>
                </c:pt>
                <c:pt idx="16">
                  <c:v>2.7275999999999998</c:v>
                </c:pt>
                <c:pt idx="17">
                  <c:v>3.2073</c:v>
                </c:pt>
                <c:pt idx="18">
                  <c:v>2.6301999999999999</c:v>
                </c:pt>
                <c:pt idx="19">
                  <c:v>2.9630000000000001</c:v>
                </c:pt>
                <c:pt idx="20">
                  <c:v>2.4695</c:v>
                </c:pt>
                <c:pt idx="21">
                  <c:v>3.2322000000000002</c:v>
                </c:pt>
                <c:pt idx="22">
                  <c:v>2.6726000000000001</c:v>
                </c:pt>
                <c:pt idx="23">
                  <c:v>2.9089999999999998</c:v>
                </c:pt>
                <c:pt idx="24">
                  <c:v>2.6633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0-44F5-8BF5-FD8B6A6F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68223"/>
        <c:axId val="351854783"/>
      </c:scatterChart>
      <c:valAx>
        <c:axId val="35186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54783"/>
        <c:crosses val="autoZero"/>
        <c:crossBetween val="midCat"/>
      </c:valAx>
      <c:valAx>
        <c:axId val="35185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6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r>
              <a:rPr lang="en-US" sz="1600"/>
              <a:t>titration of MreB (gray, blue) and FtsZ (orange,</a:t>
            </a:r>
            <a:r>
              <a:rPr lang="en-US" sz="1600" baseline="0"/>
              <a:t> yellow)</a:t>
            </a:r>
            <a:endParaRPr lang="en-US" sz="1600"/>
          </a:p>
        </c:rich>
      </c:tx>
      <c:layout>
        <c:manualLayout>
          <c:xMode val="edge"/>
          <c:yMode val="edge"/>
          <c:x val="0.17654427788380556"/>
          <c:y val="2.26043403893286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Aptos Narrow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562337727241796"/>
                  <c:y val="0.12512150786460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Aptos Narrow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MreB FtsZ titration'!$G$5:$G$18</c:f>
              <c:numCache>
                <c:formatCode>General</c:formatCode>
                <c:ptCount val="14"/>
                <c:pt idx="0">
                  <c:v>0.75304000000000004</c:v>
                </c:pt>
                <c:pt idx="1">
                  <c:v>0.77830999999999995</c:v>
                </c:pt>
                <c:pt idx="2">
                  <c:v>0.71421999999999997</c:v>
                </c:pt>
                <c:pt idx="3">
                  <c:v>0.75836999999999999</c:v>
                </c:pt>
                <c:pt idx="4">
                  <c:v>0.71797</c:v>
                </c:pt>
                <c:pt idx="5">
                  <c:v>0.68576999999999999</c:v>
                </c:pt>
                <c:pt idx="6">
                  <c:v>0.69311</c:v>
                </c:pt>
                <c:pt idx="7">
                  <c:v>0.95850000000000002</c:v>
                </c:pt>
                <c:pt idx="8">
                  <c:v>0.90569999999999995</c:v>
                </c:pt>
                <c:pt idx="9">
                  <c:v>0.98509999999999998</c:v>
                </c:pt>
                <c:pt idx="10">
                  <c:v>0.93059999999999998</c:v>
                </c:pt>
                <c:pt idx="11">
                  <c:v>0.94889999999999997</c:v>
                </c:pt>
                <c:pt idx="12">
                  <c:v>0.93230000000000002</c:v>
                </c:pt>
                <c:pt idx="13">
                  <c:v>0.84379999999999999</c:v>
                </c:pt>
              </c:numCache>
            </c:numRef>
          </c:xVal>
          <c:yVal>
            <c:numRef>
              <c:f>'SAV MreB FtsZ titration'!$M$5:$M$18</c:f>
              <c:numCache>
                <c:formatCode>General</c:formatCode>
                <c:ptCount val="14"/>
                <c:pt idx="0">
                  <c:v>5.5598999999999998</c:v>
                </c:pt>
                <c:pt idx="1">
                  <c:v>5.4024999999999999</c:v>
                </c:pt>
                <c:pt idx="2">
                  <c:v>4.8501000000000003</c:v>
                </c:pt>
                <c:pt idx="3">
                  <c:v>4.4240000000000004</c:v>
                </c:pt>
                <c:pt idx="4">
                  <c:v>4.4101999999999997</c:v>
                </c:pt>
                <c:pt idx="5">
                  <c:v>4.391</c:v>
                </c:pt>
                <c:pt idx="6">
                  <c:v>4.0933000000000002</c:v>
                </c:pt>
                <c:pt idx="7">
                  <c:v>5.7744999999999997</c:v>
                </c:pt>
                <c:pt idx="8">
                  <c:v>5.5834999999999999</c:v>
                </c:pt>
                <c:pt idx="9">
                  <c:v>5.6307</c:v>
                </c:pt>
                <c:pt idx="10">
                  <c:v>5.4898999999999996</c:v>
                </c:pt>
                <c:pt idx="11">
                  <c:v>5.5239000000000003</c:v>
                </c:pt>
                <c:pt idx="12">
                  <c:v>5.4638</c:v>
                </c:pt>
                <c:pt idx="13">
                  <c:v>5.6855000000000002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C4-4EEE-9D57-50B3B881A14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205300130952354"/>
                  <c:y val="-0.10043624597082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accent1"/>
                      </a:solidFill>
                      <a:latin typeface="Aptos Narrow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MreB FtsZ titration'!$G$5:$G$18</c:f>
              <c:numCache>
                <c:formatCode>General</c:formatCode>
                <c:ptCount val="14"/>
                <c:pt idx="0">
                  <c:v>0.75304000000000004</c:v>
                </c:pt>
                <c:pt idx="1">
                  <c:v>0.77830999999999995</c:v>
                </c:pt>
                <c:pt idx="2">
                  <c:v>0.71421999999999997</c:v>
                </c:pt>
                <c:pt idx="3">
                  <c:v>0.75836999999999999</c:v>
                </c:pt>
                <c:pt idx="4">
                  <c:v>0.71797</c:v>
                </c:pt>
                <c:pt idx="5">
                  <c:v>0.68576999999999999</c:v>
                </c:pt>
                <c:pt idx="6">
                  <c:v>0.69311</c:v>
                </c:pt>
                <c:pt idx="7">
                  <c:v>0.95850000000000002</c:v>
                </c:pt>
                <c:pt idx="8">
                  <c:v>0.90569999999999995</c:v>
                </c:pt>
                <c:pt idx="9">
                  <c:v>0.98509999999999998</c:v>
                </c:pt>
                <c:pt idx="10">
                  <c:v>0.93059999999999998</c:v>
                </c:pt>
                <c:pt idx="11">
                  <c:v>0.94889999999999997</c:v>
                </c:pt>
                <c:pt idx="12">
                  <c:v>0.93230000000000002</c:v>
                </c:pt>
                <c:pt idx="13">
                  <c:v>0.84379999999999999</c:v>
                </c:pt>
              </c:numCache>
            </c:numRef>
          </c:xVal>
          <c:yVal>
            <c:numRef>
              <c:f>'SAV MreB FtsZ titration'!$H$5:$H$18</c:f>
              <c:numCache>
                <c:formatCode>General</c:formatCode>
                <c:ptCount val="14"/>
                <c:pt idx="0">
                  <c:v>1.5213000000000001</c:v>
                </c:pt>
                <c:pt idx="1">
                  <c:v>1.4322999999999999</c:v>
                </c:pt>
                <c:pt idx="2">
                  <c:v>1.6035999999999999</c:v>
                </c:pt>
                <c:pt idx="3">
                  <c:v>1.6367</c:v>
                </c:pt>
                <c:pt idx="4">
                  <c:v>1.7710999999999999</c:v>
                </c:pt>
                <c:pt idx="5">
                  <c:v>2.4140000000000001</c:v>
                </c:pt>
                <c:pt idx="6">
                  <c:v>2.1425000000000001</c:v>
                </c:pt>
                <c:pt idx="7">
                  <c:v>1.2962</c:v>
                </c:pt>
                <c:pt idx="8">
                  <c:v>1.3207</c:v>
                </c:pt>
                <c:pt idx="9">
                  <c:v>1.5924</c:v>
                </c:pt>
                <c:pt idx="10">
                  <c:v>1.3007</c:v>
                </c:pt>
                <c:pt idx="11">
                  <c:v>1.4876</c:v>
                </c:pt>
                <c:pt idx="12">
                  <c:v>1.6486000000000001</c:v>
                </c:pt>
                <c:pt idx="13">
                  <c:v>1.6800999999999999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C4-4EEE-9D57-50B3B881A140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065103291180599E-3"/>
                  <c:y val="-6.42937109843109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accent2"/>
                      </a:solidFill>
                      <a:latin typeface="Aptos Narrow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MreB FtsZ titration'!$G$19:$G$26</c:f>
              <c:numCache>
                <c:formatCode>General</c:formatCode>
                <c:ptCount val="8"/>
                <c:pt idx="0">
                  <c:v>0.71348999999999996</c:v>
                </c:pt>
                <c:pt idx="1">
                  <c:v>0.73780000000000001</c:v>
                </c:pt>
                <c:pt idx="2">
                  <c:v>0.75053000000000003</c:v>
                </c:pt>
                <c:pt idx="3">
                  <c:v>0.76639999999999997</c:v>
                </c:pt>
                <c:pt idx="4">
                  <c:v>0.73590999999999995</c:v>
                </c:pt>
                <c:pt idx="5">
                  <c:v>0.68476999999999999</c:v>
                </c:pt>
                <c:pt idx="6">
                  <c:v>0.69496000000000002</c:v>
                </c:pt>
                <c:pt idx="7">
                  <c:v>0.70050999999999997</c:v>
                </c:pt>
              </c:numCache>
            </c:numRef>
          </c:xVal>
          <c:yVal>
            <c:numRef>
              <c:f>'SAV MreB FtsZ titration'!$M$19:$M$26</c:f>
              <c:numCache>
                <c:formatCode>General</c:formatCode>
                <c:ptCount val="8"/>
                <c:pt idx="0">
                  <c:v>5.3845000000000001</c:v>
                </c:pt>
                <c:pt idx="1">
                  <c:v>5.3673000000000002</c:v>
                </c:pt>
                <c:pt idx="2">
                  <c:v>5.3723999999999998</c:v>
                </c:pt>
                <c:pt idx="3">
                  <c:v>5.4074</c:v>
                </c:pt>
                <c:pt idx="4">
                  <c:v>5.3663999999999996</c:v>
                </c:pt>
                <c:pt idx="5">
                  <c:v>5.3685999999999998</c:v>
                </c:pt>
                <c:pt idx="6">
                  <c:v>5.4034000000000004</c:v>
                </c:pt>
                <c:pt idx="7">
                  <c:v>5.4238999999999997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9-4ED1-9EC9-60EEF5CD34B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3338818419192474E-3"/>
                  <c:y val="7.41101988292019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accent4"/>
                      </a:solidFill>
                      <a:latin typeface="Aptos Narrow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'SAV MreB FtsZ titration'!$G$19:$G$26</c:f>
              <c:numCache>
                <c:formatCode>General</c:formatCode>
                <c:ptCount val="8"/>
                <c:pt idx="0">
                  <c:v>0.71348999999999996</c:v>
                </c:pt>
                <c:pt idx="1">
                  <c:v>0.73780000000000001</c:v>
                </c:pt>
                <c:pt idx="2">
                  <c:v>0.75053000000000003</c:v>
                </c:pt>
                <c:pt idx="3">
                  <c:v>0.76639999999999997</c:v>
                </c:pt>
                <c:pt idx="4">
                  <c:v>0.73590999999999995</c:v>
                </c:pt>
                <c:pt idx="5">
                  <c:v>0.68476999999999999</c:v>
                </c:pt>
                <c:pt idx="6">
                  <c:v>0.69496000000000002</c:v>
                </c:pt>
                <c:pt idx="7">
                  <c:v>0.70050999999999997</c:v>
                </c:pt>
              </c:numCache>
            </c:numRef>
          </c:xVal>
          <c:yVal>
            <c:numRef>
              <c:f>'SAV MreB FtsZ titration'!$H$19:$H$26</c:f>
              <c:numCache>
                <c:formatCode>General</c:formatCode>
                <c:ptCount val="8"/>
                <c:pt idx="0">
                  <c:v>1.6185</c:v>
                </c:pt>
                <c:pt idx="1">
                  <c:v>1.6294</c:v>
                </c:pt>
                <c:pt idx="2">
                  <c:v>1.7314000000000001</c:v>
                </c:pt>
                <c:pt idx="3">
                  <c:v>1.6839999999999999</c:v>
                </c:pt>
                <c:pt idx="4">
                  <c:v>1.8387</c:v>
                </c:pt>
                <c:pt idx="5">
                  <c:v>1.8085</c:v>
                </c:pt>
                <c:pt idx="6">
                  <c:v>1.8071999999999999</c:v>
                </c:pt>
                <c:pt idx="7">
                  <c:v>1.7292000000000001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A9-4ED1-9EC9-60EEF5CD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590144"/>
        <c:axId val="1384600224"/>
      </c:scatterChart>
      <c:valAx>
        <c:axId val="1384590144"/>
        <c:scaling>
          <c:orientation val="minMax"/>
          <c:max val="1.2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specific growth rate</a:t>
                </a:r>
                <a:r>
                  <a:rPr lang="en-US" baseline="0"/>
                  <a:t> (h</a:t>
                </a:r>
                <a:r>
                  <a:rPr lang="en-US" baseline="30000"/>
                  <a:t>-1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84600224"/>
        <c:crosses val="autoZero"/>
        <c:crossBetween val="midCat"/>
      </c:valAx>
      <c:valAx>
        <c:axId val="1384600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r>
                  <a:rPr lang="en-US"/>
                  <a:t>surface area :  volume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  <a:r>
                  <a:rPr lang="en-US" baseline="0"/>
                  <a:t> </a:t>
                </a:r>
              </a:p>
              <a:p>
                <a:pPr>
                  <a:defRPr/>
                </a:pPr>
                <a:r>
                  <a:rPr lang="en-US"/>
                  <a:t>total cell volume (</a:t>
                </a:r>
                <a:r>
                  <a:rPr lang="en-US">
                    <a:latin typeface="Symbol" panose="05050102010706020507" pitchFamily="18" charset="2"/>
                  </a:rPr>
                  <a:t>m</a:t>
                </a:r>
                <a:r>
                  <a:rPr lang="en-US"/>
                  <a:t>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ptos Narrow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84590144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solidFill>
            <a:schemeClr val="tx1">
              <a:lumMod val="95000"/>
              <a:lumOff val="5000"/>
            </a:schemeClr>
          </a:solidFill>
          <a:latin typeface="Aptos Narrow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https://crossmark.crossref.org/dialog?doi=10.1128%2Fjb.171.7.3740-3745.1989&amp;domain=journals.asm.org&amp;uri_scheme=https%3A&amp;cm_version=v2.0" TargetMode="Externa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23</xdr:row>
      <xdr:rowOff>0</xdr:rowOff>
    </xdr:from>
    <xdr:to>
      <xdr:col>6</xdr:col>
      <xdr:colOff>304800</xdr:colOff>
      <xdr:row>24</xdr:row>
      <xdr:rowOff>66675</xdr:rowOff>
    </xdr:to>
    <xdr:sp macro="" textlink="">
      <xdr:nvSpPr>
        <xdr:cNvPr id="2" name="AutoShape 2" descr="Check for updates on crossmar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90D716-0EAB-4579-ADA9-851175BA7EF1}"/>
            </a:ext>
          </a:extLst>
        </xdr:cNvPr>
        <xdr:cNvSpPr>
          <a:spLocks noChangeAspect="1" noChangeArrowheads="1"/>
        </xdr:cNvSpPr>
      </xdr:nvSpPr>
      <xdr:spPr bwMode="auto">
        <a:xfrm>
          <a:off x="70866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29</xdr:col>
      <xdr:colOff>27622</xdr:colOff>
      <xdr:row>14</xdr:row>
      <xdr:rowOff>120967</xdr:rowOff>
    </xdr:from>
    <xdr:to>
      <xdr:col>36</xdr:col>
      <xdr:colOff>332422</xdr:colOff>
      <xdr:row>26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391A9B-3CA4-433F-8AF7-479FE734B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152400</xdr:colOff>
      <xdr:row>0</xdr:row>
      <xdr:rowOff>9525</xdr:rowOff>
    </xdr:from>
    <xdr:to>
      <xdr:col>35</xdr:col>
      <xdr:colOff>457200</xdr:colOff>
      <xdr:row>14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6E87ED-56FC-8126-2879-16A7C47C9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1</xdr:row>
      <xdr:rowOff>0</xdr:rowOff>
    </xdr:from>
    <xdr:to>
      <xdr:col>4</xdr:col>
      <xdr:colOff>1228727</xdr:colOff>
      <xdr:row>20</xdr:row>
      <xdr:rowOff>4763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43AD46-E6A4-438C-9BF2-F32D1BC32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1</xdr:row>
      <xdr:rowOff>3174</xdr:rowOff>
    </xdr:from>
    <xdr:to>
      <xdr:col>11</xdr:col>
      <xdr:colOff>542925</xdr:colOff>
      <xdr:row>20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C60F58-6926-9065-62FA-1D3EF47C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601980</xdr:colOff>
      <xdr:row>24</xdr:row>
      <xdr:rowOff>19050</xdr:rowOff>
    </xdr:from>
    <xdr:to>
      <xdr:col>36</xdr:col>
      <xdr:colOff>297180</xdr:colOff>
      <xdr:row>37</xdr:row>
      <xdr:rowOff>179070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AF9E1-6063-67D3-5751-C28B830EB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65722</xdr:colOff>
      <xdr:row>2</xdr:row>
      <xdr:rowOff>92392</xdr:rowOff>
    </xdr:from>
    <xdr:to>
      <xdr:col>35</xdr:col>
      <xdr:colOff>1905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31169-78ED-4B1B-BD6D-8DEF25357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cub.2017.03.022" TargetMode="External"/><Relationship Id="rId1" Type="http://schemas.openxmlformats.org/officeDocument/2006/relationships/hyperlink" Target="https://doi.org/10.1016/j.cub.2017.03.022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i.org/10.1016/j.cub.2017.03.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5525-DB5F-45E3-8532-25B0BF8E603F}">
  <dimension ref="A4:G20"/>
  <sheetViews>
    <sheetView tabSelected="1" workbookViewId="0"/>
  </sheetViews>
  <sheetFormatPr defaultRowHeight="15" x14ac:dyDescent="0.25"/>
  <sheetData>
    <row r="4" spans="1:7" ht="18" x14ac:dyDescent="0.25">
      <c r="A4" s="35" t="s">
        <v>54</v>
      </c>
    </row>
    <row r="5" spans="1:7" ht="18" x14ac:dyDescent="0.25">
      <c r="A5" s="35"/>
    </row>
    <row r="6" spans="1:7" ht="18.75" x14ac:dyDescent="0.25">
      <c r="B6" s="36" t="s">
        <v>56</v>
      </c>
    </row>
    <row r="7" spans="1:7" ht="17.25" x14ac:dyDescent="0.25">
      <c r="B7" s="33" t="s">
        <v>99</v>
      </c>
      <c r="C7" s="38"/>
      <c r="D7" s="38"/>
      <c r="E7" s="38"/>
      <c r="F7" s="38"/>
      <c r="G7" s="38"/>
    </row>
    <row r="8" spans="1:7" x14ac:dyDescent="0.25">
      <c r="B8" s="33" t="s">
        <v>0</v>
      </c>
      <c r="C8" s="38"/>
      <c r="D8" s="38"/>
      <c r="E8" s="38"/>
      <c r="F8" s="38"/>
      <c r="G8" s="38"/>
    </row>
    <row r="9" spans="1:7" x14ac:dyDescent="0.25">
      <c r="B9" s="34" t="s">
        <v>52</v>
      </c>
      <c r="C9" s="38"/>
      <c r="D9" s="38"/>
      <c r="E9" s="38"/>
      <c r="F9" s="38"/>
      <c r="G9" s="38"/>
    </row>
    <row r="10" spans="1:7" s="33" customFormat="1" ht="18.75" customHeight="1" x14ac:dyDescent="0.25">
      <c r="B10" s="34" t="s">
        <v>100</v>
      </c>
      <c r="C10" s="38"/>
      <c r="D10" s="39"/>
      <c r="E10" s="39"/>
      <c r="F10" s="39"/>
      <c r="G10" s="39"/>
    </row>
    <row r="11" spans="1:7" x14ac:dyDescent="0.25">
      <c r="B11" s="34" t="s">
        <v>101</v>
      </c>
      <c r="C11" s="38"/>
      <c r="D11" s="38"/>
      <c r="E11" s="38"/>
      <c r="F11" s="38"/>
      <c r="G11" s="38"/>
    </row>
    <row r="12" spans="1:7" x14ac:dyDescent="0.25">
      <c r="B12" s="34" t="s">
        <v>102</v>
      </c>
      <c r="C12" s="38"/>
      <c r="D12" s="38"/>
      <c r="E12" s="38"/>
      <c r="F12" s="38"/>
      <c r="G12" s="38"/>
    </row>
    <row r="13" spans="1:7" x14ac:dyDescent="0.25">
      <c r="B13" s="34" t="s">
        <v>59</v>
      </c>
      <c r="C13" s="38"/>
      <c r="D13" s="38"/>
      <c r="E13" s="38"/>
      <c r="F13" s="38"/>
      <c r="G13" s="38"/>
    </row>
    <row r="14" spans="1:7" ht="17.25" x14ac:dyDescent="0.25">
      <c r="B14" s="37" t="s">
        <v>55</v>
      </c>
    </row>
    <row r="16" spans="1:7" x14ac:dyDescent="0.25">
      <c r="B16" s="1" t="s">
        <v>49</v>
      </c>
    </row>
    <row r="17" spans="2:3" x14ac:dyDescent="0.25">
      <c r="C17" s="33" t="s">
        <v>53</v>
      </c>
    </row>
    <row r="18" spans="2:3" x14ac:dyDescent="0.25">
      <c r="C18" t="s">
        <v>0</v>
      </c>
    </row>
    <row r="19" spans="2:3" x14ac:dyDescent="0.25">
      <c r="B19" t="s">
        <v>50</v>
      </c>
      <c r="C19" t="s">
        <v>51</v>
      </c>
    </row>
    <row r="20" spans="2:3" x14ac:dyDescent="0.25">
      <c r="B20" t="s">
        <v>50</v>
      </c>
      <c r="C20" t="s">
        <v>104</v>
      </c>
    </row>
  </sheetData>
  <phoneticPr fontId="1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0EDD-F4E1-422F-8A43-462AFFEE1760}">
  <dimension ref="A4:AJ85"/>
  <sheetViews>
    <sheetView topLeftCell="A44" zoomScaleNormal="100" workbookViewId="0">
      <selection activeCell="C25" sqref="C25"/>
    </sheetView>
  </sheetViews>
  <sheetFormatPr defaultRowHeight="15" x14ac:dyDescent="0.25"/>
  <cols>
    <col min="2" max="2" width="18.28515625" customWidth="1"/>
    <col min="3" max="3" width="18.7109375" customWidth="1"/>
    <col min="4" max="5" width="22.5703125" customWidth="1"/>
    <col min="6" max="6" width="15" customWidth="1"/>
    <col min="7" max="9" width="14.85546875" customWidth="1"/>
    <col min="20" max="21" width="12" bestFit="1" customWidth="1"/>
  </cols>
  <sheetData>
    <row r="4" spans="1:11" x14ac:dyDescent="0.25">
      <c r="A4" s="1"/>
      <c r="C4" s="3"/>
    </row>
    <row r="5" spans="1:11" x14ac:dyDescent="0.25"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C6" s="5"/>
      <c r="D6" s="6"/>
      <c r="E6" s="6"/>
    </row>
    <row r="7" spans="1:11" x14ac:dyDescent="0.25">
      <c r="C7" s="5"/>
      <c r="D7" s="6"/>
      <c r="E7" s="6"/>
    </row>
    <row r="8" spans="1:11" x14ac:dyDescent="0.25">
      <c r="C8" s="5"/>
      <c r="D8" s="6"/>
      <c r="E8" s="6"/>
    </row>
    <row r="9" spans="1:11" x14ac:dyDescent="0.25">
      <c r="C9" s="5"/>
      <c r="D9" s="6"/>
      <c r="E9" s="6"/>
    </row>
    <row r="10" spans="1:11" x14ac:dyDescent="0.25">
      <c r="C10" s="5"/>
      <c r="D10" s="6"/>
      <c r="E10" s="6"/>
    </row>
    <row r="11" spans="1:11" x14ac:dyDescent="0.25">
      <c r="C11" s="5"/>
      <c r="D11" s="6"/>
      <c r="E11" s="6"/>
    </row>
    <row r="12" spans="1:11" x14ac:dyDescent="0.25">
      <c r="C12" s="5"/>
      <c r="D12" s="6"/>
      <c r="E12" s="6"/>
    </row>
    <row r="13" spans="1:11" x14ac:dyDescent="0.25">
      <c r="C13" s="5"/>
      <c r="D13" s="6"/>
      <c r="E13" s="6"/>
    </row>
    <row r="14" spans="1:11" x14ac:dyDescent="0.25">
      <c r="C14" s="5"/>
      <c r="D14" s="6"/>
      <c r="E14" s="6"/>
    </row>
    <row r="15" spans="1:11" x14ac:dyDescent="0.25">
      <c r="C15" s="5"/>
      <c r="D15" s="6"/>
      <c r="E15" s="6"/>
    </row>
    <row r="16" spans="1:11" x14ac:dyDescent="0.25">
      <c r="C16" s="5"/>
      <c r="D16" s="6"/>
      <c r="E16" s="6"/>
    </row>
    <row r="17" spans="1:23" x14ac:dyDescent="0.25">
      <c r="C17" s="5"/>
      <c r="D17" s="6"/>
      <c r="E17" s="6"/>
    </row>
    <row r="18" spans="1:23" x14ac:dyDescent="0.25">
      <c r="C18" s="5"/>
      <c r="D18" s="6"/>
      <c r="E18" s="6"/>
    </row>
    <row r="19" spans="1:23" x14ac:dyDescent="0.25">
      <c r="C19" s="5"/>
      <c r="D19" s="6"/>
      <c r="E19" s="6"/>
      <c r="O19" t="s">
        <v>0</v>
      </c>
      <c r="P19" t="s">
        <v>0</v>
      </c>
    </row>
    <row r="20" spans="1:23" x14ac:dyDescent="0.25">
      <c r="C20" s="5"/>
      <c r="D20" s="6"/>
      <c r="E20" s="6"/>
    </row>
    <row r="21" spans="1:23" x14ac:dyDescent="0.25">
      <c r="C21" s="5"/>
      <c r="D21" s="6"/>
      <c r="E21" s="6"/>
    </row>
    <row r="24" spans="1:23" ht="18.75" x14ac:dyDescent="0.3">
      <c r="A24" s="31" t="s">
        <v>1</v>
      </c>
    </row>
    <row r="25" spans="1:23" x14ac:dyDescent="0.25">
      <c r="A25" s="1" t="s">
        <v>5</v>
      </c>
      <c r="C25" s="2" t="s">
        <v>6</v>
      </c>
      <c r="F25" s="2"/>
    </row>
    <row r="26" spans="1:23" x14ac:dyDescent="0.25">
      <c r="F26" s="2"/>
    </row>
    <row r="27" spans="1:23" ht="18.75" thickBot="1" x14ac:dyDescent="0.3">
      <c r="B27" s="7" t="s">
        <v>7</v>
      </c>
      <c r="C27" s="7" t="s">
        <v>8</v>
      </c>
      <c r="D27" s="8" t="s">
        <v>9</v>
      </c>
      <c r="E27" s="8" t="s">
        <v>10</v>
      </c>
      <c r="F27" s="8" t="s">
        <v>11</v>
      </c>
      <c r="G27" s="9" t="s">
        <v>12</v>
      </c>
      <c r="H27" s="8" t="s">
        <v>13</v>
      </c>
      <c r="I27" s="8" t="s">
        <v>14</v>
      </c>
      <c r="J27" s="8" t="s">
        <v>15</v>
      </c>
      <c r="K27" s="8" t="s">
        <v>16</v>
      </c>
      <c r="L27" s="8" t="s">
        <v>17</v>
      </c>
      <c r="M27" s="8" t="s">
        <v>18</v>
      </c>
      <c r="N27" s="8" t="s">
        <v>19</v>
      </c>
      <c r="P27" s="4" t="s">
        <v>3</v>
      </c>
      <c r="Q27" s="4" t="s">
        <v>4</v>
      </c>
      <c r="R27" s="4"/>
      <c r="S27" s="4" t="s">
        <v>2</v>
      </c>
      <c r="T27" s="4" t="s">
        <v>58</v>
      </c>
      <c r="U27" s="4" t="s">
        <v>57</v>
      </c>
      <c r="V27" s="26"/>
      <c r="W27" s="4"/>
    </row>
    <row r="28" spans="1:23" ht="15.75" x14ac:dyDescent="0.25">
      <c r="B28" s="10" t="s">
        <v>20</v>
      </c>
      <c r="C28" s="10" t="s">
        <v>21</v>
      </c>
      <c r="D28" s="11" t="s">
        <v>1</v>
      </c>
      <c r="E28" s="10" t="s">
        <v>22</v>
      </c>
      <c r="F28" s="11" t="s">
        <v>23</v>
      </c>
      <c r="G28" s="12" t="s">
        <v>24</v>
      </c>
      <c r="H28" s="11">
        <v>1.7854000000000001</v>
      </c>
      <c r="I28" s="11">
        <v>2.8416999999999999</v>
      </c>
      <c r="J28" s="11">
        <v>4.7504999999999997</v>
      </c>
      <c r="K28" s="11">
        <v>0.91737000000000002</v>
      </c>
      <c r="L28" s="11">
        <v>5.1783999999999999</v>
      </c>
      <c r="M28" s="11">
        <v>13.691000000000001</v>
      </c>
      <c r="N28" s="11">
        <v>4.8178999999999998</v>
      </c>
      <c r="P28">
        <f>(4/3)*3.14*((K28/2)^3) + 3.14*((K28/2)^2)*(J28-K28)</f>
        <v>2.93631169088134</v>
      </c>
      <c r="Q28">
        <f>(4*3.14*(K28/2)^2)+(3.14*K28*(J28-K28))</f>
        <v>13.684013820899999</v>
      </c>
      <c r="S28">
        <f t="shared" ref="S28:S54" si="0">Q28/P28</f>
        <v>4.6602729074694089</v>
      </c>
      <c r="T28">
        <f>I28*1.1*(10^-12)</f>
        <v>3.1258699999999999E-12</v>
      </c>
      <c r="W28" s="18"/>
    </row>
    <row r="29" spans="1:23" ht="15.75" x14ac:dyDescent="0.25">
      <c r="B29" s="13"/>
      <c r="C29" s="13"/>
      <c r="D29" s="13"/>
      <c r="E29" s="10" t="s">
        <v>25</v>
      </c>
      <c r="F29" s="10"/>
      <c r="G29" s="13"/>
      <c r="H29" s="11">
        <v>1.0818000000000001</v>
      </c>
      <c r="I29" s="11">
        <v>1.1972</v>
      </c>
      <c r="J29" s="11">
        <v>2.6105</v>
      </c>
      <c r="K29" s="11">
        <v>0.83267000000000002</v>
      </c>
      <c r="L29" s="11">
        <v>3.1351</v>
      </c>
      <c r="M29" s="11">
        <v>6.8288000000000002</v>
      </c>
      <c r="N29" s="11">
        <v>5.7039999999999997</v>
      </c>
      <c r="P29">
        <f t="shared" ref="P29:P54" si="1">(4/3)*3.14*((K29/2)^3) + 3.14*((K29/2)^2)*(J29-K29)</f>
        <v>1.2697542715996242</v>
      </c>
      <c r="Q29">
        <f>(4*3.14*(K29/2)^2)+(3.14*K29*(J29-K29))</f>
        <v>6.8253710099000005</v>
      </c>
      <c r="S29">
        <f t="shared" si="0"/>
        <v>5.3753479413788181</v>
      </c>
      <c r="T29">
        <f t="shared" ref="T29:T54" si="2">I29*1.1*(10^-12)</f>
        <v>1.31692E-12</v>
      </c>
      <c r="U29">
        <f>1/(0.75*T29)</f>
        <v>1012463424758.7806</v>
      </c>
      <c r="W29" s="18"/>
    </row>
    <row r="30" spans="1:23" ht="15.75" x14ac:dyDescent="0.25">
      <c r="B30" s="13"/>
      <c r="C30" s="13"/>
      <c r="D30" s="13"/>
      <c r="E30" s="10" t="s">
        <v>26</v>
      </c>
      <c r="F30" s="10"/>
      <c r="G30" s="13"/>
      <c r="H30" s="11">
        <v>0.83287</v>
      </c>
      <c r="I30" s="11">
        <v>1.3070999999999999</v>
      </c>
      <c r="J30" s="11">
        <v>2.8948999999999998</v>
      </c>
      <c r="K30" s="11">
        <v>0.81908000000000003</v>
      </c>
      <c r="L30" s="11">
        <v>3.5343</v>
      </c>
      <c r="M30" s="11">
        <v>7.4492000000000003</v>
      </c>
      <c r="N30" s="11">
        <v>5.6989999999999998</v>
      </c>
      <c r="P30">
        <f t="shared" si="1"/>
        <v>1.3808102633112473</v>
      </c>
      <c r="Q30">
        <f t="shared" ref="Q30:Q54" si="3">(4*3.14*(K30/2)^2)+(3.14*K30*(J30-K30))</f>
        <v>7.4454257328800004</v>
      </c>
      <c r="S30">
        <f t="shared" si="0"/>
        <v>5.3920700987733987</v>
      </c>
      <c r="T30">
        <f t="shared" si="2"/>
        <v>1.4378099999999999E-12</v>
      </c>
      <c r="U30">
        <f t="shared" ref="U30:U33" si="4">1/(0.75*T30)</f>
        <v>927336249805.83899</v>
      </c>
      <c r="W30" s="18"/>
    </row>
    <row r="31" spans="1:23" ht="15.75" x14ac:dyDescent="0.25">
      <c r="B31" s="13"/>
      <c r="C31" s="13"/>
      <c r="D31" s="13"/>
      <c r="E31" s="11" t="s">
        <v>27</v>
      </c>
      <c r="F31" s="13"/>
      <c r="G31" s="13"/>
      <c r="H31" s="11">
        <v>0.73617999999999995</v>
      </c>
      <c r="I31" s="11">
        <v>0.94738</v>
      </c>
      <c r="J31" s="11">
        <v>2.5390999999999999</v>
      </c>
      <c r="K31" s="11">
        <v>0.74507000000000001</v>
      </c>
      <c r="L31" s="11">
        <v>3.4079000000000002</v>
      </c>
      <c r="M31" s="11">
        <v>5.9432999999999998</v>
      </c>
      <c r="N31" s="11">
        <v>6.2733999999999996</v>
      </c>
      <c r="P31">
        <f t="shared" si="1"/>
        <v>0.9982521221550491</v>
      </c>
      <c r="Q31">
        <f t="shared" si="3"/>
        <v>5.94027472418</v>
      </c>
      <c r="S31">
        <f t="shared" si="0"/>
        <v>5.9506757785357882</v>
      </c>
      <c r="T31">
        <f t="shared" si="2"/>
        <v>1.0421180000000001E-12</v>
      </c>
      <c r="U31">
        <f t="shared" si="4"/>
        <v>1279445641792.3242</v>
      </c>
      <c r="W31" s="18"/>
    </row>
    <row r="32" spans="1:23" ht="15.75" x14ac:dyDescent="0.25">
      <c r="B32" s="13"/>
      <c r="C32" s="13"/>
      <c r="D32" s="13"/>
      <c r="E32" s="10" t="s">
        <v>28</v>
      </c>
      <c r="F32" s="10"/>
      <c r="G32" s="13"/>
      <c r="H32" s="11">
        <v>0.69244000000000006</v>
      </c>
      <c r="I32" s="11">
        <v>1.0629</v>
      </c>
      <c r="J32" s="11">
        <v>2.7418999999999998</v>
      </c>
      <c r="K32" s="11">
        <v>0.75812000000000002</v>
      </c>
      <c r="L32" s="11">
        <v>3.6166999999999998</v>
      </c>
      <c r="M32" s="11">
        <v>6.5304000000000002</v>
      </c>
      <c r="N32" s="11">
        <v>6.1439000000000004</v>
      </c>
      <c r="P32">
        <f t="shared" si="1"/>
        <v>1.1230631923911001</v>
      </c>
      <c r="Q32">
        <f t="shared" si="3"/>
        <v>6.5270841759199998</v>
      </c>
      <c r="S32">
        <f t="shared" si="0"/>
        <v>5.8118583354363746</v>
      </c>
      <c r="T32">
        <f t="shared" si="2"/>
        <v>1.16919E-12</v>
      </c>
      <c r="U32">
        <f t="shared" si="4"/>
        <v>1140390640814.011</v>
      </c>
      <c r="W32" s="18"/>
    </row>
    <row r="33" spans="2:23" ht="16.5" thickBot="1" x14ac:dyDescent="0.3">
      <c r="B33" s="14"/>
      <c r="C33" s="14"/>
      <c r="D33" s="14"/>
      <c r="E33" s="15" t="s">
        <v>29</v>
      </c>
      <c r="F33" s="15"/>
      <c r="G33" s="16"/>
      <c r="H33" s="14">
        <v>0.31270999999999999</v>
      </c>
      <c r="I33" s="14">
        <v>0.68301999999999996</v>
      </c>
      <c r="J33" s="14">
        <v>2.2441</v>
      </c>
      <c r="K33" s="14">
        <v>0.67452000000000001</v>
      </c>
      <c r="L33" s="14">
        <v>3.327</v>
      </c>
      <c r="M33" s="14">
        <v>4.7553999999999998</v>
      </c>
      <c r="N33" s="14">
        <v>6.9622999999999999</v>
      </c>
      <c r="P33">
        <f t="shared" si="1"/>
        <v>0.7211930979721406</v>
      </c>
      <c r="Q33">
        <f t="shared" si="3"/>
        <v>4.7529876424799999</v>
      </c>
      <c r="S33">
        <f t="shared" si="0"/>
        <v>6.5904508180187911</v>
      </c>
      <c r="T33">
        <f t="shared" si="2"/>
        <v>7.5132200000000002E-13</v>
      </c>
      <c r="U33">
        <f t="shared" si="4"/>
        <v>1774649661973.6057</v>
      </c>
      <c r="W33" s="18"/>
    </row>
    <row r="34" spans="2:23" ht="15.75" x14ac:dyDescent="0.25">
      <c r="B34" s="10" t="s">
        <v>30</v>
      </c>
      <c r="C34" s="10" t="s">
        <v>21</v>
      </c>
      <c r="D34" s="11" t="s">
        <v>1</v>
      </c>
      <c r="E34" s="10" t="s">
        <v>22</v>
      </c>
      <c r="F34" s="11" t="s">
        <v>23</v>
      </c>
      <c r="G34" s="12" t="s">
        <v>24</v>
      </c>
      <c r="H34" s="11">
        <v>1.7662</v>
      </c>
      <c r="I34" s="11">
        <v>3.2759999999999998</v>
      </c>
      <c r="J34" s="11">
        <v>4.8190999999999997</v>
      </c>
      <c r="K34" s="11">
        <v>0.98167000000000004</v>
      </c>
      <c r="L34" s="11">
        <v>4.9090999999999996</v>
      </c>
      <c r="M34" s="11">
        <v>14.862</v>
      </c>
      <c r="N34" s="11">
        <v>4.5366999999999997</v>
      </c>
      <c r="P34">
        <f t="shared" si="1"/>
        <v>3.3980402456819658</v>
      </c>
      <c r="Q34">
        <f t="shared" si="3"/>
        <v>14.854604916579998</v>
      </c>
      <c r="S34">
        <f t="shared" si="0"/>
        <v>4.3715211835576033</v>
      </c>
      <c r="T34">
        <f t="shared" si="2"/>
        <v>3.6036000000000001E-12</v>
      </c>
      <c r="W34" s="18"/>
    </row>
    <row r="35" spans="2:23" ht="15.75" x14ac:dyDescent="0.25">
      <c r="B35" s="13"/>
      <c r="C35" s="13"/>
      <c r="D35" s="13"/>
      <c r="E35" s="10" t="s">
        <v>25</v>
      </c>
      <c r="F35" s="10"/>
      <c r="G35" s="13"/>
      <c r="H35" s="11">
        <v>1.0637000000000001</v>
      </c>
      <c r="I35" s="11">
        <v>1.5763</v>
      </c>
      <c r="J35" s="11">
        <v>2.7888000000000002</v>
      </c>
      <c r="K35" s="11">
        <v>0.93223999999999996</v>
      </c>
      <c r="L35" s="11">
        <v>2.9914999999999998</v>
      </c>
      <c r="M35" s="11">
        <v>8.1676000000000002</v>
      </c>
      <c r="N35" s="11">
        <v>5.1814999999999998</v>
      </c>
      <c r="P35">
        <f t="shared" si="1"/>
        <v>1.6905801787813983</v>
      </c>
      <c r="Q35">
        <f t="shared" si="3"/>
        <v>8.1634690636800009</v>
      </c>
      <c r="S35">
        <f t="shared" si="0"/>
        <v>4.8287973360508589</v>
      </c>
      <c r="T35">
        <f t="shared" si="2"/>
        <v>1.7339300000000001E-12</v>
      </c>
      <c r="U35">
        <f>1/(0.75*T35)</f>
        <v>768966067449.85864</v>
      </c>
      <c r="W35" s="18"/>
    </row>
    <row r="36" spans="2:23" ht="15.75" x14ac:dyDescent="0.25">
      <c r="B36" s="13"/>
      <c r="C36" s="13"/>
      <c r="D36" s="13"/>
      <c r="E36" s="10" t="s">
        <v>31</v>
      </c>
      <c r="F36" s="10"/>
      <c r="G36" s="13"/>
      <c r="H36" s="11">
        <v>0.80027999999999999</v>
      </c>
      <c r="I36" s="11">
        <v>1.3393999999999999</v>
      </c>
      <c r="J36" s="11">
        <v>3.0318999999999998</v>
      </c>
      <c r="K36" s="11">
        <v>0.80649000000000004</v>
      </c>
      <c r="L36" s="11">
        <v>3.7593999999999999</v>
      </c>
      <c r="M36" s="11">
        <v>7.6818</v>
      </c>
      <c r="N36" s="11">
        <v>5.7352999999999996</v>
      </c>
      <c r="P36">
        <f t="shared" si="1"/>
        <v>1.4107807262367951</v>
      </c>
      <c r="Q36">
        <f t="shared" si="3"/>
        <v>7.677918677340001</v>
      </c>
      <c r="S36">
        <f t="shared" si="0"/>
        <v>5.44231894762311</v>
      </c>
      <c r="T36">
        <f t="shared" si="2"/>
        <v>1.4733400000000001E-12</v>
      </c>
      <c r="U36">
        <f t="shared" ref="U36:U40" si="5">1/(0.75*T36)</f>
        <v>904973280663.88831</v>
      </c>
      <c r="W36" s="18"/>
    </row>
    <row r="37" spans="2:23" ht="15.75" x14ac:dyDescent="0.25">
      <c r="B37" s="13"/>
      <c r="C37" s="13"/>
      <c r="D37" s="13"/>
      <c r="E37" s="10" t="s">
        <v>26</v>
      </c>
      <c r="F37" s="10"/>
      <c r="G37" s="13"/>
      <c r="H37" s="11">
        <v>0.82842000000000005</v>
      </c>
      <c r="I37" s="11">
        <v>1.5766</v>
      </c>
      <c r="J37" s="11">
        <v>2.9779</v>
      </c>
      <c r="K37" s="11">
        <v>0.89043000000000005</v>
      </c>
      <c r="L37" s="11">
        <v>3.3443000000000001</v>
      </c>
      <c r="M37" s="11">
        <v>8.3302999999999994</v>
      </c>
      <c r="N37" s="11">
        <v>5.2836999999999996</v>
      </c>
      <c r="P37">
        <f t="shared" si="1"/>
        <v>1.6687090329503398</v>
      </c>
      <c r="Q37">
        <f t="shared" si="3"/>
        <v>8.3260601005800012</v>
      </c>
      <c r="S37">
        <f t="shared" si="0"/>
        <v>4.9895218016883485</v>
      </c>
      <c r="T37">
        <f t="shared" si="2"/>
        <v>1.7342600000000001E-12</v>
      </c>
      <c r="U37">
        <f t="shared" si="5"/>
        <v>768819746366.3656</v>
      </c>
      <c r="W37" s="18"/>
    </row>
    <row r="38" spans="2:23" ht="15.75" x14ac:dyDescent="0.25">
      <c r="B38" s="13"/>
      <c r="C38" s="13"/>
      <c r="D38" s="13"/>
      <c r="E38" s="11" t="s">
        <v>27</v>
      </c>
      <c r="F38" s="13"/>
      <c r="G38" s="13"/>
      <c r="H38" s="11">
        <v>0.70977999999999997</v>
      </c>
      <c r="I38" s="11">
        <v>1.2677</v>
      </c>
      <c r="J38" s="11">
        <v>2.7536999999999998</v>
      </c>
      <c r="K38" s="11">
        <v>0.83331</v>
      </c>
      <c r="L38" s="11">
        <v>3.3045</v>
      </c>
      <c r="M38" s="11">
        <v>7.2089999999999996</v>
      </c>
      <c r="N38" s="11">
        <v>5.6867000000000001</v>
      </c>
      <c r="P38">
        <f t="shared" si="1"/>
        <v>1.3496501455840184</v>
      </c>
      <c r="Q38">
        <f t="shared" si="3"/>
        <v>7.2053132455799993</v>
      </c>
      <c r="S38">
        <f t="shared" si="0"/>
        <v>5.3386525901956077</v>
      </c>
      <c r="T38">
        <f t="shared" si="2"/>
        <v>1.39447E-12</v>
      </c>
      <c r="U38">
        <f t="shared" si="5"/>
        <v>956157775594.55078</v>
      </c>
      <c r="W38" s="18"/>
    </row>
    <row r="39" spans="2:23" ht="15.75" x14ac:dyDescent="0.25">
      <c r="B39" s="11"/>
      <c r="C39" s="11"/>
      <c r="D39" s="11"/>
      <c r="E39" s="10" t="s">
        <v>28</v>
      </c>
      <c r="F39" s="10"/>
      <c r="G39" s="12"/>
      <c r="H39" s="11">
        <v>0.66856000000000004</v>
      </c>
      <c r="I39" s="11">
        <v>1.3869</v>
      </c>
      <c r="J39" s="11">
        <v>2.8628</v>
      </c>
      <c r="K39" s="11">
        <v>0.85289999999999999</v>
      </c>
      <c r="L39" s="11">
        <v>3.3565</v>
      </c>
      <c r="M39" s="11">
        <v>7.6707999999999998</v>
      </c>
      <c r="N39" s="11">
        <v>5.5308999999999999</v>
      </c>
      <c r="P39">
        <f t="shared" si="1"/>
        <v>1.4724244530452251</v>
      </c>
      <c r="Q39">
        <f t="shared" si="3"/>
        <v>7.6668818567999999</v>
      </c>
      <c r="S39">
        <f t="shared" si="0"/>
        <v>5.2069780836249899</v>
      </c>
      <c r="T39">
        <f t="shared" si="2"/>
        <v>1.5255900000000002E-12</v>
      </c>
      <c r="U39">
        <f t="shared" si="5"/>
        <v>873978810383.74219</v>
      </c>
      <c r="W39" s="18"/>
    </row>
    <row r="40" spans="2:23" ht="16.5" thickBot="1" x14ac:dyDescent="0.3">
      <c r="B40" s="14"/>
      <c r="C40" s="14"/>
      <c r="D40" s="14"/>
      <c r="E40" s="15" t="s">
        <v>29</v>
      </c>
      <c r="F40" s="15"/>
      <c r="G40" s="16"/>
      <c r="H40" s="14">
        <v>0.44990000000000002</v>
      </c>
      <c r="I40" s="14">
        <v>0.84411000000000003</v>
      </c>
      <c r="J40" s="14">
        <v>2.5424000000000002</v>
      </c>
      <c r="K40" s="14">
        <v>0.70191999999999999</v>
      </c>
      <c r="L40" s="14">
        <v>3.6221000000000001</v>
      </c>
      <c r="M40" s="14">
        <v>5.6063999999999998</v>
      </c>
      <c r="N40" s="14">
        <v>6.6417000000000002</v>
      </c>
      <c r="P40">
        <f t="shared" si="1"/>
        <v>0.89281396245462363</v>
      </c>
      <c r="Q40">
        <f t="shared" si="3"/>
        <v>5.6035228211200003</v>
      </c>
      <c r="S40">
        <f t="shared" si="0"/>
        <v>6.2762490919319527</v>
      </c>
      <c r="T40">
        <f t="shared" si="2"/>
        <v>9.2852100000000014E-13</v>
      </c>
      <c r="U40">
        <f t="shared" si="5"/>
        <v>1435975420408.7288</v>
      </c>
      <c r="W40" s="18"/>
    </row>
    <row r="41" spans="2:23" ht="15.75" x14ac:dyDescent="0.25">
      <c r="B41" s="10" t="s">
        <v>32</v>
      </c>
      <c r="C41" s="10" t="s">
        <v>21</v>
      </c>
      <c r="D41" s="11" t="s">
        <v>1</v>
      </c>
      <c r="E41" s="10" t="s">
        <v>22</v>
      </c>
      <c r="F41" s="11" t="s">
        <v>23</v>
      </c>
      <c r="G41" s="12" t="s">
        <v>24</v>
      </c>
      <c r="H41" s="11">
        <v>1.6540999999999999</v>
      </c>
      <c r="I41" s="11">
        <v>3.6638000000000002</v>
      </c>
      <c r="J41" s="11">
        <v>5.1330999999999998</v>
      </c>
      <c r="K41" s="11">
        <v>1.0048999999999999</v>
      </c>
      <c r="L41" s="11">
        <v>5.1287000000000003</v>
      </c>
      <c r="M41" s="11">
        <v>16.175000000000001</v>
      </c>
      <c r="N41" s="11">
        <v>4.4532999999999996</v>
      </c>
      <c r="P41">
        <f t="shared" si="1"/>
        <v>3.8035371408973453</v>
      </c>
      <c r="Q41">
        <f t="shared" si="3"/>
        <v>16.196911876599998</v>
      </c>
      <c r="S41">
        <f t="shared" si="0"/>
        <v>4.2583814161937585</v>
      </c>
      <c r="T41">
        <f t="shared" si="2"/>
        <v>4.0301800000000001E-12</v>
      </c>
      <c r="W41" s="18"/>
    </row>
    <row r="42" spans="2:23" ht="15.75" x14ac:dyDescent="0.25">
      <c r="B42" s="13"/>
      <c r="C42" s="13"/>
      <c r="D42" s="13"/>
      <c r="E42" s="10" t="s">
        <v>33</v>
      </c>
      <c r="F42" s="10"/>
      <c r="G42" s="13"/>
      <c r="H42" s="11">
        <v>1.4993000000000001</v>
      </c>
      <c r="I42" s="11">
        <v>2.6674000000000002</v>
      </c>
      <c r="J42" s="11">
        <v>5.0938999999999997</v>
      </c>
      <c r="K42" s="11">
        <v>0.85385</v>
      </c>
      <c r="L42" s="11">
        <v>5.9880000000000004</v>
      </c>
      <c r="M42" s="11">
        <v>13.641999999999999</v>
      </c>
      <c r="N42" s="11">
        <v>5.1715</v>
      </c>
      <c r="P42">
        <f t="shared" si="1"/>
        <v>2.7524103738814834</v>
      </c>
      <c r="Q42">
        <f t="shared" si="3"/>
        <v>13.6571992571</v>
      </c>
      <c r="S42">
        <f t="shared" si="0"/>
        <v>4.9619051674479948</v>
      </c>
      <c r="T42">
        <f t="shared" si="2"/>
        <v>2.9341400000000007E-12</v>
      </c>
      <c r="W42" s="18"/>
    </row>
    <row r="43" spans="2:23" ht="15.75" x14ac:dyDescent="0.25">
      <c r="B43" s="13"/>
      <c r="C43" s="13"/>
      <c r="D43" s="13"/>
      <c r="E43" s="10" t="s">
        <v>34</v>
      </c>
      <c r="F43" s="10"/>
      <c r="G43" s="13"/>
      <c r="H43" s="11">
        <v>0.72045000000000003</v>
      </c>
      <c r="I43" s="11">
        <v>0.98255999999999999</v>
      </c>
      <c r="J43" s="11">
        <v>2.7275999999999998</v>
      </c>
      <c r="K43" s="11">
        <v>0.73099000000000003</v>
      </c>
      <c r="L43" s="11">
        <v>3.7564000000000002</v>
      </c>
      <c r="M43" s="11">
        <v>6.2358000000000002</v>
      </c>
      <c r="N43" s="11">
        <v>6.3967000000000001</v>
      </c>
      <c r="P43">
        <f t="shared" si="1"/>
        <v>1.04191681449133</v>
      </c>
      <c r="Q43">
        <f t="shared" si="3"/>
        <v>6.2606837373599999</v>
      </c>
      <c r="S43">
        <f t="shared" si="0"/>
        <v>6.0088134199240297</v>
      </c>
      <c r="T43">
        <f t="shared" si="2"/>
        <v>1.0808159999999999E-12</v>
      </c>
      <c r="U43">
        <f>1/(0.75*T43)</f>
        <v>1233635820836.6025</v>
      </c>
      <c r="W43" s="18"/>
    </row>
    <row r="44" spans="2:23" ht="15.75" x14ac:dyDescent="0.25">
      <c r="B44" s="13"/>
      <c r="C44" s="13"/>
      <c r="D44" s="13"/>
      <c r="E44" s="10" t="s">
        <v>35</v>
      </c>
      <c r="F44" s="10"/>
      <c r="G44" s="13"/>
      <c r="H44" s="11">
        <v>1.0653999999999999</v>
      </c>
      <c r="I44" s="11">
        <v>1.3865000000000001</v>
      </c>
      <c r="J44" s="11">
        <v>3.2073</v>
      </c>
      <c r="K44" s="11">
        <v>0.79461999999999999</v>
      </c>
      <c r="L44" s="11">
        <v>4.0598999999999998</v>
      </c>
      <c r="M44" s="11">
        <v>7.9821</v>
      </c>
      <c r="N44" s="11">
        <v>5.8106</v>
      </c>
      <c r="P44">
        <f t="shared" si="1"/>
        <v>1.4584592123851123</v>
      </c>
      <c r="Q44">
        <f t="shared" si="3"/>
        <v>8.00255603964</v>
      </c>
      <c r="S44">
        <f t="shared" si="0"/>
        <v>5.4869933774513342</v>
      </c>
      <c r="T44">
        <f t="shared" si="2"/>
        <v>1.5251500000000002E-12</v>
      </c>
      <c r="U44">
        <f t="shared" ref="U44:U47" si="6">1/(0.75*T44)</f>
        <v>874230949961.20593</v>
      </c>
      <c r="W44" s="18"/>
    </row>
    <row r="45" spans="2:23" ht="15.75" x14ac:dyDescent="0.25">
      <c r="B45" s="13"/>
      <c r="C45" s="13"/>
      <c r="D45" s="13"/>
      <c r="E45" s="11" t="s">
        <v>36</v>
      </c>
      <c r="F45" s="13"/>
      <c r="G45" s="13"/>
      <c r="H45" s="11">
        <v>0.82865999999999995</v>
      </c>
      <c r="I45" s="11">
        <v>1.1051</v>
      </c>
      <c r="J45" s="11">
        <v>2.6301999999999999</v>
      </c>
      <c r="K45" s="11">
        <v>0.79764000000000002</v>
      </c>
      <c r="L45" s="11">
        <v>3.3193999999999999</v>
      </c>
      <c r="M45" s="11">
        <v>6.5620000000000003</v>
      </c>
      <c r="N45" s="11">
        <v>5.9816000000000003</v>
      </c>
      <c r="P45">
        <f t="shared" si="1"/>
        <v>1.1808364823573874</v>
      </c>
      <c r="Q45">
        <f t="shared" si="3"/>
        <v>6.5875715659200003</v>
      </c>
      <c r="S45">
        <f t="shared" si="0"/>
        <v>5.5787330967017255</v>
      </c>
      <c r="T45">
        <f t="shared" si="2"/>
        <v>1.2156100000000001E-12</v>
      </c>
      <c r="U45">
        <f t="shared" si="6"/>
        <v>1096843011601.8568</v>
      </c>
      <c r="W45" s="18"/>
    </row>
    <row r="46" spans="2:23" ht="15.75" x14ac:dyDescent="0.25">
      <c r="B46" s="13"/>
      <c r="C46" s="13"/>
      <c r="D46" s="13"/>
      <c r="E46" s="10" t="s">
        <v>37</v>
      </c>
      <c r="F46" s="10"/>
      <c r="G46" s="13"/>
      <c r="H46" s="11">
        <v>0.75346000000000002</v>
      </c>
      <c r="I46" s="11">
        <v>1.1649</v>
      </c>
      <c r="J46" s="11">
        <v>2.9630000000000001</v>
      </c>
      <c r="K46" s="11">
        <v>0.76129000000000002</v>
      </c>
      <c r="L46" s="11">
        <v>3.9213</v>
      </c>
      <c r="M46" s="11">
        <v>7.0529999999999999</v>
      </c>
      <c r="N46" s="11">
        <v>6.0967000000000002</v>
      </c>
      <c r="P46">
        <f t="shared" si="1"/>
        <v>1.232584924515272</v>
      </c>
      <c r="Q46">
        <f t="shared" si="3"/>
        <v>7.082905127800001</v>
      </c>
      <c r="S46">
        <f t="shared" si="0"/>
        <v>5.7463830580156037</v>
      </c>
      <c r="T46">
        <f t="shared" si="2"/>
        <v>1.2813900000000003E-12</v>
      </c>
      <c r="U46">
        <f t="shared" si="6"/>
        <v>1040536708834.4166</v>
      </c>
      <c r="W46" s="18"/>
    </row>
    <row r="47" spans="2:23" ht="16.5" thickBot="1" x14ac:dyDescent="0.3">
      <c r="B47" s="14"/>
      <c r="C47" s="14"/>
      <c r="D47" s="14"/>
      <c r="E47" s="15" t="s">
        <v>38</v>
      </c>
      <c r="F47" s="15"/>
      <c r="G47" s="16"/>
      <c r="H47" s="14">
        <v>0.41311999999999999</v>
      </c>
      <c r="I47" s="14">
        <v>0.71862999999999999</v>
      </c>
      <c r="J47" s="14">
        <v>2.4695</v>
      </c>
      <c r="K47" s="14">
        <v>0.65681999999999996</v>
      </c>
      <c r="L47" s="14">
        <v>3.7926000000000002</v>
      </c>
      <c r="M47" s="14">
        <v>5.0694999999999997</v>
      </c>
      <c r="N47" s="14">
        <v>7.1158999999999999</v>
      </c>
      <c r="P47">
        <f t="shared" si="1"/>
        <v>0.76217199896695098</v>
      </c>
      <c r="Q47">
        <f t="shared" si="3"/>
        <v>5.0931333486000003</v>
      </c>
      <c r="S47">
        <f t="shared" si="0"/>
        <v>6.682393679514913</v>
      </c>
      <c r="T47">
        <f t="shared" si="2"/>
        <v>7.9049300000000001E-13</v>
      </c>
      <c r="U47">
        <f t="shared" si="6"/>
        <v>1686711119938.2324</v>
      </c>
      <c r="W47" s="18"/>
    </row>
    <row r="48" spans="2:23" ht="15.75" x14ac:dyDescent="0.25">
      <c r="B48" s="10" t="s">
        <v>39</v>
      </c>
      <c r="C48" s="10" t="s">
        <v>21</v>
      </c>
      <c r="D48" s="11" t="s">
        <v>1</v>
      </c>
      <c r="E48" s="10" t="s">
        <v>22</v>
      </c>
      <c r="F48" s="11" t="s">
        <v>23</v>
      </c>
      <c r="G48" s="12" t="s">
        <v>24</v>
      </c>
      <c r="H48" s="11">
        <v>1.7479</v>
      </c>
      <c r="I48" s="11">
        <v>3.4662000000000002</v>
      </c>
      <c r="J48" s="11">
        <v>4.9924999999999997</v>
      </c>
      <c r="K48" s="11">
        <v>0.99168000000000001</v>
      </c>
      <c r="L48" s="11">
        <v>5.0532000000000004</v>
      </c>
      <c r="M48" s="11">
        <v>15.529</v>
      </c>
      <c r="N48" s="11">
        <v>4.5221</v>
      </c>
      <c r="P48">
        <f t="shared" si="1"/>
        <v>3.5989801028242332</v>
      </c>
      <c r="Q48">
        <f t="shared" si="3"/>
        <v>15.546021936000002</v>
      </c>
      <c r="S48">
        <f t="shared" si="0"/>
        <v>4.3195631795242626</v>
      </c>
      <c r="T48">
        <f t="shared" si="2"/>
        <v>3.8128200000000003E-12</v>
      </c>
      <c r="W48" s="18"/>
    </row>
    <row r="49" spans="1:36" ht="15.75" x14ac:dyDescent="0.25">
      <c r="B49" s="13"/>
      <c r="C49" s="13"/>
      <c r="D49" s="13"/>
      <c r="E49" s="10" t="s">
        <v>33</v>
      </c>
      <c r="F49" s="10"/>
      <c r="G49" s="13"/>
      <c r="H49" s="11">
        <v>1.4982</v>
      </c>
      <c r="I49" s="11">
        <v>2.7158000000000002</v>
      </c>
      <c r="J49" s="11">
        <v>5.0217999999999998</v>
      </c>
      <c r="K49" s="11">
        <v>0.86968000000000001</v>
      </c>
      <c r="L49" s="11">
        <v>5.8</v>
      </c>
      <c r="M49" s="11">
        <v>13.689</v>
      </c>
      <c r="N49" s="11">
        <v>5.0772000000000004</v>
      </c>
      <c r="P49">
        <f t="shared" si="1"/>
        <v>2.8094725432084657</v>
      </c>
      <c r="Q49">
        <f t="shared" si="3"/>
        <v>13.713507335360001</v>
      </c>
      <c r="S49">
        <f t="shared" si="0"/>
        <v>4.8811679503722578</v>
      </c>
      <c r="T49">
        <f t="shared" si="2"/>
        <v>2.9873800000000001E-12</v>
      </c>
      <c r="V49" s="18"/>
      <c r="W49" s="18"/>
    </row>
    <row r="50" spans="1:36" ht="15.75" x14ac:dyDescent="0.25">
      <c r="B50" s="13"/>
      <c r="C50" s="13"/>
      <c r="D50" s="13"/>
      <c r="E50" s="10" t="s">
        <v>40</v>
      </c>
      <c r="F50" s="10"/>
      <c r="G50" s="13"/>
      <c r="H50" s="11">
        <v>1.3374999999999999</v>
      </c>
      <c r="I50" s="11">
        <v>2.6566999999999998</v>
      </c>
      <c r="J50" s="11">
        <v>4.5602999999999998</v>
      </c>
      <c r="K50" s="11">
        <v>0.9083</v>
      </c>
      <c r="L50" s="11">
        <v>5.0389999999999997</v>
      </c>
      <c r="M50" s="11">
        <v>12.994</v>
      </c>
      <c r="N50" s="11">
        <v>4.9406999999999996</v>
      </c>
      <c r="P50">
        <f t="shared" si="1"/>
        <v>2.7573147368349962</v>
      </c>
      <c r="Q50">
        <f t="shared" si="3"/>
        <v>13.006258338599999</v>
      </c>
      <c r="S50">
        <f t="shared" si="0"/>
        <v>4.717001713605363</v>
      </c>
      <c r="T50">
        <f t="shared" si="2"/>
        <v>2.9223699999999998E-12</v>
      </c>
      <c r="V50" s="18"/>
      <c r="W50" s="18"/>
    </row>
    <row r="51" spans="1:36" ht="15.75" x14ac:dyDescent="0.25">
      <c r="B51" s="13"/>
      <c r="C51" s="13"/>
      <c r="D51" s="13"/>
      <c r="E51" s="10" t="s">
        <v>35</v>
      </c>
      <c r="F51" s="10"/>
      <c r="G51" s="13"/>
      <c r="H51" s="11">
        <v>1.0379</v>
      </c>
      <c r="I51" s="11">
        <v>1.3573</v>
      </c>
      <c r="J51" s="11">
        <v>3.2322000000000002</v>
      </c>
      <c r="K51" s="11">
        <v>0.78224000000000005</v>
      </c>
      <c r="L51" s="11">
        <v>4.1578999999999997</v>
      </c>
      <c r="M51" s="11">
        <v>7.9154</v>
      </c>
      <c r="N51" s="11">
        <v>5.8830999999999998</v>
      </c>
      <c r="P51">
        <f t="shared" si="1"/>
        <v>1.4273109928124128</v>
      </c>
      <c r="Q51">
        <f t="shared" si="3"/>
        <v>7.9390382419200005</v>
      </c>
      <c r="S51">
        <f t="shared" si="0"/>
        <v>5.5622343567022501</v>
      </c>
      <c r="T51">
        <f t="shared" si="2"/>
        <v>1.49303E-12</v>
      </c>
      <c r="U51">
        <f>1/(0.75*T51)</f>
        <v>893038541310.84656</v>
      </c>
      <c r="V51" s="18"/>
      <c r="W51" s="18"/>
    </row>
    <row r="52" spans="1:36" ht="15.75" x14ac:dyDescent="0.25">
      <c r="B52" s="13"/>
      <c r="C52" s="13"/>
      <c r="D52" s="13"/>
      <c r="E52" s="11" t="s">
        <v>36</v>
      </c>
      <c r="F52" s="13"/>
      <c r="G52" s="13"/>
      <c r="H52" s="11">
        <v>0.79254000000000002</v>
      </c>
      <c r="I52" s="11">
        <v>1.0871999999999999</v>
      </c>
      <c r="J52" s="11">
        <v>2.6726000000000001</v>
      </c>
      <c r="K52" s="11">
        <v>0.78249000000000002</v>
      </c>
      <c r="L52" s="11">
        <v>3.4382999999999999</v>
      </c>
      <c r="M52" s="11">
        <v>6.5406000000000004</v>
      </c>
      <c r="N52" s="11">
        <v>6.0576999999999996</v>
      </c>
      <c r="P52">
        <f t="shared" si="1"/>
        <v>1.159212718973494</v>
      </c>
      <c r="Q52">
        <f t="shared" si="3"/>
        <v>6.5666279103600003</v>
      </c>
      <c r="S52">
        <f t="shared" si="0"/>
        <v>5.6647307287784772</v>
      </c>
      <c r="T52">
        <f t="shared" si="2"/>
        <v>1.19592E-12</v>
      </c>
      <c r="U52">
        <f t="shared" ref="U52:U54" si="7">1/(0.75*T52)</f>
        <v>1114901777153.4329</v>
      </c>
      <c r="V52" s="18"/>
      <c r="W52" s="18"/>
    </row>
    <row r="53" spans="1:36" ht="15.75" x14ac:dyDescent="0.25">
      <c r="B53" s="13"/>
      <c r="C53" s="13"/>
      <c r="D53" s="13"/>
      <c r="E53" s="10" t="s">
        <v>37</v>
      </c>
      <c r="F53" s="10"/>
      <c r="G53" s="13"/>
      <c r="H53" s="11">
        <v>0.75654999999999994</v>
      </c>
      <c r="I53" s="11">
        <v>1.1740999999999999</v>
      </c>
      <c r="J53" s="11">
        <v>2.9089999999999998</v>
      </c>
      <c r="K53" s="11">
        <v>0.77383999999999997</v>
      </c>
      <c r="L53" s="11">
        <v>3.7890999999999999</v>
      </c>
      <c r="M53" s="11">
        <v>7.0350999999999999</v>
      </c>
      <c r="N53" s="11">
        <v>6.0328999999999997</v>
      </c>
      <c r="P53">
        <f t="shared" si="1"/>
        <v>1.2462078171324318</v>
      </c>
      <c r="Q53">
        <f t="shared" si="3"/>
        <v>7.0684557583999998</v>
      </c>
      <c r="S53">
        <f t="shared" si="0"/>
        <v>5.6719719305442702</v>
      </c>
      <c r="T53">
        <f t="shared" si="2"/>
        <v>1.2915099999999998E-12</v>
      </c>
      <c r="U53">
        <f t="shared" si="7"/>
        <v>1032383282617.5046</v>
      </c>
      <c r="V53" s="18"/>
      <c r="W53" s="18"/>
    </row>
    <row r="54" spans="1:36" ht="16.5" thickBot="1" x14ac:dyDescent="0.3">
      <c r="B54" s="14"/>
      <c r="C54" s="14"/>
      <c r="D54" s="14"/>
      <c r="E54" s="15" t="s">
        <v>38</v>
      </c>
      <c r="F54" s="15"/>
      <c r="G54" s="16"/>
      <c r="H54" s="14">
        <v>0.34006999999999998</v>
      </c>
      <c r="I54" s="14">
        <v>0.79</v>
      </c>
      <c r="J54" s="14">
        <v>2.6633</v>
      </c>
      <c r="K54" s="14">
        <v>0.66013999999999995</v>
      </c>
      <c r="L54" s="14">
        <v>4.0793999999999997</v>
      </c>
      <c r="M54" s="14">
        <v>5.4889999999999999</v>
      </c>
      <c r="N54" s="14">
        <v>7.0194000000000001</v>
      </c>
      <c r="P54">
        <f t="shared" si="1"/>
        <v>0.83581517978645581</v>
      </c>
      <c r="Q54">
        <f t="shared" si="3"/>
        <v>5.5205937066800006</v>
      </c>
      <c r="S54">
        <f t="shared" si="0"/>
        <v>6.6050412102954015</v>
      </c>
      <c r="T54">
        <f t="shared" si="2"/>
        <v>8.6900000000000013E-13</v>
      </c>
      <c r="U54">
        <f t="shared" si="7"/>
        <v>1534330648254.6985</v>
      </c>
      <c r="V54" s="18"/>
      <c r="W54" s="18"/>
    </row>
    <row r="55" spans="1:36" s="18" customFormat="1" ht="15.75" x14ac:dyDescent="0.25">
      <c r="C55" s="18" t="s">
        <v>41</v>
      </c>
    </row>
    <row r="56" spans="1:36" s="18" customFormat="1" ht="15.75" x14ac:dyDescent="0.25">
      <c r="W56"/>
      <c r="X56"/>
    </row>
    <row r="57" spans="1:36" s="18" customFormat="1" ht="18.75" x14ac:dyDescent="0.3">
      <c r="A57" s="32" t="s">
        <v>43</v>
      </c>
      <c r="W57"/>
      <c r="X57"/>
    </row>
    <row r="58" spans="1:36" s="18" customFormat="1" ht="15.75" x14ac:dyDescent="0.25">
      <c r="A58" s="1" t="s">
        <v>5</v>
      </c>
      <c r="B58"/>
      <c r="C58" s="2" t="s">
        <v>6</v>
      </c>
      <c r="W58"/>
      <c r="X58"/>
    </row>
    <row r="59" spans="1:36" s="27" customFormat="1" ht="16.5" thickBot="1" x14ac:dyDescent="0.3">
      <c r="A59" s="1"/>
      <c r="B59"/>
      <c r="C59" s="2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30"/>
      <c r="V59" s="30"/>
      <c r="W59" s="30"/>
      <c r="X59" s="30"/>
      <c r="Y59" s="30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s="17" customFormat="1" ht="18.75" thickBot="1" x14ac:dyDescent="0.3">
      <c r="A60" s="27"/>
      <c r="B60" s="27" t="s">
        <v>7</v>
      </c>
      <c r="C60" s="27" t="s">
        <v>8</v>
      </c>
      <c r="D60" s="28" t="s">
        <v>9</v>
      </c>
      <c r="E60" s="28" t="s">
        <v>10</v>
      </c>
      <c r="F60" s="28" t="s">
        <v>11</v>
      </c>
      <c r="G60" s="29" t="s">
        <v>12</v>
      </c>
      <c r="H60" s="28" t="s">
        <v>13</v>
      </c>
      <c r="I60" s="28" t="s">
        <v>14</v>
      </c>
      <c r="J60" s="28" t="s">
        <v>15</v>
      </c>
      <c r="K60" s="28" t="s">
        <v>16</v>
      </c>
      <c r="L60" s="28" t="s">
        <v>17</v>
      </c>
      <c r="M60" s="28" t="s">
        <v>18</v>
      </c>
      <c r="N60" s="28" t="s">
        <v>19</v>
      </c>
      <c r="O60" s="30"/>
      <c r="P60" s="4" t="s">
        <v>3</v>
      </c>
      <c r="Q60" s="4" t="s">
        <v>4</v>
      </c>
      <c r="R60" s="30"/>
      <c r="S60" s="4" t="s">
        <v>2</v>
      </c>
      <c r="T60" s="4" t="s">
        <v>58</v>
      </c>
      <c r="U60" s="4" t="s">
        <v>57</v>
      </c>
    </row>
    <row r="61" spans="1:36" s="17" customFormat="1" ht="15.75" x14ac:dyDescent="0.25">
      <c r="B61" s="19" t="s">
        <v>42</v>
      </c>
      <c r="C61" s="19" t="s">
        <v>21</v>
      </c>
      <c r="D61" s="19" t="s">
        <v>43</v>
      </c>
      <c r="E61" s="17" t="s">
        <v>44</v>
      </c>
      <c r="F61" s="17" t="s">
        <v>23</v>
      </c>
      <c r="G61" s="20" t="s">
        <v>24</v>
      </c>
      <c r="H61" s="17">
        <v>2.0023</v>
      </c>
      <c r="I61" s="17">
        <v>3.8086000000000002</v>
      </c>
      <c r="J61" s="17">
        <v>4.3029999999999999</v>
      </c>
      <c r="K61" s="17">
        <v>1.0809</v>
      </c>
      <c r="L61" s="17">
        <v>3.9807999999999999</v>
      </c>
      <c r="M61" s="17">
        <v>14.612</v>
      </c>
      <c r="N61" s="17">
        <v>3.8367</v>
      </c>
      <c r="P61">
        <f>(4/3)*3.14*((K61/2)^3) + 3.14*((K61/2)^2)*(J61-K61)</f>
        <v>3.6160499696737953</v>
      </c>
      <c r="Q61">
        <f>(4*3.14*(K61/2)^2)+(3.14*K61*(J61-K61))</f>
        <v>14.604493878000003</v>
      </c>
      <c r="R61" s="25"/>
      <c r="S61">
        <f t="shared" ref="S61:S85" si="8">Q61/P61</f>
        <v>4.0387975831311529</v>
      </c>
      <c r="T61">
        <f>I61*1.1*(10^-12)</f>
        <v>4.1894600000000006E-12</v>
      </c>
      <c r="U61"/>
    </row>
    <row r="62" spans="1:36" s="17" customFormat="1" ht="15.75" x14ac:dyDescent="0.25">
      <c r="E62" s="19" t="s">
        <v>22</v>
      </c>
      <c r="F62" s="19"/>
      <c r="G62" s="20"/>
      <c r="H62" s="17">
        <v>1.9521999999999999</v>
      </c>
      <c r="I62" s="17">
        <v>2.9365000000000001</v>
      </c>
      <c r="J62" s="17">
        <v>4.2085999999999997</v>
      </c>
      <c r="K62" s="17">
        <v>1.0005999999999999</v>
      </c>
      <c r="L62" s="17">
        <v>4.2060000000000004</v>
      </c>
      <c r="M62" s="17">
        <v>13.23</v>
      </c>
      <c r="N62" s="17">
        <v>4.5053000000000001</v>
      </c>
      <c r="P62">
        <f t="shared" ref="P62:P85" si="9">(4/3)*3.14*((K62/2)^3) + 3.14*((K62/2)^2)*(J62-K62)</f>
        <v>3.0455787412271729</v>
      </c>
      <c r="Q62">
        <f>(4*3.14*(K62/2)^2)+(3.14*K62*(J62-K62))</f>
        <v>13.222933002399998</v>
      </c>
      <c r="R62" s="25"/>
      <c r="S62">
        <f t="shared" si="8"/>
        <v>4.3416815409842284</v>
      </c>
      <c r="T62">
        <f t="shared" ref="T62:T85" si="10">I62*1.1*(10^-12)</f>
        <v>3.2301500000000003E-12</v>
      </c>
      <c r="U62">
        <f>1/(0.75*T62)</f>
        <v>412777528391.35437</v>
      </c>
    </row>
    <row r="63" spans="1:36" s="17" customFormat="1" ht="15.75" x14ac:dyDescent="0.25">
      <c r="E63" s="19" t="s">
        <v>31</v>
      </c>
      <c r="F63" s="19"/>
      <c r="G63" s="20"/>
      <c r="H63" s="17">
        <v>0.75155000000000005</v>
      </c>
      <c r="I63" s="17">
        <v>0.89671999999999996</v>
      </c>
      <c r="J63" s="17">
        <v>2.7008999999999999</v>
      </c>
      <c r="K63" s="17">
        <v>0.69872000000000001</v>
      </c>
      <c r="L63" s="17">
        <v>3.8654999999999999</v>
      </c>
      <c r="M63" s="17">
        <v>5.9287000000000001</v>
      </c>
      <c r="N63" s="17">
        <v>6.6116000000000001</v>
      </c>
      <c r="P63">
        <f t="shared" si="9"/>
        <v>0.94584503427961786</v>
      </c>
      <c r="Q63">
        <f t="shared" ref="Q63:Q85" si="11">(4*3.14*(K63/2)^2)+(3.14*K63*(J63-K63))</f>
        <v>5.9257227427200005</v>
      </c>
      <c r="R63" s="25"/>
      <c r="S63">
        <f t="shared" si="8"/>
        <v>6.265003809247883</v>
      </c>
      <c r="T63">
        <f t="shared" si="10"/>
        <v>9.8639199999999994E-13</v>
      </c>
      <c r="U63">
        <f t="shared" ref="U63:U66" si="12">1/(0.75*T63)</f>
        <v>1351727643100.6472</v>
      </c>
    </row>
    <row r="64" spans="1:36" s="17" customFormat="1" ht="15.75" x14ac:dyDescent="0.25">
      <c r="E64" s="19" t="s">
        <v>28</v>
      </c>
      <c r="F64" s="19"/>
      <c r="G64" s="20"/>
      <c r="H64" s="17">
        <v>1.0344</v>
      </c>
      <c r="I64" s="17">
        <v>0.96492</v>
      </c>
      <c r="J64" s="17">
        <v>2.8449</v>
      </c>
      <c r="K64" s="17">
        <v>0.70242000000000004</v>
      </c>
      <c r="L64" s="17">
        <v>4.0502000000000002</v>
      </c>
      <c r="M64" s="17">
        <v>6.2778999999999998</v>
      </c>
      <c r="N64" s="17">
        <v>6.5061999999999998</v>
      </c>
      <c r="P64">
        <f t="shared" si="9"/>
        <v>1.0111843614598683</v>
      </c>
      <c r="Q64">
        <f t="shared" si="11"/>
        <v>6.2747080261200008</v>
      </c>
      <c r="R64" s="25"/>
      <c r="S64">
        <f t="shared" si="8"/>
        <v>6.2053056448193793</v>
      </c>
      <c r="T64">
        <f t="shared" si="10"/>
        <v>1.061412E-12</v>
      </c>
      <c r="U64">
        <f t="shared" si="12"/>
        <v>1256188297601.0574</v>
      </c>
    </row>
    <row r="65" spans="1:36" s="21" customFormat="1" ht="16.5" thickBot="1" x14ac:dyDescent="0.3">
      <c r="A65" s="17"/>
      <c r="B65" s="17"/>
      <c r="C65" s="17"/>
      <c r="D65" s="17"/>
      <c r="E65" s="19" t="s">
        <v>45</v>
      </c>
      <c r="F65" s="19"/>
      <c r="G65" s="20"/>
      <c r="H65" s="17">
        <v>0.56925999999999999</v>
      </c>
      <c r="I65" s="17">
        <v>0.60028999999999999</v>
      </c>
      <c r="J65" s="17">
        <v>2.4864999999999999</v>
      </c>
      <c r="K65" s="17">
        <v>0.59055000000000002</v>
      </c>
      <c r="L65" s="17">
        <v>4.2106000000000003</v>
      </c>
      <c r="M65" s="17">
        <v>4.6132</v>
      </c>
      <c r="N65" s="17">
        <v>7.6848999999999998</v>
      </c>
      <c r="O65" s="17"/>
      <c r="P65">
        <f t="shared" si="9"/>
        <v>0.62683336476826323</v>
      </c>
      <c r="Q65">
        <f t="shared" si="11"/>
        <v>4.6107840855000006</v>
      </c>
      <c r="R65" s="25"/>
      <c r="S65">
        <f t="shared" si="8"/>
        <v>7.3556775128021172</v>
      </c>
      <c r="T65">
        <f t="shared" si="10"/>
        <v>6.6031899999999999E-13</v>
      </c>
      <c r="U65">
        <f t="shared" si="12"/>
        <v>2019226060939.2329</v>
      </c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</row>
    <row r="66" spans="1:36" s="17" customFormat="1" ht="16.5" thickBot="1" x14ac:dyDescent="0.3">
      <c r="A66" s="21"/>
      <c r="B66" s="21"/>
      <c r="C66" s="21"/>
      <c r="D66" s="21"/>
      <c r="E66" s="22" t="s">
        <v>29</v>
      </c>
      <c r="F66" s="22"/>
      <c r="G66" s="23"/>
      <c r="H66" s="21">
        <v>0.75500999999999996</v>
      </c>
      <c r="I66" s="21">
        <v>0.51746000000000003</v>
      </c>
      <c r="J66" s="21">
        <v>2.3496999999999999</v>
      </c>
      <c r="K66" s="21">
        <v>0.56215000000000004</v>
      </c>
      <c r="L66" s="21">
        <v>4.1798999999999999</v>
      </c>
      <c r="M66" s="21">
        <v>4.1497000000000002</v>
      </c>
      <c r="N66" s="21">
        <v>8.0193999999999992</v>
      </c>
      <c r="P66">
        <f t="shared" si="9"/>
        <v>0.53640569799940163</v>
      </c>
      <c r="Q66">
        <f t="shared" si="11"/>
        <v>4.1475753047000001</v>
      </c>
      <c r="R66" s="25"/>
      <c r="S66">
        <f t="shared" si="8"/>
        <v>7.7321611611676557</v>
      </c>
      <c r="T66">
        <f t="shared" si="10"/>
        <v>5.6920600000000007E-13</v>
      </c>
      <c r="U66">
        <f t="shared" si="12"/>
        <v>2342444270322.7534</v>
      </c>
    </row>
    <row r="67" spans="1:36" s="17" customFormat="1" ht="15.75" x14ac:dyDescent="0.25">
      <c r="B67" s="19" t="s">
        <v>46</v>
      </c>
      <c r="C67" s="19" t="s">
        <v>21</v>
      </c>
      <c r="D67" s="19" t="s">
        <v>43</v>
      </c>
      <c r="E67" s="17" t="s">
        <v>44</v>
      </c>
      <c r="F67" s="17" t="s">
        <v>23</v>
      </c>
      <c r="G67" s="20" t="s">
        <v>24</v>
      </c>
      <c r="H67" s="17">
        <v>1.8144</v>
      </c>
      <c r="I67" s="17">
        <v>2.8519000000000001</v>
      </c>
      <c r="J67" s="17">
        <v>3.7332000000000001</v>
      </c>
      <c r="K67" s="17">
        <v>1.0037</v>
      </c>
      <c r="L67" s="17">
        <v>3.7193999999999998</v>
      </c>
      <c r="M67" s="17">
        <v>11.771000000000001</v>
      </c>
      <c r="N67" s="17">
        <v>4.1275000000000004</v>
      </c>
      <c r="P67">
        <f t="shared" si="9"/>
        <v>2.687706351622912</v>
      </c>
      <c r="Q67">
        <f t="shared" si="11"/>
        <v>11.7656203176</v>
      </c>
      <c r="R67" s="25"/>
      <c r="S67">
        <f t="shared" si="8"/>
        <v>4.3775691159473542</v>
      </c>
      <c r="T67">
        <f t="shared" si="10"/>
        <v>3.1370899999999999E-12</v>
      </c>
      <c r="U67"/>
    </row>
    <row r="68" spans="1:36" s="17" customFormat="1" ht="15.75" x14ac:dyDescent="0.25">
      <c r="E68" s="19" t="s">
        <v>22</v>
      </c>
      <c r="F68" s="19"/>
      <c r="G68" s="20"/>
      <c r="H68" s="17">
        <v>1.8153999999999999</v>
      </c>
      <c r="I68" s="17">
        <v>2.8416000000000001</v>
      </c>
      <c r="J68" s="17">
        <v>3.9131999999999998</v>
      </c>
      <c r="K68" s="17">
        <v>1.004</v>
      </c>
      <c r="L68" s="17">
        <v>3.8978000000000002</v>
      </c>
      <c r="M68" s="17">
        <v>12.342000000000001</v>
      </c>
      <c r="N68" s="17">
        <v>4.3434999999999997</v>
      </c>
      <c r="P68">
        <f t="shared" si="9"/>
        <v>2.8316668023786669</v>
      </c>
      <c r="Q68">
        <f t="shared" si="11"/>
        <v>12.336597792000001</v>
      </c>
      <c r="R68" s="25"/>
      <c r="S68">
        <f t="shared" si="8"/>
        <v>4.3566558684224317</v>
      </c>
      <c r="T68">
        <f t="shared" si="10"/>
        <v>3.1257600000000006E-12</v>
      </c>
      <c r="U68">
        <f>1/(0.75*T68)</f>
        <v>426562926562.92651</v>
      </c>
    </row>
    <row r="69" spans="1:36" s="17" customFormat="1" ht="15.75" x14ac:dyDescent="0.25">
      <c r="E69" s="19" t="s">
        <v>31</v>
      </c>
      <c r="F69" s="19"/>
      <c r="G69" s="20"/>
      <c r="H69" s="17">
        <v>1.4587000000000001</v>
      </c>
      <c r="I69" s="17">
        <v>1.5949</v>
      </c>
      <c r="J69" s="17">
        <v>2.9220000000000002</v>
      </c>
      <c r="K69" s="17">
        <v>0.88846999999999998</v>
      </c>
      <c r="L69" s="17">
        <v>3.2888000000000002</v>
      </c>
      <c r="M69" s="17">
        <v>8.1559000000000008</v>
      </c>
      <c r="N69" s="17">
        <v>5.1135999999999999</v>
      </c>
      <c r="P69">
        <f t="shared" si="9"/>
        <v>1.6271365621072542</v>
      </c>
      <c r="Q69">
        <f t="shared" si="11"/>
        <v>8.1517833276000005</v>
      </c>
      <c r="R69" s="25"/>
      <c r="S69">
        <f t="shared" si="8"/>
        <v>5.0098950004804008</v>
      </c>
      <c r="T69">
        <f t="shared" si="10"/>
        <v>1.7543900000000002E-12</v>
      </c>
      <c r="U69">
        <f t="shared" ref="U69:U73" si="13">1/(0.75*T69)</f>
        <v>759998252004.02026</v>
      </c>
    </row>
    <row r="70" spans="1:36" s="17" customFormat="1" ht="15.75" x14ac:dyDescent="0.25">
      <c r="E70" s="19" t="s">
        <v>26</v>
      </c>
      <c r="F70" s="19"/>
      <c r="G70" s="20"/>
      <c r="H70" s="17">
        <v>1.2685999999999999</v>
      </c>
      <c r="I70" s="17">
        <v>0.85536000000000001</v>
      </c>
      <c r="J70" s="17">
        <v>2.3727999999999998</v>
      </c>
      <c r="K70" s="17">
        <v>0.70301999999999998</v>
      </c>
      <c r="L70" s="17">
        <v>3.3752</v>
      </c>
      <c r="M70" s="17">
        <v>5.2405999999999997</v>
      </c>
      <c r="N70" s="17">
        <v>6.1268000000000002</v>
      </c>
      <c r="P70">
        <f t="shared" si="9"/>
        <v>0.82967145530510822</v>
      </c>
      <c r="Q70">
        <f t="shared" si="11"/>
        <v>5.2379151878399997</v>
      </c>
      <c r="R70" s="25"/>
      <c r="S70">
        <f t="shared" si="8"/>
        <v>6.3132402041164335</v>
      </c>
      <c r="T70">
        <f t="shared" si="10"/>
        <v>9.4089600000000007E-13</v>
      </c>
      <c r="U70">
        <f t="shared" si="13"/>
        <v>1417088959176.501</v>
      </c>
    </row>
    <row r="71" spans="1:36" s="17" customFormat="1" ht="15.75" x14ac:dyDescent="0.25">
      <c r="E71" s="19" t="s">
        <v>28</v>
      </c>
      <c r="F71" s="19"/>
      <c r="G71" s="20"/>
      <c r="H71" s="17">
        <v>0.88083</v>
      </c>
      <c r="I71" s="17">
        <v>0.93876999999999999</v>
      </c>
      <c r="J71" s="17">
        <v>2.5735999999999999</v>
      </c>
      <c r="K71" s="17">
        <v>0.72957000000000005</v>
      </c>
      <c r="L71" s="17">
        <v>3.5276000000000001</v>
      </c>
      <c r="M71" s="17">
        <v>5.8986999999999998</v>
      </c>
      <c r="N71" s="17">
        <v>6.2834000000000003</v>
      </c>
      <c r="P71">
        <f t="shared" si="9"/>
        <v>0.97372411746842513</v>
      </c>
      <c r="Q71">
        <f t="shared" si="11"/>
        <v>5.8957310452800007</v>
      </c>
      <c r="R71" s="25"/>
      <c r="S71">
        <f t="shared" si="8"/>
        <v>6.0548269674250736</v>
      </c>
      <c r="T71">
        <f t="shared" si="10"/>
        <v>1.0326470000000001E-12</v>
      </c>
      <c r="U71">
        <f t="shared" si="13"/>
        <v>1291180174186.6611</v>
      </c>
    </row>
    <row r="72" spans="1:36" s="21" customFormat="1" ht="16.5" thickBot="1" x14ac:dyDescent="0.3">
      <c r="A72" s="17"/>
      <c r="B72" s="17"/>
      <c r="C72" s="17"/>
      <c r="D72" s="17"/>
      <c r="E72" s="19" t="s">
        <v>45</v>
      </c>
      <c r="F72" s="19"/>
      <c r="G72" s="20"/>
      <c r="H72" s="17">
        <v>0.65610999999999997</v>
      </c>
      <c r="I72" s="17">
        <v>0.63890999999999998</v>
      </c>
      <c r="J72" s="17">
        <v>2.3782999999999999</v>
      </c>
      <c r="K72" s="17">
        <v>0.62590000000000001</v>
      </c>
      <c r="L72" s="17">
        <v>3.7997999999999998</v>
      </c>
      <c r="M72" s="17">
        <v>4.6764999999999999</v>
      </c>
      <c r="N72" s="17">
        <v>7.3193999999999999</v>
      </c>
      <c r="O72" s="17"/>
      <c r="P72">
        <f t="shared" si="9"/>
        <v>0.66722540916588335</v>
      </c>
      <c r="Q72">
        <f t="shared" si="11"/>
        <v>4.6741348257999995</v>
      </c>
      <c r="R72" s="25"/>
      <c r="S72">
        <f t="shared" si="8"/>
        <v>7.0053309744952053</v>
      </c>
      <c r="T72">
        <f t="shared" si="10"/>
        <v>7.0280099999999997E-13</v>
      </c>
      <c r="U72">
        <f t="shared" si="13"/>
        <v>1897170512468.4419</v>
      </c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</row>
    <row r="73" spans="1:36" s="17" customFormat="1" ht="16.5" thickBot="1" x14ac:dyDescent="0.3">
      <c r="A73" s="21"/>
      <c r="B73" s="21"/>
      <c r="C73" s="21"/>
      <c r="D73" s="21"/>
      <c r="E73" s="22" t="s">
        <v>29</v>
      </c>
      <c r="F73" s="22"/>
      <c r="G73" s="23"/>
      <c r="H73" s="21">
        <v>0.59741</v>
      </c>
      <c r="I73" s="21">
        <v>0.59033000000000002</v>
      </c>
      <c r="J73" s="21">
        <v>2.4228999999999998</v>
      </c>
      <c r="K73" s="21">
        <v>0.59148999999999996</v>
      </c>
      <c r="L73" s="21">
        <v>4.0963000000000003</v>
      </c>
      <c r="M73" s="21">
        <v>4.5023</v>
      </c>
      <c r="N73" s="21">
        <v>7.6268000000000002</v>
      </c>
      <c r="P73">
        <f t="shared" si="9"/>
        <v>0.61127727470709914</v>
      </c>
      <c r="Q73">
        <f t="shared" si="11"/>
        <v>4.5000003199399998</v>
      </c>
      <c r="R73" s="25"/>
      <c r="S73">
        <f t="shared" si="8"/>
        <v>7.3616352286222799</v>
      </c>
      <c r="T73">
        <f t="shared" si="10"/>
        <v>6.4936299999999999E-13</v>
      </c>
      <c r="U73">
        <f t="shared" si="13"/>
        <v>2053294279676.134</v>
      </c>
    </row>
    <row r="74" spans="1:36" s="17" customFormat="1" ht="15.75" x14ac:dyDescent="0.25">
      <c r="B74" s="19" t="s">
        <v>47</v>
      </c>
      <c r="C74" s="19" t="s">
        <v>21</v>
      </c>
      <c r="D74" s="19" t="s">
        <v>43</v>
      </c>
      <c r="E74" s="17" t="s">
        <v>44</v>
      </c>
      <c r="F74" s="17" t="s">
        <v>23</v>
      </c>
      <c r="G74" s="20" t="s">
        <v>24</v>
      </c>
      <c r="H74" s="17">
        <v>2.1133000000000002</v>
      </c>
      <c r="I74" s="17">
        <v>3.7033999999999998</v>
      </c>
      <c r="J74" s="17">
        <v>4.1452</v>
      </c>
      <c r="K74" s="17">
        <v>1.1473</v>
      </c>
      <c r="L74" s="17">
        <v>3.6131000000000002</v>
      </c>
      <c r="M74" s="17">
        <v>14.94</v>
      </c>
      <c r="N74" s="17">
        <v>4.0343</v>
      </c>
      <c r="P74">
        <f t="shared" si="9"/>
        <v>3.8880418594949981</v>
      </c>
      <c r="Q74">
        <f t="shared" si="11"/>
        <v>14.933174194399999</v>
      </c>
      <c r="R74" s="25"/>
      <c r="S74">
        <f t="shared" si="8"/>
        <v>3.8407956328792223</v>
      </c>
      <c r="T74">
        <f t="shared" si="10"/>
        <v>4.07374E-12</v>
      </c>
      <c r="U74"/>
    </row>
    <row r="75" spans="1:36" s="17" customFormat="1" ht="15.75" x14ac:dyDescent="0.25">
      <c r="E75" s="19" t="s">
        <v>22</v>
      </c>
      <c r="F75" s="19"/>
      <c r="G75" s="20"/>
      <c r="H75" s="17">
        <v>1.8778999999999999</v>
      </c>
      <c r="I75" s="17">
        <v>3.2126999999999999</v>
      </c>
      <c r="J75" s="17">
        <v>4.1946000000000003</v>
      </c>
      <c r="K75" s="17">
        <v>1.0488999999999999</v>
      </c>
      <c r="L75" s="17">
        <v>3.9990999999999999</v>
      </c>
      <c r="M75" s="17">
        <v>13.821999999999999</v>
      </c>
      <c r="N75" s="17">
        <v>4.3023999999999996</v>
      </c>
      <c r="P75">
        <f t="shared" si="9"/>
        <v>3.3207058455865885</v>
      </c>
      <c r="Q75">
        <f t="shared" si="11"/>
        <v>13.815108051600003</v>
      </c>
      <c r="R75" s="25"/>
      <c r="S75">
        <f t="shared" si="8"/>
        <v>4.160292628737678</v>
      </c>
      <c r="T75">
        <f t="shared" si="10"/>
        <v>3.5339700000000001E-12</v>
      </c>
      <c r="U75"/>
    </row>
    <row r="76" spans="1:36" s="17" customFormat="1" ht="15.75" x14ac:dyDescent="0.25">
      <c r="E76" s="19" t="s">
        <v>25</v>
      </c>
      <c r="F76" s="19"/>
      <c r="G76" s="20"/>
      <c r="H76" s="17">
        <v>1.4313</v>
      </c>
      <c r="I76" s="17">
        <v>1.8491</v>
      </c>
      <c r="J76" s="17">
        <v>2.9609000000000001</v>
      </c>
      <c r="K76" s="17">
        <v>0.97687000000000002</v>
      </c>
      <c r="L76" s="17">
        <v>3.0310000000000001</v>
      </c>
      <c r="M76" s="17">
        <v>9.0868000000000002</v>
      </c>
      <c r="N76" s="17">
        <v>4.9142000000000001</v>
      </c>
      <c r="P76">
        <f t="shared" si="9"/>
        <v>1.9741012268374714</v>
      </c>
      <c r="Q76">
        <f t="shared" si="11"/>
        <v>9.0821811626200013</v>
      </c>
      <c r="R76" s="25"/>
      <c r="S76">
        <f t="shared" si="8"/>
        <v>4.6006663889114439</v>
      </c>
      <c r="T76">
        <f t="shared" si="10"/>
        <v>2.0340100000000001E-12</v>
      </c>
      <c r="U76">
        <f>1/(0.75*T76)</f>
        <v>655519556606.57178</v>
      </c>
    </row>
    <row r="77" spans="1:36" s="17" customFormat="1" ht="15.75" x14ac:dyDescent="0.25">
      <c r="E77" s="19" t="s">
        <v>26</v>
      </c>
      <c r="F77" s="19"/>
      <c r="G77" s="20"/>
      <c r="H77" s="17">
        <v>1.2541</v>
      </c>
      <c r="I77" s="17">
        <v>1.2597</v>
      </c>
      <c r="J77" s="17">
        <v>3.1271</v>
      </c>
      <c r="K77" s="17">
        <v>0.76763000000000003</v>
      </c>
      <c r="L77" s="17">
        <v>4.0738000000000003</v>
      </c>
      <c r="M77" s="17">
        <v>7.5412999999999997</v>
      </c>
      <c r="N77" s="17">
        <v>5.9866999999999999</v>
      </c>
      <c r="P77">
        <f t="shared" si="9"/>
        <v>1.3281297648667545</v>
      </c>
      <c r="Q77">
        <f t="shared" si="11"/>
        <v>7.5374311272200005</v>
      </c>
      <c r="R77" s="25"/>
      <c r="S77">
        <f t="shared" si="8"/>
        <v>5.6752218997036019</v>
      </c>
      <c r="T77">
        <f t="shared" si="10"/>
        <v>1.3856700000000001E-12</v>
      </c>
      <c r="U77">
        <f t="shared" ref="U77:U80" si="14">1/(0.75*T77)</f>
        <v>962230064397.24695</v>
      </c>
    </row>
    <row r="78" spans="1:36" s="17" customFormat="1" ht="15.75" x14ac:dyDescent="0.25">
      <c r="E78" s="19" t="s">
        <v>28</v>
      </c>
      <c r="F78" s="19"/>
      <c r="G78" s="20"/>
      <c r="H78" s="17">
        <v>1.0631999999999999</v>
      </c>
      <c r="I78" s="17">
        <v>1.0256000000000001</v>
      </c>
      <c r="J78" s="17">
        <v>3.0158</v>
      </c>
      <c r="K78" s="17">
        <v>0.70277999999999996</v>
      </c>
      <c r="L78" s="17">
        <v>4.2911999999999999</v>
      </c>
      <c r="M78" s="17">
        <v>6.6584000000000003</v>
      </c>
      <c r="N78" s="17">
        <v>6.492</v>
      </c>
      <c r="P78">
        <f t="shared" si="9"/>
        <v>1.0784344526689826</v>
      </c>
      <c r="Q78">
        <f t="shared" si="11"/>
        <v>6.6550539213599995</v>
      </c>
      <c r="R78" s="25"/>
      <c r="S78">
        <f t="shared" si="8"/>
        <v>6.1710323746516274</v>
      </c>
      <c r="T78">
        <f t="shared" si="10"/>
        <v>1.1281600000000003E-12</v>
      </c>
      <c r="U78">
        <f t="shared" si="14"/>
        <v>1181865456436.439</v>
      </c>
    </row>
    <row r="79" spans="1:36" s="21" customFormat="1" ht="16.5" thickBot="1" x14ac:dyDescent="0.3">
      <c r="A79" s="17"/>
      <c r="B79" s="17"/>
      <c r="C79" s="17"/>
      <c r="D79" s="17"/>
      <c r="E79" s="19" t="s">
        <v>45</v>
      </c>
      <c r="F79" s="19"/>
      <c r="G79" s="20"/>
      <c r="H79" s="17">
        <v>0.75405999999999995</v>
      </c>
      <c r="I79" s="17">
        <v>0.59587000000000001</v>
      </c>
      <c r="J79" s="17">
        <v>2.4388999999999998</v>
      </c>
      <c r="K79" s="17">
        <v>0.58318000000000003</v>
      </c>
      <c r="L79" s="17">
        <v>4.1821000000000002</v>
      </c>
      <c r="M79" s="17">
        <v>4.4683000000000002</v>
      </c>
      <c r="N79" s="17">
        <v>7.4987000000000004</v>
      </c>
      <c r="O79" s="17"/>
      <c r="P79">
        <f t="shared" si="9"/>
        <v>0.59923310682318798</v>
      </c>
      <c r="Q79">
        <f t="shared" si="11"/>
        <v>4.4660775842799998</v>
      </c>
      <c r="R79" s="25"/>
      <c r="S79">
        <f t="shared" si="8"/>
        <v>7.4529887174571243</v>
      </c>
      <c r="T79">
        <f t="shared" si="10"/>
        <v>6.554570000000001E-13</v>
      </c>
      <c r="U79">
        <f t="shared" si="14"/>
        <v>2034204125264.2554</v>
      </c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spans="1:36" s="17" customFormat="1" ht="16.5" thickBot="1" x14ac:dyDescent="0.3">
      <c r="A80" s="21"/>
      <c r="B80" s="21"/>
      <c r="C80" s="21"/>
      <c r="D80" s="21"/>
      <c r="E80" s="22" t="s">
        <v>29</v>
      </c>
      <c r="F80" s="22"/>
      <c r="G80" s="23"/>
      <c r="H80" s="21">
        <v>0.78903999999999996</v>
      </c>
      <c r="I80" s="21">
        <v>0.53503000000000001</v>
      </c>
      <c r="J80" s="21">
        <v>2.5285000000000002</v>
      </c>
      <c r="K80" s="21">
        <v>0.56388000000000005</v>
      </c>
      <c r="L80" s="21">
        <v>4.4840999999999998</v>
      </c>
      <c r="M80" s="21">
        <v>4.4791999999999996</v>
      </c>
      <c r="N80" s="21">
        <v>8.3719000000000001</v>
      </c>
      <c r="P80">
        <f t="shared" si="9"/>
        <v>0.58419670958876024</v>
      </c>
      <c r="Q80">
        <f t="shared" si="11"/>
        <v>4.4769196212000004</v>
      </c>
      <c r="R80" s="25"/>
      <c r="S80">
        <f t="shared" si="8"/>
        <v>7.663376988808249</v>
      </c>
      <c r="T80">
        <f t="shared" si="10"/>
        <v>5.8853300000000003E-13</v>
      </c>
      <c r="U80">
        <f t="shared" si="14"/>
        <v>2265520086950.6606</v>
      </c>
    </row>
    <row r="81" spans="1:36" s="17" customFormat="1" ht="15.75" x14ac:dyDescent="0.25">
      <c r="B81" s="17" t="s">
        <v>48</v>
      </c>
      <c r="C81" s="17" t="s">
        <v>21</v>
      </c>
      <c r="D81" s="17" t="s">
        <v>43</v>
      </c>
      <c r="E81" s="19" t="s">
        <v>22</v>
      </c>
      <c r="F81" s="17" t="s">
        <v>23</v>
      </c>
      <c r="G81" s="20" t="s">
        <v>24</v>
      </c>
      <c r="H81" s="17">
        <v>1.8088</v>
      </c>
      <c r="I81" s="17">
        <v>2.7471999999999999</v>
      </c>
      <c r="J81" s="17">
        <v>4.2164000000000001</v>
      </c>
      <c r="K81" s="17">
        <v>0.96547000000000005</v>
      </c>
      <c r="L81" s="17">
        <v>4.3672000000000004</v>
      </c>
      <c r="M81" s="17">
        <v>12.789</v>
      </c>
      <c r="N81" s="17">
        <v>4.6551999999999998</v>
      </c>
      <c r="P81">
        <f t="shared" si="9"/>
        <v>2.8497547179700446</v>
      </c>
      <c r="Q81">
        <f t="shared" si="11"/>
        <v>12.782336203120002</v>
      </c>
      <c r="R81" s="25"/>
      <c r="S81">
        <f t="shared" si="8"/>
        <v>4.4854162789930205</v>
      </c>
      <c r="T81">
        <f t="shared" si="10"/>
        <v>3.0219200000000001E-12</v>
      </c>
      <c r="U81"/>
    </row>
    <row r="82" spans="1:36" s="17" customFormat="1" ht="15.75" x14ac:dyDescent="0.25">
      <c r="E82" s="19" t="s">
        <v>31</v>
      </c>
      <c r="F82" s="19"/>
      <c r="G82" s="20"/>
      <c r="H82" s="17">
        <v>1.5663</v>
      </c>
      <c r="I82" s="17">
        <v>1.6133</v>
      </c>
      <c r="J82" s="17">
        <v>3.6637</v>
      </c>
      <c r="K82" s="17">
        <v>0.79140999999999995</v>
      </c>
      <c r="L82" s="17">
        <v>4.6292999999999997</v>
      </c>
      <c r="M82" s="17">
        <v>9.109</v>
      </c>
      <c r="N82" s="17">
        <v>5.6460999999999997</v>
      </c>
      <c r="P82">
        <f t="shared" si="9"/>
        <v>1.671623398654255</v>
      </c>
      <c r="Q82">
        <f t="shared" si="11"/>
        <v>9.1043948853799996</v>
      </c>
      <c r="R82" s="25"/>
      <c r="S82">
        <f t="shared" si="8"/>
        <v>5.4464390081578884</v>
      </c>
      <c r="T82">
        <f t="shared" si="10"/>
        <v>1.7746300000000001E-12</v>
      </c>
      <c r="U82"/>
    </row>
    <row r="83" spans="1:36" s="17" customFormat="1" ht="15.75" x14ac:dyDescent="0.25">
      <c r="E83" s="19" t="s">
        <v>26</v>
      </c>
      <c r="F83" s="19"/>
      <c r="G83" s="20"/>
      <c r="H83" s="17">
        <v>1.1516999999999999</v>
      </c>
      <c r="I83" s="17">
        <v>1.2509999999999999</v>
      </c>
      <c r="J83" s="17">
        <v>3.1040000000000001</v>
      </c>
      <c r="K83" s="17">
        <v>0.75997999999999999</v>
      </c>
      <c r="L83" s="17">
        <v>4.0843999999999996</v>
      </c>
      <c r="M83" s="17">
        <v>7.4111000000000002</v>
      </c>
      <c r="N83" s="17">
        <v>5.9240000000000004</v>
      </c>
      <c r="P83">
        <f t="shared" si="9"/>
        <v>1.2924728725333514</v>
      </c>
      <c r="Q83">
        <f t="shared" si="11"/>
        <v>7.4071906688000002</v>
      </c>
      <c r="R83" s="25"/>
      <c r="S83">
        <f t="shared" si="8"/>
        <v>5.7310221562184953</v>
      </c>
      <c r="T83">
        <f t="shared" si="10"/>
        <v>1.3761000000000002E-12</v>
      </c>
      <c r="U83"/>
    </row>
    <row r="84" spans="1:36" s="21" customFormat="1" ht="16.5" thickBot="1" x14ac:dyDescent="0.3">
      <c r="A84" s="17"/>
      <c r="B84" s="17"/>
      <c r="C84" s="17"/>
      <c r="D84" s="17"/>
      <c r="E84" s="19" t="s">
        <v>28</v>
      </c>
      <c r="F84" s="19"/>
      <c r="G84" s="20"/>
      <c r="H84" s="17">
        <v>1.1026</v>
      </c>
      <c r="I84" s="17">
        <v>0.98880000000000001</v>
      </c>
      <c r="J84" s="17">
        <v>2.9742999999999999</v>
      </c>
      <c r="K84" s="17">
        <v>0.69354000000000005</v>
      </c>
      <c r="L84" s="17">
        <v>4.2885999999999997</v>
      </c>
      <c r="M84" s="17">
        <v>6.4804000000000004</v>
      </c>
      <c r="N84" s="17">
        <v>6.5537999999999998</v>
      </c>
      <c r="O84" s="17"/>
      <c r="P84">
        <f t="shared" si="9"/>
        <v>1.0357560805426749</v>
      </c>
      <c r="Q84">
        <f t="shared" si="11"/>
        <v>6.4771795090800008</v>
      </c>
      <c r="R84" s="25"/>
      <c r="S84">
        <f t="shared" si="8"/>
        <v>6.2535761370441021</v>
      </c>
      <c r="T84">
        <f t="shared" si="10"/>
        <v>1.0876800000000003E-12</v>
      </c>
      <c r="U84">
        <f>1/(0.75*T84)</f>
        <v>1225850740413.8469</v>
      </c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</row>
    <row r="85" spans="1:36" ht="16.5" thickBot="1" x14ac:dyDescent="0.3">
      <c r="A85" s="21"/>
      <c r="B85" s="21"/>
      <c r="C85" s="21"/>
      <c r="D85" s="21"/>
      <c r="E85" s="22" t="s">
        <v>45</v>
      </c>
      <c r="F85" s="22"/>
      <c r="G85" s="23"/>
      <c r="H85" s="21">
        <v>0.62785999999999997</v>
      </c>
      <c r="I85" s="21">
        <v>0.60901000000000005</v>
      </c>
      <c r="J85" s="21">
        <v>2.5960999999999999</v>
      </c>
      <c r="K85" s="21">
        <v>0.57830999999999999</v>
      </c>
      <c r="L85" s="21">
        <v>4.4890999999999996</v>
      </c>
      <c r="M85" s="21">
        <v>4.7167000000000003</v>
      </c>
      <c r="N85" s="21">
        <v>7.7449000000000003</v>
      </c>
      <c r="O85" s="17"/>
      <c r="P85">
        <f t="shared" si="9"/>
        <v>0.63096383659476807</v>
      </c>
      <c r="Q85">
        <f t="shared" si="11"/>
        <v>4.7142408557399991</v>
      </c>
      <c r="R85" s="25"/>
      <c r="S85">
        <f t="shared" si="8"/>
        <v>7.4714913634070692</v>
      </c>
      <c r="T85">
        <f t="shared" si="10"/>
        <v>6.6991100000000009E-13</v>
      </c>
      <c r="U85">
        <f t="shared" ref="U85" si="15">1/(0.75*T85)</f>
        <v>1990314136255.9104</v>
      </c>
    </row>
  </sheetData>
  <sortState xmlns:xlrd2="http://schemas.microsoft.com/office/spreadsheetml/2017/richdata2" ref="H90:J114">
    <sortCondition ref="H90:H114"/>
  </sortState>
  <hyperlinks>
    <hyperlink ref="C25" r:id="rId1" tooltip="Persistent link using digital object identifier" xr:uid="{BAC83F6B-3D37-40B4-8696-F4416F0A89D9}"/>
    <hyperlink ref="C58" r:id="rId2" tooltip="Persistent link using digital object identifier" xr:uid="{232FAD5A-39AF-4000-A289-3C2C0F80DE52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BBB7-3BF8-4E3C-8127-47B8B512AEE1}">
  <dimension ref="A1:Y66"/>
  <sheetViews>
    <sheetView topLeftCell="O1" workbookViewId="0">
      <selection activeCell="AK8" sqref="AK8"/>
    </sheetView>
  </sheetViews>
  <sheetFormatPr defaultRowHeight="15" x14ac:dyDescent="0.25"/>
  <cols>
    <col min="1" max="1" width="22.42578125" customWidth="1"/>
    <col min="2" max="2" width="21.42578125" customWidth="1"/>
    <col min="3" max="3" width="31.28515625" customWidth="1"/>
    <col min="4" max="4" width="40.85546875" customWidth="1"/>
    <col min="5" max="5" width="19.85546875" customWidth="1"/>
    <col min="7" max="7" width="19.7109375" customWidth="1"/>
    <col min="12" max="12" width="23.28515625" customWidth="1"/>
    <col min="13" max="13" width="23.42578125" customWidth="1"/>
  </cols>
  <sheetData>
    <row r="1" spans="1:25" x14ac:dyDescent="0.25">
      <c r="A1" t="s">
        <v>98</v>
      </c>
      <c r="C1" s="2" t="s">
        <v>6</v>
      </c>
    </row>
    <row r="2" spans="1:25" s="27" customFormat="1" ht="18.75" thickBot="1" x14ac:dyDescent="0.3">
      <c r="A2" s="27" t="s">
        <v>7</v>
      </c>
      <c r="B2" s="27" t="s">
        <v>8</v>
      </c>
      <c r="C2" s="28" t="s">
        <v>9</v>
      </c>
      <c r="D2" s="28" t="s">
        <v>10</v>
      </c>
      <c r="E2" s="28" t="s">
        <v>11</v>
      </c>
      <c r="F2" s="29" t="s">
        <v>12</v>
      </c>
      <c r="G2" s="28" t="s">
        <v>13</v>
      </c>
      <c r="H2" s="28" t="s">
        <v>14</v>
      </c>
      <c r="I2" s="28" t="s">
        <v>15</v>
      </c>
      <c r="J2" s="28" t="s">
        <v>16</v>
      </c>
      <c r="K2" s="28" t="s">
        <v>17</v>
      </c>
      <c r="L2" s="28" t="s">
        <v>18</v>
      </c>
      <c r="M2" s="28" t="s">
        <v>19</v>
      </c>
      <c r="N2" s="28" t="s">
        <v>60</v>
      </c>
      <c r="O2" s="28" t="s">
        <v>61</v>
      </c>
      <c r="P2" s="28" t="s">
        <v>62</v>
      </c>
      <c r="Q2" s="28" t="s">
        <v>63</v>
      </c>
      <c r="R2" s="43" t="s">
        <v>64</v>
      </c>
      <c r="S2" s="28" t="s">
        <v>65</v>
      </c>
      <c r="T2" s="28" t="s">
        <v>66</v>
      </c>
      <c r="U2" s="28" t="s">
        <v>67</v>
      </c>
      <c r="V2" s="28" t="s">
        <v>68</v>
      </c>
      <c r="W2" s="28" t="s">
        <v>69</v>
      </c>
      <c r="X2" s="28" t="s">
        <v>70</v>
      </c>
    </row>
    <row r="4" spans="1:25" x14ac:dyDescent="0.25">
      <c r="G4" t="s">
        <v>71</v>
      </c>
      <c r="Y4" t="s">
        <v>71</v>
      </c>
    </row>
    <row r="5" spans="1:25" s="17" customFormat="1" ht="15.75" x14ac:dyDescent="0.25">
      <c r="A5" s="19" t="s">
        <v>72</v>
      </c>
      <c r="B5" s="40" t="s">
        <v>73</v>
      </c>
      <c r="C5" s="19" t="s">
        <v>74</v>
      </c>
      <c r="D5" s="19" t="s">
        <v>26</v>
      </c>
      <c r="E5" s="19" t="s">
        <v>75</v>
      </c>
      <c r="F5" s="20" t="s">
        <v>76</v>
      </c>
      <c r="G5" s="17">
        <v>0.75304000000000004</v>
      </c>
      <c r="H5" s="44">
        <v>1.5213000000000001</v>
      </c>
      <c r="I5" s="17">
        <v>3.0282</v>
      </c>
      <c r="J5" s="17">
        <v>0.85302999999999995</v>
      </c>
      <c r="K5" s="17">
        <v>3.589</v>
      </c>
      <c r="L5" s="17">
        <v>8.0820000000000007</v>
      </c>
      <c r="M5" s="46">
        <v>5.5598999999999998</v>
      </c>
      <c r="N5" s="17">
        <v>1.6724000000000001</v>
      </c>
      <c r="O5" s="17">
        <v>55.228000000000002</v>
      </c>
      <c r="P5" s="25">
        <v>59.097000000000001</v>
      </c>
      <c r="Q5" s="25">
        <v>9.6083999999999996</v>
      </c>
      <c r="R5" s="25">
        <v>68.706000000000003</v>
      </c>
      <c r="S5" s="17">
        <v>2.3685999999999998</v>
      </c>
      <c r="T5" s="17">
        <v>41.750999999999998</v>
      </c>
      <c r="U5" s="17">
        <v>45.62</v>
      </c>
      <c r="V5" s="17">
        <v>0.64227999999999996</v>
      </c>
      <c r="W5" s="17" t="s">
        <v>77</v>
      </c>
      <c r="X5" s="17">
        <v>0.23172999999999999</v>
      </c>
      <c r="Y5" s="17">
        <v>0.75304000000000004</v>
      </c>
    </row>
    <row r="6" spans="1:25" s="17" customFormat="1" x14ac:dyDescent="0.25">
      <c r="F6" s="20" t="s">
        <v>78</v>
      </c>
      <c r="G6" s="17">
        <v>0.77830999999999995</v>
      </c>
      <c r="H6" s="44">
        <v>1.4322999999999999</v>
      </c>
      <c r="I6" s="17">
        <v>2.8540000000000001</v>
      </c>
      <c r="J6" s="17">
        <v>0.90512999999999999</v>
      </c>
      <c r="K6" s="17">
        <v>3.2162000000000002</v>
      </c>
      <c r="L6" s="17">
        <v>8.0670000000000002</v>
      </c>
      <c r="M6" s="46">
        <v>5.4024999999999999</v>
      </c>
      <c r="N6" s="17">
        <v>2.0668000000000002</v>
      </c>
      <c r="O6" s="17">
        <v>53.435000000000002</v>
      </c>
      <c r="P6" s="25">
        <v>66.215999999999994</v>
      </c>
      <c r="Q6" s="25">
        <v>20.5032</v>
      </c>
      <c r="R6" s="25">
        <v>86.718000000000004</v>
      </c>
      <c r="S6" s="17">
        <v>3.08</v>
      </c>
      <c r="T6" s="17">
        <v>20.149000000000001</v>
      </c>
      <c r="U6" s="17">
        <v>32.932000000000002</v>
      </c>
      <c r="V6" s="17">
        <v>0.46503</v>
      </c>
      <c r="W6" s="17" t="s">
        <v>77</v>
      </c>
      <c r="X6" s="17">
        <v>0.22339999999999999</v>
      </c>
      <c r="Y6" s="17">
        <v>0.77830999999999995</v>
      </c>
    </row>
    <row r="7" spans="1:25" s="17" customFormat="1" x14ac:dyDescent="0.25">
      <c r="F7" s="20" t="s">
        <v>79</v>
      </c>
      <c r="G7" s="17">
        <v>0.71421999999999997</v>
      </c>
      <c r="H7" s="44">
        <v>1.6035999999999999</v>
      </c>
      <c r="I7" s="17">
        <v>2.7170999999999998</v>
      </c>
      <c r="J7" s="17">
        <v>1.1077999999999999</v>
      </c>
      <c r="K7" s="17">
        <v>2.5895000000000001</v>
      </c>
      <c r="L7" s="17">
        <v>9.4026999999999994</v>
      </c>
      <c r="M7" s="46">
        <v>4.8501000000000003</v>
      </c>
      <c r="N7" s="17">
        <v>2.1145</v>
      </c>
      <c r="O7" s="17">
        <v>58.23</v>
      </c>
      <c r="P7" s="25">
        <v>63.053999999999995</v>
      </c>
      <c r="Q7" s="25">
        <v>29.418600000000001</v>
      </c>
      <c r="R7" s="25">
        <v>92.471999999999994</v>
      </c>
      <c r="S7" s="17">
        <v>3.0063</v>
      </c>
      <c r="T7" s="17">
        <v>23.99</v>
      </c>
      <c r="U7" s="17">
        <v>28.811</v>
      </c>
      <c r="V7" s="17">
        <v>0.53339999999999999</v>
      </c>
      <c r="W7" s="17" t="s">
        <v>77</v>
      </c>
      <c r="X7" s="17">
        <v>0.22388</v>
      </c>
      <c r="Y7" s="17">
        <v>0.71421999999999997</v>
      </c>
    </row>
    <row r="8" spans="1:25" s="17" customFormat="1" x14ac:dyDescent="0.25">
      <c r="F8" s="20" t="s">
        <v>80</v>
      </c>
      <c r="G8" s="17">
        <v>0.75836999999999999</v>
      </c>
      <c r="H8" s="44">
        <v>1.6367</v>
      </c>
      <c r="I8" s="17">
        <v>2.7932999999999999</v>
      </c>
      <c r="J8" s="17">
        <v>1.2810999999999999</v>
      </c>
      <c r="K8" s="17">
        <v>2.3481000000000001</v>
      </c>
      <c r="L8" s="17">
        <v>11.246</v>
      </c>
      <c r="M8" s="46">
        <v>4.4240000000000004</v>
      </c>
      <c r="N8" s="17">
        <v>2.9750999999999999</v>
      </c>
      <c r="O8" s="17">
        <v>54.84</v>
      </c>
      <c r="P8" s="25">
        <v>57.721199999999996</v>
      </c>
      <c r="Q8" s="25">
        <v>55.6524</v>
      </c>
      <c r="R8" s="25">
        <v>113.37599999999999</v>
      </c>
      <c r="S8" s="17">
        <v>4.1912000000000003</v>
      </c>
      <c r="T8" s="17">
        <v>51.146000000000001</v>
      </c>
      <c r="U8" s="17">
        <v>54.027000000000001</v>
      </c>
      <c r="V8" s="17">
        <v>0.39051000000000002</v>
      </c>
      <c r="W8" s="17" t="s">
        <v>77</v>
      </c>
      <c r="X8" s="17">
        <v>0.21720999999999999</v>
      </c>
      <c r="Y8" s="17">
        <v>0.75836999999999999</v>
      </c>
    </row>
    <row r="9" spans="1:25" s="17" customFormat="1" x14ac:dyDescent="0.25">
      <c r="F9" s="20" t="s">
        <v>81</v>
      </c>
      <c r="G9" s="17">
        <v>0.71797</v>
      </c>
      <c r="H9" s="44">
        <v>1.7710999999999999</v>
      </c>
      <c r="I9" s="17">
        <v>2.7464</v>
      </c>
      <c r="J9" s="17">
        <v>1.2873000000000001</v>
      </c>
      <c r="K9" s="17">
        <v>2.2831999999999999</v>
      </c>
      <c r="L9" s="17">
        <v>11.085000000000001</v>
      </c>
      <c r="M9" s="46">
        <v>4.4101999999999997</v>
      </c>
      <c r="N9" s="17">
        <v>2.2625000000000002</v>
      </c>
      <c r="O9" s="17">
        <v>57.926000000000002</v>
      </c>
      <c r="P9" s="25">
        <v>53.259</v>
      </c>
      <c r="Q9" s="25">
        <v>40.192800000000005</v>
      </c>
      <c r="R9" s="25">
        <v>93.45</v>
      </c>
      <c r="S9" s="17">
        <v>3.0594999999999999</v>
      </c>
      <c r="T9" s="17">
        <v>22.4</v>
      </c>
      <c r="U9" s="17">
        <v>17.733000000000001</v>
      </c>
      <c r="V9" s="17">
        <v>0.57887999999999995</v>
      </c>
      <c r="W9" s="17" t="s">
        <v>77</v>
      </c>
      <c r="X9" s="17">
        <v>0.23143</v>
      </c>
      <c r="Y9" s="17">
        <v>0.71797</v>
      </c>
    </row>
    <row r="10" spans="1:25" s="17" customFormat="1" x14ac:dyDescent="0.25">
      <c r="F10" s="20" t="s">
        <v>82</v>
      </c>
      <c r="G10" s="17">
        <v>0.68576999999999999</v>
      </c>
      <c r="H10" s="44">
        <v>2.4140000000000001</v>
      </c>
      <c r="I10" s="17">
        <v>2.6175999999999999</v>
      </c>
      <c r="J10" s="17">
        <v>1.3461000000000001</v>
      </c>
      <c r="K10" s="17">
        <v>2.0602</v>
      </c>
      <c r="L10" s="17">
        <v>11.148999999999999</v>
      </c>
      <c r="M10" s="46">
        <v>4.391</v>
      </c>
      <c r="N10" s="17">
        <v>2.6219000000000001</v>
      </c>
      <c r="O10" s="17">
        <v>60.645000000000003</v>
      </c>
      <c r="P10" s="25">
        <v>55.552800000000005</v>
      </c>
      <c r="Q10" s="25">
        <v>55.093200000000003</v>
      </c>
      <c r="R10" s="25">
        <v>110.646</v>
      </c>
      <c r="S10" s="17">
        <v>3.5417999999999998</v>
      </c>
      <c r="T10" s="17">
        <v>10.645</v>
      </c>
      <c r="U10" s="17">
        <v>5.5523999999999996</v>
      </c>
      <c r="V10" s="17">
        <v>0.68157999999999996</v>
      </c>
      <c r="W10" s="17" t="s">
        <v>77</v>
      </c>
      <c r="X10" s="17">
        <v>0.22600999999999999</v>
      </c>
      <c r="Y10" s="17">
        <v>0.68576999999999999</v>
      </c>
    </row>
    <row r="11" spans="1:25" s="21" customFormat="1" ht="15.75" thickBot="1" x14ac:dyDescent="0.3">
      <c r="F11" s="23" t="s">
        <v>83</v>
      </c>
      <c r="G11" s="21">
        <v>0.69311</v>
      </c>
      <c r="H11" s="45">
        <v>2.1425000000000001</v>
      </c>
      <c r="I11" s="21">
        <v>2.7378</v>
      </c>
      <c r="J11" s="21">
        <v>1.4429000000000001</v>
      </c>
      <c r="K11" s="21">
        <v>2.0213999999999999</v>
      </c>
      <c r="L11" s="21">
        <v>12.467000000000001</v>
      </c>
      <c r="M11" s="47">
        <v>4.0933000000000002</v>
      </c>
      <c r="N11" s="21">
        <v>3.085</v>
      </c>
      <c r="O11" s="21">
        <v>60.003</v>
      </c>
      <c r="P11" s="41">
        <v>58.424999999999997</v>
      </c>
      <c r="Q11" s="41">
        <v>66.671999999999997</v>
      </c>
      <c r="R11" s="41">
        <v>125.1</v>
      </c>
      <c r="S11" s="21">
        <v>4.2423000000000002</v>
      </c>
      <c r="T11" s="21">
        <v>54.912999999999997</v>
      </c>
      <c r="U11" s="21">
        <v>53.334000000000003</v>
      </c>
      <c r="V11" s="21">
        <v>0.50502999999999998</v>
      </c>
      <c r="W11" s="21" t="s">
        <v>77</v>
      </c>
      <c r="X11" s="21">
        <v>0.21523</v>
      </c>
      <c r="Y11" s="21">
        <v>0.69311</v>
      </c>
    </row>
    <row r="12" spans="1:25" s="17" customFormat="1" ht="15.75" x14ac:dyDescent="0.25">
      <c r="A12" s="19" t="s">
        <v>84</v>
      </c>
      <c r="B12" s="40" t="s">
        <v>73</v>
      </c>
      <c r="C12" s="19" t="s">
        <v>74</v>
      </c>
      <c r="D12" s="19" t="s">
        <v>35</v>
      </c>
      <c r="E12" s="19" t="s">
        <v>75</v>
      </c>
      <c r="F12" s="20" t="s">
        <v>76</v>
      </c>
      <c r="G12" s="17">
        <v>0.95850000000000002</v>
      </c>
      <c r="H12" s="44">
        <v>1.2962</v>
      </c>
      <c r="I12" s="17">
        <v>3.0785999999999998</v>
      </c>
      <c r="J12" s="17">
        <v>0.76554</v>
      </c>
      <c r="K12" s="17">
        <v>4.0479000000000003</v>
      </c>
      <c r="L12" s="17">
        <v>7.3846999999999996</v>
      </c>
      <c r="M12" s="46">
        <v>5.7744999999999997</v>
      </c>
      <c r="N12" s="17">
        <v>2.4272999999999998</v>
      </c>
      <c r="O12" s="17">
        <v>43.389000000000003</v>
      </c>
      <c r="P12" s="25">
        <v>36.997799999999998</v>
      </c>
      <c r="Q12" s="25">
        <v>36.103200000000001</v>
      </c>
      <c r="R12" s="25">
        <v>73.097999999999999</v>
      </c>
      <c r="S12" s="17">
        <v>3.2149000000000001</v>
      </c>
      <c r="T12" s="17">
        <v>13.678000000000001</v>
      </c>
      <c r="U12" s="17">
        <v>7.2862999999999998</v>
      </c>
      <c r="V12" s="17">
        <v>0.40318999999999999</v>
      </c>
      <c r="W12" s="17" t="s">
        <v>77</v>
      </c>
      <c r="X12" s="17">
        <v>0.28022999999999998</v>
      </c>
      <c r="Y12" s="17">
        <v>0.95850000000000002</v>
      </c>
    </row>
    <row r="13" spans="1:25" s="17" customFormat="1" x14ac:dyDescent="0.25">
      <c r="F13" s="20" t="s">
        <v>85</v>
      </c>
      <c r="G13" s="17">
        <v>0.90569999999999995</v>
      </c>
      <c r="H13" s="44">
        <v>1.3207</v>
      </c>
      <c r="I13" s="17">
        <v>3.1806000000000001</v>
      </c>
      <c r="J13" s="17">
        <v>0.79088000000000003</v>
      </c>
      <c r="K13" s="17">
        <v>4.0609000000000002</v>
      </c>
      <c r="L13" s="17">
        <v>7.8685999999999998</v>
      </c>
      <c r="M13" s="46">
        <v>5.5834999999999999</v>
      </c>
      <c r="N13" s="17">
        <v>2.5093000000000001</v>
      </c>
      <c r="O13" s="17">
        <v>45.918999999999997</v>
      </c>
      <c r="P13" s="25">
        <v>45.165599999999998</v>
      </c>
      <c r="Q13" s="25">
        <v>37.086600000000004</v>
      </c>
      <c r="R13" s="25">
        <v>82.254000000000005</v>
      </c>
      <c r="S13" s="17">
        <v>3.4611000000000001</v>
      </c>
      <c r="T13" s="17">
        <v>9.5856999999999992</v>
      </c>
      <c r="U13" s="17">
        <v>8.8323</v>
      </c>
      <c r="V13" s="17">
        <v>0.38157999999999997</v>
      </c>
      <c r="W13" s="17" t="s">
        <v>77</v>
      </c>
      <c r="X13" s="17">
        <v>0.29520000000000002</v>
      </c>
      <c r="Y13" s="17">
        <v>0.90569999999999995</v>
      </c>
    </row>
    <row r="14" spans="1:25" s="17" customFormat="1" x14ac:dyDescent="0.25">
      <c r="F14" s="20" t="s">
        <v>79</v>
      </c>
      <c r="G14" s="17">
        <v>0.98509999999999998</v>
      </c>
      <c r="H14" s="44">
        <v>1.5924</v>
      </c>
      <c r="I14" s="17">
        <v>3.1223999999999998</v>
      </c>
      <c r="J14" s="17">
        <v>0.79208999999999996</v>
      </c>
      <c r="K14" s="17">
        <v>3.9855</v>
      </c>
      <c r="L14" s="17">
        <v>7.7305000000000001</v>
      </c>
      <c r="M14" s="46">
        <v>5.6307</v>
      </c>
      <c r="N14" s="17">
        <v>2.6269</v>
      </c>
      <c r="O14" s="17">
        <v>42.218000000000004</v>
      </c>
      <c r="P14" s="25">
        <v>40.916999999999994</v>
      </c>
      <c r="Q14" s="25">
        <v>37.225200000000001</v>
      </c>
      <c r="R14" s="25">
        <v>78.144000000000005</v>
      </c>
      <c r="S14" s="17">
        <v>3.6073</v>
      </c>
      <c r="T14" s="17">
        <v>6.2937000000000003</v>
      </c>
      <c r="U14" s="17">
        <v>4.9924999999999997</v>
      </c>
      <c r="V14" s="17">
        <v>0.44144</v>
      </c>
      <c r="W14" s="17" t="s">
        <v>77</v>
      </c>
      <c r="X14" s="17">
        <v>0.31513000000000002</v>
      </c>
      <c r="Y14" s="17">
        <v>0.98509999999999998</v>
      </c>
    </row>
    <row r="15" spans="1:25" s="17" customFormat="1" x14ac:dyDescent="0.25">
      <c r="F15" s="20" t="s">
        <v>80</v>
      </c>
      <c r="G15" s="17">
        <v>0.93059999999999998</v>
      </c>
      <c r="H15" s="44">
        <v>1.3007</v>
      </c>
      <c r="I15" s="17">
        <v>3.2235</v>
      </c>
      <c r="J15" s="17">
        <v>0.80771999999999999</v>
      </c>
      <c r="K15" s="17">
        <v>4.0395000000000003</v>
      </c>
      <c r="L15" s="17">
        <v>8.1417000000000002</v>
      </c>
      <c r="M15" s="46">
        <v>5.4898999999999996</v>
      </c>
      <c r="N15" s="17">
        <v>2.4607999999999999</v>
      </c>
      <c r="O15" s="17">
        <v>44.69</v>
      </c>
      <c r="P15" s="25">
        <v>47.180999999999997</v>
      </c>
      <c r="Q15" s="25">
        <v>33.035400000000003</v>
      </c>
      <c r="R15" s="25">
        <v>80.213999999999999</v>
      </c>
      <c r="S15" s="17">
        <v>3.47</v>
      </c>
      <c r="T15" s="17">
        <v>9.1638999999999999</v>
      </c>
      <c r="U15" s="17">
        <v>11.654999999999999</v>
      </c>
      <c r="V15" s="17">
        <v>0.37484000000000001</v>
      </c>
      <c r="W15" s="17" t="s">
        <v>77</v>
      </c>
      <c r="X15" s="17">
        <v>0.31746999999999997</v>
      </c>
      <c r="Y15" s="17">
        <v>0.93059999999999998</v>
      </c>
    </row>
    <row r="16" spans="1:25" s="17" customFormat="1" x14ac:dyDescent="0.25">
      <c r="F16" s="20" t="s">
        <v>86</v>
      </c>
      <c r="G16" s="17">
        <v>0.94889999999999997</v>
      </c>
      <c r="H16" s="44">
        <v>1.4876</v>
      </c>
      <c r="I16" s="17">
        <v>2.8917999999999999</v>
      </c>
      <c r="J16" s="17">
        <v>0.83428000000000002</v>
      </c>
      <c r="K16" s="17">
        <v>3.5158</v>
      </c>
      <c r="L16" s="17">
        <v>7.5473999999999997</v>
      </c>
      <c r="M16" s="46">
        <v>5.5239000000000003</v>
      </c>
      <c r="N16" s="17">
        <v>2.7806999999999999</v>
      </c>
      <c r="O16" s="17">
        <v>43.828000000000003</v>
      </c>
      <c r="P16" s="25">
        <v>45.540599999999998</v>
      </c>
      <c r="Q16" s="25">
        <v>40.535400000000003</v>
      </c>
      <c r="R16" s="25">
        <v>86.076000000000008</v>
      </c>
      <c r="S16" s="17">
        <v>3.9011999999999998</v>
      </c>
      <c r="T16" s="17">
        <v>1.5808</v>
      </c>
      <c r="U16" s="17">
        <v>3.2928999999999999</v>
      </c>
      <c r="V16" s="17">
        <v>0.38130999999999998</v>
      </c>
      <c r="W16" s="17" t="s">
        <v>77</v>
      </c>
      <c r="X16" s="17">
        <v>0.33909</v>
      </c>
      <c r="Y16" s="17">
        <v>0.94889999999999997</v>
      </c>
    </row>
    <row r="17" spans="1:25" s="17" customFormat="1" x14ac:dyDescent="0.25">
      <c r="F17" s="20" t="s">
        <v>82</v>
      </c>
      <c r="G17" s="17">
        <v>0.93230000000000002</v>
      </c>
      <c r="H17" s="44">
        <v>1.6486000000000001</v>
      </c>
      <c r="I17" s="17">
        <v>3.0449000000000002</v>
      </c>
      <c r="J17" s="17">
        <v>0.81835999999999998</v>
      </c>
      <c r="K17" s="17">
        <v>3.7692000000000001</v>
      </c>
      <c r="L17" s="17">
        <v>7.7942999999999998</v>
      </c>
      <c r="M17" s="46">
        <v>5.4638</v>
      </c>
      <c r="N17" s="17">
        <v>2.831</v>
      </c>
      <c r="O17" s="17">
        <v>44.609000000000002</v>
      </c>
      <c r="P17" s="25">
        <v>43.105199999999996</v>
      </c>
      <c r="Q17" s="25">
        <v>44.220600000000005</v>
      </c>
      <c r="R17" s="25">
        <v>87.323999999999998</v>
      </c>
      <c r="S17" s="17">
        <v>3.8841000000000001</v>
      </c>
      <c r="T17" s="17">
        <v>1.8917999999999999</v>
      </c>
      <c r="U17" s="17">
        <v>0.38816000000000001</v>
      </c>
      <c r="V17" s="17">
        <v>0.42444999999999999</v>
      </c>
      <c r="W17" s="17" t="s">
        <v>77</v>
      </c>
      <c r="X17" s="17">
        <v>0.26751999999999998</v>
      </c>
      <c r="Y17" s="17">
        <v>0.93230000000000002</v>
      </c>
    </row>
    <row r="18" spans="1:25" s="21" customFormat="1" ht="15.75" thickBot="1" x14ac:dyDescent="0.3">
      <c r="F18" s="23" t="s">
        <v>83</v>
      </c>
      <c r="G18" s="21">
        <v>0.84379999999999999</v>
      </c>
      <c r="H18" s="45">
        <v>1.6800999999999999</v>
      </c>
      <c r="I18" s="21">
        <v>2.6493000000000002</v>
      </c>
      <c r="J18" s="21">
        <v>0.84753000000000001</v>
      </c>
      <c r="K18" s="21">
        <v>3.1429</v>
      </c>
      <c r="L18" s="21">
        <v>7.1508000000000003</v>
      </c>
      <c r="M18" s="47">
        <v>5.6855000000000002</v>
      </c>
      <c r="N18" s="21">
        <v>3.6839</v>
      </c>
      <c r="O18" s="21">
        <v>49.287999999999997</v>
      </c>
      <c r="P18" s="41">
        <v>46.884</v>
      </c>
      <c r="Q18" s="41">
        <v>67.998000000000005</v>
      </c>
      <c r="R18" s="41">
        <v>114.88200000000001</v>
      </c>
      <c r="S18" s="21">
        <v>5.0308999999999999</v>
      </c>
      <c r="T18" s="21">
        <v>32.982999999999997</v>
      </c>
      <c r="U18" s="21">
        <v>30.579000000000001</v>
      </c>
      <c r="V18" s="21">
        <v>0.33395999999999998</v>
      </c>
      <c r="W18" s="21" t="s">
        <v>77</v>
      </c>
      <c r="X18" s="21">
        <v>0.31424999999999997</v>
      </c>
      <c r="Y18" s="21">
        <v>0.84379999999999999</v>
      </c>
    </row>
    <row r="19" spans="1:25" s="17" customFormat="1" ht="15.75" x14ac:dyDescent="0.25">
      <c r="A19" s="19" t="s">
        <v>87</v>
      </c>
      <c r="B19" s="40" t="s">
        <v>88</v>
      </c>
      <c r="C19" s="19" t="s">
        <v>89</v>
      </c>
      <c r="D19" s="19" t="s">
        <v>26</v>
      </c>
      <c r="E19" s="19" t="s">
        <v>75</v>
      </c>
      <c r="F19" s="20" t="s">
        <v>76</v>
      </c>
      <c r="G19" s="17">
        <v>0.71348999999999996</v>
      </c>
      <c r="H19" s="50">
        <v>1.6185</v>
      </c>
      <c r="I19" s="17">
        <v>3.1051000000000002</v>
      </c>
      <c r="J19" s="17">
        <v>0.88156999999999996</v>
      </c>
      <c r="K19" s="17">
        <v>3.5548000000000002</v>
      </c>
      <c r="L19" s="17">
        <v>8.5683000000000007</v>
      </c>
      <c r="M19" s="48">
        <v>5.3845000000000001</v>
      </c>
      <c r="N19" s="17">
        <v>2.5836999999999999</v>
      </c>
      <c r="O19" s="17">
        <v>58.289000000000001</v>
      </c>
      <c r="P19" s="25">
        <v>59.597999999999999</v>
      </c>
      <c r="Q19" s="25">
        <v>48.271799999999999</v>
      </c>
      <c r="R19" s="25">
        <v>107.86800000000001</v>
      </c>
      <c r="S19" s="17">
        <v>3.6065</v>
      </c>
      <c r="T19" s="17">
        <v>8.7083999999999993</v>
      </c>
      <c r="U19" s="17">
        <v>10.016999999999999</v>
      </c>
      <c r="V19" s="17">
        <v>0.44877</v>
      </c>
      <c r="W19" s="42">
        <v>162270</v>
      </c>
      <c r="X19" s="17" t="s">
        <v>77</v>
      </c>
      <c r="Y19" s="17">
        <v>0.71348999999999996</v>
      </c>
    </row>
    <row r="20" spans="1:25" s="17" customFormat="1" x14ac:dyDescent="0.25">
      <c r="F20" s="20" t="s">
        <v>90</v>
      </c>
      <c r="G20" s="17">
        <v>0.73780000000000001</v>
      </c>
      <c r="H20" s="50">
        <v>1.6294</v>
      </c>
      <c r="I20" s="17">
        <v>3.1082999999999998</v>
      </c>
      <c r="J20" s="17">
        <v>0.88490000000000002</v>
      </c>
      <c r="K20" s="17">
        <v>3.5459000000000001</v>
      </c>
      <c r="L20" s="17">
        <v>8.6052</v>
      </c>
      <c r="M20" s="48">
        <v>5.3673000000000002</v>
      </c>
      <c r="N20" s="17">
        <v>2.6246999999999998</v>
      </c>
      <c r="O20" s="17">
        <v>56.368000000000002</v>
      </c>
      <c r="P20" s="25">
        <v>51.927000000000007</v>
      </c>
      <c r="Q20" s="25">
        <v>51.133200000000002</v>
      </c>
      <c r="R20" s="25">
        <v>103.062</v>
      </c>
      <c r="S20" s="17">
        <v>3.5512999999999999</v>
      </c>
      <c r="T20" s="17">
        <v>9.6768000000000001</v>
      </c>
      <c r="U20" s="17">
        <v>5.2352999999999996</v>
      </c>
      <c r="V20" s="17">
        <v>0.45882000000000001</v>
      </c>
      <c r="W20" s="42">
        <v>127600</v>
      </c>
      <c r="X20" s="17" t="s">
        <v>77</v>
      </c>
      <c r="Y20" s="17">
        <v>0.73780000000000001</v>
      </c>
    </row>
    <row r="21" spans="1:25" s="17" customFormat="1" x14ac:dyDescent="0.25">
      <c r="F21" s="20" t="s">
        <v>91</v>
      </c>
      <c r="G21" s="17">
        <v>0.75053000000000003</v>
      </c>
      <c r="H21" s="50">
        <v>1.7314000000000001</v>
      </c>
      <c r="I21" s="17">
        <v>3.343</v>
      </c>
      <c r="J21" s="17">
        <v>0.87465999999999999</v>
      </c>
      <c r="K21" s="17">
        <v>3.8650000000000002</v>
      </c>
      <c r="L21" s="17">
        <v>9.1366999999999994</v>
      </c>
      <c r="M21" s="48">
        <v>5.3723999999999998</v>
      </c>
      <c r="N21" s="17">
        <v>2.7254</v>
      </c>
      <c r="O21" s="17">
        <v>55.412999999999997</v>
      </c>
      <c r="P21" s="25">
        <v>53.348999999999997</v>
      </c>
      <c r="Q21" s="25">
        <v>52.000200000000007</v>
      </c>
      <c r="R21" s="25">
        <v>105.348</v>
      </c>
      <c r="S21" s="17">
        <v>3.7351999999999999</v>
      </c>
      <c r="T21" s="17">
        <v>5.4762000000000004</v>
      </c>
      <c r="U21" s="17">
        <v>3.4123999999999999</v>
      </c>
      <c r="V21" s="17">
        <v>0.46354000000000001</v>
      </c>
      <c r="W21" s="42">
        <v>126320</v>
      </c>
      <c r="X21" s="17" t="s">
        <v>77</v>
      </c>
      <c r="Y21" s="17">
        <v>0.75053000000000003</v>
      </c>
    </row>
    <row r="22" spans="1:25" s="17" customFormat="1" x14ac:dyDescent="0.25">
      <c r="F22" s="20" t="s">
        <v>92</v>
      </c>
      <c r="G22" s="17">
        <v>0.76639999999999997</v>
      </c>
      <c r="H22" s="50">
        <v>1.6839999999999999</v>
      </c>
      <c r="I22" s="17">
        <v>3.2635999999999998</v>
      </c>
      <c r="J22" s="17">
        <v>0.87143999999999999</v>
      </c>
      <c r="K22" s="17">
        <v>3.7766999999999999</v>
      </c>
      <c r="L22" s="17">
        <v>8.9126999999999992</v>
      </c>
      <c r="M22" s="48">
        <v>5.4074</v>
      </c>
      <c r="N22" s="17">
        <v>2.6728000000000001</v>
      </c>
      <c r="O22" s="17">
        <v>54.265000000000001</v>
      </c>
      <c r="P22" s="25">
        <v>46.326000000000001</v>
      </c>
      <c r="Q22" s="25">
        <v>52.664999999999999</v>
      </c>
      <c r="R22" s="25">
        <v>98.988</v>
      </c>
      <c r="S22" s="17">
        <v>3.5411000000000001</v>
      </c>
      <c r="T22" s="17">
        <v>9.5389999999999997</v>
      </c>
      <c r="U22" s="17">
        <v>1.6001000000000001</v>
      </c>
      <c r="V22" s="17">
        <v>0.47554999999999997</v>
      </c>
      <c r="W22" s="42">
        <v>131080</v>
      </c>
      <c r="X22" s="17" t="s">
        <v>77</v>
      </c>
      <c r="Y22" s="17">
        <v>0.76639999999999997</v>
      </c>
    </row>
    <row r="23" spans="1:25" s="17" customFormat="1" x14ac:dyDescent="0.25">
      <c r="F23" s="20" t="s">
        <v>93</v>
      </c>
      <c r="G23" s="17">
        <v>0.73590999999999995</v>
      </c>
      <c r="H23" s="50">
        <v>1.8387</v>
      </c>
      <c r="I23" s="17">
        <v>3.5383</v>
      </c>
      <c r="J23" s="17">
        <v>0.87104000000000004</v>
      </c>
      <c r="K23" s="17">
        <v>4.1017999999999999</v>
      </c>
      <c r="L23" s="17">
        <v>9.6420999999999992</v>
      </c>
      <c r="M23" s="48">
        <v>5.3663999999999996</v>
      </c>
      <c r="N23" s="17">
        <v>2.9948000000000001</v>
      </c>
      <c r="O23" s="17">
        <v>56.512999999999998</v>
      </c>
      <c r="P23" s="25">
        <v>50.341200000000001</v>
      </c>
      <c r="Q23" s="25">
        <v>62.970000000000006</v>
      </c>
      <c r="R23" s="25">
        <v>113.31</v>
      </c>
      <c r="S23" s="17">
        <v>4.0138999999999996</v>
      </c>
      <c r="T23" s="17">
        <v>56.231000000000002</v>
      </c>
      <c r="U23" s="17">
        <v>50.058</v>
      </c>
      <c r="V23" s="17">
        <v>0.45807999999999999</v>
      </c>
      <c r="W23" s="42">
        <v>124960</v>
      </c>
      <c r="X23" s="17" t="s">
        <v>77</v>
      </c>
      <c r="Y23" s="17">
        <v>0.73590999999999995</v>
      </c>
    </row>
    <row r="24" spans="1:25" s="17" customFormat="1" x14ac:dyDescent="0.25">
      <c r="F24" s="20" t="s">
        <v>94</v>
      </c>
      <c r="G24" s="17">
        <v>0.68476999999999999</v>
      </c>
      <c r="H24" s="50">
        <v>1.8085</v>
      </c>
      <c r="I24" s="17">
        <v>3.5066000000000002</v>
      </c>
      <c r="J24" s="17">
        <v>0.86941000000000002</v>
      </c>
      <c r="K24" s="17">
        <v>4.0776000000000003</v>
      </c>
      <c r="L24" s="17">
        <v>9.5264000000000006</v>
      </c>
      <c r="M24" s="48">
        <v>5.3685999999999998</v>
      </c>
      <c r="N24" s="17">
        <v>2.7776000000000001</v>
      </c>
      <c r="O24" s="17">
        <v>60.734000000000002</v>
      </c>
      <c r="P24" s="25">
        <v>62.760000000000005</v>
      </c>
      <c r="Q24" s="25">
        <v>56.268000000000001</v>
      </c>
      <c r="R24" s="25">
        <v>119.02800000000001</v>
      </c>
      <c r="S24" s="17">
        <v>3.8900999999999999</v>
      </c>
      <c r="T24" s="17">
        <v>2.4415</v>
      </c>
      <c r="U24" s="17">
        <v>4.4664000000000001</v>
      </c>
      <c r="V24" s="17">
        <v>0.46489999999999998</v>
      </c>
      <c r="W24" s="17">
        <v>99143</v>
      </c>
      <c r="X24" s="17" t="s">
        <v>77</v>
      </c>
      <c r="Y24" s="17">
        <v>0.68476999999999999</v>
      </c>
    </row>
    <row r="25" spans="1:25" s="17" customFormat="1" x14ac:dyDescent="0.25">
      <c r="F25" s="20" t="s">
        <v>95</v>
      </c>
      <c r="G25" s="17">
        <v>0.69496000000000002</v>
      </c>
      <c r="H25" s="50">
        <v>1.8071999999999999</v>
      </c>
      <c r="I25" s="17">
        <v>3.5272999999999999</v>
      </c>
      <c r="J25" s="17">
        <v>0.86473</v>
      </c>
      <c r="K25" s="17">
        <v>4.1192000000000002</v>
      </c>
      <c r="L25" s="17">
        <v>9.5416000000000007</v>
      </c>
      <c r="M25" s="48">
        <v>5.4034000000000004</v>
      </c>
      <c r="N25" s="17">
        <v>2.6048</v>
      </c>
      <c r="O25" s="17">
        <v>59.844000000000001</v>
      </c>
      <c r="P25" s="25">
        <v>75.263999999999996</v>
      </c>
      <c r="Q25" s="25">
        <v>42.307199999999995</v>
      </c>
      <c r="R25" s="25">
        <v>117.57000000000001</v>
      </c>
      <c r="S25" s="17">
        <v>3.903</v>
      </c>
      <c r="T25" s="17">
        <v>2.1185999999999998</v>
      </c>
      <c r="U25" s="17">
        <v>17.536999999999999</v>
      </c>
      <c r="V25" s="17">
        <v>0.46301999999999999</v>
      </c>
      <c r="W25" s="42">
        <v>120280</v>
      </c>
      <c r="X25" s="17" t="s">
        <v>77</v>
      </c>
      <c r="Y25" s="17">
        <v>0.69496000000000002</v>
      </c>
    </row>
    <row r="26" spans="1:25" s="21" customFormat="1" ht="15.75" thickBot="1" x14ac:dyDescent="0.3">
      <c r="F26" s="23" t="s">
        <v>96</v>
      </c>
      <c r="G26" s="21">
        <v>0.70050999999999997</v>
      </c>
      <c r="H26" s="51">
        <v>1.7292000000000001</v>
      </c>
      <c r="I26" s="21">
        <v>3.3892000000000002</v>
      </c>
      <c r="J26" s="21">
        <v>0.86745000000000005</v>
      </c>
      <c r="K26" s="21">
        <v>3.9493</v>
      </c>
      <c r="L26" s="21">
        <v>9.1822999999999997</v>
      </c>
      <c r="M26" s="49">
        <v>5.4238999999999997</v>
      </c>
      <c r="N26" s="21">
        <v>2.8134000000000001</v>
      </c>
      <c r="O26" s="21">
        <v>59.37</v>
      </c>
      <c r="P26" s="41">
        <v>69.912000000000006</v>
      </c>
      <c r="Q26" s="41">
        <v>51.279000000000003</v>
      </c>
      <c r="R26" s="41">
        <v>121.188</v>
      </c>
      <c r="S26" s="21">
        <v>4.1159999999999997</v>
      </c>
      <c r="T26" s="21">
        <v>56.92</v>
      </c>
      <c r="U26" s="21">
        <v>8.0908999999999995</v>
      </c>
      <c r="V26" s="21">
        <v>0.42010999999999998</v>
      </c>
      <c r="W26" s="21">
        <v>96928</v>
      </c>
      <c r="X26" s="21" t="s">
        <v>77</v>
      </c>
      <c r="Y26" s="21">
        <v>0.70050999999999997</v>
      </c>
    </row>
    <row r="27" spans="1:25" s="17" customFormat="1" x14ac:dyDescent="0.25">
      <c r="F27" s="20"/>
      <c r="P27" s="25"/>
      <c r="Q27" s="25"/>
      <c r="R27" s="25"/>
    </row>
    <row r="28" spans="1:25" x14ac:dyDescent="0.25">
      <c r="A28" s="1" t="s">
        <v>103</v>
      </c>
    </row>
    <row r="29" spans="1:25" s="17" customFormat="1" ht="15.75" x14ac:dyDescent="0.25">
      <c r="A29" s="19" t="s">
        <v>97</v>
      </c>
      <c r="B29" s="19" t="s">
        <v>21</v>
      </c>
      <c r="C29" s="17" t="s">
        <v>1</v>
      </c>
      <c r="D29" s="19" t="s">
        <v>22</v>
      </c>
      <c r="E29" s="17" t="s">
        <v>23</v>
      </c>
      <c r="F29" s="20" t="s">
        <v>24</v>
      </c>
      <c r="G29" s="17">
        <v>1.7342</v>
      </c>
      <c r="H29" s="17">
        <v>2.8641999999999999</v>
      </c>
      <c r="I29" s="17" t="s">
        <v>77</v>
      </c>
      <c r="J29" s="17" t="s">
        <v>77</v>
      </c>
      <c r="K29" s="17" t="s">
        <v>77</v>
      </c>
      <c r="L29" s="17" t="s">
        <v>77</v>
      </c>
      <c r="M29" s="17" t="s">
        <v>77</v>
      </c>
      <c r="N29" s="17">
        <v>4.2333999999999996</v>
      </c>
      <c r="O29" s="17">
        <v>23.981999999999999</v>
      </c>
      <c r="P29" s="25">
        <v>44.407200000000003</v>
      </c>
      <c r="Q29" s="25">
        <v>25.378800000000002</v>
      </c>
      <c r="R29" s="25">
        <v>69.786000000000001</v>
      </c>
      <c r="S29" s="17">
        <v>7.516</v>
      </c>
      <c r="T29" s="17">
        <v>2.1591</v>
      </c>
      <c r="U29" s="17">
        <v>22.584</v>
      </c>
      <c r="V29" s="17">
        <v>0.38107000000000002</v>
      </c>
      <c r="W29" s="17" t="s">
        <v>77</v>
      </c>
      <c r="X29" s="17">
        <v>0.38673999999999997</v>
      </c>
      <c r="Y29" s="17">
        <v>1.7342</v>
      </c>
    </row>
    <row r="30" spans="1:25" s="17" customFormat="1" ht="15.75" x14ac:dyDescent="0.25">
      <c r="D30" s="19" t="s">
        <v>25</v>
      </c>
      <c r="E30" s="19"/>
      <c r="F30" s="20"/>
      <c r="G30" s="17">
        <v>1.1273</v>
      </c>
      <c r="H30" s="17">
        <v>1.5389999999999999</v>
      </c>
      <c r="I30" s="17" t="s">
        <v>77</v>
      </c>
      <c r="J30" s="17" t="s">
        <v>77</v>
      </c>
      <c r="K30" s="17" t="s">
        <v>77</v>
      </c>
      <c r="L30" s="17" t="s">
        <v>77</v>
      </c>
      <c r="M30" s="17" t="s">
        <v>77</v>
      </c>
      <c r="N30" s="17">
        <v>2.4781</v>
      </c>
      <c r="O30" s="17">
        <v>36.892000000000003</v>
      </c>
      <c r="P30" s="25">
        <v>57.058800000000005</v>
      </c>
      <c r="Q30" s="25">
        <v>17.246399999999998</v>
      </c>
      <c r="R30" s="25">
        <v>74.304000000000002</v>
      </c>
      <c r="S30" s="17">
        <v>4.0392999999999999</v>
      </c>
      <c r="T30" s="17">
        <v>36.372</v>
      </c>
      <c r="U30" s="17">
        <v>19.646000000000001</v>
      </c>
      <c r="V30" s="17">
        <v>0.38101000000000002</v>
      </c>
      <c r="W30" s="17" t="s">
        <v>77</v>
      </c>
      <c r="X30" s="17">
        <v>0.26808999999999999</v>
      </c>
      <c r="Y30" s="17">
        <v>1.1273</v>
      </c>
    </row>
    <row r="31" spans="1:25" s="17" customFormat="1" ht="15.75" x14ac:dyDescent="0.25">
      <c r="D31" s="19" t="s">
        <v>26</v>
      </c>
      <c r="E31" s="19"/>
      <c r="F31" s="20"/>
      <c r="G31" s="17">
        <v>0.83601999999999999</v>
      </c>
      <c r="H31" s="17">
        <v>1.4137999999999999</v>
      </c>
      <c r="I31" s="17" t="s">
        <v>77</v>
      </c>
      <c r="J31" s="17" t="s">
        <v>77</v>
      </c>
      <c r="K31" s="17" t="s">
        <v>77</v>
      </c>
      <c r="L31" s="17" t="s">
        <v>77</v>
      </c>
      <c r="M31" s="17" t="s">
        <v>77</v>
      </c>
      <c r="N31" s="17">
        <v>2.2915999999999999</v>
      </c>
      <c r="O31" s="17">
        <v>49.746000000000002</v>
      </c>
      <c r="P31" s="25">
        <v>57.940200000000004</v>
      </c>
      <c r="Q31" s="25">
        <v>28.605600000000003</v>
      </c>
      <c r="R31" s="25">
        <v>86.543999999999997</v>
      </c>
      <c r="S31" s="17">
        <v>3.3397999999999999</v>
      </c>
      <c r="T31" s="17">
        <v>12.946999999999999</v>
      </c>
      <c r="U31" s="17">
        <v>21.140999999999998</v>
      </c>
      <c r="V31" s="17">
        <v>0.42331000000000002</v>
      </c>
      <c r="W31" s="17" t="s">
        <v>77</v>
      </c>
      <c r="X31" s="17">
        <v>0.29232999999999998</v>
      </c>
      <c r="Y31" s="17">
        <v>0.83601999999999999</v>
      </c>
    </row>
    <row r="32" spans="1:25" s="17" customFormat="1" ht="15.75" x14ac:dyDescent="0.25">
      <c r="D32" s="19" t="s">
        <v>28</v>
      </c>
      <c r="E32" s="19"/>
      <c r="F32" s="20"/>
      <c r="G32" s="17">
        <v>0.70943000000000001</v>
      </c>
      <c r="H32" s="17">
        <v>1.0048999999999999</v>
      </c>
      <c r="I32" s="17" t="s">
        <v>77</v>
      </c>
      <c r="J32" s="17" t="s">
        <v>77</v>
      </c>
      <c r="K32" s="17" t="s">
        <v>77</v>
      </c>
      <c r="L32" s="17" t="s">
        <v>77</v>
      </c>
      <c r="M32" s="17" t="s">
        <v>77</v>
      </c>
      <c r="N32" s="17">
        <v>1.8971</v>
      </c>
      <c r="O32" s="17">
        <v>58.622999999999998</v>
      </c>
      <c r="P32" s="25">
        <v>51.763200000000005</v>
      </c>
      <c r="Q32" s="25">
        <v>26.957999999999998</v>
      </c>
      <c r="R32" s="25">
        <v>78.72</v>
      </c>
      <c r="S32" s="17">
        <v>2.5365000000000002</v>
      </c>
      <c r="T32" s="17">
        <v>38.524999999999999</v>
      </c>
      <c r="U32" s="17">
        <v>31.664999999999999</v>
      </c>
      <c r="V32" s="17">
        <v>0.39618999999999999</v>
      </c>
      <c r="W32" s="17" t="s">
        <v>77</v>
      </c>
      <c r="X32" s="17">
        <v>0.21004999999999999</v>
      </c>
      <c r="Y32" s="17">
        <v>0.70943000000000001</v>
      </c>
    </row>
    <row r="33" spans="1:25" s="21" customFormat="1" ht="16.5" thickBot="1" x14ac:dyDescent="0.3">
      <c r="D33" s="22" t="s">
        <v>29</v>
      </c>
      <c r="E33" s="22"/>
      <c r="F33" s="23"/>
      <c r="G33" s="21">
        <v>0.39135999999999999</v>
      </c>
      <c r="H33" s="21">
        <v>0.53617000000000004</v>
      </c>
      <c r="I33" s="21" t="s">
        <v>77</v>
      </c>
      <c r="J33" s="21" t="s">
        <v>77</v>
      </c>
      <c r="K33" s="21" t="s">
        <v>77</v>
      </c>
      <c r="L33" s="21" t="s">
        <v>77</v>
      </c>
      <c r="M33" s="21" t="s">
        <v>77</v>
      </c>
      <c r="N33" s="21">
        <v>1.4266000000000001</v>
      </c>
      <c r="O33" s="21">
        <v>106.27</v>
      </c>
      <c r="P33" s="41">
        <v>76.085999999999999</v>
      </c>
      <c r="Q33" s="41">
        <v>14.856</v>
      </c>
      <c r="R33" s="41">
        <v>90.942000000000007</v>
      </c>
      <c r="S33" s="21">
        <v>1.8098000000000001</v>
      </c>
      <c r="T33" s="21">
        <v>15.323</v>
      </c>
      <c r="U33" s="21">
        <v>91.412000000000006</v>
      </c>
      <c r="V33" s="21">
        <v>0.29626000000000002</v>
      </c>
      <c r="W33" s="21" t="s">
        <v>77</v>
      </c>
      <c r="X33" s="21">
        <v>0.15378</v>
      </c>
      <c r="Y33" s="21">
        <v>0.39135999999999999</v>
      </c>
    </row>
    <row r="34" spans="1:25" s="17" customFormat="1" ht="15.75" x14ac:dyDescent="0.25">
      <c r="A34" s="19" t="s">
        <v>20</v>
      </c>
      <c r="B34" s="19" t="s">
        <v>21</v>
      </c>
      <c r="C34" s="17" t="s">
        <v>1</v>
      </c>
      <c r="D34" s="19" t="s">
        <v>22</v>
      </c>
      <c r="E34" s="17" t="s">
        <v>23</v>
      </c>
      <c r="F34" s="20" t="s">
        <v>24</v>
      </c>
      <c r="G34" s="17">
        <v>1.7854000000000001</v>
      </c>
      <c r="H34" s="17">
        <v>2.8416999999999999</v>
      </c>
      <c r="I34" s="17">
        <v>4.7504999999999997</v>
      </c>
      <c r="J34" s="17">
        <v>0.91737000000000002</v>
      </c>
      <c r="K34" s="17">
        <v>5.1783999999999999</v>
      </c>
      <c r="L34" s="17">
        <v>13.691000000000001</v>
      </c>
      <c r="M34" s="17">
        <v>4.8178999999999998</v>
      </c>
      <c r="N34" s="17">
        <v>3.5287999999999999</v>
      </c>
      <c r="O34" s="17">
        <v>23.294</v>
      </c>
      <c r="P34" s="25">
        <v>38.76</v>
      </c>
      <c r="Q34" s="25">
        <v>21.152999999999999</v>
      </c>
      <c r="R34" s="25">
        <v>59.913000000000004</v>
      </c>
      <c r="S34" s="17">
        <v>5.9466000000000001</v>
      </c>
      <c r="T34" s="17">
        <v>9.9684000000000008</v>
      </c>
      <c r="U34" s="17">
        <v>2.1406999999999998</v>
      </c>
      <c r="V34" s="17">
        <v>0.47787000000000002</v>
      </c>
      <c r="W34" s="17" t="s">
        <v>77</v>
      </c>
      <c r="X34" s="17">
        <v>0.4451</v>
      </c>
      <c r="Y34" s="17">
        <v>1.7854000000000001</v>
      </c>
    </row>
    <row r="35" spans="1:25" s="17" customFormat="1" ht="15.75" x14ac:dyDescent="0.25">
      <c r="D35" s="19" t="s">
        <v>25</v>
      </c>
      <c r="E35" s="19"/>
      <c r="F35" s="20"/>
      <c r="G35" s="17">
        <v>1.0818000000000001</v>
      </c>
      <c r="H35" s="17">
        <v>1.1972</v>
      </c>
      <c r="I35" s="17">
        <v>2.6105</v>
      </c>
      <c r="J35" s="17">
        <v>0.83267000000000002</v>
      </c>
      <c r="K35" s="17">
        <v>3.1351</v>
      </c>
      <c r="L35" s="17">
        <v>6.8288000000000002</v>
      </c>
      <c r="M35" s="17">
        <v>5.7039999999999997</v>
      </c>
      <c r="N35" s="17">
        <v>2.3462999999999998</v>
      </c>
      <c r="O35" s="17">
        <v>38.444000000000003</v>
      </c>
      <c r="P35" s="25">
        <v>47.074199999999998</v>
      </c>
      <c r="Q35" s="25">
        <v>22.109400000000001</v>
      </c>
      <c r="R35" s="25">
        <v>69.186000000000007</v>
      </c>
      <c r="S35" s="17">
        <v>3.4811999999999999</v>
      </c>
      <c r="T35" s="17">
        <v>7.7049000000000003</v>
      </c>
      <c r="U35" s="17">
        <v>16.335000000000001</v>
      </c>
      <c r="V35" s="17">
        <v>0.34390999999999999</v>
      </c>
      <c r="W35" s="17" t="s">
        <v>77</v>
      </c>
      <c r="X35" s="17">
        <v>0.32227</v>
      </c>
      <c r="Y35" s="17">
        <v>1.0818000000000001</v>
      </c>
    </row>
    <row r="36" spans="1:25" s="17" customFormat="1" ht="15.75" x14ac:dyDescent="0.25">
      <c r="D36" s="19" t="s">
        <v>26</v>
      </c>
      <c r="E36" s="19"/>
      <c r="F36" s="20"/>
      <c r="G36" s="17">
        <v>0.83287</v>
      </c>
      <c r="H36" s="17">
        <v>1.3070999999999999</v>
      </c>
      <c r="I36" s="17">
        <v>2.8948999999999998</v>
      </c>
      <c r="J36" s="17">
        <v>0.81908000000000003</v>
      </c>
      <c r="K36" s="17">
        <v>3.5343</v>
      </c>
      <c r="L36" s="17">
        <v>7.4492000000000003</v>
      </c>
      <c r="M36" s="17">
        <v>5.6989999999999998</v>
      </c>
      <c r="N36" s="17">
        <v>2.7395</v>
      </c>
      <c r="O36" s="17">
        <v>49.933999999999997</v>
      </c>
      <c r="P36" s="25">
        <v>45.314999999999998</v>
      </c>
      <c r="Q36" s="25">
        <v>48.759</v>
      </c>
      <c r="R36" s="25">
        <v>94.073999999999998</v>
      </c>
      <c r="S36" s="17">
        <v>3.6907999999999999</v>
      </c>
      <c r="T36" s="17">
        <v>5.7948000000000004</v>
      </c>
      <c r="U36" s="17">
        <v>1.1755</v>
      </c>
      <c r="V36" s="17">
        <v>0.35415000000000002</v>
      </c>
      <c r="W36" s="17" t="s">
        <v>77</v>
      </c>
      <c r="X36" s="17">
        <v>0.2878</v>
      </c>
      <c r="Y36" s="17">
        <v>0.83287</v>
      </c>
    </row>
    <row r="37" spans="1:25" s="17" customFormat="1" x14ac:dyDescent="0.25">
      <c r="D37" s="17" t="s">
        <v>27</v>
      </c>
      <c r="F37" s="20"/>
      <c r="G37" s="17">
        <v>0.73617999999999995</v>
      </c>
      <c r="H37" s="17">
        <v>0.94738</v>
      </c>
      <c r="I37" s="17">
        <v>2.5390999999999999</v>
      </c>
      <c r="J37" s="17">
        <v>0.74507000000000001</v>
      </c>
      <c r="K37" s="17">
        <v>3.4079000000000002</v>
      </c>
      <c r="L37" s="17">
        <v>5.9432999999999998</v>
      </c>
      <c r="M37" s="17">
        <v>6.2733999999999996</v>
      </c>
      <c r="N37" s="17">
        <v>2.2168999999999999</v>
      </c>
      <c r="O37" s="17">
        <v>56.493000000000002</v>
      </c>
      <c r="P37" s="25">
        <v>43.241999999999997</v>
      </c>
      <c r="Q37" s="25">
        <v>42.309600000000003</v>
      </c>
      <c r="R37" s="25">
        <v>85.554000000000002</v>
      </c>
      <c r="S37" s="17">
        <v>2.8567999999999998</v>
      </c>
      <c r="T37" s="17">
        <v>27.434000000000001</v>
      </c>
      <c r="U37" s="17">
        <v>14.183</v>
      </c>
      <c r="V37" s="17">
        <v>0.33162999999999998</v>
      </c>
      <c r="W37" s="17" t="s">
        <v>77</v>
      </c>
      <c r="X37" s="17">
        <v>0.16063</v>
      </c>
      <c r="Y37" s="17">
        <v>0.73617999999999995</v>
      </c>
    </row>
    <row r="38" spans="1:25" s="17" customFormat="1" ht="15.75" x14ac:dyDescent="0.25">
      <c r="D38" s="19" t="s">
        <v>28</v>
      </c>
      <c r="E38" s="19"/>
      <c r="F38" s="20"/>
      <c r="G38" s="17">
        <v>0.69244000000000006</v>
      </c>
      <c r="H38" s="17">
        <v>1.0629</v>
      </c>
      <c r="I38" s="17">
        <v>2.7418999999999998</v>
      </c>
      <c r="J38" s="17">
        <v>0.75812000000000002</v>
      </c>
      <c r="K38" s="17">
        <v>3.6166999999999998</v>
      </c>
      <c r="L38" s="17">
        <v>6.5304000000000002</v>
      </c>
      <c r="M38" s="17">
        <v>6.1439000000000004</v>
      </c>
      <c r="N38" s="17">
        <v>2.1190000000000002</v>
      </c>
      <c r="O38" s="17">
        <v>60.061</v>
      </c>
      <c r="P38" s="25">
        <v>48.199799999999996</v>
      </c>
      <c r="Q38" s="25">
        <v>39.855000000000004</v>
      </c>
      <c r="R38" s="25">
        <v>88.055999999999997</v>
      </c>
      <c r="S38" s="17">
        <v>2.7627000000000002</v>
      </c>
      <c r="T38" s="17">
        <v>32.067</v>
      </c>
      <c r="U38" s="17">
        <v>20.206</v>
      </c>
      <c r="V38" s="17">
        <v>0.38473000000000002</v>
      </c>
      <c r="W38" s="17" t="s">
        <v>77</v>
      </c>
      <c r="X38" s="17">
        <v>0.21814</v>
      </c>
      <c r="Y38" s="17">
        <v>0.69244000000000006</v>
      </c>
    </row>
    <row r="39" spans="1:25" s="21" customFormat="1" ht="16.5" thickBot="1" x14ac:dyDescent="0.3">
      <c r="D39" s="22" t="s">
        <v>29</v>
      </c>
      <c r="E39" s="22"/>
      <c r="F39" s="23"/>
      <c r="G39" s="21">
        <v>0.31270999999999999</v>
      </c>
      <c r="H39" s="21">
        <v>0.68301999999999996</v>
      </c>
      <c r="I39" s="21">
        <v>2.2441</v>
      </c>
      <c r="J39" s="21">
        <v>0.67452000000000001</v>
      </c>
      <c r="K39" s="21">
        <v>3.327</v>
      </c>
      <c r="L39" s="21">
        <v>4.7553999999999998</v>
      </c>
      <c r="M39" s="21">
        <v>6.9622999999999999</v>
      </c>
      <c r="N39" s="21">
        <v>1.8444</v>
      </c>
      <c r="O39" s="21">
        <v>132.99</v>
      </c>
      <c r="P39" s="41">
        <v>59.044200000000004</v>
      </c>
      <c r="Q39" s="41">
        <v>87.174000000000007</v>
      </c>
      <c r="R39" s="41">
        <v>146.22</v>
      </c>
      <c r="S39" s="21">
        <v>2.1427</v>
      </c>
      <c r="T39" s="21">
        <v>119.77</v>
      </c>
      <c r="U39" s="21">
        <v>45.819000000000003</v>
      </c>
      <c r="V39" s="21">
        <v>0.31875999999999999</v>
      </c>
      <c r="W39" s="21" t="s">
        <v>77</v>
      </c>
      <c r="X39" s="21">
        <v>0.14802999999999999</v>
      </c>
      <c r="Y39" s="21">
        <v>0.31270999999999999</v>
      </c>
    </row>
    <row r="40" spans="1:25" s="17" customFormat="1" ht="15.75" x14ac:dyDescent="0.25">
      <c r="A40" s="19" t="s">
        <v>30</v>
      </c>
      <c r="B40" s="19" t="s">
        <v>21</v>
      </c>
      <c r="C40" s="17" t="s">
        <v>1</v>
      </c>
      <c r="D40" s="19" t="s">
        <v>22</v>
      </c>
      <c r="E40" s="17" t="s">
        <v>23</v>
      </c>
      <c r="F40" s="20" t="s">
        <v>24</v>
      </c>
      <c r="G40" s="17">
        <v>1.7662</v>
      </c>
      <c r="H40" s="17">
        <v>3.2759999999999998</v>
      </c>
      <c r="I40" s="17">
        <v>4.8190999999999997</v>
      </c>
      <c r="J40" s="17">
        <v>0.98167000000000004</v>
      </c>
      <c r="K40" s="17">
        <v>4.9090999999999996</v>
      </c>
      <c r="L40" s="17">
        <v>14.862</v>
      </c>
      <c r="M40" s="17">
        <v>4.5366999999999997</v>
      </c>
      <c r="N40" s="17">
        <v>3.6696</v>
      </c>
      <c r="O40" s="17">
        <v>23.547000000000001</v>
      </c>
      <c r="P40" s="25">
        <v>34.495199999999997</v>
      </c>
      <c r="Q40" s="25">
        <v>25.470600000000001</v>
      </c>
      <c r="R40" s="25">
        <v>59.965199999999996</v>
      </c>
      <c r="S40" s="17">
        <v>5.8426</v>
      </c>
      <c r="T40" s="17">
        <v>10.676</v>
      </c>
      <c r="U40" s="17">
        <v>21.623999999999999</v>
      </c>
      <c r="V40" s="17">
        <v>0.56071000000000004</v>
      </c>
      <c r="W40" s="17" t="s">
        <v>77</v>
      </c>
      <c r="X40" s="17">
        <v>0.4521</v>
      </c>
      <c r="Y40" s="17">
        <v>1.7662</v>
      </c>
    </row>
    <row r="41" spans="1:25" s="17" customFormat="1" ht="15.75" x14ac:dyDescent="0.25">
      <c r="D41" s="19" t="s">
        <v>25</v>
      </c>
      <c r="E41" s="19"/>
      <c r="F41" s="20"/>
      <c r="G41" s="17">
        <v>1.0637000000000001</v>
      </c>
      <c r="H41" s="17">
        <v>1.5763</v>
      </c>
      <c r="I41" s="17">
        <v>2.7888000000000002</v>
      </c>
      <c r="J41" s="17">
        <v>0.93223999999999996</v>
      </c>
      <c r="K41" s="17">
        <v>2.9914999999999998</v>
      </c>
      <c r="L41" s="17">
        <v>8.1676000000000002</v>
      </c>
      <c r="M41" s="17">
        <v>5.1814999999999998</v>
      </c>
      <c r="N41" s="17">
        <v>2.0926</v>
      </c>
      <c r="O41" s="17">
        <v>39.097999999999999</v>
      </c>
      <c r="P41" s="25">
        <v>54.6768</v>
      </c>
      <c r="Q41" s="25">
        <v>12.120000000000001</v>
      </c>
      <c r="R41" s="25">
        <v>66.798000000000002</v>
      </c>
      <c r="S41" s="17">
        <v>3.2681</v>
      </c>
      <c r="T41" s="17">
        <v>11.398999999999999</v>
      </c>
      <c r="U41" s="17">
        <v>26.978000000000002</v>
      </c>
      <c r="V41" s="17">
        <v>0.48232999999999998</v>
      </c>
      <c r="W41" s="17" t="s">
        <v>77</v>
      </c>
      <c r="X41" s="17">
        <v>0.28584999999999999</v>
      </c>
      <c r="Y41" s="17">
        <v>1.0637000000000001</v>
      </c>
    </row>
    <row r="42" spans="1:25" s="17" customFormat="1" ht="15.75" x14ac:dyDescent="0.25">
      <c r="D42" s="19" t="s">
        <v>31</v>
      </c>
      <c r="E42" s="19"/>
      <c r="F42" s="20"/>
      <c r="G42" s="17">
        <v>0.80027999999999999</v>
      </c>
      <c r="H42" s="17">
        <v>1.3393999999999999</v>
      </c>
      <c r="I42" s="17">
        <v>3.0318999999999998</v>
      </c>
      <c r="J42" s="17">
        <v>0.80649000000000004</v>
      </c>
      <c r="K42" s="17">
        <v>3.7593999999999999</v>
      </c>
      <c r="L42" s="17">
        <v>7.6818</v>
      </c>
      <c r="M42" s="17">
        <v>5.7352999999999996</v>
      </c>
      <c r="N42" s="17">
        <v>2.2004999999999999</v>
      </c>
      <c r="O42" s="17">
        <v>51.968000000000004</v>
      </c>
      <c r="P42" s="25">
        <v>48.8598</v>
      </c>
      <c r="Q42" s="25">
        <v>33.380399999999995</v>
      </c>
      <c r="R42" s="25">
        <v>82.242000000000004</v>
      </c>
      <c r="S42" s="17">
        <v>2.9948999999999999</v>
      </c>
      <c r="T42" s="17">
        <v>21.695</v>
      </c>
      <c r="U42" s="17">
        <v>18.588000000000001</v>
      </c>
      <c r="V42" s="17">
        <v>0.44722000000000001</v>
      </c>
      <c r="W42" s="17" t="s">
        <v>77</v>
      </c>
      <c r="X42" s="17">
        <v>0.28570000000000001</v>
      </c>
      <c r="Y42" s="17">
        <v>0.80027999999999999</v>
      </c>
    </row>
    <row r="43" spans="1:25" s="17" customFormat="1" ht="15.75" x14ac:dyDescent="0.25">
      <c r="D43" s="19" t="s">
        <v>26</v>
      </c>
      <c r="E43" s="19"/>
      <c r="F43" s="20"/>
      <c r="G43" s="17">
        <v>0.82842000000000005</v>
      </c>
      <c r="H43" s="17">
        <v>1.5766</v>
      </c>
      <c r="I43" s="17">
        <v>2.9779</v>
      </c>
      <c r="J43" s="17">
        <v>0.89043000000000005</v>
      </c>
      <c r="K43" s="17">
        <v>3.3443000000000001</v>
      </c>
      <c r="L43" s="17">
        <v>8.3302999999999994</v>
      </c>
      <c r="M43" s="17">
        <v>5.2836999999999996</v>
      </c>
      <c r="N43" s="17">
        <v>2.5863</v>
      </c>
      <c r="O43" s="17">
        <v>50.203000000000003</v>
      </c>
      <c r="P43" s="25">
        <v>46.9452</v>
      </c>
      <c r="Q43" s="25">
        <v>44.086200000000005</v>
      </c>
      <c r="R43" s="25">
        <v>91.032000000000011</v>
      </c>
      <c r="S43" s="17">
        <v>3.5144000000000002</v>
      </c>
      <c r="T43" s="17">
        <v>9.3739000000000008</v>
      </c>
      <c r="U43" s="17">
        <v>6.1162999999999998</v>
      </c>
      <c r="V43" s="17">
        <v>0.44861000000000001</v>
      </c>
      <c r="W43" s="17" t="s">
        <v>77</v>
      </c>
      <c r="X43" s="17">
        <v>0.28744999999999998</v>
      </c>
      <c r="Y43" s="17">
        <v>0.82842000000000005</v>
      </c>
    </row>
    <row r="44" spans="1:25" s="17" customFormat="1" x14ac:dyDescent="0.25">
      <c r="D44" s="17" t="s">
        <v>27</v>
      </c>
      <c r="F44" s="20"/>
      <c r="G44" s="17">
        <v>0.70977999999999997</v>
      </c>
      <c r="H44" s="17">
        <v>1.2677</v>
      </c>
      <c r="I44" s="17">
        <v>2.7536999999999998</v>
      </c>
      <c r="J44" s="17">
        <v>0.83331</v>
      </c>
      <c r="K44" s="17">
        <v>3.3045</v>
      </c>
      <c r="L44" s="17">
        <v>7.2089999999999996</v>
      </c>
      <c r="M44" s="17">
        <v>5.6867000000000001</v>
      </c>
      <c r="N44" s="17">
        <v>1.7930999999999999</v>
      </c>
      <c r="O44" s="17">
        <v>58.594000000000001</v>
      </c>
      <c r="P44" s="25">
        <v>51.550199999999997</v>
      </c>
      <c r="Q44" s="25">
        <v>22.279799999999998</v>
      </c>
      <c r="R44" s="25">
        <v>73.83</v>
      </c>
      <c r="S44" s="17">
        <v>2.395</v>
      </c>
      <c r="T44" s="17">
        <v>43.357999999999997</v>
      </c>
      <c r="U44" s="17">
        <v>36.314</v>
      </c>
      <c r="V44" s="17">
        <v>0.52930999999999995</v>
      </c>
      <c r="W44" s="17" t="s">
        <v>77</v>
      </c>
      <c r="X44" s="17">
        <v>0.15040999999999999</v>
      </c>
      <c r="Y44" s="17">
        <v>0.70977999999999997</v>
      </c>
    </row>
    <row r="45" spans="1:25" s="17" customFormat="1" ht="15.75" x14ac:dyDescent="0.25">
      <c r="D45" s="19" t="s">
        <v>28</v>
      </c>
      <c r="E45" s="19"/>
      <c r="F45" s="20"/>
      <c r="G45" s="17">
        <v>0.66856000000000004</v>
      </c>
      <c r="H45" s="17">
        <v>1.3869</v>
      </c>
      <c r="I45" s="17">
        <v>2.8628</v>
      </c>
      <c r="J45" s="17">
        <v>0.85289999999999999</v>
      </c>
      <c r="K45" s="17">
        <v>3.3565</v>
      </c>
      <c r="L45" s="17">
        <v>7.6707999999999998</v>
      </c>
      <c r="M45" s="17">
        <v>5.5308999999999999</v>
      </c>
      <c r="N45" s="17">
        <v>2.1404999999999998</v>
      </c>
      <c r="O45" s="17">
        <v>62.207000000000001</v>
      </c>
      <c r="P45" s="25">
        <v>57.1098</v>
      </c>
      <c r="Q45" s="25">
        <v>38.235600000000005</v>
      </c>
      <c r="R45" s="25">
        <v>95.346000000000004</v>
      </c>
      <c r="S45" s="17">
        <v>2.8933</v>
      </c>
      <c r="T45" s="17">
        <v>29.068000000000001</v>
      </c>
      <c r="U45" s="17">
        <v>23.971</v>
      </c>
      <c r="V45" s="17">
        <v>0.47935</v>
      </c>
      <c r="W45" s="17" t="s">
        <v>77</v>
      </c>
      <c r="X45" s="17">
        <v>0.21779000000000001</v>
      </c>
      <c r="Y45" s="17">
        <v>0.66856000000000004</v>
      </c>
    </row>
    <row r="46" spans="1:25" s="21" customFormat="1" ht="16.5" thickBot="1" x14ac:dyDescent="0.3">
      <c r="D46" s="22" t="s">
        <v>29</v>
      </c>
      <c r="E46" s="22"/>
      <c r="F46" s="23"/>
      <c r="G46" s="21">
        <v>0.44990000000000002</v>
      </c>
      <c r="H46" s="21">
        <v>0.84411000000000003</v>
      </c>
      <c r="I46" s="21">
        <v>2.5424000000000002</v>
      </c>
      <c r="J46" s="21">
        <v>0.70191999999999999</v>
      </c>
      <c r="K46" s="21">
        <v>3.6221000000000001</v>
      </c>
      <c r="L46" s="21">
        <v>5.6063999999999998</v>
      </c>
      <c r="M46" s="21">
        <v>6.6417000000000002</v>
      </c>
      <c r="N46" s="21">
        <v>1.7841</v>
      </c>
      <c r="O46" s="21">
        <v>92.44</v>
      </c>
      <c r="P46" s="41">
        <v>105.798</v>
      </c>
      <c r="Q46" s="41">
        <v>20.823</v>
      </c>
      <c r="R46" s="41">
        <v>126.624</v>
      </c>
      <c r="S46" s="21">
        <v>2.5842999999999998</v>
      </c>
      <c r="T46" s="21">
        <v>58.256999999999998</v>
      </c>
      <c r="U46" s="21">
        <v>71.617000000000004</v>
      </c>
      <c r="V46" s="21">
        <v>0.32662999999999998</v>
      </c>
      <c r="W46" s="21" t="s">
        <v>77</v>
      </c>
      <c r="X46" s="21">
        <v>0.16547000000000001</v>
      </c>
      <c r="Y46" s="21">
        <v>0.44990000000000002</v>
      </c>
    </row>
    <row r="47" spans="1:25" s="17" customFormat="1" ht="15.75" x14ac:dyDescent="0.25">
      <c r="A47" s="19" t="s">
        <v>32</v>
      </c>
      <c r="B47" s="19" t="s">
        <v>21</v>
      </c>
      <c r="C47" s="17" t="s">
        <v>1</v>
      </c>
      <c r="D47" s="19" t="s">
        <v>22</v>
      </c>
      <c r="E47" s="17" t="s">
        <v>23</v>
      </c>
      <c r="F47" s="20" t="s">
        <v>24</v>
      </c>
      <c r="G47" s="17">
        <v>1.6540999999999999</v>
      </c>
      <c r="H47" s="17">
        <v>3.6638000000000002</v>
      </c>
      <c r="I47" s="17">
        <v>5.1330999999999998</v>
      </c>
      <c r="J47" s="17">
        <v>1.0048999999999999</v>
      </c>
      <c r="K47" s="17">
        <v>5.1287000000000003</v>
      </c>
      <c r="L47" s="17">
        <v>16.175000000000001</v>
      </c>
      <c r="M47" s="17">
        <v>4.4532999999999996</v>
      </c>
      <c r="N47" s="17">
        <v>4.2427000000000001</v>
      </c>
      <c r="O47" s="17">
        <v>25.143000000000001</v>
      </c>
      <c r="P47" s="25">
        <v>41.387999999999998</v>
      </c>
      <c r="Q47" s="25">
        <v>29.7822</v>
      </c>
      <c r="R47" s="25">
        <v>71.171999999999997</v>
      </c>
      <c r="S47" s="17">
        <v>7.1136999999999997</v>
      </c>
      <c r="T47" s="17">
        <v>4.2591999999999999</v>
      </c>
      <c r="U47" s="17">
        <v>20.504000000000001</v>
      </c>
      <c r="V47" s="17">
        <v>0.51502999999999999</v>
      </c>
      <c r="W47" s="17" t="s">
        <v>77</v>
      </c>
      <c r="X47" s="17">
        <v>0.34761999999999998</v>
      </c>
      <c r="Y47" s="17">
        <v>1.6540999999999999</v>
      </c>
    </row>
    <row r="48" spans="1:25" s="17" customFormat="1" ht="15.75" x14ac:dyDescent="0.25">
      <c r="D48" s="19" t="s">
        <v>33</v>
      </c>
      <c r="E48" s="19"/>
      <c r="F48" s="20"/>
      <c r="G48" s="17">
        <v>1.4993000000000001</v>
      </c>
      <c r="H48" s="17">
        <v>2.6674000000000002</v>
      </c>
      <c r="I48" s="17">
        <v>5.0938999999999997</v>
      </c>
      <c r="J48" s="17">
        <v>0.85385</v>
      </c>
      <c r="K48" s="17">
        <v>5.9880000000000004</v>
      </c>
      <c r="L48" s="17">
        <v>13.641999999999999</v>
      </c>
      <c r="M48" s="17">
        <v>5.1715</v>
      </c>
      <c r="N48" s="17">
        <v>3.7823000000000002</v>
      </c>
      <c r="O48" s="17">
        <v>27.739000000000001</v>
      </c>
      <c r="P48" s="25">
        <v>39.472799999999999</v>
      </c>
      <c r="Q48" s="25">
        <v>31.893600000000003</v>
      </c>
      <c r="R48" s="25">
        <v>71.364000000000004</v>
      </c>
      <c r="S48" s="17">
        <v>5.9493999999999998</v>
      </c>
      <c r="T48" s="17">
        <v>11.852</v>
      </c>
      <c r="U48" s="17">
        <v>23.585000000000001</v>
      </c>
      <c r="V48" s="17">
        <v>0.44835000000000003</v>
      </c>
      <c r="W48" s="17" t="s">
        <v>77</v>
      </c>
      <c r="X48" s="17">
        <v>0.34847</v>
      </c>
      <c r="Y48" s="17">
        <v>1.4993000000000001</v>
      </c>
    </row>
    <row r="49" spans="1:25" s="17" customFormat="1" ht="15.75" x14ac:dyDescent="0.25">
      <c r="D49" s="19" t="s">
        <v>34</v>
      </c>
      <c r="E49" s="19"/>
      <c r="F49" s="20"/>
      <c r="G49" s="17">
        <v>0.72045000000000003</v>
      </c>
      <c r="H49" s="17">
        <v>0.98255999999999999</v>
      </c>
      <c r="I49" s="17">
        <v>2.7275999999999998</v>
      </c>
      <c r="J49" s="17">
        <v>0.73099000000000003</v>
      </c>
      <c r="K49" s="17">
        <v>3.7564000000000002</v>
      </c>
      <c r="L49" s="17">
        <v>6.2358000000000002</v>
      </c>
      <c r="M49" s="17">
        <v>6.3967000000000001</v>
      </c>
      <c r="N49" s="17">
        <v>2.2153999999999998</v>
      </c>
      <c r="O49" s="17">
        <v>57.725999999999999</v>
      </c>
      <c r="P49" s="25">
        <v>60.029999999999994</v>
      </c>
      <c r="Q49" s="25">
        <v>34.433399999999999</v>
      </c>
      <c r="R49" s="25">
        <v>94.463999999999999</v>
      </c>
      <c r="S49" s="17">
        <v>3.109</v>
      </c>
      <c r="T49" s="17">
        <v>20.986999999999998</v>
      </c>
      <c r="U49" s="17">
        <v>23.292999999999999</v>
      </c>
      <c r="V49" s="17">
        <v>0.31603999999999999</v>
      </c>
      <c r="W49" s="17" t="s">
        <v>77</v>
      </c>
      <c r="X49" s="17">
        <v>0.27327000000000001</v>
      </c>
      <c r="Y49" s="17">
        <v>0.72045000000000003</v>
      </c>
    </row>
    <row r="50" spans="1:25" s="17" customFormat="1" ht="15.75" x14ac:dyDescent="0.25">
      <c r="D50" s="19" t="s">
        <v>35</v>
      </c>
      <c r="E50" s="19"/>
      <c r="F50" s="20"/>
      <c r="G50" s="17">
        <v>1.0653999999999999</v>
      </c>
      <c r="H50" s="17">
        <v>1.3865000000000001</v>
      </c>
      <c r="I50" s="17">
        <v>3.2073</v>
      </c>
      <c r="J50" s="17">
        <v>0.79461999999999999</v>
      </c>
      <c r="K50" s="17">
        <v>4.0598999999999998</v>
      </c>
      <c r="L50" s="17">
        <v>7.9821</v>
      </c>
      <c r="M50" s="17">
        <v>5.8106</v>
      </c>
      <c r="N50" s="17">
        <v>2.4443999999999999</v>
      </c>
      <c r="O50" s="17">
        <v>39.036000000000001</v>
      </c>
      <c r="P50" s="25">
        <v>35.762999999999998</v>
      </c>
      <c r="Q50" s="25">
        <v>31.511400000000002</v>
      </c>
      <c r="R50" s="25">
        <v>67.271999999999991</v>
      </c>
      <c r="S50" s="17">
        <v>3.3020999999999998</v>
      </c>
      <c r="T50" s="17">
        <v>10.797000000000001</v>
      </c>
      <c r="U50" s="17">
        <v>7.5244999999999997</v>
      </c>
      <c r="V50" s="17">
        <v>0.41987999999999998</v>
      </c>
      <c r="W50" s="17" t="s">
        <v>77</v>
      </c>
      <c r="X50" s="17">
        <v>0.24253</v>
      </c>
      <c r="Y50" s="17">
        <v>1.0653999999999999</v>
      </c>
    </row>
    <row r="51" spans="1:25" s="17" customFormat="1" x14ac:dyDescent="0.25">
      <c r="D51" s="17" t="s">
        <v>36</v>
      </c>
      <c r="F51" s="20"/>
      <c r="G51" s="17">
        <v>0.82865999999999995</v>
      </c>
      <c r="H51" s="17">
        <v>1.1051</v>
      </c>
      <c r="I51" s="17">
        <v>2.6301999999999999</v>
      </c>
      <c r="J51" s="17">
        <v>0.79764000000000002</v>
      </c>
      <c r="K51" s="17">
        <v>3.3193999999999999</v>
      </c>
      <c r="L51" s="17">
        <v>6.5620000000000003</v>
      </c>
      <c r="M51" s="17">
        <v>5.9816000000000003</v>
      </c>
      <c r="N51" s="17">
        <v>2.1166</v>
      </c>
      <c r="O51" s="17">
        <v>50.188000000000002</v>
      </c>
      <c r="P51" s="25">
        <v>46.597200000000001</v>
      </c>
      <c r="Q51" s="25">
        <v>29.7468</v>
      </c>
      <c r="R51" s="25">
        <v>76.343999999999994</v>
      </c>
      <c r="S51" s="17">
        <v>2.8702000000000001</v>
      </c>
      <c r="T51" s="17">
        <v>24.032</v>
      </c>
      <c r="U51" s="17">
        <v>20.440999999999999</v>
      </c>
      <c r="V51" s="17">
        <v>0.38501999999999997</v>
      </c>
      <c r="W51" s="17" t="s">
        <v>77</v>
      </c>
      <c r="X51" s="17">
        <v>0.10582</v>
      </c>
      <c r="Y51" s="17">
        <v>0.82865999999999995</v>
      </c>
    </row>
    <row r="52" spans="1:25" s="17" customFormat="1" ht="15.75" x14ac:dyDescent="0.25">
      <c r="D52" s="19" t="s">
        <v>37</v>
      </c>
      <c r="E52" s="19"/>
      <c r="F52" s="20"/>
      <c r="G52" s="17">
        <v>0.75346000000000002</v>
      </c>
      <c r="H52" s="17">
        <v>1.1649</v>
      </c>
      <c r="I52" s="17">
        <v>2.9630000000000001</v>
      </c>
      <c r="J52" s="17">
        <v>0.76129000000000002</v>
      </c>
      <c r="K52" s="17">
        <v>3.9213</v>
      </c>
      <c r="L52" s="17">
        <v>7.0529999999999999</v>
      </c>
      <c r="M52" s="17">
        <v>6.0967000000000002</v>
      </c>
      <c r="N52" s="17">
        <v>1.7309000000000001</v>
      </c>
      <c r="O52" s="17">
        <v>55.197000000000003</v>
      </c>
      <c r="P52" s="25">
        <v>53.107199999999999</v>
      </c>
      <c r="Q52" s="25">
        <v>15.666</v>
      </c>
      <c r="R52" s="25">
        <v>68.772000000000006</v>
      </c>
      <c r="S52" s="17">
        <v>2.3717999999999999</v>
      </c>
      <c r="T52" s="17">
        <v>41.621000000000002</v>
      </c>
      <c r="U52" s="17">
        <v>39.530999999999999</v>
      </c>
      <c r="V52" s="17">
        <v>0.49115999999999999</v>
      </c>
      <c r="W52" s="17" t="s">
        <v>77</v>
      </c>
      <c r="X52" s="17">
        <v>0.16825000000000001</v>
      </c>
      <c r="Y52" s="17">
        <v>0.75346000000000002</v>
      </c>
    </row>
    <row r="53" spans="1:25" s="21" customFormat="1" ht="16.5" thickBot="1" x14ac:dyDescent="0.3">
      <c r="D53" s="22" t="s">
        <v>38</v>
      </c>
      <c r="E53" s="22"/>
      <c r="F53" s="23"/>
      <c r="G53" s="21">
        <v>0.41311999999999999</v>
      </c>
      <c r="H53" s="21">
        <v>0.71862999999999999</v>
      </c>
      <c r="I53" s="21">
        <v>2.4695</v>
      </c>
      <c r="J53" s="21">
        <v>0.65681999999999996</v>
      </c>
      <c r="K53" s="21">
        <v>3.7926000000000002</v>
      </c>
      <c r="L53" s="21">
        <v>5.0694999999999997</v>
      </c>
      <c r="M53" s="21">
        <v>7.1158999999999999</v>
      </c>
      <c r="N53" s="21">
        <v>1.4683999999999999</v>
      </c>
      <c r="O53" s="21">
        <v>100.67</v>
      </c>
      <c r="P53" s="41">
        <v>66.474000000000004</v>
      </c>
      <c r="Q53" s="41">
        <v>21.294599999999999</v>
      </c>
      <c r="R53" s="41">
        <v>87.768000000000001</v>
      </c>
      <c r="S53" s="21">
        <v>1.83</v>
      </c>
      <c r="T53" s="21">
        <v>12.904</v>
      </c>
      <c r="U53" s="21">
        <v>79.376000000000005</v>
      </c>
      <c r="V53" s="21">
        <v>0.39269999999999999</v>
      </c>
      <c r="W53" s="21" t="s">
        <v>77</v>
      </c>
      <c r="X53" s="21">
        <v>0.13727</v>
      </c>
      <c r="Y53" s="21">
        <v>0.41311999999999999</v>
      </c>
    </row>
    <row r="54" spans="1:25" s="17" customFormat="1" ht="15.75" x14ac:dyDescent="0.25">
      <c r="A54" s="19" t="s">
        <v>39</v>
      </c>
      <c r="B54" s="19" t="s">
        <v>21</v>
      </c>
      <c r="C54" s="17" t="s">
        <v>1</v>
      </c>
      <c r="D54" s="19" t="s">
        <v>22</v>
      </c>
      <c r="E54" s="17" t="s">
        <v>23</v>
      </c>
      <c r="F54" s="20" t="s">
        <v>24</v>
      </c>
      <c r="G54" s="17">
        <v>1.7479</v>
      </c>
      <c r="H54" s="17">
        <v>3.4662000000000002</v>
      </c>
      <c r="I54" s="17">
        <v>4.9924999999999997</v>
      </c>
      <c r="J54" s="17">
        <v>0.99168000000000001</v>
      </c>
      <c r="K54" s="17">
        <v>5.0532000000000004</v>
      </c>
      <c r="L54" s="17">
        <v>15.529</v>
      </c>
      <c r="M54" s="17">
        <v>4.5221</v>
      </c>
      <c r="N54" s="17">
        <v>4.0223000000000004</v>
      </c>
      <c r="O54" s="17">
        <v>23.792999999999999</v>
      </c>
      <c r="P54" s="25">
        <v>37.739400000000003</v>
      </c>
      <c r="Q54" s="25">
        <v>27.196200000000001</v>
      </c>
      <c r="R54" s="25">
        <v>64.938000000000002</v>
      </c>
      <c r="S54" s="17">
        <v>6.6306000000000003</v>
      </c>
      <c r="T54" s="17">
        <v>6.4446000000000003</v>
      </c>
      <c r="U54" s="17">
        <v>20.390999999999998</v>
      </c>
      <c r="V54" s="17">
        <v>0.52276</v>
      </c>
      <c r="W54" s="17" t="s">
        <v>77</v>
      </c>
      <c r="X54" s="17">
        <v>0.49998999999999999</v>
      </c>
      <c r="Y54" s="17">
        <v>1.7479</v>
      </c>
    </row>
    <row r="55" spans="1:25" s="17" customFormat="1" ht="15.75" x14ac:dyDescent="0.25">
      <c r="D55" s="19" t="s">
        <v>33</v>
      </c>
      <c r="E55" s="19"/>
      <c r="F55" s="20"/>
      <c r="G55" s="17">
        <v>1.4982</v>
      </c>
      <c r="H55" s="17">
        <v>2.7158000000000002</v>
      </c>
      <c r="I55" s="17">
        <v>5.0217999999999998</v>
      </c>
      <c r="J55" s="17">
        <v>0.86968000000000001</v>
      </c>
      <c r="K55" s="17">
        <v>5.8</v>
      </c>
      <c r="L55" s="17">
        <v>13.689</v>
      </c>
      <c r="M55" s="17">
        <v>5.0772000000000004</v>
      </c>
      <c r="N55" s="17">
        <v>4.3502000000000001</v>
      </c>
      <c r="O55" s="17">
        <v>27.759</v>
      </c>
      <c r="P55" s="25">
        <v>39.9816</v>
      </c>
      <c r="Q55" s="25">
        <v>37.239000000000004</v>
      </c>
      <c r="R55" s="25">
        <v>77.22</v>
      </c>
      <c r="S55" s="17">
        <v>6.8772000000000002</v>
      </c>
      <c r="T55" s="17">
        <v>6.0566000000000004</v>
      </c>
      <c r="U55" s="17">
        <v>18.279</v>
      </c>
      <c r="V55" s="17">
        <v>0.39489999999999997</v>
      </c>
      <c r="W55" s="17" t="s">
        <v>77</v>
      </c>
      <c r="X55" s="17">
        <v>0.41991000000000001</v>
      </c>
      <c r="Y55" s="17">
        <v>1.4982</v>
      </c>
    </row>
    <row r="56" spans="1:25" s="17" customFormat="1" ht="15.75" x14ac:dyDescent="0.25">
      <c r="D56" s="19" t="s">
        <v>40</v>
      </c>
      <c r="E56" s="19"/>
      <c r="F56" s="20"/>
      <c r="G56" s="17">
        <v>1.3374999999999999</v>
      </c>
      <c r="H56" s="17">
        <v>2.6566999999999998</v>
      </c>
      <c r="I56" s="17">
        <v>4.5602999999999998</v>
      </c>
      <c r="J56" s="17">
        <v>0.9083</v>
      </c>
      <c r="K56" s="17">
        <v>5.0389999999999997</v>
      </c>
      <c r="L56" s="17">
        <v>12.994</v>
      </c>
      <c r="M56" s="17">
        <v>4.9406999999999996</v>
      </c>
      <c r="N56" s="17">
        <v>5.3941999999999997</v>
      </c>
      <c r="O56" s="17">
        <v>31.094999999999999</v>
      </c>
      <c r="P56" s="25">
        <v>47.7348</v>
      </c>
      <c r="Q56" s="25">
        <v>49.641000000000005</v>
      </c>
      <c r="R56" s="25">
        <v>97.373999999999995</v>
      </c>
      <c r="S56" s="17">
        <v>8.7637</v>
      </c>
      <c r="T56" s="17">
        <v>27.004999999999999</v>
      </c>
      <c r="U56" s="17">
        <v>12.548999999999999</v>
      </c>
      <c r="V56" s="17">
        <v>0.30314999999999998</v>
      </c>
      <c r="W56" s="17" t="s">
        <v>77</v>
      </c>
      <c r="X56" s="17">
        <v>0.37670999999999999</v>
      </c>
      <c r="Y56" s="17">
        <v>1.3374999999999999</v>
      </c>
    </row>
    <row r="57" spans="1:25" s="17" customFormat="1" ht="15.75" x14ac:dyDescent="0.25">
      <c r="D57" s="19" t="s">
        <v>35</v>
      </c>
      <c r="E57" s="19"/>
      <c r="F57" s="20"/>
      <c r="G57" s="17">
        <v>1.0379</v>
      </c>
      <c r="H57" s="17">
        <v>1.3573</v>
      </c>
      <c r="I57" s="17">
        <v>3.2322000000000002</v>
      </c>
      <c r="J57" s="17">
        <v>0.78224000000000005</v>
      </c>
      <c r="K57" s="17">
        <v>4.1578999999999997</v>
      </c>
      <c r="L57" s="17">
        <v>7.9154</v>
      </c>
      <c r="M57" s="17">
        <v>5.8830999999999998</v>
      </c>
      <c r="N57" s="17">
        <v>2.2082999999999999</v>
      </c>
      <c r="O57" s="17">
        <v>40.070999999999998</v>
      </c>
      <c r="P57" s="25">
        <v>41.489400000000003</v>
      </c>
      <c r="Q57" s="25">
        <v>23.8188</v>
      </c>
      <c r="R57" s="25">
        <v>65.31</v>
      </c>
      <c r="S57" s="17">
        <v>3.0947</v>
      </c>
      <c r="T57" s="17">
        <v>14.834</v>
      </c>
      <c r="U57" s="17">
        <v>16.253</v>
      </c>
      <c r="V57" s="17">
        <v>0.43858999999999998</v>
      </c>
      <c r="W57" s="17" t="s">
        <v>77</v>
      </c>
      <c r="X57" s="17">
        <v>0.36904999999999999</v>
      </c>
      <c r="Y57" s="17">
        <v>1.0379</v>
      </c>
    </row>
    <row r="58" spans="1:25" s="17" customFormat="1" x14ac:dyDescent="0.25">
      <c r="D58" s="17" t="s">
        <v>36</v>
      </c>
      <c r="F58" s="20"/>
      <c r="G58" s="17">
        <v>0.79254000000000002</v>
      </c>
      <c r="H58" s="17">
        <v>1.0871999999999999</v>
      </c>
      <c r="I58" s="17">
        <v>2.6726000000000001</v>
      </c>
      <c r="J58" s="17">
        <v>0.78249000000000002</v>
      </c>
      <c r="K58" s="17">
        <v>3.4382999999999999</v>
      </c>
      <c r="L58" s="17">
        <v>6.5406000000000004</v>
      </c>
      <c r="M58" s="17">
        <v>6.0576999999999996</v>
      </c>
      <c r="N58" s="17">
        <v>1.6122000000000001</v>
      </c>
      <c r="O58" s="17">
        <v>52.475000000000001</v>
      </c>
      <c r="P58" s="25">
        <v>44.929200000000002</v>
      </c>
      <c r="Q58" s="25">
        <v>12.584999999999999</v>
      </c>
      <c r="R58" s="25">
        <v>57.513599999999997</v>
      </c>
      <c r="S58" s="17">
        <v>2.1375999999999999</v>
      </c>
      <c r="T58" s="17">
        <v>47.436999999999998</v>
      </c>
      <c r="U58" s="17">
        <v>39.89</v>
      </c>
      <c r="V58" s="17">
        <v>0.50860000000000005</v>
      </c>
      <c r="W58" s="17" t="s">
        <v>77</v>
      </c>
      <c r="X58" s="17">
        <v>0.27343000000000001</v>
      </c>
      <c r="Y58" s="17">
        <v>0.79254000000000002</v>
      </c>
    </row>
    <row r="59" spans="1:25" s="17" customFormat="1" ht="15.75" x14ac:dyDescent="0.25">
      <c r="D59" s="19" t="s">
        <v>37</v>
      </c>
      <c r="E59" s="19"/>
      <c r="F59" s="20"/>
      <c r="G59" s="17">
        <v>0.75654999999999994</v>
      </c>
      <c r="H59" s="17">
        <v>1.1740999999999999</v>
      </c>
      <c r="I59" s="17">
        <v>2.9089999999999998</v>
      </c>
      <c r="J59" s="17">
        <v>0.77383999999999997</v>
      </c>
      <c r="K59" s="17">
        <v>3.7890999999999999</v>
      </c>
      <c r="L59" s="17">
        <v>7.0350999999999999</v>
      </c>
      <c r="M59" s="17">
        <v>6.0328999999999997</v>
      </c>
      <c r="N59" s="17">
        <v>1.9096</v>
      </c>
      <c r="O59" s="17">
        <v>54.972000000000001</v>
      </c>
      <c r="P59" s="25">
        <v>51.808199999999999</v>
      </c>
      <c r="Q59" s="25">
        <v>23.994</v>
      </c>
      <c r="R59" s="25">
        <v>75.804000000000002</v>
      </c>
      <c r="S59" s="17">
        <v>2.6008</v>
      </c>
      <c r="T59" s="17">
        <v>34.140999999999998</v>
      </c>
      <c r="U59" s="17">
        <v>30.978000000000002</v>
      </c>
      <c r="V59" s="17">
        <v>0.45144000000000001</v>
      </c>
      <c r="W59" s="17" t="s">
        <v>77</v>
      </c>
      <c r="X59" s="17">
        <v>0.27444000000000002</v>
      </c>
      <c r="Y59" s="17">
        <v>0.75654999999999994</v>
      </c>
    </row>
    <row r="60" spans="1:25" s="21" customFormat="1" ht="16.5" thickBot="1" x14ac:dyDescent="0.3">
      <c r="D60" s="22" t="s">
        <v>38</v>
      </c>
      <c r="E60" s="22"/>
      <c r="F60" s="23"/>
      <c r="G60" s="21">
        <v>0.34006999999999998</v>
      </c>
      <c r="H60" s="21">
        <v>0.79</v>
      </c>
      <c r="I60" s="21">
        <v>2.6633</v>
      </c>
      <c r="J60" s="21">
        <v>0.66013999999999995</v>
      </c>
      <c r="K60" s="21">
        <v>4.0793999999999997</v>
      </c>
      <c r="L60" s="21">
        <v>5.4889999999999999</v>
      </c>
      <c r="M60" s="21">
        <v>7.0194000000000001</v>
      </c>
      <c r="N60" s="21">
        <v>1.4833000000000001</v>
      </c>
      <c r="O60" s="21">
        <v>122.29</v>
      </c>
      <c r="P60" s="41">
        <v>65.543999999999997</v>
      </c>
      <c r="Q60" s="41">
        <v>35.775599999999997</v>
      </c>
      <c r="R60" s="41">
        <v>101.322</v>
      </c>
      <c r="S60" s="21">
        <v>1.7758</v>
      </c>
      <c r="T60" s="21">
        <v>20.972000000000001</v>
      </c>
      <c r="U60" s="21">
        <v>86.518000000000001</v>
      </c>
      <c r="V60" s="21">
        <v>0.44485999999999998</v>
      </c>
      <c r="W60" s="21" t="s">
        <v>77</v>
      </c>
      <c r="X60" s="21">
        <v>0.19553000000000001</v>
      </c>
      <c r="Y60" s="21">
        <v>0.34006999999999998</v>
      </c>
    </row>
    <row r="62" spans="1:25" s="17" customFormat="1" ht="15.75" x14ac:dyDescent="0.25">
      <c r="D62" s="19" t="s">
        <v>31</v>
      </c>
      <c r="E62" s="19"/>
      <c r="F62" s="20"/>
      <c r="G62" s="17">
        <v>0.80027999999999999</v>
      </c>
      <c r="H62" s="17">
        <v>1.3393999999999999</v>
      </c>
      <c r="I62" s="17">
        <v>3.0318999999999998</v>
      </c>
      <c r="J62" s="17">
        <v>0.80649000000000004</v>
      </c>
      <c r="K62" s="17">
        <v>3.7593999999999999</v>
      </c>
      <c r="L62" s="17">
        <v>7.6818</v>
      </c>
      <c r="M62" s="17">
        <v>5.7352999999999996</v>
      </c>
      <c r="N62" s="17">
        <v>2.2004999999999999</v>
      </c>
      <c r="O62" s="17">
        <v>51.968000000000004</v>
      </c>
      <c r="P62" s="25">
        <v>48.8598</v>
      </c>
      <c r="Q62" s="25">
        <v>33.380399999999995</v>
      </c>
      <c r="R62" s="25">
        <v>82.242000000000004</v>
      </c>
      <c r="S62" s="17">
        <v>2.9948999999999999</v>
      </c>
      <c r="T62" s="17">
        <v>21.695</v>
      </c>
      <c r="U62" s="17">
        <v>18.588000000000001</v>
      </c>
      <c r="V62" s="17">
        <v>0.44722000000000001</v>
      </c>
      <c r="W62" s="17" t="s">
        <v>77</v>
      </c>
      <c r="X62" s="17">
        <v>0.28570000000000001</v>
      </c>
      <c r="Y62" s="17">
        <v>0.80027999999999999</v>
      </c>
    </row>
    <row r="63" spans="1:25" s="17" customFormat="1" ht="15.75" x14ac:dyDescent="0.25">
      <c r="D63" s="19" t="s">
        <v>26</v>
      </c>
      <c r="E63" s="19"/>
      <c r="F63" s="20"/>
      <c r="G63" s="17">
        <v>0.83287</v>
      </c>
      <c r="H63" s="17">
        <v>1.3070999999999999</v>
      </c>
      <c r="I63" s="17">
        <v>2.8948999999999998</v>
      </c>
      <c r="J63" s="17">
        <v>0.81908000000000003</v>
      </c>
      <c r="K63" s="17">
        <v>3.5343</v>
      </c>
      <c r="L63" s="17">
        <v>7.4492000000000003</v>
      </c>
      <c r="M63" s="17">
        <v>5.6989999999999998</v>
      </c>
      <c r="N63" s="17">
        <v>2.7395</v>
      </c>
      <c r="O63" s="17">
        <v>49.933999999999997</v>
      </c>
      <c r="P63" s="25">
        <v>45.314999999999998</v>
      </c>
      <c r="Q63" s="25">
        <v>48.759</v>
      </c>
      <c r="R63" s="25">
        <v>94.073999999999998</v>
      </c>
      <c r="S63" s="17">
        <v>3.6907999999999999</v>
      </c>
      <c r="T63" s="17">
        <v>5.7948000000000004</v>
      </c>
      <c r="U63" s="17">
        <v>1.1755</v>
      </c>
      <c r="V63" s="17">
        <v>0.35415000000000002</v>
      </c>
      <c r="W63" s="17" t="s">
        <v>77</v>
      </c>
      <c r="X63" s="17">
        <v>0.2878</v>
      </c>
      <c r="Y63" s="17">
        <v>0.83287</v>
      </c>
    </row>
    <row r="64" spans="1:25" s="17" customFormat="1" ht="15.75" x14ac:dyDescent="0.25">
      <c r="D64" s="19" t="s">
        <v>26</v>
      </c>
      <c r="E64" s="19"/>
      <c r="F64" s="20"/>
      <c r="G64" s="17">
        <v>0.82842000000000005</v>
      </c>
      <c r="H64" s="17">
        <v>1.5766</v>
      </c>
      <c r="I64" s="17">
        <v>2.9779</v>
      </c>
      <c r="J64" s="17">
        <v>0.89043000000000005</v>
      </c>
      <c r="K64" s="17">
        <v>3.3443000000000001</v>
      </c>
      <c r="L64" s="17">
        <v>8.3302999999999994</v>
      </c>
      <c r="M64" s="17">
        <v>5.2836999999999996</v>
      </c>
      <c r="N64" s="17">
        <v>2.5863</v>
      </c>
      <c r="O64" s="17">
        <v>50.203000000000003</v>
      </c>
      <c r="P64" s="25">
        <v>46.9452</v>
      </c>
      <c r="Q64" s="25">
        <v>44.086200000000005</v>
      </c>
      <c r="R64" s="25">
        <v>91.032000000000011</v>
      </c>
      <c r="S64" s="17">
        <v>3.5144000000000002</v>
      </c>
      <c r="T64" s="17">
        <v>9.3739000000000008</v>
      </c>
      <c r="U64" s="17">
        <v>6.1162999999999998</v>
      </c>
      <c r="V64" s="17">
        <v>0.44861000000000001</v>
      </c>
      <c r="W64" s="17" t="s">
        <v>77</v>
      </c>
      <c r="X64" s="17">
        <v>0.28744999999999998</v>
      </c>
      <c r="Y64" s="17">
        <v>0.82842000000000005</v>
      </c>
    </row>
    <row r="65" spans="4:25" s="17" customFormat="1" ht="15.75" x14ac:dyDescent="0.25">
      <c r="D65" s="19" t="s">
        <v>35</v>
      </c>
      <c r="E65" s="19"/>
      <c r="F65" s="20"/>
      <c r="G65" s="17">
        <v>1.0653999999999999</v>
      </c>
      <c r="H65" s="17">
        <v>1.3865000000000001</v>
      </c>
      <c r="I65" s="17">
        <v>3.2073</v>
      </c>
      <c r="J65" s="17">
        <v>0.79461999999999999</v>
      </c>
      <c r="K65" s="17">
        <v>4.0598999999999998</v>
      </c>
      <c r="L65" s="17">
        <v>7.9821</v>
      </c>
      <c r="M65" s="17">
        <v>5.8106</v>
      </c>
      <c r="N65" s="17">
        <v>2.4443999999999999</v>
      </c>
      <c r="O65" s="17">
        <v>39.036000000000001</v>
      </c>
      <c r="P65" s="25">
        <v>35.762999999999998</v>
      </c>
      <c r="Q65" s="25">
        <v>31.511400000000002</v>
      </c>
      <c r="R65" s="25">
        <v>67.271999999999991</v>
      </c>
      <c r="S65" s="17">
        <v>3.3020999999999998</v>
      </c>
      <c r="T65" s="17">
        <v>10.797000000000001</v>
      </c>
      <c r="U65" s="17">
        <v>7.5244999999999997</v>
      </c>
      <c r="V65" s="17">
        <v>0.41987999999999998</v>
      </c>
      <c r="W65" s="17" t="s">
        <v>77</v>
      </c>
      <c r="X65" s="17">
        <v>0.24253</v>
      </c>
      <c r="Y65" s="17">
        <v>1.0653999999999999</v>
      </c>
    </row>
    <row r="66" spans="4:25" s="17" customFormat="1" ht="15.75" x14ac:dyDescent="0.25">
      <c r="D66" s="19" t="s">
        <v>35</v>
      </c>
      <c r="E66" s="19"/>
      <c r="F66" s="20"/>
      <c r="G66" s="17">
        <v>1.0379</v>
      </c>
      <c r="H66" s="17">
        <v>1.3573</v>
      </c>
      <c r="I66" s="17">
        <v>3.2322000000000002</v>
      </c>
      <c r="J66" s="17">
        <v>0.78224000000000005</v>
      </c>
      <c r="K66" s="17">
        <v>4.1578999999999997</v>
      </c>
      <c r="L66" s="17">
        <v>7.9154</v>
      </c>
      <c r="M66" s="17">
        <v>5.8830999999999998</v>
      </c>
      <c r="N66" s="17">
        <v>2.2082999999999999</v>
      </c>
      <c r="O66" s="17">
        <v>40.070999999999998</v>
      </c>
      <c r="P66" s="25">
        <v>41.489400000000003</v>
      </c>
      <c r="Q66" s="25">
        <v>23.8188</v>
      </c>
      <c r="R66" s="25">
        <v>65.31</v>
      </c>
      <c r="S66" s="17">
        <v>3.0947</v>
      </c>
      <c r="T66" s="17">
        <v>14.834</v>
      </c>
      <c r="U66" s="17">
        <v>16.253</v>
      </c>
      <c r="V66" s="17">
        <v>0.43858999999999998</v>
      </c>
      <c r="W66" s="17" t="s">
        <v>77</v>
      </c>
      <c r="X66" s="17">
        <v>0.36904999999999999</v>
      </c>
      <c r="Y66" s="17">
        <v>1.0379</v>
      </c>
    </row>
  </sheetData>
  <hyperlinks>
    <hyperlink ref="C1" r:id="rId1" tooltip="Persistent link using digital object identifier" xr:uid="{0954F277-1038-465C-A643-0D6126A7C3E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DataS2</vt:lpstr>
      <vt:lpstr>SAV data</vt:lpstr>
      <vt:lpstr>SAV MreB FtsZ titration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Ross Carlson</cp:lastModifiedBy>
  <dcterms:created xsi:type="dcterms:W3CDTF">2023-04-15T21:00:53Z</dcterms:created>
  <dcterms:modified xsi:type="dcterms:W3CDTF">2025-08-14T00:10:36Z</dcterms:modified>
</cp:coreProperties>
</file>