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Roth/Documents/Oregon State/Research/eBird/occ and grouping checklists/occ-cluster/aggregate clustering/results/cluster-results/"/>
    </mc:Choice>
  </mc:AlternateContent>
  <xr:revisionPtr revIDLastSave="0" documentId="13_ncr:1_{C239F5C7-A2BD-0C47-8702-AF8B6BD002D1}" xr6:coauthVersionLast="46" xr6:coauthVersionMax="46" xr10:uidLastSave="{00000000-0000-0000-0000-000000000000}"/>
  <bookViews>
    <workbookView xWindow="32420" yWindow="-4360" windowWidth="25600" windowHeight="15500" activeTab="1" xr2:uid="{00000000-000D-0000-FFFF-FFFF00000000}"/>
  </bookViews>
  <sheets>
    <sheet name="Baseline" sheetId="1" r:id="rId1"/>
    <sheet name="Non-Spatial" sheetId="3" r:id="rId2"/>
    <sheet name="Location" sheetId="5" r:id="rId3"/>
    <sheet name="Normal" sheetId="6" r:id="rId4"/>
    <sheet name="Boot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3" l="1"/>
  <c r="L22" i="3"/>
  <c r="N22" i="3" s="1"/>
  <c r="M21" i="3"/>
  <c r="L21" i="3"/>
  <c r="N21" i="3" s="1"/>
  <c r="M20" i="3"/>
  <c r="L20" i="3"/>
  <c r="N20" i="3" s="1"/>
  <c r="M19" i="3"/>
  <c r="L19" i="3"/>
  <c r="N19" i="3" s="1"/>
  <c r="N18" i="3"/>
  <c r="M18" i="3"/>
  <c r="L18" i="3"/>
  <c r="L4" i="6"/>
  <c r="M34" i="5"/>
  <c r="N34" i="5" s="1"/>
  <c r="M36" i="5"/>
  <c r="M37" i="5"/>
  <c r="M38" i="5"/>
  <c r="M35" i="5"/>
  <c r="M25" i="5"/>
  <c r="M26" i="5"/>
  <c r="M27" i="5"/>
  <c r="M28" i="5"/>
  <c r="M24" i="5"/>
  <c r="M13" i="5"/>
  <c r="M14" i="5"/>
  <c r="M15" i="5"/>
  <c r="M17" i="5"/>
  <c r="M18" i="5"/>
  <c r="M16" i="5"/>
  <c r="L15" i="5"/>
  <c r="M25" i="6"/>
  <c r="M23" i="6"/>
  <c r="M26" i="6"/>
  <c r="M27" i="6"/>
  <c r="M28" i="6"/>
  <c r="M24" i="6"/>
  <c r="M15" i="6"/>
  <c r="M13" i="6"/>
  <c r="M16" i="6"/>
  <c r="M17" i="6"/>
  <c r="M18" i="6"/>
  <c r="M14" i="6"/>
  <c r="M5" i="6"/>
  <c r="M3" i="6"/>
  <c r="M6" i="6"/>
  <c r="M7" i="6"/>
  <c r="M8" i="6"/>
  <c r="M4" i="6"/>
  <c r="L5" i="6"/>
  <c r="N5" i="6" s="1"/>
  <c r="L3" i="6"/>
  <c r="N3" i="6" s="1"/>
  <c r="L6" i="6"/>
  <c r="L7" i="6"/>
  <c r="L8" i="6"/>
  <c r="N8" i="6" s="1"/>
  <c r="L14" i="6"/>
  <c r="N14" i="6" s="1"/>
  <c r="L15" i="6"/>
  <c r="N15" i="6" s="1"/>
  <c r="L13" i="6"/>
  <c r="L16" i="6"/>
  <c r="N16" i="6" s="1"/>
  <c r="L17" i="6"/>
  <c r="N17" i="6" s="1"/>
  <c r="L18" i="6"/>
  <c r="N18" i="6" s="1"/>
  <c r="L24" i="6"/>
  <c r="N24" i="6" s="1"/>
  <c r="L25" i="6"/>
  <c r="N25" i="6" s="1"/>
  <c r="L23" i="6"/>
  <c r="N23" i="6" s="1"/>
  <c r="L26" i="6"/>
  <c r="L27" i="6"/>
  <c r="L28" i="6"/>
  <c r="N28" i="6" s="1"/>
  <c r="N4" i="6"/>
  <c r="L4" i="5"/>
  <c r="M4" i="5"/>
  <c r="N4" i="5"/>
  <c r="L5" i="5"/>
  <c r="N5" i="5" s="1"/>
  <c r="M5" i="5"/>
  <c r="L6" i="5"/>
  <c r="N6" i="5" s="1"/>
  <c r="M6" i="5"/>
  <c r="L7" i="5"/>
  <c r="M7" i="5"/>
  <c r="N7" i="5"/>
  <c r="L8" i="5"/>
  <c r="M8" i="5"/>
  <c r="N8" i="5"/>
  <c r="L33" i="5"/>
  <c r="M33" i="5"/>
  <c r="N33" i="5"/>
  <c r="L34" i="5"/>
  <c r="L35" i="5"/>
  <c r="N35" i="5" s="1"/>
  <c r="L36" i="5"/>
  <c r="L37" i="5"/>
  <c r="N37" i="5" s="1"/>
  <c r="L38" i="5"/>
  <c r="N38" i="5" s="1"/>
  <c r="L13" i="5"/>
  <c r="L14" i="5"/>
  <c r="N14" i="5" s="1"/>
  <c r="N15" i="5"/>
  <c r="L16" i="5"/>
  <c r="L17" i="5"/>
  <c r="L18" i="5"/>
  <c r="L23" i="5"/>
  <c r="M23" i="5"/>
  <c r="N23" i="5"/>
  <c r="L24" i="5"/>
  <c r="N24" i="5"/>
  <c r="L25" i="5"/>
  <c r="N25" i="5" s="1"/>
  <c r="L26" i="5"/>
  <c r="L27" i="5"/>
  <c r="N27" i="5" s="1"/>
  <c r="L28" i="5"/>
  <c r="N7" i="4"/>
  <c r="N4" i="4"/>
  <c r="N5" i="4"/>
  <c r="N6" i="4"/>
  <c r="N3" i="4"/>
  <c r="M4" i="4"/>
  <c r="M5" i="4"/>
  <c r="M6" i="4"/>
  <c r="M7" i="4"/>
  <c r="M3" i="4"/>
  <c r="L2" i="4"/>
  <c r="L5" i="4"/>
  <c r="L6" i="4"/>
  <c r="L7" i="4"/>
  <c r="L4" i="4"/>
  <c r="L3" i="4"/>
  <c r="N3" i="3"/>
  <c r="N4" i="3"/>
  <c r="N5" i="3"/>
  <c r="N6" i="3"/>
  <c r="N7" i="3"/>
  <c r="N8" i="3"/>
  <c r="N9" i="3"/>
  <c r="N10" i="3"/>
  <c r="N2" i="3"/>
  <c r="M2" i="3"/>
  <c r="M4" i="3"/>
  <c r="M5" i="3"/>
  <c r="M6" i="3"/>
  <c r="M7" i="3"/>
  <c r="M8" i="3"/>
  <c r="M9" i="3"/>
  <c r="M10" i="3"/>
  <c r="M3" i="3"/>
  <c r="L2" i="3"/>
  <c r="L4" i="3"/>
  <c r="L5" i="3"/>
  <c r="L6" i="3"/>
  <c r="L7" i="3"/>
  <c r="L8" i="3"/>
  <c r="L9" i="3"/>
  <c r="L10" i="3"/>
  <c r="L3" i="3"/>
  <c r="N26" i="6" l="1"/>
  <c r="N28" i="5"/>
  <c r="N16" i="5"/>
  <c r="N27" i="6"/>
  <c r="N13" i="6"/>
  <c r="N7" i="6"/>
  <c r="N6" i="6"/>
  <c r="N36" i="5"/>
  <c r="N26" i="5"/>
  <c r="N17" i="5"/>
  <c r="N13" i="5"/>
  <c r="N18" i="5"/>
</calcChain>
</file>

<file path=xl/sharedStrings.xml><?xml version="1.0" encoding="utf-8"?>
<sst xmlns="http://schemas.openxmlformats.org/spreadsheetml/2006/main" count="262" uniqueCount="42">
  <si>
    <t>eBird exp</t>
  </si>
  <si>
    <t>purity</t>
  </si>
  <si>
    <t>ARI</t>
  </si>
  <si>
    <t>NMI</t>
  </si>
  <si>
    <t>AMI</t>
  </si>
  <si>
    <t>NID</t>
  </si>
  <si>
    <t>NVI</t>
  </si>
  <si>
    <t>occ</t>
  </si>
  <si>
    <t>det</t>
  </si>
  <si>
    <t>svs</t>
  </si>
  <si>
    <t>acc_svs</t>
  </si>
  <si>
    <t>inacc_svs</t>
  </si>
  <si>
    <t>miss_svs</t>
  </si>
  <si>
    <t>tot_inc</t>
  </si>
  <si>
    <t>base</t>
  </si>
  <si>
    <t>eBird</t>
  </si>
  <si>
    <t>eBird_lower</t>
  </si>
  <si>
    <t>eBird_upper</t>
  </si>
  <si>
    <t>eBird_simple</t>
  </si>
  <si>
    <t>clustGeo</t>
  </si>
  <si>
    <t>clustGeo-0.8-850</t>
  </si>
  <si>
    <t>clustGeo-1-850</t>
  </si>
  <si>
    <t>clustGeo-0-850</t>
  </si>
  <si>
    <t>clustGeo-0.8-750</t>
  </si>
  <si>
    <t>clustGeo-0.8-800</t>
  </si>
  <si>
    <t>clustGeo-0.8-900</t>
  </si>
  <si>
    <t>clustGeo-0.8-950</t>
  </si>
  <si>
    <t>baseline</t>
  </si>
  <si>
    <t>rounded-4</t>
  </si>
  <si>
    <t>DBSC</t>
  </si>
  <si>
    <t>kmSq-1000</t>
  </si>
  <si>
    <t>balls</t>
  </si>
  <si>
    <t>agglom</t>
  </si>
  <si>
    <t>agnes-850</t>
  </si>
  <si>
    <t>balls-ns</t>
  </si>
  <si>
    <t>agglom-ns</t>
  </si>
  <si>
    <t>1/2</t>
  </si>
  <si>
    <t>1/3</t>
  </si>
  <si>
    <t>1/4</t>
  </si>
  <si>
    <t>how many checklists here?</t>
  </si>
  <si>
    <t>(from location)</t>
  </si>
  <si>
    <t>does this suggest that if we get the input algs correct (incorrect), we can have good (bad) results? (to 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</si>
</sst>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6C6D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18" fillId="0" borderId="10" xfId="0" applyFont="1" applyBorder="1"/>
    <xf numFmtId="0" fontId="18" fillId="0" borderId="0" xfId="0" applyFont="1" applyBorder="1"/>
    <xf numFmtId="0" fontId="0" fillId="0" borderId="0" xfId="0" applyBorder="1"/>
    <xf numFmtId="0" fontId="0" fillId="0" borderId="14" xfId="0" applyBorder="1"/>
    <xf numFmtId="0" fontId="18" fillId="0" borderId="16" xfId="0" applyFont="1" applyBorder="1"/>
    <xf numFmtId="0" fontId="0" fillId="0" borderId="16" xfId="0" applyBorder="1"/>
    <xf numFmtId="0" fontId="0" fillId="0" borderId="17" xfId="0" applyBorder="1"/>
    <xf numFmtId="0" fontId="18" fillId="0" borderId="18" xfId="0" applyFont="1" applyBorder="1"/>
    <xf numFmtId="0" fontId="18" fillId="0" borderId="19" xfId="0" applyFont="1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1" xfId="0" applyBorder="1"/>
    <xf numFmtId="0" fontId="18" fillId="0" borderId="23" xfId="0" applyFont="1" applyBorder="1"/>
    <xf numFmtId="0" fontId="0" fillId="0" borderId="24" xfId="0" applyBorder="1"/>
    <xf numFmtId="0" fontId="0" fillId="0" borderId="25" xfId="0" applyBorder="1"/>
    <xf numFmtId="0" fontId="19" fillId="33" borderId="11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right"/>
    </xf>
    <xf numFmtId="0" fontId="16" fillId="33" borderId="13" xfId="0" applyFont="1" applyFill="1" applyBorder="1" applyAlignment="1">
      <alignment horizontal="right"/>
    </xf>
    <xf numFmtId="0" fontId="19" fillId="33" borderId="15" xfId="0" applyFont="1" applyFill="1" applyBorder="1" applyAlignment="1">
      <alignment horizontal="right"/>
    </xf>
    <xf numFmtId="164" fontId="18" fillId="0" borderId="21" xfId="0" applyNumberFormat="1" applyFont="1" applyBorder="1"/>
    <xf numFmtId="164" fontId="18" fillId="0" borderId="0" xfId="0" applyNumberFormat="1" applyFont="1" applyBorder="1"/>
    <xf numFmtId="164" fontId="0" fillId="0" borderId="21" xfId="0" applyNumberFormat="1" applyBorder="1"/>
    <xf numFmtId="164" fontId="0" fillId="0" borderId="0" xfId="0" applyNumberFormat="1" applyBorder="1"/>
    <xf numFmtId="164" fontId="18" fillId="0" borderId="19" xfId="0" applyNumberFormat="1" applyFont="1" applyBorder="1"/>
    <xf numFmtId="164" fontId="18" fillId="0" borderId="24" xfId="0" applyNumberFormat="1" applyFont="1" applyBorder="1"/>
    <xf numFmtId="0" fontId="0" fillId="0" borderId="26" xfId="0" applyBorder="1"/>
    <xf numFmtId="164" fontId="18" fillId="0" borderId="27" xfId="0" applyNumberFormat="1" applyFont="1" applyBorder="1"/>
    <xf numFmtId="164" fontId="18" fillId="0" borderId="16" xfId="0" applyNumberFormat="1" applyFont="1" applyBorder="1"/>
    <xf numFmtId="164" fontId="18" fillId="0" borderId="18" xfId="0" applyNumberFormat="1" applyFont="1" applyBorder="1"/>
    <xf numFmtId="0" fontId="18" fillId="0" borderId="26" xfId="0" applyFont="1" applyBorder="1"/>
    <xf numFmtId="0" fontId="0" fillId="0" borderId="18" xfId="0" applyBorder="1"/>
    <xf numFmtId="0" fontId="0" fillId="0" borderId="10" xfId="0" applyBorder="1"/>
    <xf numFmtId="0" fontId="0" fillId="0" borderId="27" xfId="0" applyBorder="1"/>
    <xf numFmtId="164" fontId="0" fillId="0" borderId="16" xfId="0" applyNumberFormat="1" applyBorder="1"/>
    <xf numFmtId="164" fontId="0" fillId="0" borderId="19" xfId="0" applyNumberFormat="1" applyBorder="1"/>
    <xf numFmtId="0" fontId="16" fillId="33" borderId="15" xfId="0" applyFont="1" applyFill="1" applyBorder="1" applyAlignment="1">
      <alignment horizontal="right"/>
    </xf>
    <xf numFmtId="0" fontId="0" fillId="0" borderId="0" xfId="0" applyFill="1" applyBorder="1"/>
    <xf numFmtId="164" fontId="0" fillId="0" borderId="0" xfId="0" applyNumberFormat="1" applyFill="1" applyBorder="1"/>
    <xf numFmtId="164" fontId="18" fillId="34" borderId="0" xfId="0" applyNumberFormat="1" applyFont="1" applyFill="1" applyBorder="1"/>
    <xf numFmtId="164" fontId="18" fillId="35" borderId="0" xfId="0" applyNumberFormat="1" applyFont="1" applyFill="1" applyBorder="1"/>
    <xf numFmtId="164" fontId="18" fillId="35" borderId="24" xfId="0" applyNumberFormat="1" applyFont="1" applyFill="1" applyBorder="1"/>
    <xf numFmtId="0" fontId="0" fillId="34" borderId="0" xfId="0" applyFill="1" applyBorder="1"/>
    <xf numFmtId="0" fontId="0" fillId="35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C6D"/>
      <color rgb="FFFF3B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"/>
  <sheetViews>
    <sheetView workbookViewId="0">
      <selection activeCell="J20" sqref="J20"/>
    </sheetView>
  </sheetViews>
  <sheetFormatPr baseColWidth="10" defaultRowHeight="16" x14ac:dyDescent="0.2"/>
  <cols>
    <col min="1" max="1" width="16.5" customWidth="1"/>
    <col min="2" max="2" width="0" hidden="1" customWidth="1"/>
  </cols>
  <sheetData>
    <row r="1" spans="1:30" ht="17" thickBot="1" x14ac:dyDescent="0.25">
      <c r="A1" t="s">
        <v>0</v>
      </c>
    </row>
    <row r="2" spans="1:30" x14ac:dyDescent="0.2">
      <c r="A2" s="36"/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  <c r="I2" s="19" t="s">
        <v>8</v>
      </c>
      <c r="J2" s="19" t="s">
        <v>9</v>
      </c>
      <c r="K2" s="19" t="s">
        <v>10</v>
      </c>
      <c r="L2" s="19" t="s">
        <v>11</v>
      </c>
      <c r="M2" s="19" t="s">
        <v>12</v>
      </c>
      <c r="N2" s="20" t="s">
        <v>13</v>
      </c>
      <c r="O2" t="s">
        <v>39</v>
      </c>
    </row>
    <row r="3" spans="1:30" x14ac:dyDescent="0.2">
      <c r="A3" s="22" t="s">
        <v>14</v>
      </c>
      <c r="B3" s="35">
        <v>1</v>
      </c>
      <c r="C3" s="11">
        <v>1</v>
      </c>
      <c r="D3" s="11">
        <v>1</v>
      </c>
      <c r="E3" s="11">
        <v>1</v>
      </c>
      <c r="F3" s="11">
        <v>0</v>
      </c>
      <c r="G3" s="11">
        <v>0</v>
      </c>
      <c r="H3" s="39">
        <v>4.7350000000000003E-2</v>
      </c>
      <c r="I3" s="39">
        <v>3.1964100000000002</v>
      </c>
      <c r="J3" s="11">
        <v>668</v>
      </c>
      <c r="K3" s="11">
        <v>668</v>
      </c>
      <c r="L3" s="11">
        <v>0</v>
      </c>
      <c r="M3" s="11">
        <v>0</v>
      </c>
      <c r="N3" s="30">
        <v>0</v>
      </c>
    </row>
    <row r="4" spans="1:30" x14ac:dyDescent="0.2">
      <c r="A4" s="22" t="s">
        <v>15</v>
      </c>
      <c r="B4" s="1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27">
        <v>49.82141</v>
      </c>
      <c r="I4" s="27">
        <v>1.9243600000000001</v>
      </c>
      <c r="J4" s="4">
        <v>0</v>
      </c>
      <c r="K4" s="4">
        <v>0</v>
      </c>
      <c r="L4" s="4">
        <v>0</v>
      </c>
      <c r="M4" s="4">
        <v>668</v>
      </c>
      <c r="N4" s="5">
        <v>668</v>
      </c>
    </row>
    <row r="5" spans="1:30" x14ac:dyDescent="0.2">
      <c r="A5" s="22" t="s">
        <v>16</v>
      </c>
      <c r="B5" s="1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27">
        <v>0.51726000000000005</v>
      </c>
      <c r="I5" s="27">
        <v>1.70116</v>
      </c>
      <c r="J5" s="4">
        <v>0</v>
      </c>
      <c r="K5" s="4">
        <v>0</v>
      </c>
      <c r="L5" s="4">
        <v>0</v>
      </c>
      <c r="M5" s="4">
        <v>668</v>
      </c>
      <c r="N5" s="5">
        <v>668</v>
      </c>
    </row>
    <row r="6" spans="1:30" x14ac:dyDescent="0.2">
      <c r="A6" s="22" t="s">
        <v>17</v>
      </c>
      <c r="B6" s="1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27">
        <v>5.5E-2</v>
      </c>
      <c r="I6" s="27">
        <v>2.0139</v>
      </c>
      <c r="J6" s="4">
        <v>842</v>
      </c>
      <c r="K6" s="4">
        <v>668</v>
      </c>
      <c r="L6" s="4">
        <v>174</v>
      </c>
      <c r="M6" s="4">
        <v>0</v>
      </c>
      <c r="N6" s="5">
        <v>174</v>
      </c>
    </row>
    <row r="7" spans="1:30" ht="17" thickBot="1" x14ac:dyDescent="0.25">
      <c r="A7" s="40" t="s">
        <v>18</v>
      </c>
      <c r="B7" s="37">
        <v>1</v>
      </c>
      <c r="C7" s="38">
        <v>0.99919999999999998</v>
      </c>
      <c r="D7" s="38">
        <v>0.98250000000000004</v>
      </c>
      <c r="E7" s="38">
        <v>0.98250000000000004</v>
      </c>
      <c r="F7" s="38">
        <v>1.7500000000000002E-2</v>
      </c>
      <c r="G7" s="38">
        <v>1.7500000000000002E-2</v>
      </c>
      <c r="H7" s="38">
        <v>5.1650000000000001E-2</v>
      </c>
      <c r="I7" s="38">
        <v>4.5105300000000002</v>
      </c>
      <c r="J7" s="7">
        <v>820</v>
      </c>
      <c r="K7" s="7">
        <v>668</v>
      </c>
      <c r="L7" s="7">
        <v>152</v>
      </c>
      <c r="M7" s="7">
        <v>0</v>
      </c>
      <c r="N7" s="8">
        <v>152</v>
      </c>
    </row>
    <row r="10" spans="1:30" ht="17" thickBot="1" x14ac:dyDescent="0.25">
      <c r="A10" t="s">
        <v>19</v>
      </c>
    </row>
    <row r="11" spans="1:30" x14ac:dyDescent="0.2">
      <c r="A11" s="36"/>
      <c r="B11" s="19" t="s">
        <v>1</v>
      </c>
      <c r="C11" s="19" t="s">
        <v>2</v>
      </c>
      <c r="D11" s="19" t="s">
        <v>3</v>
      </c>
      <c r="E11" s="19" t="s">
        <v>4</v>
      </c>
      <c r="F11" s="19" t="s">
        <v>5</v>
      </c>
      <c r="G11" s="19" t="s">
        <v>6</v>
      </c>
      <c r="H11" s="19" t="s">
        <v>7</v>
      </c>
      <c r="I11" s="19" t="s">
        <v>8</v>
      </c>
      <c r="J11" s="19" t="s">
        <v>9</v>
      </c>
      <c r="K11" s="19" t="s">
        <v>10</v>
      </c>
      <c r="L11" s="19" t="s">
        <v>11</v>
      </c>
      <c r="M11" s="19" t="s">
        <v>12</v>
      </c>
      <c r="N11" s="20" t="s">
        <v>13</v>
      </c>
    </row>
    <row r="12" spans="1:30" x14ac:dyDescent="0.2">
      <c r="A12" s="22" t="s">
        <v>14</v>
      </c>
      <c r="B12" s="35">
        <v>1</v>
      </c>
      <c r="C12" s="11">
        <v>1</v>
      </c>
      <c r="D12" s="11">
        <v>1</v>
      </c>
      <c r="E12" s="11">
        <v>1</v>
      </c>
      <c r="F12" s="11">
        <v>0</v>
      </c>
      <c r="G12" s="11">
        <v>0</v>
      </c>
      <c r="H12" s="11">
        <v>4.4499999999999998E-2</v>
      </c>
      <c r="I12" s="11">
        <v>0.36420000000000002</v>
      </c>
      <c r="J12" s="11">
        <v>668</v>
      </c>
      <c r="K12" s="11">
        <v>668</v>
      </c>
      <c r="L12" s="11">
        <v>0</v>
      </c>
      <c r="M12" s="11">
        <v>0</v>
      </c>
      <c r="N12" s="30">
        <v>0</v>
      </c>
      <c r="AB12">
        <v>8.7300000000000003E-2</v>
      </c>
      <c r="AC12">
        <v>1.4777</v>
      </c>
      <c r="AD12">
        <v>543</v>
      </c>
    </row>
    <row r="13" spans="1:30" x14ac:dyDescent="0.2">
      <c r="A13" s="22" t="s">
        <v>20</v>
      </c>
      <c r="B13" s="14">
        <v>0.99019999999999997</v>
      </c>
      <c r="C13" s="4">
        <v>0.99939999999999996</v>
      </c>
      <c r="D13" s="4">
        <v>0.98760000000000003</v>
      </c>
      <c r="E13" s="4">
        <v>0.9909</v>
      </c>
      <c r="F13" s="41">
        <v>9.1000000000000004E-3</v>
      </c>
      <c r="G13" s="41">
        <v>1.24E-2</v>
      </c>
      <c r="H13" s="41">
        <v>4.9099999999999998E-2</v>
      </c>
      <c r="I13" s="4">
        <v>2.7425000000000002</v>
      </c>
      <c r="J13" s="4">
        <v>701</v>
      </c>
      <c r="K13" s="4">
        <v>641</v>
      </c>
      <c r="L13" s="4">
        <v>60</v>
      </c>
      <c r="M13" s="4">
        <v>27</v>
      </c>
      <c r="N13" s="5">
        <v>87</v>
      </c>
      <c r="AB13">
        <v>6.2E-2</v>
      </c>
      <c r="AC13">
        <v>1.7209000000000001</v>
      </c>
      <c r="AD13">
        <v>623</v>
      </c>
    </row>
    <row r="14" spans="1:30" x14ac:dyDescent="0.2">
      <c r="A14" s="22" t="s">
        <v>21</v>
      </c>
      <c r="B14" s="14">
        <v>0.99670000000000003</v>
      </c>
      <c r="C14" s="4">
        <v>0.99970000000000003</v>
      </c>
      <c r="D14" s="27">
        <v>0.99299999999999999</v>
      </c>
      <c r="E14" s="27">
        <v>0.99399999999999999</v>
      </c>
      <c r="F14" s="42">
        <v>6.0000000000000001E-3</v>
      </c>
      <c r="G14" s="42">
        <v>7.0000000000000001E-3</v>
      </c>
      <c r="H14" s="46">
        <v>4.7600000000000003E-2</v>
      </c>
      <c r="I14" s="4">
        <v>0.39360000000000001</v>
      </c>
      <c r="J14" s="4">
        <v>701</v>
      </c>
      <c r="K14" s="4">
        <v>655</v>
      </c>
      <c r="L14" s="4">
        <v>46</v>
      </c>
      <c r="M14" s="4">
        <v>13</v>
      </c>
      <c r="N14" s="5">
        <v>59</v>
      </c>
      <c r="AB14">
        <v>4.4499999999999998E-2</v>
      </c>
      <c r="AC14">
        <v>0.36420000000000002</v>
      </c>
      <c r="AD14">
        <v>668</v>
      </c>
    </row>
    <row r="15" spans="1:30" x14ac:dyDescent="0.2">
      <c r="A15" s="22" t="s">
        <v>22</v>
      </c>
      <c r="B15" s="14">
        <v>0.98140000000000005</v>
      </c>
      <c r="C15" s="4">
        <v>0.99909999999999999</v>
      </c>
      <c r="D15" s="4">
        <v>0.98119999999999996</v>
      </c>
      <c r="E15" s="4">
        <v>0.98750000000000004</v>
      </c>
      <c r="F15" s="41">
        <v>1.2500000000000001E-2</v>
      </c>
      <c r="G15" s="41">
        <v>1.8800000000000001E-2</v>
      </c>
      <c r="H15" s="41">
        <v>5.8099999999999999E-2</v>
      </c>
      <c r="I15" s="4">
        <v>2.3092999999999999</v>
      </c>
      <c r="J15" s="4">
        <v>696</v>
      </c>
      <c r="K15" s="4">
        <v>612</v>
      </c>
      <c r="L15" s="4">
        <v>84</v>
      </c>
      <c r="M15" s="4">
        <v>56</v>
      </c>
      <c r="N15" s="5">
        <v>140</v>
      </c>
      <c r="AB15">
        <v>5.8099999999999999E-2</v>
      </c>
      <c r="AC15">
        <v>2.3092999999999999</v>
      </c>
      <c r="AD15">
        <v>696</v>
      </c>
    </row>
    <row r="16" spans="1:30" x14ac:dyDescent="0.2">
      <c r="A16" s="22" t="s">
        <v>23</v>
      </c>
      <c r="B16" s="14">
        <v>0.94779999999999998</v>
      </c>
      <c r="C16" s="4">
        <v>0.99760000000000004</v>
      </c>
      <c r="D16" s="4">
        <v>0.97560000000000002</v>
      </c>
      <c r="E16" s="4">
        <v>0.98160000000000003</v>
      </c>
      <c r="F16" s="41">
        <v>1.84E-2</v>
      </c>
      <c r="G16" s="41">
        <v>2.4400000000000002E-2</v>
      </c>
      <c r="H16" s="41">
        <v>8.7300000000000003E-2</v>
      </c>
      <c r="I16" s="4">
        <v>1.4777</v>
      </c>
      <c r="J16" s="4">
        <v>543</v>
      </c>
      <c r="K16" s="4">
        <v>516</v>
      </c>
      <c r="L16" s="4">
        <v>27</v>
      </c>
      <c r="M16" s="4">
        <v>152</v>
      </c>
      <c r="N16" s="5">
        <v>179</v>
      </c>
      <c r="AB16">
        <v>4.9099999999999998E-2</v>
      </c>
      <c r="AC16">
        <v>2.7425000000000002</v>
      </c>
      <c r="AD16">
        <v>701</v>
      </c>
    </row>
    <row r="17" spans="1:30" x14ac:dyDescent="0.2">
      <c r="A17" s="22" t="s">
        <v>24</v>
      </c>
      <c r="B17" s="14">
        <v>0.96970000000000001</v>
      </c>
      <c r="C17" s="4">
        <v>0.99929999999999997</v>
      </c>
      <c r="D17" s="4">
        <v>0.98240000000000005</v>
      </c>
      <c r="E17" s="4">
        <v>0.98970000000000002</v>
      </c>
      <c r="F17" s="41">
        <v>1.03E-2</v>
      </c>
      <c r="G17" s="41">
        <v>1.7600000000000001E-2</v>
      </c>
      <c r="H17" s="42">
        <v>6.2E-2</v>
      </c>
      <c r="I17" s="4">
        <v>1.7209000000000001</v>
      </c>
      <c r="J17" s="4">
        <v>623</v>
      </c>
      <c r="K17" s="4">
        <v>583</v>
      </c>
      <c r="L17" s="4">
        <v>40</v>
      </c>
      <c r="M17" s="4">
        <v>85</v>
      </c>
      <c r="N17" s="5">
        <v>125</v>
      </c>
      <c r="AB17">
        <v>4.7600000000000003E-2</v>
      </c>
      <c r="AC17">
        <v>0.39360000000000001</v>
      </c>
      <c r="AD17">
        <v>701</v>
      </c>
    </row>
    <row r="18" spans="1:30" x14ac:dyDescent="0.2">
      <c r="A18" s="22" t="s">
        <v>20</v>
      </c>
      <c r="B18" s="14">
        <v>0.99019999999999997</v>
      </c>
      <c r="C18" s="4">
        <v>0.99939999999999996</v>
      </c>
      <c r="D18" s="4">
        <v>0.98760000000000003</v>
      </c>
      <c r="E18" s="4">
        <v>0.9909</v>
      </c>
      <c r="F18" s="41">
        <v>9.1000000000000004E-3</v>
      </c>
      <c r="G18" s="41">
        <v>1.24E-2</v>
      </c>
      <c r="H18" s="41">
        <v>4.9099999999999998E-2</v>
      </c>
      <c r="I18" s="4">
        <v>2.7425000000000002</v>
      </c>
      <c r="J18" s="4">
        <v>701</v>
      </c>
      <c r="K18" s="4">
        <v>641</v>
      </c>
      <c r="L18" s="4">
        <v>60</v>
      </c>
      <c r="M18" s="4">
        <v>27</v>
      </c>
      <c r="N18" s="5">
        <v>87</v>
      </c>
      <c r="AB18">
        <v>4.53E-2</v>
      </c>
      <c r="AC18">
        <v>2.4771999999999998</v>
      </c>
      <c r="AD18">
        <v>783</v>
      </c>
    </row>
    <row r="19" spans="1:30" x14ac:dyDescent="0.2">
      <c r="A19" s="22" t="s">
        <v>25</v>
      </c>
      <c r="B19" s="14">
        <v>0.99950000000000006</v>
      </c>
      <c r="C19" s="4">
        <v>0.99929999999999997</v>
      </c>
      <c r="D19" s="4">
        <v>0.98550000000000004</v>
      </c>
      <c r="E19" s="4">
        <v>0.98580000000000001</v>
      </c>
      <c r="F19" s="4">
        <v>1.4200000000000001E-2</v>
      </c>
      <c r="G19" s="4">
        <v>1.4500000000000001E-2</v>
      </c>
      <c r="H19" s="47">
        <v>4.53E-2</v>
      </c>
      <c r="I19" s="4">
        <v>2.4771999999999998</v>
      </c>
      <c r="J19" s="4">
        <v>783</v>
      </c>
      <c r="K19" s="4">
        <v>667</v>
      </c>
      <c r="L19" s="4">
        <v>116</v>
      </c>
      <c r="M19" s="4">
        <v>1</v>
      </c>
      <c r="N19" s="5">
        <v>117</v>
      </c>
      <c r="AB19">
        <v>5.0500000000000003E-2</v>
      </c>
      <c r="AC19">
        <v>1.3291999999999999</v>
      </c>
      <c r="AD19">
        <v>850</v>
      </c>
    </row>
    <row r="20" spans="1:30" ht="17" thickBot="1" x14ac:dyDescent="0.25">
      <c r="A20" s="40" t="s">
        <v>26</v>
      </c>
      <c r="B20" s="37">
        <v>1</v>
      </c>
      <c r="C20" s="7">
        <v>0.99809999999999999</v>
      </c>
      <c r="D20" s="7">
        <v>0.97350000000000003</v>
      </c>
      <c r="E20" s="7">
        <v>0.97350000000000003</v>
      </c>
      <c r="F20" s="7">
        <v>2.6499999999999999E-2</v>
      </c>
      <c r="G20" s="7">
        <v>2.6499999999999999E-2</v>
      </c>
      <c r="H20" s="7">
        <v>5.0500000000000003E-2</v>
      </c>
      <c r="I20" s="7">
        <v>1.3291999999999999</v>
      </c>
      <c r="J20" s="7">
        <v>850</v>
      </c>
      <c r="K20" s="7">
        <v>668</v>
      </c>
      <c r="L20" s="7">
        <v>182</v>
      </c>
      <c r="M20" s="7">
        <v>0</v>
      </c>
      <c r="N20" s="8">
        <v>182</v>
      </c>
    </row>
    <row r="23" spans="1:30" ht="17" thickBot="1" x14ac:dyDescent="0.25">
      <c r="A23" t="s">
        <v>27</v>
      </c>
    </row>
    <row r="24" spans="1:30" x14ac:dyDescent="0.2">
      <c r="A24" s="36"/>
      <c r="B24" s="19" t="s">
        <v>1</v>
      </c>
      <c r="C24" s="19" t="s">
        <v>2</v>
      </c>
      <c r="D24" s="19" t="s">
        <v>3</v>
      </c>
      <c r="E24" s="19" t="s">
        <v>4</v>
      </c>
      <c r="F24" s="19" t="s">
        <v>5</v>
      </c>
      <c r="G24" s="19" t="s">
        <v>6</v>
      </c>
      <c r="H24" s="19" t="s">
        <v>7</v>
      </c>
      <c r="I24" s="19" t="s">
        <v>8</v>
      </c>
      <c r="J24" s="19" t="s">
        <v>9</v>
      </c>
      <c r="K24" s="19" t="s">
        <v>10</v>
      </c>
      <c r="L24" s="19" t="s">
        <v>11</v>
      </c>
      <c r="M24" s="19" t="s">
        <v>12</v>
      </c>
      <c r="N24" s="20" t="s">
        <v>13</v>
      </c>
    </row>
    <row r="25" spans="1:30" x14ac:dyDescent="0.2">
      <c r="A25" s="22" t="s">
        <v>14</v>
      </c>
      <c r="B25" s="35">
        <v>1</v>
      </c>
      <c r="C25" s="11">
        <v>1</v>
      </c>
      <c r="D25" s="11">
        <v>1</v>
      </c>
      <c r="E25" s="11">
        <v>1</v>
      </c>
      <c r="F25" s="11">
        <v>0</v>
      </c>
      <c r="G25" s="11">
        <v>0</v>
      </c>
      <c r="H25" s="39">
        <v>6.7000000000000004E-2</v>
      </c>
      <c r="I25" s="11">
        <v>1.9539</v>
      </c>
      <c r="J25" s="11">
        <v>668</v>
      </c>
      <c r="K25" s="11">
        <v>668</v>
      </c>
      <c r="L25" s="11">
        <v>0</v>
      </c>
      <c r="M25" s="11">
        <v>0</v>
      </c>
      <c r="N25" s="30">
        <v>0</v>
      </c>
    </row>
    <row r="26" spans="1:30" x14ac:dyDescent="0.2">
      <c r="A26" s="22" t="s">
        <v>28</v>
      </c>
      <c r="B26" s="14">
        <v>0.99950000000000006</v>
      </c>
      <c r="C26" s="4">
        <v>0.99919999999999998</v>
      </c>
      <c r="D26" s="4">
        <v>0.98240000000000005</v>
      </c>
      <c r="E26" s="4">
        <v>0.98260000000000003</v>
      </c>
      <c r="F26" s="4">
        <v>1.7399999999999999E-2</v>
      </c>
      <c r="G26" s="4">
        <v>1.7600000000000001E-2</v>
      </c>
      <c r="H26" s="4">
        <v>6.7299999999999999E-2</v>
      </c>
      <c r="I26" s="4">
        <v>2.1836000000000002</v>
      </c>
      <c r="J26" s="4">
        <v>809</v>
      </c>
      <c r="K26" s="4">
        <v>667</v>
      </c>
      <c r="L26" s="4">
        <v>142</v>
      </c>
      <c r="M26" s="4">
        <v>1</v>
      </c>
      <c r="N26" s="5">
        <v>143</v>
      </c>
    </row>
    <row r="27" spans="1:30" x14ac:dyDescent="0.2">
      <c r="A27" s="22" t="s">
        <v>15</v>
      </c>
      <c r="B27" s="1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468.23669999999998</v>
      </c>
      <c r="I27" s="4">
        <v>1.8260000000000001</v>
      </c>
      <c r="J27" s="4">
        <v>0</v>
      </c>
      <c r="K27" s="4">
        <v>0</v>
      </c>
      <c r="L27" s="4">
        <v>0</v>
      </c>
      <c r="M27" s="4">
        <v>668</v>
      </c>
      <c r="N27" s="5">
        <v>668</v>
      </c>
    </row>
    <row r="28" spans="1:30" x14ac:dyDescent="0.2">
      <c r="A28" s="22" t="s">
        <v>18</v>
      </c>
      <c r="B28" s="14">
        <v>1</v>
      </c>
      <c r="C28" s="4">
        <v>0.99919999999999998</v>
      </c>
      <c r="D28" s="4">
        <v>0.98250000000000004</v>
      </c>
      <c r="E28" s="4">
        <v>0.98250000000000004</v>
      </c>
      <c r="F28" s="4">
        <v>1.7500000000000002E-2</v>
      </c>
      <c r="G28" s="4">
        <v>1.7500000000000002E-2</v>
      </c>
      <c r="H28" s="4">
        <v>6.7500000000000004E-2</v>
      </c>
      <c r="I28" s="4">
        <v>2.1956000000000002</v>
      </c>
      <c r="J28" s="4">
        <v>820</v>
      </c>
      <c r="K28" s="4">
        <v>668</v>
      </c>
      <c r="L28" s="4">
        <v>152</v>
      </c>
      <c r="M28" s="4">
        <v>0</v>
      </c>
      <c r="N28" s="5">
        <v>152</v>
      </c>
    </row>
    <row r="29" spans="1:30" x14ac:dyDescent="0.2">
      <c r="A29" s="22" t="s">
        <v>29</v>
      </c>
      <c r="B29" s="14">
        <v>0.90629999999999999</v>
      </c>
      <c r="C29" s="4">
        <v>0.98060000000000003</v>
      </c>
      <c r="D29" s="4">
        <v>0.95240000000000002</v>
      </c>
      <c r="E29" s="4">
        <v>0.95660000000000001</v>
      </c>
      <c r="F29" s="4">
        <v>4.3400000000000001E-2</v>
      </c>
      <c r="G29" s="4">
        <v>4.7600000000000003E-2</v>
      </c>
      <c r="H29" s="4">
        <v>0.25990000000000002</v>
      </c>
      <c r="I29" s="4">
        <v>2.1078000000000001</v>
      </c>
      <c r="J29" s="4">
        <v>496</v>
      </c>
      <c r="K29" s="4">
        <v>471</v>
      </c>
      <c r="L29" s="4">
        <v>25</v>
      </c>
      <c r="M29" s="4">
        <v>197</v>
      </c>
      <c r="N29" s="5">
        <v>222</v>
      </c>
    </row>
    <row r="30" spans="1:30" x14ac:dyDescent="0.2">
      <c r="A30" s="22" t="s">
        <v>20</v>
      </c>
      <c r="B30" s="14">
        <v>0.99019999999999997</v>
      </c>
      <c r="C30" s="4">
        <v>0.99939999999999996</v>
      </c>
      <c r="D30" s="4">
        <v>0.98760000000000003</v>
      </c>
      <c r="E30" s="4">
        <v>0.9909</v>
      </c>
      <c r="F30" s="4">
        <v>9.1000000000000004E-3</v>
      </c>
      <c r="G30" s="4">
        <v>1.24E-2</v>
      </c>
      <c r="H30" s="4">
        <v>7.22E-2</v>
      </c>
      <c r="I30" s="4">
        <v>1.9428000000000001</v>
      </c>
      <c r="J30" s="4">
        <v>701</v>
      </c>
      <c r="K30" s="4">
        <v>641</v>
      </c>
      <c r="L30" s="4">
        <v>60</v>
      </c>
      <c r="M30" s="4">
        <v>27</v>
      </c>
      <c r="N30" s="5">
        <v>87</v>
      </c>
    </row>
    <row r="31" spans="1:30" ht="17" thickBot="1" x14ac:dyDescent="0.25">
      <c r="A31" s="40" t="s">
        <v>30</v>
      </c>
      <c r="B31" s="37">
        <v>0.85509999999999997</v>
      </c>
      <c r="C31" s="7">
        <v>0.99480000000000002</v>
      </c>
      <c r="D31" s="7">
        <v>0.93769999999999998</v>
      </c>
      <c r="E31" s="7">
        <v>0.94010000000000005</v>
      </c>
      <c r="F31" s="7">
        <v>5.9900000000000002E-2</v>
      </c>
      <c r="G31" s="7">
        <v>6.2300000000000001E-2</v>
      </c>
      <c r="H31" s="7">
        <v>0.17169999999999999</v>
      </c>
      <c r="I31" s="7">
        <v>0.5655</v>
      </c>
      <c r="J31" s="7">
        <v>351</v>
      </c>
      <c r="K31" s="7">
        <v>344</v>
      </c>
      <c r="L31" s="7">
        <v>7</v>
      </c>
      <c r="M31" s="7">
        <v>324</v>
      </c>
      <c r="N31" s="8">
        <v>331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2685D-6B68-9D4A-A38E-5C0D1A027727}">
  <dimension ref="A1:N25"/>
  <sheetViews>
    <sheetView tabSelected="1" workbookViewId="0">
      <selection activeCell="C18" sqref="C18:E19"/>
    </sheetView>
  </sheetViews>
  <sheetFormatPr baseColWidth="10" defaultRowHeight="16" x14ac:dyDescent="0.2"/>
  <cols>
    <col min="1" max="1" width="16.83203125" customWidth="1"/>
  </cols>
  <sheetData>
    <row r="1" spans="1:14" x14ac:dyDescent="0.2">
      <c r="A1" s="2"/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9" t="s">
        <v>10</v>
      </c>
      <c r="L1" s="19" t="s">
        <v>11</v>
      </c>
      <c r="M1" s="19" t="s">
        <v>12</v>
      </c>
      <c r="N1" s="20" t="s">
        <v>13</v>
      </c>
    </row>
    <row r="2" spans="1:14" x14ac:dyDescent="0.2">
      <c r="A2" s="21" t="s">
        <v>14</v>
      </c>
      <c r="B2" s="9">
        <v>1</v>
      </c>
      <c r="C2" s="10">
        <v>1</v>
      </c>
      <c r="D2" s="10">
        <v>1</v>
      </c>
      <c r="E2" s="10">
        <v>1</v>
      </c>
      <c r="F2" s="10">
        <v>0</v>
      </c>
      <c r="G2" s="10">
        <v>0</v>
      </c>
      <c r="H2" s="28">
        <v>7.5757619999999998E-2</v>
      </c>
      <c r="I2" s="28">
        <v>0.51349584999999998</v>
      </c>
      <c r="J2" s="11">
        <v>668</v>
      </c>
      <c r="K2" s="11">
        <v>668</v>
      </c>
      <c r="L2" s="11">
        <f t="shared" ref="L2:L10" si="0">J2-K2</f>
        <v>0</v>
      </c>
      <c r="M2" s="11">
        <f t="shared" ref="M2:M10" si="1">$K$2-K2</f>
        <v>0</v>
      </c>
      <c r="N2" s="12">
        <f>SUM(L2:M2)</f>
        <v>0</v>
      </c>
    </row>
    <row r="3" spans="1:14" x14ac:dyDescent="0.2">
      <c r="A3" s="21" t="s">
        <v>34</v>
      </c>
      <c r="B3" s="24">
        <v>0.99580614999999995</v>
      </c>
      <c r="C3" s="25">
        <v>0.99933393999999998</v>
      </c>
      <c r="D3" s="25">
        <v>0.98532737999999997</v>
      </c>
      <c r="E3" s="25">
        <v>0.98710602999999997</v>
      </c>
      <c r="F3" s="25">
        <v>1.2893969999999999E-2</v>
      </c>
      <c r="G3" s="25">
        <v>1.4672620000000001E-2</v>
      </c>
      <c r="H3" s="25">
        <v>2.0968795099999999</v>
      </c>
      <c r="I3" s="25">
        <v>1.89921249</v>
      </c>
      <c r="J3" s="4">
        <v>773</v>
      </c>
      <c r="K3" s="4">
        <v>662</v>
      </c>
      <c r="L3" s="4">
        <f>J3-K3</f>
        <v>111</v>
      </c>
      <c r="M3" s="4">
        <f>$K$2-K3</f>
        <v>6</v>
      </c>
      <c r="N3" s="13">
        <f t="shared" ref="N3:N10" si="2">SUM(L3:M3)</f>
        <v>117</v>
      </c>
    </row>
    <row r="4" spans="1:14" ht="17" customHeight="1" x14ac:dyDescent="0.2">
      <c r="A4" s="21" t="s">
        <v>35</v>
      </c>
      <c r="B4" s="24">
        <v>0.98928238999999996</v>
      </c>
      <c r="C4" s="25">
        <v>0.99940587000000003</v>
      </c>
      <c r="D4" s="25">
        <v>0.98815953000000001</v>
      </c>
      <c r="E4" s="25">
        <v>0.99173341999999998</v>
      </c>
      <c r="F4" s="25">
        <v>8.2665800000000008E-3</v>
      </c>
      <c r="G4" s="25">
        <v>1.1840470000000001E-2</v>
      </c>
      <c r="H4" s="25">
        <v>1.99729051</v>
      </c>
      <c r="I4" s="25">
        <v>1.9234324</v>
      </c>
      <c r="J4" s="4">
        <v>686</v>
      </c>
      <c r="K4" s="4">
        <v>635</v>
      </c>
      <c r="L4" s="4">
        <f t="shared" si="0"/>
        <v>51</v>
      </c>
      <c r="M4" s="4">
        <f t="shared" si="1"/>
        <v>33</v>
      </c>
      <c r="N4" s="13">
        <f t="shared" si="2"/>
        <v>84</v>
      </c>
    </row>
    <row r="5" spans="1:14" x14ac:dyDescent="0.2">
      <c r="A5" s="22" t="s">
        <v>31</v>
      </c>
      <c r="B5" s="26">
        <v>0.99673811742777296</v>
      </c>
      <c r="C5" s="27">
        <v>0.99944178087313995</v>
      </c>
      <c r="D5" s="27">
        <v>0.98973620322701705</v>
      </c>
      <c r="E5" s="27">
        <v>0.99095870542334297</v>
      </c>
      <c r="F5" s="27">
        <v>9.0412945766563703E-3</v>
      </c>
      <c r="G5" s="27">
        <v>1.0263796772983299E-2</v>
      </c>
      <c r="H5" s="27">
        <v>2.0624139579279701</v>
      </c>
      <c r="I5" s="27">
        <v>1.95288576359873</v>
      </c>
      <c r="J5" s="4">
        <v>726</v>
      </c>
      <c r="K5" s="4">
        <v>659</v>
      </c>
      <c r="L5" s="4">
        <f t="shared" si="0"/>
        <v>67</v>
      </c>
      <c r="M5" s="4">
        <f t="shared" si="1"/>
        <v>9</v>
      </c>
      <c r="N5" s="13">
        <f t="shared" si="2"/>
        <v>76</v>
      </c>
    </row>
    <row r="6" spans="1:14" x14ac:dyDescent="0.2">
      <c r="A6" s="22" t="s">
        <v>32</v>
      </c>
      <c r="B6" s="26">
        <v>0.99720410065237697</v>
      </c>
      <c r="C6" s="27">
        <v>0.99944657033690598</v>
      </c>
      <c r="D6" s="27">
        <v>0.98991984853207304</v>
      </c>
      <c r="E6" s="27">
        <v>0.99096036755990602</v>
      </c>
      <c r="F6" s="27">
        <v>9.0396324400944302E-3</v>
      </c>
      <c r="G6" s="27">
        <v>1.0080151467927199E-2</v>
      </c>
      <c r="H6" s="27">
        <v>2.06493858546883</v>
      </c>
      <c r="I6" s="27">
        <v>1.9535089128930301</v>
      </c>
      <c r="J6" s="4">
        <v>727</v>
      </c>
      <c r="K6" s="4">
        <v>660</v>
      </c>
      <c r="L6" s="4">
        <f t="shared" si="0"/>
        <v>67</v>
      </c>
      <c r="M6" s="4">
        <f t="shared" si="1"/>
        <v>8</v>
      </c>
      <c r="N6" s="13">
        <f t="shared" si="2"/>
        <v>75</v>
      </c>
    </row>
    <row r="7" spans="1:14" x14ac:dyDescent="0.2">
      <c r="A7" s="21" t="s">
        <v>33</v>
      </c>
      <c r="B7" s="24">
        <v>0.86859273000000004</v>
      </c>
      <c r="C7" s="25">
        <v>0.11645353</v>
      </c>
      <c r="D7" s="25">
        <v>0.74073836000000004</v>
      </c>
      <c r="E7" s="25">
        <v>0.76788381000000006</v>
      </c>
      <c r="F7" s="25">
        <v>0.23211619</v>
      </c>
      <c r="G7" s="25">
        <v>0.25926164000000002</v>
      </c>
      <c r="H7" s="25">
        <v>0.38141399999999998</v>
      </c>
      <c r="I7" s="25">
        <v>0.10064193</v>
      </c>
      <c r="J7" s="4">
        <v>491</v>
      </c>
      <c r="K7" s="4">
        <v>319</v>
      </c>
      <c r="L7" s="4">
        <f t="shared" si="0"/>
        <v>172</v>
      </c>
      <c r="M7" s="4">
        <f t="shared" si="1"/>
        <v>349</v>
      </c>
      <c r="N7" s="13">
        <f t="shared" si="2"/>
        <v>521</v>
      </c>
    </row>
    <row r="8" spans="1:14" x14ac:dyDescent="0.2">
      <c r="A8" s="21" t="s">
        <v>20</v>
      </c>
      <c r="B8" s="24">
        <v>0.99021435000000002</v>
      </c>
      <c r="C8" s="25">
        <v>0.99939389000000001</v>
      </c>
      <c r="D8" s="25">
        <v>0.98764236999999999</v>
      </c>
      <c r="E8" s="25">
        <v>0.99093971000000003</v>
      </c>
      <c r="F8" s="25">
        <v>9.0602900000000004E-3</v>
      </c>
      <c r="G8" s="25">
        <v>1.235763E-2</v>
      </c>
      <c r="H8" s="44">
        <v>7.5025330000000001E-2</v>
      </c>
      <c r="I8" s="25">
        <v>0.57119372000000002</v>
      </c>
      <c r="J8" s="4">
        <v>701</v>
      </c>
      <c r="K8" s="4">
        <v>641</v>
      </c>
      <c r="L8" s="4">
        <f t="shared" si="0"/>
        <v>60</v>
      </c>
      <c r="M8" s="4">
        <f t="shared" si="1"/>
        <v>27</v>
      </c>
      <c r="N8" s="13">
        <f t="shared" si="2"/>
        <v>87</v>
      </c>
    </row>
    <row r="9" spans="1:14" x14ac:dyDescent="0.2">
      <c r="A9" s="21" t="s">
        <v>29</v>
      </c>
      <c r="B9" s="24">
        <v>0.90633737000000003</v>
      </c>
      <c r="C9" s="25">
        <v>0.98056339000000003</v>
      </c>
      <c r="D9" s="25">
        <v>0.95237158</v>
      </c>
      <c r="E9" s="25">
        <v>0.95663332999999995</v>
      </c>
      <c r="F9" s="25">
        <v>4.3366670000000003E-2</v>
      </c>
      <c r="G9" s="25">
        <v>4.7628419999999998E-2</v>
      </c>
      <c r="H9" s="25">
        <v>0.34805143999999999</v>
      </c>
      <c r="I9" s="25">
        <v>0.19762168999999999</v>
      </c>
      <c r="J9" s="4">
        <v>496</v>
      </c>
      <c r="K9" s="4">
        <v>471</v>
      </c>
      <c r="L9" s="4">
        <f t="shared" si="0"/>
        <v>25</v>
      </c>
      <c r="M9" s="4">
        <f t="shared" si="1"/>
        <v>197</v>
      </c>
      <c r="N9" s="13">
        <f t="shared" si="2"/>
        <v>222</v>
      </c>
    </row>
    <row r="10" spans="1:14" ht="17" thickBot="1" x14ac:dyDescent="0.25">
      <c r="A10" s="23" t="s">
        <v>18</v>
      </c>
      <c r="B10" s="15">
        <v>1</v>
      </c>
      <c r="C10" s="29">
        <v>0.99922838000000003</v>
      </c>
      <c r="D10" s="29">
        <v>0.98253120000000005</v>
      </c>
      <c r="E10" s="29">
        <v>0.98253120000000005</v>
      </c>
      <c r="F10" s="29">
        <v>1.74688E-2</v>
      </c>
      <c r="G10" s="29">
        <v>1.74688E-2</v>
      </c>
      <c r="H10" s="45">
        <v>7.0846649999999997E-2</v>
      </c>
      <c r="I10" s="29">
        <v>4.2631590700000004</v>
      </c>
      <c r="J10" s="16">
        <v>820</v>
      </c>
      <c r="K10" s="16">
        <v>668</v>
      </c>
      <c r="L10" s="16">
        <f t="shared" si="0"/>
        <v>152</v>
      </c>
      <c r="M10" s="16">
        <f t="shared" si="1"/>
        <v>0</v>
      </c>
      <c r="N10" s="17">
        <f t="shared" si="2"/>
        <v>152</v>
      </c>
    </row>
    <row r="14" spans="1:14" x14ac:dyDescent="0.2">
      <c r="A14" t="s">
        <v>40</v>
      </c>
    </row>
    <row r="15" spans="1:14" ht="17" thickBot="1" x14ac:dyDescent="0.25">
      <c r="A15">
        <v>934</v>
      </c>
    </row>
    <row r="16" spans="1:14" x14ac:dyDescent="0.2">
      <c r="A16" s="2"/>
      <c r="B16" s="19" t="s">
        <v>1</v>
      </c>
      <c r="C16" s="19" t="s">
        <v>2</v>
      </c>
      <c r="D16" s="19" t="s">
        <v>3</v>
      </c>
      <c r="E16" s="19" t="s">
        <v>4</v>
      </c>
      <c r="F16" s="19" t="s">
        <v>5</v>
      </c>
      <c r="G16" s="19" t="s">
        <v>6</v>
      </c>
      <c r="H16" s="19" t="s">
        <v>7</v>
      </c>
      <c r="I16" s="19" t="s">
        <v>8</v>
      </c>
      <c r="J16" s="19" t="s">
        <v>9</v>
      </c>
      <c r="K16" s="19" t="s">
        <v>10</v>
      </c>
      <c r="L16" s="19" t="s">
        <v>11</v>
      </c>
      <c r="M16" s="19" t="s">
        <v>12</v>
      </c>
      <c r="N16" s="20" t="s">
        <v>13</v>
      </c>
    </row>
    <row r="17" spans="1:14" x14ac:dyDescent="0.2">
      <c r="A17" s="21" t="s">
        <v>14</v>
      </c>
      <c r="B17" s="9">
        <v>1</v>
      </c>
      <c r="C17" s="10">
        <v>1</v>
      </c>
      <c r="D17" s="10">
        <v>1</v>
      </c>
      <c r="E17" s="10">
        <v>1</v>
      </c>
      <c r="F17" s="10">
        <v>0</v>
      </c>
      <c r="G17" s="10">
        <v>0</v>
      </c>
      <c r="H17" s="28">
        <v>1.14108849</v>
      </c>
      <c r="I17" s="28">
        <v>5.96799971</v>
      </c>
      <c r="J17" s="10">
        <v>668</v>
      </c>
      <c r="K17" s="10">
        <v>668</v>
      </c>
      <c r="L17" s="10">
        <v>0</v>
      </c>
      <c r="M17" s="10">
        <v>0</v>
      </c>
      <c r="N17" s="34">
        <v>0</v>
      </c>
    </row>
    <row r="18" spans="1:14" x14ac:dyDescent="0.2">
      <c r="A18" s="21" t="s">
        <v>31</v>
      </c>
      <c r="B18" s="24">
        <v>0.99906803</v>
      </c>
      <c r="C18" s="25">
        <v>0.99923318999999999</v>
      </c>
      <c r="D18" s="25">
        <v>0.98306923999999996</v>
      </c>
      <c r="E18" s="25">
        <v>0.98348336000000003</v>
      </c>
      <c r="F18" s="25">
        <v>1.6516639999999999E-2</v>
      </c>
      <c r="G18" s="25">
        <v>1.693076E-2</v>
      </c>
      <c r="H18" s="44">
        <v>0.25690808999999998</v>
      </c>
      <c r="I18" s="25">
        <v>1.13238847</v>
      </c>
      <c r="J18" s="3">
        <v>805</v>
      </c>
      <c r="K18" s="3">
        <v>666</v>
      </c>
      <c r="L18" s="4">
        <f>J18-K18</f>
        <v>139</v>
      </c>
      <c r="M18" s="4">
        <f>$K$3 - K18</f>
        <v>-4</v>
      </c>
      <c r="N18" s="5">
        <f>SUM(L18:M18)</f>
        <v>135</v>
      </c>
    </row>
    <row r="19" spans="1:14" x14ac:dyDescent="0.2">
      <c r="A19" s="21" t="s">
        <v>32</v>
      </c>
      <c r="B19" s="24">
        <v>0.99953402000000002</v>
      </c>
      <c r="C19" s="25">
        <v>0.99923558000000001</v>
      </c>
      <c r="D19" s="25">
        <v>0.98312142000000002</v>
      </c>
      <c r="E19" s="25">
        <v>0.98335622</v>
      </c>
      <c r="F19" s="25">
        <v>1.664378E-2</v>
      </c>
      <c r="G19" s="25">
        <v>1.6878580000000001E-2</v>
      </c>
      <c r="H19" s="44">
        <v>0.25285235</v>
      </c>
      <c r="I19" s="25">
        <v>1.1313652700000001</v>
      </c>
      <c r="J19" s="3">
        <v>808</v>
      </c>
      <c r="K19" s="3">
        <v>667</v>
      </c>
      <c r="L19" s="4">
        <f t="shared" ref="L19:L22" si="3">J19-K19</f>
        <v>141</v>
      </c>
      <c r="M19" s="4">
        <f t="shared" ref="M19:M22" si="4">$K$3 - K19</f>
        <v>-5</v>
      </c>
      <c r="N19" s="5">
        <f t="shared" ref="N19:N22" si="5">SUM(L19:M19)</f>
        <v>136</v>
      </c>
    </row>
    <row r="20" spans="1:14" x14ac:dyDescent="0.2">
      <c r="A20" s="21" t="s">
        <v>29</v>
      </c>
      <c r="B20" s="24">
        <v>0.90633737000000003</v>
      </c>
      <c r="C20" s="25">
        <v>0.98056339000000003</v>
      </c>
      <c r="D20" s="25">
        <v>0.95237158</v>
      </c>
      <c r="E20" s="25">
        <v>0.95663332999999995</v>
      </c>
      <c r="F20" s="25">
        <v>4.3366670000000003E-2</v>
      </c>
      <c r="G20" s="25">
        <v>4.7628419999999998E-2</v>
      </c>
      <c r="H20" s="25">
        <v>1.3504002900000001</v>
      </c>
      <c r="I20" s="25">
        <v>4.0818702099999999</v>
      </c>
      <c r="J20" s="3">
        <v>496</v>
      </c>
      <c r="K20" s="3">
        <v>471</v>
      </c>
      <c r="L20" s="4">
        <f t="shared" si="3"/>
        <v>25</v>
      </c>
      <c r="M20" s="4">
        <f t="shared" si="4"/>
        <v>191</v>
      </c>
      <c r="N20" s="5">
        <f t="shared" si="5"/>
        <v>216</v>
      </c>
    </row>
    <row r="21" spans="1:14" x14ac:dyDescent="0.2">
      <c r="A21" s="21" t="s">
        <v>18</v>
      </c>
      <c r="B21" s="24">
        <v>1</v>
      </c>
      <c r="C21" s="25">
        <v>0.99922838000000003</v>
      </c>
      <c r="D21" s="25">
        <v>0.98253120000000005</v>
      </c>
      <c r="E21" s="25">
        <v>0.98253120000000005</v>
      </c>
      <c r="F21" s="25">
        <v>1.74688E-2</v>
      </c>
      <c r="G21" s="25">
        <v>1.74688E-2</v>
      </c>
      <c r="H21" s="25">
        <v>1.11901451</v>
      </c>
      <c r="I21" s="25">
        <v>5.8535147500000004</v>
      </c>
      <c r="J21" s="3">
        <v>820</v>
      </c>
      <c r="K21" s="3">
        <v>668</v>
      </c>
      <c r="L21" s="4">
        <f t="shared" si="3"/>
        <v>152</v>
      </c>
      <c r="M21" s="4">
        <f t="shared" si="4"/>
        <v>-6</v>
      </c>
      <c r="N21" s="5">
        <f t="shared" si="5"/>
        <v>146</v>
      </c>
    </row>
    <row r="22" spans="1:14" ht="17" thickBot="1" x14ac:dyDescent="0.25">
      <c r="A22" s="23" t="s">
        <v>28</v>
      </c>
      <c r="B22" s="31">
        <v>0.99953402000000002</v>
      </c>
      <c r="C22" s="32">
        <v>0.99919241999999997</v>
      </c>
      <c r="D22" s="32">
        <v>0.98240408999999995</v>
      </c>
      <c r="E22" s="32">
        <v>0.98263855</v>
      </c>
      <c r="F22" s="32">
        <v>1.736145E-2</v>
      </c>
      <c r="G22" s="32">
        <v>1.7595909999999999E-2</v>
      </c>
      <c r="H22" s="32">
        <v>1.11928542</v>
      </c>
      <c r="I22" s="32">
        <v>5.5543224000000002</v>
      </c>
      <c r="J22" s="6">
        <v>809</v>
      </c>
      <c r="K22" s="6">
        <v>667</v>
      </c>
      <c r="L22" s="7">
        <f t="shared" si="3"/>
        <v>142</v>
      </c>
      <c r="M22" s="7">
        <f t="shared" si="4"/>
        <v>-5</v>
      </c>
      <c r="N22" s="8">
        <f t="shared" si="5"/>
        <v>137</v>
      </c>
    </row>
    <row r="25" spans="1:14" x14ac:dyDescent="0.2">
      <c r="C25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0E08-C971-8F45-AD66-A2662713CC12}">
  <dimension ref="A1:N38"/>
  <sheetViews>
    <sheetView workbookViewId="0">
      <selection activeCell="N8" sqref="A1:N8"/>
    </sheetView>
  </sheetViews>
  <sheetFormatPr baseColWidth="10" defaultRowHeight="16" x14ac:dyDescent="0.2"/>
  <cols>
    <col min="1" max="1" width="13.83203125" customWidth="1"/>
    <col min="2" max="2" width="0" hidden="1" customWidth="1"/>
  </cols>
  <sheetData>
    <row r="1" spans="1:14" ht="17" thickBot="1" x14ac:dyDescent="0.25">
      <c r="A1">
        <v>934</v>
      </c>
    </row>
    <row r="2" spans="1:14" x14ac:dyDescent="0.2">
      <c r="A2" s="2"/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  <c r="I2" s="19" t="s">
        <v>8</v>
      </c>
      <c r="J2" s="19" t="s">
        <v>9</v>
      </c>
      <c r="K2" s="19" t="s">
        <v>10</v>
      </c>
      <c r="L2" s="19" t="s">
        <v>11</v>
      </c>
      <c r="M2" s="19" t="s">
        <v>12</v>
      </c>
      <c r="N2" s="20" t="s">
        <v>13</v>
      </c>
    </row>
    <row r="3" spans="1:14" x14ac:dyDescent="0.2">
      <c r="A3" s="21" t="s">
        <v>14</v>
      </c>
      <c r="B3" s="9">
        <v>1</v>
      </c>
      <c r="C3" s="10">
        <v>1</v>
      </c>
      <c r="D3" s="10">
        <v>1</v>
      </c>
      <c r="E3" s="10">
        <v>1</v>
      </c>
      <c r="F3" s="10">
        <v>0</v>
      </c>
      <c r="G3" s="10">
        <v>0</v>
      </c>
      <c r="H3" s="28">
        <v>1.14108849</v>
      </c>
      <c r="I3" s="28">
        <v>5.96799971</v>
      </c>
      <c r="J3" s="10">
        <v>668</v>
      </c>
      <c r="K3" s="10">
        <v>668</v>
      </c>
      <c r="L3" s="10">
        <v>0</v>
      </c>
      <c r="M3" s="10">
        <v>0</v>
      </c>
      <c r="N3" s="34">
        <v>0</v>
      </c>
    </row>
    <row r="4" spans="1:14" x14ac:dyDescent="0.2">
      <c r="A4" s="21" t="s">
        <v>31</v>
      </c>
      <c r="B4" s="24">
        <v>0.99906803</v>
      </c>
      <c r="C4" s="25">
        <v>0.99923318999999999</v>
      </c>
      <c r="D4" s="25">
        <v>0.98306923999999996</v>
      </c>
      <c r="E4" s="25">
        <v>0.98348336000000003</v>
      </c>
      <c r="F4" s="25">
        <v>1.6516639999999999E-2</v>
      </c>
      <c r="G4" s="25">
        <v>1.693076E-2</v>
      </c>
      <c r="H4" s="44">
        <v>0.25690808999999998</v>
      </c>
      <c r="I4" s="25">
        <v>1.13238847</v>
      </c>
      <c r="J4" s="3">
        <v>805</v>
      </c>
      <c r="K4" s="3">
        <v>666</v>
      </c>
      <c r="L4" s="4">
        <f>J4-K4</f>
        <v>139</v>
      </c>
      <c r="M4" s="4">
        <f>$K$3 - K4</f>
        <v>2</v>
      </c>
      <c r="N4" s="5">
        <f>SUM(L4:M4)</f>
        <v>141</v>
      </c>
    </row>
    <row r="5" spans="1:14" x14ac:dyDescent="0.2">
      <c r="A5" s="21" t="s">
        <v>32</v>
      </c>
      <c r="B5" s="24">
        <v>0.99953402000000002</v>
      </c>
      <c r="C5" s="25">
        <v>0.99923558000000001</v>
      </c>
      <c r="D5" s="25">
        <v>0.98312142000000002</v>
      </c>
      <c r="E5" s="25">
        <v>0.98335622</v>
      </c>
      <c r="F5" s="25">
        <v>1.664378E-2</v>
      </c>
      <c r="G5" s="25">
        <v>1.6878580000000001E-2</v>
      </c>
      <c r="H5" s="44">
        <v>0.25285235</v>
      </c>
      <c r="I5" s="25">
        <v>1.1313652700000001</v>
      </c>
      <c r="J5" s="3">
        <v>808</v>
      </c>
      <c r="K5" s="3">
        <v>667</v>
      </c>
      <c r="L5" s="4">
        <f t="shared" ref="L5:L8" si="0">J5-K5</f>
        <v>141</v>
      </c>
      <c r="M5" s="4">
        <f t="shared" ref="M5:M8" si="1">$K$3 - K5</f>
        <v>1</v>
      </c>
      <c r="N5" s="5">
        <f t="shared" ref="N5:N8" si="2">SUM(L5:M5)</f>
        <v>142</v>
      </c>
    </row>
    <row r="6" spans="1:14" x14ac:dyDescent="0.2">
      <c r="A6" s="21" t="s">
        <v>29</v>
      </c>
      <c r="B6" s="24">
        <v>0.90633737000000003</v>
      </c>
      <c r="C6" s="25">
        <v>0.98056339000000003</v>
      </c>
      <c r="D6" s="25">
        <v>0.95237158</v>
      </c>
      <c r="E6" s="25">
        <v>0.95663332999999995</v>
      </c>
      <c r="F6" s="25">
        <v>4.3366670000000003E-2</v>
      </c>
      <c r="G6" s="25">
        <v>4.7628419999999998E-2</v>
      </c>
      <c r="H6" s="25">
        <v>1.3504002900000001</v>
      </c>
      <c r="I6" s="25">
        <v>4.0818702099999999</v>
      </c>
      <c r="J6" s="3">
        <v>496</v>
      </c>
      <c r="K6" s="3">
        <v>471</v>
      </c>
      <c r="L6" s="4">
        <f t="shared" si="0"/>
        <v>25</v>
      </c>
      <c r="M6" s="4">
        <f t="shared" si="1"/>
        <v>197</v>
      </c>
      <c r="N6" s="5">
        <f t="shared" si="2"/>
        <v>222</v>
      </c>
    </row>
    <row r="7" spans="1:14" x14ac:dyDescent="0.2">
      <c r="A7" s="21" t="s">
        <v>18</v>
      </c>
      <c r="B7" s="24">
        <v>1</v>
      </c>
      <c r="C7" s="25">
        <v>0.99922838000000003</v>
      </c>
      <c r="D7" s="25">
        <v>0.98253120000000005</v>
      </c>
      <c r="E7" s="25">
        <v>0.98253120000000005</v>
      </c>
      <c r="F7" s="25">
        <v>1.74688E-2</v>
      </c>
      <c r="G7" s="25">
        <v>1.74688E-2</v>
      </c>
      <c r="H7" s="25">
        <v>1.11901451</v>
      </c>
      <c r="I7" s="25">
        <v>5.8535147500000004</v>
      </c>
      <c r="J7" s="3">
        <v>820</v>
      </c>
      <c r="K7" s="3">
        <v>668</v>
      </c>
      <c r="L7" s="4">
        <f t="shared" si="0"/>
        <v>152</v>
      </c>
      <c r="M7" s="4">
        <f t="shared" si="1"/>
        <v>0</v>
      </c>
      <c r="N7" s="5">
        <f t="shared" si="2"/>
        <v>152</v>
      </c>
    </row>
    <row r="8" spans="1:14" ht="17" thickBot="1" x14ac:dyDescent="0.25">
      <c r="A8" s="23" t="s">
        <v>28</v>
      </c>
      <c r="B8" s="31">
        <v>0.99953402000000002</v>
      </c>
      <c r="C8" s="32">
        <v>0.99919241999999997</v>
      </c>
      <c r="D8" s="32">
        <v>0.98240408999999995</v>
      </c>
      <c r="E8" s="32">
        <v>0.98263855</v>
      </c>
      <c r="F8" s="32">
        <v>1.736145E-2</v>
      </c>
      <c r="G8" s="32">
        <v>1.7595909999999999E-2</v>
      </c>
      <c r="H8" s="32">
        <v>1.11928542</v>
      </c>
      <c r="I8" s="32">
        <v>5.5543224000000002</v>
      </c>
      <c r="J8" s="6">
        <v>809</v>
      </c>
      <c r="K8" s="6">
        <v>667</v>
      </c>
      <c r="L8" s="7">
        <f t="shared" si="0"/>
        <v>142</v>
      </c>
      <c r="M8" s="7">
        <f t="shared" si="1"/>
        <v>1</v>
      </c>
      <c r="N8" s="8">
        <f t="shared" si="2"/>
        <v>143</v>
      </c>
    </row>
    <row r="11" spans="1:14" ht="17" thickBot="1" x14ac:dyDescent="0.25">
      <c r="A11">
        <v>600</v>
      </c>
    </row>
    <row r="12" spans="1:14" x14ac:dyDescent="0.2">
      <c r="A12" s="2"/>
      <c r="B12" s="19" t="s">
        <v>1</v>
      </c>
      <c r="C12" s="19" t="s">
        <v>2</v>
      </c>
      <c r="D12" s="19" t="s">
        <v>3</v>
      </c>
      <c r="E12" s="19" t="s">
        <v>4</v>
      </c>
      <c r="F12" s="19" t="s">
        <v>5</v>
      </c>
      <c r="G12" s="19" t="s">
        <v>6</v>
      </c>
      <c r="H12" s="19" t="s">
        <v>7</v>
      </c>
      <c r="I12" s="19" t="s">
        <v>8</v>
      </c>
      <c r="J12" s="19" t="s">
        <v>9</v>
      </c>
      <c r="K12" s="19" t="s">
        <v>10</v>
      </c>
      <c r="L12" s="19" t="s">
        <v>11</v>
      </c>
      <c r="M12" s="19" t="s">
        <v>12</v>
      </c>
      <c r="N12" s="20" t="s">
        <v>13</v>
      </c>
    </row>
    <row r="13" spans="1:14" x14ac:dyDescent="0.2">
      <c r="A13" s="21" t="s">
        <v>14</v>
      </c>
      <c r="B13" s="9">
        <v>1</v>
      </c>
      <c r="C13" s="10">
        <v>1</v>
      </c>
      <c r="D13" s="10">
        <v>1</v>
      </c>
      <c r="E13" s="10">
        <v>1</v>
      </c>
      <c r="F13" s="10">
        <v>0</v>
      </c>
      <c r="G13" s="10">
        <v>0</v>
      </c>
      <c r="H13" s="28">
        <v>1.24868523950095</v>
      </c>
      <c r="I13" s="28">
        <v>8.2492904093350692</v>
      </c>
      <c r="J13" s="10">
        <v>460.3</v>
      </c>
      <c r="K13" s="10">
        <v>460.3</v>
      </c>
      <c r="L13" s="10">
        <f t="shared" ref="L13:L28" si="3">J13-K13</f>
        <v>0</v>
      </c>
      <c r="M13" s="10">
        <f>$K$13 - K13</f>
        <v>0</v>
      </c>
      <c r="N13" s="34">
        <f t="shared" ref="N13:N28" si="4">SUM(L13:M13)</f>
        <v>0</v>
      </c>
    </row>
    <row r="14" spans="1:14" x14ac:dyDescent="0.2">
      <c r="A14" s="21" t="s">
        <v>31</v>
      </c>
      <c r="B14" s="24">
        <v>0.164684466019417</v>
      </c>
      <c r="C14" s="25">
        <v>0.11351111580312501</v>
      </c>
      <c r="D14" s="25">
        <v>0.13924248795042299</v>
      </c>
      <c r="E14" s="25">
        <v>0.15633001707152</v>
      </c>
      <c r="F14" s="25">
        <v>4.3669982928479997E-2</v>
      </c>
      <c r="G14" s="25">
        <v>6.0757512049577203E-2</v>
      </c>
      <c r="H14" s="25">
        <v>0.34026533569516298</v>
      </c>
      <c r="I14" s="25">
        <v>1.15636626578813</v>
      </c>
      <c r="J14" s="3">
        <v>535</v>
      </c>
      <c r="K14" s="3">
        <v>309.3</v>
      </c>
      <c r="L14" s="4">
        <f t="shared" si="3"/>
        <v>225.7</v>
      </c>
      <c r="M14" s="4">
        <f t="shared" ref="M14:M15" si="5">$K$13 - K14</f>
        <v>151</v>
      </c>
      <c r="N14" s="5">
        <f t="shared" si="4"/>
        <v>376.7</v>
      </c>
    </row>
    <row r="15" spans="1:14" x14ac:dyDescent="0.2">
      <c r="A15" s="21" t="s">
        <v>32</v>
      </c>
      <c r="B15" s="24">
        <v>0.164684466019417</v>
      </c>
      <c r="C15" s="25">
        <v>0.11351111580312501</v>
      </c>
      <c r="D15" s="25">
        <v>0.13924248795042299</v>
      </c>
      <c r="E15" s="25">
        <v>0.15633001707152</v>
      </c>
      <c r="F15" s="25">
        <v>4.3669982928479997E-2</v>
      </c>
      <c r="G15" s="25">
        <v>6.0757512049577203E-2</v>
      </c>
      <c r="H15" s="25">
        <v>0.34026533568231998</v>
      </c>
      <c r="I15" s="25">
        <v>1.15636626579615</v>
      </c>
      <c r="J15" s="3">
        <v>535</v>
      </c>
      <c r="K15" s="3">
        <v>309.3</v>
      </c>
      <c r="L15" s="4">
        <f>J15-K15</f>
        <v>225.7</v>
      </c>
      <c r="M15" s="4">
        <f t="shared" si="5"/>
        <v>151</v>
      </c>
      <c r="N15" s="5">
        <f t="shared" si="4"/>
        <v>376.7</v>
      </c>
    </row>
    <row r="16" spans="1:14" x14ac:dyDescent="0.2">
      <c r="A16" s="21" t="s">
        <v>29</v>
      </c>
      <c r="B16" s="24">
        <v>0.88636189252267605</v>
      </c>
      <c r="C16" s="25">
        <v>0.92732582991763401</v>
      </c>
      <c r="D16" s="25">
        <v>0.94908215078481795</v>
      </c>
      <c r="E16" s="25">
        <v>0.952265134517565</v>
      </c>
      <c r="F16" s="25">
        <v>4.7734865482435003E-2</v>
      </c>
      <c r="G16" s="25">
        <v>5.0917849215182401E-2</v>
      </c>
      <c r="H16" s="25">
        <v>1.61696332619539</v>
      </c>
      <c r="I16" s="25">
        <v>12.381705236725701</v>
      </c>
      <c r="J16" s="3">
        <v>330</v>
      </c>
      <c r="K16" s="3">
        <v>319.7</v>
      </c>
      <c r="L16" s="4">
        <f t="shared" si="3"/>
        <v>10.300000000000011</v>
      </c>
      <c r="M16" s="4">
        <f>$K$13 - K16</f>
        <v>140.60000000000002</v>
      </c>
      <c r="N16" s="5">
        <f t="shared" si="4"/>
        <v>150.90000000000003</v>
      </c>
    </row>
    <row r="17" spans="1:14" x14ac:dyDescent="0.2">
      <c r="A17" s="21" t="s">
        <v>18</v>
      </c>
      <c r="B17" s="24">
        <v>1</v>
      </c>
      <c r="C17" s="25">
        <v>0.98621235059567103</v>
      </c>
      <c r="D17" s="25">
        <v>0.98509880342612299</v>
      </c>
      <c r="E17" s="25">
        <v>0.98509880342612299</v>
      </c>
      <c r="F17" s="25">
        <v>1.4901196573876899E-2</v>
      </c>
      <c r="G17" s="25">
        <v>1.4901196573876899E-2</v>
      </c>
      <c r="H17" s="25">
        <v>1.14305187219583</v>
      </c>
      <c r="I17" s="25">
        <v>7.91702253763789</v>
      </c>
      <c r="J17" s="3">
        <v>533.5</v>
      </c>
      <c r="K17" s="3">
        <v>460.3</v>
      </c>
      <c r="L17" s="4">
        <f t="shared" si="3"/>
        <v>73.199999999999989</v>
      </c>
      <c r="M17" s="4">
        <f t="shared" ref="M17:M18" si="6">$K$13 - K17</f>
        <v>0</v>
      </c>
      <c r="N17" s="5">
        <f t="shared" si="4"/>
        <v>73.199999999999989</v>
      </c>
    </row>
    <row r="18" spans="1:14" ht="17" thickBot="1" x14ac:dyDescent="0.25">
      <c r="A18" s="23" t="s">
        <v>28</v>
      </c>
      <c r="B18" s="31">
        <v>0.99982444413172</v>
      </c>
      <c r="C18" s="32">
        <v>0.98612074728900301</v>
      </c>
      <c r="D18" s="32">
        <v>0.985540149704482</v>
      </c>
      <c r="E18" s="32">
        <v>0.98562549711356895</v>
      </c>
      <c r="F18" s="32">
        <v>1.4374502886431099E-2</v>
      </c>
      <c r="G18" s="32">
        <v>1.4459850295518301E-2</v>
      </c>
      <c r="H18" s="32">
        <v>1.13850258824994</v>
      </c>
      <c r="I18" s="32">
        <v>8.2551194480373997</v>
      </c>
      <c r="J18" s="6">
        <v>527.6</v>
      </c>
      <c r="K18" s="6">
        <v>460.1</v>
      </c>
      <c r="L18" s="7">
        <f t="shared" si="3"/>
        <v>67.5</v>
      </c>
      <c r="M18" s="7">
        <f t="shared" si="6"/>
        <v>0.19999999999998863</v>
      </c>
      <c r="N18" s="8">
        <f t="shared" si="4"/>
        <v>67.699999999999989</v>
      </c>
    </row>
    <row r="21" spans="1:14" ht="17" thickBot="1" x14ac:dyDescent="0.25">
      <c r="A21">
        <v>400</v>
      </c>
    </row>
    <row r="22" spans="1:14" x14ac:dyDescent="0.2">
      <c r="A22" s="2"/>
      <c r="B22" s="19" t="s">
        <v>1</v>
      </c>
      <c r="C22" s="19" t="s">
        <v>2</v>
      </c>
      <c r="D22" s="19" t="s">
        <v>3</v>
      </c>
      <c r="E22" s="19" t="s">
        <v>4</v>
      </c>
      <c r="F22" s="19" t="s">
        <v>5</v>
      </c>
      <c r="G22" s="19" t="s">
        <v>6</v>
      </c>
      <c r="H22" s="19" t="s">
        <v>7</v>
      </c>
      <c r="I22" s="19" t="s">
        <v>8</v>
      </c>
      <c r="J22" s="19" t="s">
        <v>9</v>
      </c>
      <c r="K22" s="19" t="s">
        <v>10</v>
      </c>
      <c r="L22" s="19" t="s">
        <v>11</v>
      </c>
      <c r="M22" s="19" t="s">
        <v>12</v>
      </c>
      <c r="N22" s="20" t="s">
        <v>13</v>
      </c>
    </row>
    <row r="23" spans="1:14" x14ac:dyDescent="0.2">
      <c r="A23" s="21" t="s">
        <v>14</v>
      </c>
      <c r="B23" s="9">
        <v>1</v>
      </c>
      <c r="C23" s="10">
        <v>1</v>
      </c>
      <c r="D23" s="10">
        <v>1</v>
      </c>
      <c r="E23" s="10">
        <v>1</v>
      </c>
      <c r="F23" s="10">
        <v>0</v>
      </c>
      <c r="G23" s="10">
        <v>0</v>
      </c>
      <c r="H23" s="28">
        <v>1.65534615</v>
      </c>
      <c r="I23" s="28">
        <v>10.013767100000001</v>
      </c>
      <c r="J23" s="10">
        <v>320</v>
      </c>
      <c r="K23" s="10">
        <v>320</v>
      </c>
      <c r="L23" s="10">
        <f t="shared" si="3"/>
        <v>0</v>
      </c>
      <c r="M23" s="10">
        <f t="shared" ref="M23" si="7">$K$3 - K23</f>
        <v>348</v>
      </c>
      <c r="N23" s="34">
        <f t="shared" si="4"/>
        <v>348</v>
      </c>
    </row>
    <row r="24" spans="1:14" x14ac:dyDescent="0.2">
      <c r="A24" s="21" t="s">
        <v>31</v>
      </c>
      <c r="B24" s="24">
        <v>0.1</v>
      </c>
      <c r="C24" s="25">
        <v>9.9475380000000002E-2</v>
      </c>
      <c r="D24" s="25">
        <v>9.9084340000000007E-2</v>
      </c>
      <c r="E24" s="25">
        <v>9.9084340000000007E-2</v>
      </c>
      <c r="F24" s="25">
        <v>9.1566E-4</v>
      </c>
      <c r="G24" s="25">
        <v>9.1566E-4</v>
      </c>
      <c r="H24" s="25">
        <v>0.52781993000000005</v>
      </c>
      <c r="I24" s="25">
        <v>1.06028316</v>
      </c>
      <c r="J24" s="3">
        <v>358</v>
      </c>
      <c r="K24" s="3">
        <v>150.5</v>
      </c>
      <c r="L24" s="4">
        <f t="shared" si="3"/>
        <v>207.5</v>
      </c>
      <c r="M24" s="4">
        <f>$K$23 - K24</f>
        <v>169.5</v>
      </c>
      <c r="N24" s="5">
        <f t="shared" si="4"/>
        <v>377</v>
      </c>
    </row>
    <row r="25" spans="1:14" x14ac:dyDescent="0.2">
      <c r="A25" s="21" t="s">
        <v>32</v>
      </c>
      <c r="B25" s="24">
        <v>0.1</v>
      </c>
      <c r="C25" s="25">
        <v>9.9475380000000002E-2</v>
      </c>
      <c r="D25" s="25">
        <v>9.9084340000000007E-2</v>
      </c>
      <c r="E25" s="25">
        <v>9.9084340000000007E-2</v>
      </c>
      <c r="F25" s="25">
        <v>9.1566E-4</v>
      </c>
      <c r="G25" s="25">
        <v>9.1566E-4</v>
      </c>
      <c r="H25" s="25">
        <v>0.52781993000000005</v>
      </c>
      <c r="I25" s="25">
        <v>1.06028316</v>
      </c>
      <c r="J25" s="3">
        <v>358</v>
      </c>
      <c r="K25" s="3">
        <v>150.5</v>
      </c>
      <c r="L25" s="4">
        <f t="shared" si="3"/>
        <v>207.5</v>
      </c>
      <c r="M25" s="4">
        <f t="shared" ref="M25:M28" si="8">$K$23 - K25</f>
        <v>169.5</v>
      </c>
      <c r="N25" s="5">
        <f t="shared" si="4"/>
        <v>377</v>
      </c>
    </row>
    <row r="26" spans="1:14" x14ac:dyDescent="0.2">
      <c r="A26" s="21" t="s">
        <v>29</v>
      </c>
      <c r="B26" s="24">
        <v>0.88473862000000003</v>
      </c>
      <c r="C26" s="25">
        <v>0.91184677999999997</v>
      </c>
      <c r="D26" s="25">
        <v>0.94608371999999996</v>
      </c>
      <c r="E26" s="25">
        <v>0.94756213</v>
      </c>
      <c r="F26" s="25">
        <v>5.2437869999999998E-2</v>
      </c>
      <c r="G26" s="25">
        <v>5.3916279999999997E-2</v>
      </c>
      <c r="H26" s="25">
        <v>2.73216685</v>
      </c>
      <c r="I26" s="25">
        <v>17.253201000000001</v>
      </c>
      <c r="J26" s="3">
        <v>222</v>
      </c>
      <c r="K26" s="3">
        <v>219.4</v>
      </c>
      <c r="L26" s="4">
        <f t="shared" si="3"/>
        <v>2.5999999999999943</v>
      </c>
      <c r="M26" s="4">
        <f t="shared" si="8"/>
        <v>100.6</v>
      </c>
      <c r="N26" s="5">
        <f t="shared" si="4"/>
        <v>103.19999999999999</v>
      </c>
    </row>
    <row r="27" spans="1:14" x14ac:dyDescent="0.2">
      <c r="A27" s="21" t="s">
        <v>18</v>
      </c>
      <c r="B27" s="24">
        <v>1</v>
      </c>
      <c r="C27" s="25">
        <v>0.98739474999999999</v>
      </c>
      <c r="D27" s="25">
        <v>0.98960937999999998</v>
      </c>
      <c r="E27" s="25">
        <v>0.98960937999999998</v>
      </c>
      <c r="F27" s="25">
        <v>1.039062E-2</v>
      </c>
      <c r="G27" s="25">
        <v>1.039062E-2</v>
      </c>
      <c r="H27" s="25">
        <v>1.6312196800000001</v>
      </c>
      <c r="I27" s="25">
        <v>9.4676873300000004</v>
      </c>
      <c r="J27" s="3">
        <v>354.2</v>
      </c>
      <c r="K27" s="3">
        <v>320</v>
      </c>
      <c r="L27" s="4">
        <f t="shared" si="3"/>
        <v>34.199999999999989</v>
      </c>
      <c r="M27" s="4">
        <f t="shared" si="8"/>
        <v>0</v>
      </c>
      <c r="N27" s="5">
        <f t="shared" si="4"/>
        <v>34.199999999999989</v>
      </c>
    </row>
    <row r="28" spans="1:14" ht="17" thickBot="1" x14ac:dyDescent="0.25">
      <c r="A28" s="23" t="s">
        <v>28</v>
      </c>
      <c r="B28" s="31">
        <v>1</v>
      </c>
      <c r="C28" s="32">
        <v>0.98736429000000003</v>
      </c>
      <c r="D28" s="32">
        <v>0.98983368999999999</v>
      </c>
      <c r="E28" s="32">
        <v>0.98983368999999999</v>
      </c>
      <c r="F28" s="32">
        <v>1.016631E-2</v>
      </c>
      <c r="G28" s="32">
        <v>1.016631E-2</v>
      </c>
      <c r="H28" s="32">
        <v>1.6318222499999999</v>
      </c>
      <c r="I28" s="32">
        <v>9.3794663400000005</v>
      </c>
      <c r="J28" s="6">
        <v>351.7</v>
      </c>
      <c r="K28" s="6">
        <v>320</v>
      </c>
      <c r="L28" s="7">
        <f t="shared" si="3"/>
        <v>31.699999999999989</v>
      </c>
      <c r="M28" s="7">
        <f t="shared" si="8"/>
        <v>0</v>
      </c>
      <c r="N28" s="8">
        <f t="shared" si="4"/>
        <v>31.699999999999989</v>
      </c>
    </row>
    <row r="31" spans="1:14" ht="17" thickBot="1" x14ac:dyDescent="0.25">
      <c r="A31">
        <v>200</v>
      </c>
    </row>
    <row r="32" spans="1:14" x14ac:dyDescent="0.2">
      <c r="A32" s="2"/>
      <c r="B32" s="19" t="s">
        <v>1</v>
      </c>
      <c r="C32" s="19" t="s">
        <v>2</v>
      </c>
      <c r="D32" s="19" t="s">
        <v>3</v>
      </c>
      <c r="E32" s="19" t="s">
        <v>4</v>
      </c>
      <c r="F32" s="19" t="s">
        <v>5</v>
      </c>
      <c r="G32" s="19" t="s">
        <v>6</v>
      </c>
      <c r="H32" s="19" t="s">
        <v>7</v>
      </c>
      <c r="I32" s="19" t="s">
        <v>8</v>
      </c>
      <c r="J32" s="19" t="s">
        <v>9</v>
      </c>
      <c r="K32" s="19" t="s">
        <v>10</v>
      </c>
      <c r="L32" s="19" t="s">
        <v>11</v>
      </c>
      <c r="M32" s="19" t="s">
        <v>12</v>
      </c>
      <c r="N32" s="20" t="s">
        <v>13</v>
      </c>
    </row>
    <row r="33" spans="1:14" x14ac:dyDescent="0.2">
      <c r="A33" s="21" t="s">
        <v>14</v>
      </c>
      <c r="B33" s="9">
        <v>1</v>
      </c>
      <c r="C33" s="10">
        <v>1</v>
      </c>
      <c r="D33" s="10">
        <v>1</v>
      </c>
      <c r="E33" s="10">
        <v>1</v>
      </c>
      <c r="F33" s="10">
        <v>0</v>
      </c>
      <c r="G33" s="10">
        <v>0</v>
      </c>
      <c r="H33" s="28">
        <v>0.30425917000000002</v>
      </c>
      <c r="I33" s="28">
        <v>7.80937225</v>
      </c>
      <c r="J33" s="10">
        <v>168.6</v>
      </c>
      <c r="K33" s="10">
        <v>168.6</v>
      </c>
      <c r="L33" s="10">
        <f t="shared" ref="L33:L38" si="9">J33-K33</f>
        <v>0</v>
      </c>
      <c r="M33" s="10">
        <f t="shared" ref="M33" si="10">$K$3 - K33</f>
        <v>499.4</v>
      </c>
      <c r="N33" s="34">
        <f t="shared" ref="N33:N38" si="11">SUM(L33:M33)</f>
        <v>499.4</v>
      </c>
    </row>
    <row r="34" spans="1:14" x14ac:dyDescent="0.2">
      <c r="A34" s="21" t="s">
        <v>31</v>
      </c>
      <c r="B34" s="24">
        <v>0.1</v>
      </c>
      <c r="C34" s="25">
        <v>9.9998690000000001E-2</v>
      </c>
      <c r="D34" s="25">
        <v>9.9793350000000003E-2</v>
      </c>
      <c r="E34" s="25">
        <v>9.9793350000000003E-2</v>
      </c>
      <c r="F34" s="25">
        <v>2.0665000000000001E-4</v>
      </c>
      <c r="G34" s="25">
        <v>2.0665000000000001E-4</v>
      </c>
      <c r="H34" s="25">
        <v>1.52481903</v>
      </c>
      <c r="I34" s="25">
        <v>2.23597599</v>
      </c>
      <c r="J34" s="3">
        <v>174</v>
      </c>
      <c r="K34" s="3">
        <v>48.5</v>
      </c>
      <c r="L34" s="4">
        <f t="shared" si="9"/>
        <v>125.5</v>
      </c>
      <c r="M34" s="4">
        <f t="shared" ref="M34:M38" si="12">$K$33 - K34</f>
        <v>120.1</v>
      </c>
      <c r="N34" s="5">
        <f t="shared" si="11"/>
        <v>245.6</v>
      </c>
    </row>
    <row r="35" spans="1:14" x14ac:dyDescent="0.2">
      <c r="A35" s="21" t="s">
        <v>32</v>
      </c>
      <c r="B35" s="24">
        <v>0.1</v>
      </c>
      <c r="C35" s="25">
        <v>9.9998690000000001E-2</v>
      </c>
      <c r="D35" s="25">
        <v>9.9793350000000003E-2</v>
      </c>
      <c r="E35" s="25">
        <v>9.9793350000000003E-2</v>
      </c>
      <c r="F35" s="25">
        <v>2.0665000000000001E-4</v>
      </c>
      <c r="G35" s="25">
        <v>2.0665000000000001E-4</v>
      </c>
      <c r="H35" s="25">
        <v>1.52481903</v>
      </c>
      <c r="I35" s="25">
        <v>2.23597599</v>
      </c>
      <c r="J35" s="3">
        <v>174</v>
      </c>
      <c r="K35" s="3">
        <v>48.5</v>
      </c>
      <c r="L35" s="4">
        <f t="shared" si="9"/>
        <v>125.5</v>
      </c>
      <c r="M35" s="4">
        <f>$K$33 - K35</f>
        <v>120.1</v>
      </c>
      <c r="N35" s="5">
        <f t="shared" si="11"/>
        <v>245.6</v>
      </c>
    </row>
    <row r="36" spans="1:14" x14ac:dyDescent="0.2">
      <c r="A36" s="21" t="s">
        <v>29</v>
      </c>
      <c r="B36" s="24">
        <v>0.87300946999999995</v>
      </c>
      <c r="C36" s="25">
        <v>0.91830624999999999</v>
      </c>
      <c r="D36" s="25">
        <v>0.94321100999999996</v>
      </c>
      <c r="E36" s="25">
        <v>0.94370524</v>
      </c>
      <c r="F36" s="25">
        <v>5.6294759999999999E-2</v>
      </c>
      <c r="G36" s="25">
        <v>5.6788989999999998E-2</v>
      </c>
      <c r="H36" s="25">
        <v>944.37914999999998</v>
      </c>
      <c r="I36" s="25">
        <v>5.3224116199999996</v>
      </c>
      <c r="J36" s="3">
        <v>112.9</v>
      </c>
      <c r="K36" s="3">
        <v>112.4</v>
      </c>
      <c r="L36" s="4">
        <f t="shared" si="9"/>
        <v>0.5</v>
      </c>
      <c r="M36" s="4">
        <f t="shared" si="12"/>
        <v>56.199999999999989</v>
      </c>
      <c r="N36" s="5">
        <f t="shared" si="11"/>
        <v>56.699999999999989</v>
      </c>
    </row>
    <row r="37" spans="1:14" x14ac:dyDescent="0.2">
      <c r="A37" s="21" t="s">
        <v>18</v>
      </c>
      <c r="B37" s="24">
        <v>1</v>
      </c>
      <c r="C37" s="25">
        <v>0.99673082000000002</v>
      </c>
      <c r="D37" s="25">
        <v>0.99568146000000002</v>
      </c>
      <c r="E37" s="25">
        <v>0.99568146000000002</v>
      </c>
      <c r="F37" s="25">
        <v>4.3185400000000001E-3</v>
      </c>
      <c r="G37" s="25">
        <v>4.3185400000000001E-3</v>
      </c>
      <c r="H37" s="25">
        <v>0.31466038000000002</v>
      </c>
      <c r="I37" s="25">
        <v>7.9365840499999996</v>
      </c>
      <c r="J37" s="3">
        <v>176.5</v>
      </c>
      <c r="K37" s="3">
        <v>168.6</v>
      </c>
      <c r="L37" s="4">
        <f t="shared" si="9"/>
        <v>7.9000000000000057</v>
      </c>
      <c r="M37" s="4">
        <f t="shared" si="12"/>
        <v>0</v>
      </c>
      <c r="N37" s="5">
        <f t="shared" si="11"/>
        <v>7.9000000000000057</v>
      </c>
    </row>
    <row r="38" spans="1:14" ht="17" thickBot="1" x14ac:dyDescent="0.25">
      <c r="A38" s="23" t="s">
        <v>28</v>
      </c>
      <c r="B38" s="31">
        <v>0.99962264000000001</v>
      </c>
      <c r="C38" s="32">
        <v>0.99586452999999997</v>
      </c>
      <c r="D38" s="32">
        <v>0.99525408999999998</v>
      </c>
      <c r="E38" s="32">
        <v>0.99544235000000003</v>
      </c>
      <c r="F38" s="32">
        <v>4.5576499999999999E-3</v>
      </c>
      <c r="G38" s="32">
        <v>4.7459099999999999E-3</v>
      </c>
      <c r="H38" s="32">
        <v>0.31633675999999999</v>
      </c>
      <c r="I38" s="32">
        <v>8.4799269600000002</v>
      </c>
      <c r="J38" s="6">
        <v>176.2</v>
      </c>
      <c r="K38" s="6">
        <v>168.5</v>
      </c>
      <c r="L38" s="7">
        <f t="shared" si="9"/>
        <v>7.6999999999999886</v>
      </c>
      <c r="M38" s="7">
        <f t="shared" si="12"/>
        <v>9.9999999999994316E-2</v>
      </c>
      <c r="N38" s="8">
        <f t="shared" si="11"/>
        <v>7.7999999999999829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D4ECC-DFE1-B248-9020-073912AF3EDD}">
  <dimension ref="A1:N34"/>
  <sheetViews>
    <sheetView workbookViewId="0">
      <selection activeCell="M10" sqref="M10"/>
    </sheetView>
  </sheetViews>
  <sheetFormatPr baseColWidth="10" defaultRowHeight="16" x14ac:dyDescent="0.2"/>
  <cols>
    <col min="1" max="1" width="13" customWidth="1"/>
  </cols>
  <sheetData>
    <row r="1" spans="1:14" ht="17" thickBot="1" x14ac:dyDescent="0.25">
      <c r="A1" s="1" t="s">
        <v>36</v>
      </c>
    </row>
    <row r="2" spans="1:14" x14ac:dyDescent="0.2">
      <c r="A2" s="2"/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  <c r="I2" s="19" t="s">
        <v>8</v>
      </c>
      <c r="J2" s="19" t="s">
        <v>9</v>
      </c>
      <c r="K2" s="19" t="s">
        <v>10</v>
      </c>
      <c r="L2" s="19" t="s">
        <v>11</v>
      </c>
      <c r="M2" s="19" t="s">
        <v>12</v>
      </c>
      <c r="N2" s="20" t="s">
        <v>13</v>
      </c>
    </row>
    <row r="3" spans="1:14" x14ac:dyDescent="0.2">
      <c r="A3" s="21" t="s">
        <v>14</v>
      </c>
      <c r="B3" s="9">
        <v>1</v>
      </c>
      <c r="C3" s="10">
        <v>1</v>
      </c>
      <c r="D3" s="10">
        <v>1</v>
      </c>
      <c r="E3" s="10">
        <v>1</v>
      </c>
      <c r="F3" s="10">
        <v>0</v>
      </c>
      <c r="G3" s="10">
        <v>0</v>
      </c>
      <c r="H3" s="28">
        <v>0.11338772</v>
      </c>
      <c r="I3" s="28">
        <v>0.10886927</v>
      </c>
      <c r="J3" s="10">
        <v>399.6</v>
      </c>
      <c r="K3" s="10">
        <v>399.6</v>
      </c>
      <c r="L3" s="10">
        <f>J3-K3</f>
        <v>0</v>
      </c>
      <c r="M3" s="10">
        <f t="shared" ref="M3:M8" si="0">$K$3-K3</f>
        <v>0</v>
      </c>
      <c r="N3" s="34">
        <f>SUM(L3:M3)</f>
        <v>0</v>
      </c>
    </row>
    <row r="4" spans="1:14" x14ac:dyDescent="0.2">
      <c r="A4" s="21" t="s">
        <v>31</v>
      </c>
      <c r="B4" s="24">
        <v>0.67465050999999998</v>
      </c>
      <c r="C4" s="25">
        <v>0.13346712999999999</v>
      </c>
      <c r="D4" s="25">
        <v>0.53533699999999995</v>
      </c>
      <c r="E4" s="25">
        <v>0.68273516000000001</v>
      </c>
      <c r="F4" s="25">
        <v>0.31726483999999999</v>
      </c>
      <c r="G4" s="25">
        <v>0.46466299999999999</v>
      </c>
      <c r="H4" s="43">
        <v>0.80718522999999998</v>
      </c>
      <c r="I4" s="25">
        <v>1.1049057799999999</v>
      </c>
      <c r="J4" s="3">
        <v>429</v>
      </c>
      <c r="K4" s="3">
        <v>207.8</v>
      </c>
      <c r="L4" s="4">
        <f>J4-K4</f>
        <v>221.2</v>
      </c>
      <c r="M4" s="4">
        <f t="shared" si="0"/>
        <v>191.8</v>
      </c>
      <c r="N4" s="5">
        <f>SUM(L4:M4)</f>
        <v>413</v>
      </c>
    </row>
    <row r="5" spans="1:14" x14ac:dyDescent="0.2">
      <c r="A5" s="21" t="s">
        <v>32</v>
      </c>
      <c r="B5" s="24">
        <v>0.67465050999999998</v>
      </c>
      <c r="C5" s="25">
        <v>0.13346712999999999</v>
      </c>
      <c r="D5" s="25">
        <v>0.53533699999999995</v>
      </c>
      <c r="E5" s="25">
        <v>0.68273516000000001</v>
      </c>
      <c r="F5" s="25">
        <v>0.31726483999999999</v>
      </c>
      <c r="G5" s="25">
        <v>0.46466299999999999</v>
      </c>
      <c r="H5" s="43">
        <v>0.80718522999999998</v>
      </c>
      <c r="I5" s="25">
        <v>1.1049057799999999</v>
      </c>
      <c r="J5" s="3">
        <v>429</v>
      </c>
      <c r="K5" s="3">
        <v>207.8</v>
      </c>
      <c r="L5" s="4">
        <f t="shared" ref="L5:L28" si="1">J5-K5</f>
        <v>221.2</v>
      </c>
      <c r="M5" s="4">
        <f t="shared" si="0"/>
        <v>191.8</v>
      </c>
      <c r="N5" s="5">
        <f t="shared" ref="N5:N28" si="2">SUM(L5:M5)</f>
        <v>413</v>
      </c>
    </row>
    <row r="6" spans="1:14" x14ac:dyDescent="0.2">
      <c r="A6" s="21" t="s">
        <v>29</v>
      </c>
      <c r="B6" s="24">
        <v>0.89235788000000005</v>
      </c>
      <c r="C6" s="25">
        <v>0.98141849999999997</v>
      </c>
      <c r="D6" s="25">
        <v>0.94748600000000005</v>
      </c>
      <c r="E6" s="25">
        <v>0.94959320000000003</v>
      </c>
      <c r="F6" s="25">
        <v>5.0406800000000002E-2</v>
      </c>
      <c r="G6" s="25">
        <v>5.2513999999999998E-2</v>
      </c>
      <c r="H6" s="25">
        <v>0.19826862000000001</v>
      </c>
      <c r="I6" s="25">
        <v>9.584355E-2</v>
      </c>
      <c r="J6" s="3">
        <v>275.10000000000002</v>
      </c>
      <c r="K6" s="3">
        <v>269.60000000000002</v>
      </c>
      <c r="L6" s="4">
        <f t="shared" si="1"/>
        <v>5.5</v>
      </c>
      <c r="M6" s="4">
        <f t="shared" si="0"/>
        <v>130</v>
      </c>
      <c r="N6" s="5">
        <f t="shared" si="2"/>
        <v>135.5</v>
      </c>
    </row>
    <row r="7" spans="1:14" x14ac:dyDescent="0.2">
      <c r="A7" s="21" t="s">
        <v>18</v>
      </c>
      <c r="B7" s="24">
        <v>1</v>
      </c>
      <c r="C7" s="25">
        <v>0.99932441000000005</v>
      </c>
      <c r="D7" s="25">
        <v>0.98980884000000002</v>
      </c>
      <c r="E7" s="25">
        <v>0.98980884000000002</v>
      </c>
      <c r="F7" s="25">
        <v>1.0191159999999999E-2</v>
      </c>
      <c r="G7" s="25">
        <v>1.0191159999999999E-2</v>
      </c>
      <c r="H7" s="25">
        <v>0.11755201999999999</v>
      </c>
      <c r="I7" s="25">
        <v>0.10894295</v>
      </c>
      <c r="J7" s="3">
        <v>443.6</v>
      </c>
      <c r="K7" s="3">
        <v>399.6</v>
      </c>
      <c r="L7" s="4">
        <f t="shared" si="1"/>
        <v>44</v>
      </c>
      <c r="M7" s="4">
        <f t="shared" si="0"/>
        <v>0</v>
      </c>
      <c r="N7" s="5">
        <f t="shared" si="2"/>
        <v>44</v>
      </c>
    </row>
    <row r="8" spans="1:14" ht="17" thickBot="1" x14ac:dyDescent="0.25">
      <c r="A8" s="23" t="s">
        <v>28</v>
      </c>
      <c r="B8" s="31">
        <v>0.99953402000000002</v>
      </c>
      <c r="C8" s="32">
        <v>0.9992856</v>
      </c>
      <c r="D8" s="32">
        <v>0.98930722000000004</v>
      </c>
      <c r="E8" s="32">
        <v>0.98949449</v>
      </c>
      <c r="F8" s="32">
        <v>1.0505509999999999E-2</v>
      </c>
      <c r="G8" s="32">
        <v>1.0692780000000001E-2</v>
      </c>
      <c r="H8" s="32">
        <v>0.11597258000000001</v>
      </c>
      <c r="I8" s="32">
        <v>0.10897907</v>
      </c>
      <c r="J8" s="6">
        <v>442.3</v>
      </c>
      <c r="K8" s="6">
        <v>399</v>
      </c>
      <c r="L8" s="7">
        <f t="shared" si="1"/>
        <v>43.300000000000011</v>
      </c>
      <c r="M8" s="7">
        <f t="shared" si="0"/>
        <v>0.60000000000002274</v>
      </c>
      <c r="N8" s="8">
        <f t="shared" si="2"/>
        <v>43.900000000000034</v>
      </c>
    </row>
    <row r="11" spans="1:14" ht="17" thickBot="1" x14ac:dyDescent="0.25">
      <c r="A11" s="1" t="s">
        <v>37</v>
      </c>
    </row>
    <row r="12" spans="1:14" x14ac:dyDescent="0.2">
      <c r="A12" s="2"/>
      <c r="B12" s="19" t="s">
        <v>1</v>
      </c>
      <c r="C12" s="19" t="s">
        <v>2</v>
      </c>
      <c r="D12" s="19" t="s">
        <v>3</v>
      </c>
      <c r="E12" s="19" t="s">
        <v>4</v>
      </c>
      <c r="F12" s="19" t="s">
        <v>5</v>
      </c>
      <c r="G12" s="19" t="s">
        <v>6</v>
      </c>
      <c r="H12" s="19" t="s">
        <v>7</v>
      </c>
      <c r="I12" s="19" t="s">
        <v>8</v>
      </c>
      <c r="J12" s="19" t="s">
        <v>9</v>
      </c>
      <c r="K12" s="19" t="s">
        <v>10</v>
      </c>
      <c r="L12" s="19" t="s">
        <v>11</v>
      </c>
      <c r="M12" s="19" t="s">
        <v>12</v>
      </c>
      <c r="N12" s="20" t="s">
        <v>13</v>
      </c>
    </row>
    <row r="13" spans="1:14" x14ac:dyDescent="0.2">
      <c r="A13" s="21" t="s">
        <v>14</v>
      </c>
      <c r="B13" s="9">
        <v>1</v>
      </c>
      <c r="C13" s="10">
        <v>1</v>
      </c>
      <c r="D13" s="10">
        <v>1</v>
      </c>
      <c r="E13" s="10">
        <v>1</v>
      </c>
      <c r="F13" s="10">
        <v>0</v>
      </c>
      <c r="G13" s="10">
        <v>0</v>
      </c>
      <c r="H13" s="28">
        <v>147.87832599999999</v>
      </c>
      <c r="I13" s="28">
        <v>1.82742443</v>
      </c>
      <c r="J13" s="10">
        <v>286.8</v>
      </c>
      <c r="K13" s="10">
        <v>286.8</v>
      </c>
      <c r="L13" s="10">
        <f>J13-K13</f>
        <v>0</v>
      </c>
      <c r="M13" s="10">
        <f t="shared" ref="M13:M18" si="3">$K$13-K13</f>
        <v>0</v>
      </c>
      <c r="N13" s="34">
        <f>SUM(L13:M13)</f>
        <v>0</v>
      </c>
    </row>
    <row r="14" spans="1:14" x14ac:dyDescent="0.2">
      <c r="A14" s="21" t="s">
        <v>31</v>
      </c>
      <c r="B14" s="24">
        <v>0.70209790000000005</v>
      </c>
      <c r="C14" s="25">
        <v>0.15045992999999999</v>
      </c>
      <c r="D14" s="25">
        <v>0.56916538999999999</v>
      </c>
      <c r="E14" s="25">
        <v>0.70608970999999998</v>
      </c>
      <c r="F14" s="25">
        <v>0.29391029000000002</v>
      </c>
      <c r="G14" s="25">
        <v>0.43083461000000001</v>
      </c>
      <c r="H14" s="25">
        <v>0.91604041999999997</v>
      </c>
      <c r="I14" s="25">
        <v>2.6140102999999999</v>
      </c>
      <c r="J14" s="3">
        <v>309</v>
      </c>
      <c r="K14" s="3">
        <v>111.6</v>
      </c>
      <c r="L14" s="4">
        <f t="shared" si="1"/>
        <v>197.4</v>
      </c>
      <c r="M14" s="4">
        <f t="shared" si="3"/>
        <v>175.20000000000002</v>
      </c>
      <c r="N14" s="5">
        <f t="shared" si="2"/>
        <v>372.6</v>
      </c>
    </row>
    <row r="15" spans="1:14" x14ac:dyDescent="0.2">
      <c r="A15" s="21" t="s">
        <v>32</v>
      </c>
      <c r="B15" s="24">
        <v>0.70209790000000005</v>
      </c>
      <c r="C15" s="25">
        <v>0.15045992999999999</v>
      </c>
      <c r="D15" s="25">
        <v>0.56916538999999999</v>
      </c>
      <c r="E15" s="25">
        <v>0.70608970999999998</v>
      </c>
      <c r="F15" s="25">
        <v>0.29391029000000002</v>
      </c>
      <c r="G15" s="25">
        <v>0.43083461000000001</v>
      </c>
      <c r="H15" s="25">
        <v>0.91604041999999997</v>
      </c>
      <c r="I15" s="25">
        <v>2.6140102999999999</v>
      </c>
      <c r="J15" s="3">
        <v>309</v>
      </c>
      <c r="K15" s="3">
        <v>111.6</v>
      </c>
      <c r="L15" s="4">
        <f t="shared" si="1"/>
        <v>197.4</v>
      </c>
      <c r="M15" s="4">
        <f t="shared" si="3"/>
        <v>175.20000000000002</v>
      </c>
      <c r="N15" s="5">
        <f t="shared" si="2"/>
        <v>372.6</v>
      </c>
    </row>
    <row r="16" spans="1:14" x14ac:dyDescent="0.2">
      <c r="A16" s="21" t="s">
        <v>29</v>
      </c>
      <c r="B16" s="24">
        <v>0.88195804</v>
      </c>
      <c r="C16" s="25">
        <v>0.95982993999999999</v>
      </c>
      <c r="D16" s="25">
        <v>0.93818858999999999</v>
      </c>
      <c r="E16" s="25">
        <v>0.93981585999999995</v>
      </c>
      <c r="F16" s="25">
        <v>6.0184139999999997E-2</v>
      </c>
      <c r="G16" s="25">
        <v>6.1811409999999997E-2</v>
      </c>
      <c r="H16" s="25">
        <v>189.28231700000001</v>
      </c>
      <c r="I16" s="25">
        <v>1.7652633600000001</v>
      </c>
      <c r="J16" s="3">
        <v>192.9</v>
      </c>
      <c r="K16" s="3">
        <v>191.1</v>
      </c>
      <c r="L16" s="4">
        <f t="shared" si="1"/>
        <v>1.8000000000000114</v>
      </c>
      <c r="M16" s="4">
        <f t="shared" si="3"/>
        <v>95.700000000000017</v>
      </c>
      <c r="N16" s="5">
        <f t="shared" si="2"/>
        <v>97.500000000000028</v>
      </c>
    </row>
    <row r="17" spans="1:14" x14ac:dyDescent="0.2">
      <c r="A17" s="21" t="s">
        <v>18</v>
      </c>
      <c r="B17" s="24">
        <v>1</v>
      </c>
      <c r="C17" s="25">
        <v>0.99915776999999995</v>
      </c>
      <c r="D17" s="25">
        <v>0.99103348000000002</v>
      </c>
      <c r="E17" s="25">
        <v>0.99103348000000002</v>
      </c>
      <c r="F17" s="25">
        <v>8.9665200000000004E-3</v>
      </c>
      <c r="G17" s="25">
        <v>8.9665200000000004E-3</v>
      </c>
      <c r="H17" s="25">
        <v>586.414537</v>
      </c>
      <c r="I17" s="25">
        <v>1.8178125700000001</v>
      </c>
      <c r="J17" s="3">
        <v>311.7</v>
      </c>
      <c r="K17" s="3">
        <v>286.8</v>
      </c>
      <c r="L17" s="4">
        <f t="shared" si="1"/>
        <v>24.899999999999977</v>
      </c>
      <c r="M17" s="4">
        <f t="shared" si="3"/>
        <v>0</v>
      </c>
      <c r="N17" s="5">
        <f t="shared" si="2"/>
        <v>24.899999999999977</v>
      </c>
    </row>
    <row r="18" spans="1:14" ht="17" thickBot="1" x14ac:dyDescent="0.25">
      <c r="A18" s="23" t="s">
        <v>28</v>
      </c>
      <c r="B18" s="31">
        <v>0.99986014000000001</v>
      </c>
      <c r="C18" s="32">
        <v>0.99913677000000001</v>
      </c>
      <c r="D18" s="32">
        <v>0.99090283999999995</v>
      </c>
      <c r="E18" s="32">
        <v>0.99094634000000004</v>
      </c>
      <c r="F18" s="32">
        <v>9.0536599999999998E-3</v>
      </c>
      <c r="G18" s="32">
        <v>9.09716E-3</v>
      </c>
      <c r="H18" s="32">
        <v>668.43613300000004</v>
      </c>
      <c r="I18" s="32">
        <v>1.81463354</v>
      </c>
      <c r="J18" s="6">
        <v>310.7</v>
      </c>
      <c r="K18" s="6">
        <v>286.60000000000002</v>
      </c>
      <c r="L18" s="7">
        <f t="shared" si="1"/>
        <v>24.099999999999966</v>
      </c>
      <c r="M18" s="7">
        <f t="shared" si="3"/>
        <v>0.19999999999998863</v>
      </c>
      <c r="N18" s="8">
        <f t="shared" si="2"/>
        <v>24.299999999999955</v>
      </c>
    </row>
    <row r="19" spans="1:14" x14ac:dyDescent="0.2">
      <c r="A19" s="1"/>
    </row>
    <row r="20" spans="1:14" x14ac:dyDescent="0.2">
      <c r="A20" s="1"/>
    </row>
    <row r="21" spans="1:14" ht="17" thickBot="1" x14ac:dyDescent="0.25">
      <c r="A21" s="1" t="s">
        <v>38</v>
      </c>
    </row>
    <row r="22" spans="1:14" x14ac:dyDescent="0.2">
      <c r="A22" s="2"/>
      <c r="B22" s="19" t="s">
        <v>1</v>
      </c>
      <c r="C22" s="19" t="s">
        <v>2</v>
      </c>
      <c r="D22" s="19" t="s">
        <v>3</v>
      </c>
      <c r="E22" s="19" t="s">
        <v>4</v>
      </c>
      <c r="F22" s="19" t="s">
        <v>5</v>
      </c>
      <c r="G22" s="19" t="s">
        <v>6</v>
      </c>
      <c r="H22" s="19" t="s">
        <v>7</v>
      </c>
      <c r="I22" s="19" t="s">
        <v>8</v>
      </c>
      <c r="J22" s="19" t="s">
        <v>9</v>
      </c>
      <c r="K22" s="19" t="s">
        <v>10</v>
      </c>
      <c r="L22" s="19" t="s">
        <v>11</v>
      </c>
      <c r="M22" s="19" t="s">
        <v>12</v>
      </c>
      <c r="N22" s="20" t="s">
        <v>13</v>
      </c>
    </row>
    <row r="23" spans="1:14" x14ac:dyDescent="0.2">
      <c r="A23" s="21" t="s">
        <v>14</v>
      </c>
      <c r="B23" s="9">
        <v>1</v>
      </c>
      <c r="C23" s="10">
        <v>1</v>
      </c>
      <c r="D23" s="10">
        <v>1</v>
      </c>
      <c r="E23" s="10">
        <v>1</v>
      </c>
      <c r="F23" s="10">
        <v>0</v>
      </c>
      <c r="G23" s="10">
        <v>0</v>
      </c>
      <c r="H23" s="28">
        <v>2.9549290099999999</v>
      </c>
      <c r="I23" s="28">
        <v>7.0433425400000003</v>
      </c>
      <c r="J23" s="10">
        <v>217.1</v>
      </c>
      <c r="K23" s="10">
        <v>217.1</v>
      </c>
      <c r="L23" s="10">
        <f>J23-K23</f>
        <v>0</v>
      </c>
      <c r="M23" s="10">
        <f t="shared" ref="M23:M28" si="4">$K$23-K23</f>
        <v>0</v>
      </c>
      <c r="N23" s="34">
        <f>SUM(L23:M23)</f>
        <v>0</v>
      </c>
    </row>
    <row r="24" spans="1:14" x14ac:dyDescent="0.2">
      <c r="A24" s="21" t="s">
        <v>31</v>
      </c>
      <c r="B24" s="24">
        <v>0.66940299000000003</v>
      </c>
      <c r="C24" s="25">
        <v>0.14849387999999999</v>
      </c>
      <c r="D24" s="25">
        <v>0.55311376999999995</v>
      </c>
      <c r="E24" s="25">
        <v>0.69438129000000004</v>
      </c>
      <c r="F24" s="25">
        <v>0.30561871000000002</v>
      </c>
      <c r="G24" s="25">
        <v>0.44688623</v>
      </c>
      <c r="H24" s="25">
        <v>1.80425656</v>
      </c>
      <c r="I24" s="25">
        <v>3.0025173299999999</v>
      </c>
      <c r="J24" s="3">
        <v>205</v>
      </c>
      <c r="K24" s="3">
        <v>57.9</v>
      </c>
      <c r="L24" s="4">
        <f t="shared" si="1"/>
        <v>147.1</v>
      </c>
      <c r="M24" s="4">
        <f t="shared" si="4"/>
        <v>159.19999999999999</v>
      </c>
      <c r="N24" s="5">
        <f t="shared" si="2"/>
        <v>306.29999999999995</v>
      </c>
    </row>
    <row r="25" spans="1:14" x14ac:dyDescent="0.2">
      <c r="A25" s="21" t="s">
        <v>32</v>
      </c>
      <c r="B25" s="24">
        <v>0.66940299000000003</v>
      </c>
      <c r="C25" s="25">
        <v>0.14849387999999999</v>
      </c>
      <c r="D25" s="25">
        <v>0.55311376999999995</v>
      </c>
      <c r="E25" s="25">
        <v>0.69438129000000004</v>
      </c>
      <c r="F25" s="25">
        <v>0.30561871000000002</v>
      </c>
      <c r="G25" s="25">
        <v>0.44688623</v>
      </c>
      <c r="H25" s="25">
        <v>1.80425656</v>
      </c>
      <c r="I25" s="25">
        <v>3.0025173299999999</v>
      </c>
      <c r="J25" s="3">
        <v>205</v>
      </c>
      <c r="K25" s="3">
        <v>57.9</v>
      </c>
      <c r="L25" s="4">
        <f t="shared" si="1"/>
        <v>147.1</v>
      </c>
      <c r="M25" s="4">
        <f t="shared" si="4"/>
        <v>159.19999999999999</v>
      </c>
      <c r="N25" s="5">
        <f t="shared" si="2"/>
        <v>306.29999999999995</v>
      </c>
    </row>
    <row r="26" spans="1:14" x14ac:dyDescent="0.2">
      <c r="A26" s="21" t="s">
        <v>29</v>
      </c>
      <c r="B26" s="24">
        <v>0.88283582000000005</v>
      </c>
      <c r="C26" s="25">
        <v>0.96922766999999999</v>
      </c>
      <c r="D26" s="25">
        <v>0.93821111999999995</v>
      </c>
      <c r="E26" s="25">
        <v>0.93946635000000001</v>
      </c>
      <c r="F26" s="25">
        <v>6.0533650000000001E-2</v>
      </c>
      <c r="G26" s="25">
        <v>6.1788879999999997E-2</v>
      </c>
      <c r="H26" s="25">
        <v>4600.6930400000001</v>
      </c>
      <c r="I26" s="25">
        <v>4.8508887600000001</v>
      </c>
      <c r="J26" s="3">
        <v>146.80000000000001</v>
      </c>
      <c r="K26" s="3">
        <v>146</v>
      </c>
      <c r="L26" s="4">
        <f t="shared" si="1"/>
        <v>0.80000000000001137</v>
      </c>
      <c r="M26" s="4">
        <f t="shared" si="4"/>
        <v>71.099999999999994</v>
      </c>
      <c r="N26" s="5">
        <f t="shared" si="2"/>
        <v>71.900000000000006</v>
      </c>
    </row>
    <row r="27" spans="1:14" x14ac:dyDescent="0.2">
      <c r="A27" s="21" t="s">
        <v>18</v>
      </c>
      <c r="B27" s="24">
        <v>1</v>
      </c>
      <c r="C27" s="25">
        <v>0.99917405000000004</v>
      </c>
      <c r="D27" s="25">
        <v>0.99188799999999999</v>
      </c>
      <c r="E27" s="25">
        <v>0.99188799999999999</v>
      </c>
      <c r="F27" s="25">
        <v>8.1119999999999994E-3</v>
      </c>
      <c r="G27" s="25">
        <v>8.1119999999999994E-3</v>
      </c>
      <c r="H27" s="25">
        <v>2.99117883</v>
      </c>
      <c r="I27" s="25">
        <v>7.8764124899999999</v>
      </c>
      <c r="J27" s="3">
        <v>233.4</v>
      </c>
      <c r="K27" s="3">
        <v>217.1</v>
      </c>
      <c r="L27" s="4">
        <f t="shared" si="1"/>
        <v>16.300000000000011</v>
      </c>
      <c r="M27" s="4">
        <f t="shared" si="4"/>
        <v>0</v>
      </c>
      <c r="N27" s="5">
        <f t="shared" si="2"/>
        <v>16.300000000000011</v>
      </c>
    </row>
    <row r="28" spans="1:14" ht="17" thickBot="1" x14ac:dyDescent="0.25">
      <c r="A28" s="23" t="s">
        <v>28</v>
      </c>
      <c r="B28" s="31">
        <v>0.99981343</v>
      </c>
      <c r="C28" s="32">
        <v>0.99912164000000003</v>
      </c>
      <c r="D28" s="32">
        <v>0.99138190999999998</v>
      </c>
      <c r="E28" s="32">
        <v>0.99144332999999996</v>
      </c>
      <c r="F28" s="32">
        <v>8.5566700000000006E-3</v>
      </c>
      <c r="G28" s="32">
        <v>8.6180900000000001E-3</v>
      </c>
      <c r="H28" s="32">
        <v>3.0367685799999999</v>
      </c>
      <c r="I28" s="32">
        <v>10.404306999999999</v>
      </c>
      <c r="J28" s="6">
        <v>233.6</v>
      </c>
      <c r="K28" s="6">
        <v>216.9</v>
      </c>
      <c r="L28" s="7">
        <f t="shared" si="1"/>
        <v>16.699999999999989</v>
      </c>
      <c r="M28" s="7">
        <f t="shared" si="4"/>
        <v>0.19999999999998863</v>
      </c>
      <c r="N28" s="8">
        <f t="shared" si="2"/>
        <v>16.899999999999977</v>
      </c>
    </row>
    <row r="29" spans="1:14" x14ac:dyDescent="0.2">
      <c r="A29" s="1"/>
    </row>
    <row r="30" spans="1:14" x14ac:dyDescent="0.2">
      <c r="A30" s="1"/>
    </row>
    <row r="31" spans="1:14" x14ac:dyDescent="0.2">
      <c r="A31" s="1"/>
    </row>
    <row r="32" spans="1:14" x14ac:dyDescent="0.2">
      <c r="A32" s="1"/>
    </row>
    <row r="33" spans="1:1" x14ac:dyDescent="0.2">
      <c r="A33" s="1"/>
    </row>
    <row r="34" spans="1:1" x14ac:dyDescent="0.2">
      <c r="A3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6FB9F-EA8E-E448-A7CF-6935050BC767}">
  <dimension ref="A1:N7"/>
  <sheetViews>
    <sheetView workbookViewId="0">
      <selection activeCell="K13" sqref="K13"/>
    </sheetView>
  </sheetViews>
  <sheetFormatPr baseColWidth="10" defaultRowHeight="16" x14ac:dyDescent="0.2"/>
  <cols>
    <col min="1" max="1" width="12.6640625" customWidth="1"/>
  </cols>
  <sheetData>
    <row r="1" spans="1:14" x14ac:dyDescent="0.2">
      <c r="A1" s="2"/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9" t="s">
        <v>10</v>
      </c>
      <c r="L1" s="19" t="s">
        <v>11</v>
      </c>
      <c r="M1" s="19" t="s">
        <v>12</v>
      </c>
      <c r="N1" s="20" t="s">
        <v>13</v>
      </c>
    </row>
    <row r="2" spans="1:14" x14ac:dyDescent="0.2">
      <c r="A2" s="21" t="s">
        <v>14</v>
      </c>
      <c r="B2" s="33">
        <v>1</v>
      </c>
      <c r="C2" s="28">
        <v>1</v>
      </c>
      <c r="D2" s="28">
        <v>1</v>
      </c>
      <c r="E2" s="28">
        <v>1</v>
      </c>
      <c r="F2" s="28">
        <v>0</v>
      </c>
      <c r="G2" s="28">
        <v>0</v>
      </c>
      <c r="H2" s="28">
        <v>0.15764102424183399</v>
      </c>
      <c r="I2" s="28">
        <v>24.771250914478198</v>
      </c>
      <c r="J2" s="11">
        <v>278.3</v>
      </c>
      <c r="K2" s="11">
        <v>278.3</v>
      </c>
      <c r="L2" s="11">
        <f>J2-K2</f>
        <v>0</v>
      </c>
      <c r="M2" s="11">
        <v>0</v>
      </c>
      <c r="N2" s="30">
        <v>0</v>
      </c>
    </row>
    <row r="3" spans="1:14" x14ac:dyDescent="0.2">
      <c r="A3" s="21" t="s">
        <v>31</v>
      </c>
      <c r="B3" s="24">
        <v>0.56616961789375597</v>
      </c>
      <c r="C3" s="25">
        <v>0.163367964627263</v>
      </c>
      <c r="D3" s="25">
        <v>0.48295530196031899</v>
      </c>
      <c r="E3" s="25">
        <v>0.63246982685179898</v>
      </c>
      <c r="F3" s="25">
        <v>0.36753017314820102</v>
      </c>
      <c r="G3" s="25">
        <v>0.51704469803968101</v>
      </c>
      <c r="H3" s="25">
        <v>0.102392628877122</v>
      </c>
      <c r="I3" s="25">
        <v>55.175613096955097</v>
      </c>
      <c r="J3" s="4">
        <v>299</v>
      </c>
      <c r="K3" s="4">
        <v>106.5</v>
      </c>
      <c r="L3" s="4">
        <f>J3-K3</f>
        <v>192.5</v>
      </c>
      <c r="M3" s="4">
        <f>$K$2-K3</f>
        <v>171.8</v>
      </c>
      <c r="N3" s="5">
        <f>SUM(L3:M3)</f>
        <v>364.3</v>
      </c>
    </row>
    <row r="4" spans="1:14" x14ac:dyDescent="0.2">
      <c r="A4" s="21" t="s">
        <v>32</v>
      </c>
      <c r="B4" s="24">
        <v>0.56616961789375597</v>
      </c>
      <c r="C4" s="25">
        <v>0.163367964627263</v>
      </c>
      <c r="D4" s="25">
        <v>0.48295530196031899</v>
      </c>
      <c r="E4" s="25">
        <v>0.63246982685179898</v>
      </c>
      <c r="F4" s="25">
        <v>0.36753017314820102</v>
      </c>
      <c r="G4" s="25">
        <v>0.51704469803968101</v>
      </c>
      <c r="H4" s="25">
        <v>0.102392628871439</v>
      </c>
      <c r="I4" s="25">
        <v>55.175614912628198</v>
      </c>
      <c r="J4" s="4">
        <v>299</v>
      </c>
      <c r="K4" s="4">
        <v>106.5</v>
      </c>
      <c r="L4" s="4">
        <f>J4-K4</f>
        <v>192.5</v>
      </c>
      <c r="M4" s="4">
        <f t="shared" ref="M4:M7" si="0">$K$2-K4</f>
        <v>171.8</v>
      </c>
      <c r="N4" s="5">
        <f t="shared" ref="N4:N6" si="1">SUM(L4:M4)</f>
        <v>364.3</v>
      </c>
    </row>
    <row r="5" spans="1:14" x14ac:dyDescent="0.2">
      <c r="A5" s="22" t="s">
        <v>29</v>
      </c>
      <c r="B5" s="26">
        <v>0.90461323392357895</v>
      </c>
      <c r="C5" s="27">
        <v>0.98441140093183999</v>
      </c>
      <c r="D5" s="27">
        <v>0.94951755622213196</v>
      </c>
      <c r="E5" s="27">
        <v>0.95220511134847796</v>
      </c>
      <c r="F5" s="27">
        <v>4.7794888651521997E-2</v>
      </c>
      <c r="G5" s="27">
        <v>5.0482443777868098E-2</v>
      </c>
      <c r="H5" s="27">
        <v>0.118355771200158</v>
      </c>
      <c r="I5" s="27">
        <v>4.1499526937090696</v>
      </c>
      <c r="J5" s="4">
        <v>196.9</v>
      </c>
      <c r="K5" s="4">
        <v>192.4</v>
      </c>
      <c r="L5" s="4">
        <f t="shared" ref="L5:L7" si="2">J5-K5</f>
        <v>4.5</v>
      </c>
      <c r="M5" s="4">
        <f t="shared" si="0"/>
        <v>85.9</v>
      </c>
      <c r="N5" s="5">
        <f t="shared" si="1"/>
        <v>90.4</v>
      </c>
    </row>
    <row r="6" spans="1:14" x14ac:dyDescent="0.2">
      <c r="A6" s="22" t="s">
        <v>18</v>
      </c>
      <c r="B6" s="26">
        <v>1</v>
      </c>
      <c r="C6" s="27">
        <v>0.99917846378346398</v>
      </c>
      <c r="D6" s="27">
        <v>0.98727431804322696</v>
      </c>
      <c r="E6" s="27">
        <v>0.98727431804322696</v>
      </c>
      <c r="F6" s="27">
        <v>1.27256819567727E-2</v>
      </c>
      <c r="G6" s="27">
        <v>1.27256819567727E-2</v>
      </c>
      <c r="H6" s="27">
        <v>0.174585473355792</v>
      </c>
      <c r="I6" s="27">
        <v>39.081318534821499</v>
      </c>
      <c r="J6" s="4">
        <v>315.89999999999998</v>
      </c>
      <c r="K6" s="4">
        <v>278.3</v>
      </c>
      <c r="L6" s="4">
        <f t="shared" si="2"/>
        <v>37.599999999999966</v>
      </c>
      <c r="M6" s="4">
        <f t="shared" si="0"/>
        <v>0</v>
      </c>
      <c r="N6" s="5">
        <f t="shared" si="1"/>
        <v>37.599999999999966</v>
      </c>
    </row>
    <row r="7" spans="1:14" ht="17" thickBot="1" x14ac:dyDescent="0.25">
      <c r="A7" s="23" t="s">
        <v>28</v>
      </c>
      <c r="B7" s="31">
        <v>0.99976700838769805</v>
      </c>
      <c r="C7" s="32">
        <v>0.99914931784669203</v>
      </c>
      <c r="D7" s="32">
        <v>0.98705601098013696</v>
      </c>
      <c r="E7" s="32">
        <v>0.98716562336463398</v>
      </c>
      <c r="F7" s="32">
        <v>1.2834376635366501E-2</v>
      </c>
      <c r="G7" s="32">
        <v>1.2943989019863E-2</v>
      </c>
      <c r="H7" s="32">
        <v>0.171968139270085</v>
      </c>
      <c r="I7" s="32">
        <v>37.083182975924103</v>
      </c>
      <c r="J7" s="7">
        <v>314.10000000000002</v>
      </c>
      <c r="K7" s="7">
        <v>278</v>
      </c>
      <c r="L7" s="7">
        <f t="shared" si="2"/>
        <v>36.100000000000023</v>
      </c>
      <c r="M7" s="7">
        <f t="shared" si="0"/>
        <v>0.30000000000001137</v>
      </c>
      <c r="N7" s="8">
        <f>SUM(L7:M7)</f>
        <v>36.400000000000034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</vt:lpstr>
      <vt:lpstr>Non-Spatial</vt:lpstr>
      <vt:lpstr>Location</vt:lpstr>
      <vt:lpstr>Normal</vt:lpstr>
      <vt:lpstr>Boot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2021-04-26T16:08:51Z</dcterms:created>
  <dcterms:modified xsi:type="dcterms:W3CDTF">2021-04-28T16:35:26Z</dcterms:modified>
</cp:coreProperties>
</file>