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nita\LRZ Sync+Share\Thesis\3_2_EvaluationExperiments\"/>
    </mc:Choice>
  </mc:AlternateContent>
  <xr:revisionPtr revIDLastSave="0" documentId="10_ncr:100000_{28F1EB20-46B4-4BBC-9D4D-1AEE3805EF47}" xr6:coauthVersionLast="31" xr6:coauthVersionMax="31" xr10:uidLastSave="{00000000-0000-0000-0000-000000000000}"/>
  <bookViews>
    <workbookView xWindow="0" yWindow="0" windowWidth="19820" windowHeight="12860" xr2:uid="{00000000-000D-0000-FFFF-FFFF00000000}"/>
  </bookViews>
  <sheets>
    <sheet name="Sheet1" sheetId="1" r:id="rId1"/>
    <sheet name="Annex" sheetId="2" r:id="rId2"/>
  </sheets>
  <definedNames>
    <definedName name="ρp" localSheetId="1">Annex!#REF!</definedName>
    <definedName name="ρp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S29" i="1"/>
  <c r="J29" i="1"/>
  <c r="J30" i="1"/>
  <c r="J31" i="1"/>
  <c r="J28" i="1"/>
  <c r="E25" i="2" l="1"/>
  <c r="D25" i="2"/>
  <c r="E24" i="2"/>
  <c r="D24" i="2"/>
  <c r="E23" i="2"/>
  <c r="D23" i="2"/>
  <c r="Q22" i="2"/>
  <c r="P22" i="2"/>
  <c r="E22" i="2"/>
  <c r="D22" i="2"/>
  <c r="Q21" i="2"/>
  <c r="P21" i="2"/>
  <c r="E21" i="2"/>
  <c r="D21" i="2"/>
  <c r="Q20" i="2"/>
  <c r="P20" i="2"/>
  <c r="E20" i="2"/>
  <c r="D20" i="2"/>
  <c r="Q19" i="2"/>
  <c r="P19" i="2"/>
  <c r="E19" i="2"/>
  <c r="D19" i="2"/>
  <c r="Q18" i="2"/>
  <c r="P18" i="2"/>
  <c r="E18" i="2"/>
  <c r="D18" i="2"/>
  <c r="Q17" i="2"/>
  <c r="P17" i="2"/>
  <c r="E17" i="2"/>
  <c r="D17" i="2"/>
  <c r="Q16" i="2"/>
  <c r="P16" i="2"/>
  <c r="E16" i="2"/>
  <c r="D16" i="2"/>
  <c r="Q15" i="2"/>
  <c r="P15" i="2"/>
  <c r="E15" i="2"/>
  <c r="D15" i="2"/>
  <c r="Q14" i="2"/>
  <c r="P14" i="2"/>
  <c r="E14" i="2"/>
  <c r="D14" i="2"/>
  <c r="Q13" i="2"/>
  <c r="P13" i="2"/>
  <c r="E13" i="2"/>
  <c r="D13" i="2"/>
  <c r="Q12" i="2"/>
  <c r="P12" i="2"/>
  <c r="K12" i="2"/>
  <c r="J12" i="2"/>
  <c r="E12" i="2"/>
  <c r="D12" i="2"/>
  <c r="Q11" i="2"/>
  <c r="P11" i="2"/>
  <c r="K11" i="2"/>
  <c r="J11" i="2"/>
  <c r="E11" i="2"/>
  <c r="D11" i="2"/>
  <c r="Q10" i="2"/>
  <c r="P10" i="2"/>
  <c r="K10" i="2"/>
  <c r="J10" i="2"/>
  <c r="E10" i="2"/>
  <c r="D10" i="2"/>
  <c r="Q9" i="2"/>
  <c r="P9" i="2"/>
  <c r="K18" i="2"/>
  <c r="J18" i="2"/>
  <c r="K9" i="2"/>
  <c r="J9" i="2"/>
  <c r="E9" i="2"/>
  <c r="D9" i="2"/>
  <c r="Q8" i="2"/>
  <c r="P8" i="2"/>
  <c r="K17" i="2"/>
  <c r="J17" i="2"/>
  <c r="K8" i="2"/>
  <c r="J8" i="2"/>
  <c r="E8" i="2"/>
  <c r="D8" i="2"/>
  <c r="F9" i="1" l="1"/>
  <c r="F8" i="1"/>
  <c r="E9" i="1"/>
  <c r="E8" i="1"/>
  <c r="E12" i="1" l="1"/>
  <c r="E11" i="1"/>
  <c r="E10" i="1"/>
  <c r="F12" i="1"/>
  <c r="F11" i="1"/>
  <c r="F10" i="1"/>
  <c r="E13" i="1" l="1"/>
  <c r="E15" i="1"/>
  <c r="E14" i="1"/>
  <c r="F15" i="1"/>
  <c r="F14" i="1"/>
  <c r="F13" i="1"/>
  <c r="F25" i="1" l="1"/>
  <c r="F16" i="1" l="1"/>
  <c r="E16" i="1"/>
  <c r="F19" i="1" l="1"/>
  <c r="F18" i="1"/>
  <c r="F17" i="1"/>
  <c r="E19" i="1"/>
  <c r="E18" i="1"/>
  <c r="E17" i="1"/>
  <c r="E23" i="1" l="1"/>
  <c r="E24" i="1"/>
  <c r="E25" i="1"/>
  <c r="F23" i="1"/>
  <c r="F24" i="1"/>
  <c r="F22" i="1"/>
  <c r="F21" i="1"/>
  <c r="F20" i="1"/>
  <c r="E22" i="1"/>
  <c r="E21" i="1"/>
  <c r="E20" i="1"/>
  <c r="L12" i="1" l="1"/>
  <c r="L11" i="1"/>
  <c r="K12" i="1"/>
  <c r="K11" i="1"/>
  <c r="L10" i="1" l="1"/>
  <c r="L9" i="1"/>
  <c r="L8" i="1"/>
  <c r="K8" i="1"/>
  <c r="K10" i="1"/>
  <c r="K9" i="1"/>
  <c r="Q9" i="1" l="1"/>
  <c r="Q8" i="1"/>
  <c r="R9" i="1"/>
  <c r="R8" i="1"/>
  <c r="W10" i="1" l="1"/>
  <c r="X10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8" i="1"/>
</calcChain>
</file>

<file path=xl/sharedStrings.xml><?xml version="1.0" encoding="utf-8"?>
<sst xmlns="http://schemas.openxmlformats.org/spreadsheetml/2006/main" count="107" uniqueCount="24">
  <si>
    <t>f</t>
  </si>
  <si>
    <t>Q</t>
  </si>
  <si>
    <t>θ</t>
  </si>
  <si>
    <t>m</t>
  </si>
  <si>
    <t>-</t>
  </si>
  <si>
    <t xml:space="preserve"> - </t>
  </si>
  <si>
    <t>Q*</t>
  </si>
  <si>
    <r>
      <t>Q</t>
    </r>
    <r>
      <rPr>
        <b/>
        <vertAlign val="subscript"/>
        <sz val="11"/>
        <color theme="0"/>
        <rFont val="Calibri"/>
        <family val="2"/>
        <scheme val="minor"/>
      </rPr>
      <t>b,o,max</t>
    </r>
  </si>
  <si>
    <r>
      <t>h</t>
    </r>
    <r>
      <rPr>
        <b/>
        <vertAlign val="subscript"/>
        <sz val="11"/>
        <color theme="0"/>
        <rFont val="Calibri"/>
        <family val="2"/>
        <scheme val="minor"/>
      </rPr>
      <t>0 Sonde 4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</si>
  <si>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= </t>
    </r>
    <r>
      <rPr>
        <b/>
        <sz val="11"/>
        <color theme="0"/>
        <rFont val="Calibri"/>
        <family val="2"/>
        <scheme val="minor"/>
      </rPr>
      <t>1.35*D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</si>
  <si>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= </t>
    </r>
    <r>
      <rPr>
        <b/>
        <sz val="11"/>
        <color theme="0"/>
        <rFont val="Calibri"/>
        <family val="2"/>
        <scheme val="minor"/>
      </rPr>
      <t>1.1*D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</si>
  <si>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= </t>
    </r>
    <r>
      <rPr>
        <b/>
        <sz val="11"/>
        <color theme="0"/>
        <rFont val="Calibri"/>
        <family val="2"/>
        <scheme val="minor"/>
      </rPr>
      <t>1.23*D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</si>
  <si>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t>l/s</t>
  </si>
  <si>
    <t>kg/min</t>
  </si>
  <si>
    <t>(Maximum) bed load transport capacity</t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</si>
  <si>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= </t>
    </r>
    <r>
      <rPr>
        <b/>
        <sz val="11"/>
        <color theme="0"/>
        <rFont val="Calibri"/>
        <family val="2"/>
        <scheme val="minor"/>
      </rPr>
      <t>0.68*D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</si>
  <si>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t>D84 = 7.98 mm</t>
  </si>
  <si>
    <t>bi</t>
  </si>
  <si>
    <t>f*D84</t>
  </si>
  <si>
    <t>f*D90</t>
  </si>
  <si>
    <t>D84</t>
  </si>
  <si>
    <t>D90</t>
  </si>
  <si>
    <t>Clearance</t>
  </si>
  <si>
    <t>amec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</si>
</sst>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4" applyNumberFormat="0" applyAlignment="0" applyProtection="0"/>
  </cellStyleXfs>
  <cellXfs count="126">
    <xf numFmtId="0" fontId="0" fillId="0" borderId="0" xfId="0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0" fillId="0" borderId="0" xfId="0" applyFont="1" applyBorder="1"/>
    <xf numFmtId="164" fontId="0" fillId="0" borderId="0" xfId="0" applyNumberFormat="1" applyFill="1" applyBorder="1"/>
    <xf numFmtId="164" fontId="1" fillId="0" borderId="0" xfId="1" applyNumberFormat="1" applyFill="1" applyBorder="1"/>
    <xf numFmtId="2" fontId="1" fillId="0" borderId="0" xfId="1" applyNumberFormat="1" applyFill="1" applyBorder="1"/>
    <xf numFmtId="0" fontId="1" fillId="0" borderId="0" xfId="1" applyFill="1" applyBorder="1"/>
    <xf numFmtId="2" fontId="0" fillId="0" borderId="0" xfId="0" applyNumberFormat="1" applyFill="1" applyBorder="1"/>
    <xf numFmtId="0" fontId="0" fillId="0" borderId="0" xfId="0" applyFill="1" applyBorder="1"/>
    <xf numFmtId="2" fontId="1" fillId="0" borderId="1" xfId="1" applyNumberFormat="1" applyFill="1" applyBorder="1"/>
    <xf numFmtId="0" fontId="1" fillId="0" borderId="1" xfId="1" applyFill="1" applyBorder="1"/>
    <xf numFmtId="2" fontId="0" fillId="5" borderId="1" xfId="0" applyNumberFormat="1" applyFill="1" applyBorder="1"/>
    <xf numFmtId="0" fontId="0" fillId="5" borderId="1" xfId="0" applyFill="1" applyBorder="1"/>
    <xf numFmtId="164" fontId="1" fillId="5" borderId="1" xfId="1" applyNumberFormat="1" applyFill="1" applyBorder="1"/>
    <xf numFmtId="2" fontId="1" fillId="5" borderId="1" xfId="1" applyNumberFormat="1" applyFill="1" applyBorder="1"/>
    <xf numFmtId="0" fontId="1" fillId="5" borderId="1" xfId="1" applyFill="1" applyBorder="1"/>
    <xf numFmtId="164" fontId="0" fillId="0" borderId="1" xfId="0" applyNumberFormat="1" applyFill="1" applyBorder="1"/>
    <xf numFmtId="0" fontId="0" fillId="0" borderId="1" xfId="0" applyFill="1" applyBorder="1"/>
    <xf numFmtId="164" fontId="2" fillId="0" borderId="0" xfId="1" applyNumberFormat="1" applyFont="1" applyFill="1" applyBorder="1"/>
    <xf numFmtId="164" fontId="2" fillId="0" borderId="0" xfId="0" applyNumberFormat="1" applyFont="1" applyFill="1" applyBorder="1"/>
    <xf numFmtId="0" fontId="0" fillId="0" borderId="1" xfId="0" applyBorder="1"/>
    <xf numFmtId="0" fontId="7" fillId="0" borderId="1" xfId="0" applyFont="1" applyFill="1" applyBorder="1"/>
    <xf numFmtId="0" fontId="8" fillId="6" borderId="1" xfId="2" applyFont="1" applyFill="1" applyBorder="1"/>
    <xf numFmtId="0" fontId="7" fillId="5" borderId="1" xfId="0" applyFont="1" applyFill="1" applyBorder="1"/>
    <xf numFmtId="0" fontId="8" fillId="7" borderId="1" xfId="2" applyFont="1" applyFill="1" applyBorder="1"/>
    <xf numFmtId="0" fontId="9" fillId="5" borderId="1" xfId="2" applyFont="1" applyFill="1" applyBorder="1"/>
    <xf numFmtId="2" fontId="0" fillId="0" borderId="1" xfId="0" applyNumberFormat="1" applyFill="1" applyBorder="1"/>
    <xf numFmtId="2" fontId="2" fillId="5" borderId="2" xfId="1" applyNumberFormat="1" applyFont="1" applyFill="1" applyBorder="1"/>
    <xf numFmtId="2" fontId="2" fillId="0" borderId="2" xfId="0" applyNumberFormat="1" applyFont="1" applyFill="1" applyBorder="1"/>
    <xf numFmtId="2" fontId="2" fillId="5" borderId="10" xfId="1" applyNumberFormat="1" applyFont="1" applyFill="1" applyBorder="1"/>
    <xf numFmtId="164" fontId="1" fillId="5" borderId="11" xfId="1" applyNumberFormat="1" applyFill="1" applyBorder="1"/>
    <xf numFmtId="0" fontId="1" fillId="5" borderId="11" xfId="1" applyFill="1" applyBorder="1"/>
    <xf numFmtId="2" fontId="2" fillId="5" borderId="2" xfId="0" applyNumberFormat="1" applyFont="1" applyFill="1" applyBorder="1"/>
    <xf numFmtId="2" fontId="2" fillId="0" borderId="10" xfId="1" applyNumberFormat="1" applyFont="1" applyFill="1" applyBorder="1"/>
    <xf numFmtId="2" fontId="1" fillId="0" borderId="11" xfId="1" applyNumberFormat="1" applyFill="1" applyBorder="1"/>
    <xf numFmtId="0" fontId="1" fillId="0" borderId="11" xfId="1" applyFill="1" applyBorder="1"/>
    <xf numFmtId="165" fontId="1" fillId="0" borderId="1" xfId="1" applyNumberFormat="1" applyFill="1" applyBorder="1"/>
    <xf numFmtId="165" fontId="1" fillId="5" borderId="1" xfId="1" applyNumberFormat="1" applyFill="1" applyBorder="1"/>
    <xf numFmtId="2" fontId="2" fillId="0" borderId="2" xfId="1" applyNumberFormat="1" applyFont="1" applyFill="1" applyBorder="1"/>
    <xf numFmtId="2" fontId="1" fillId="0" borderId="3" xfId="1" applyNumberFormat="1" applyFill="1" applyBorder="1"/>
    <xf numFmtId="2" fontId="1" fillId="5" borderId="3" xfId="1" applyNumberFormat="1" applyFill="1" applyBorder="1"/>
    <xf numFmtId="2" fontId="2" fillId="5" borderId="10" xfId="0" applyNumberFormat="1" applyFont="1" applyFill="1" applyBorder="1"/>
    <xf numFmtId="2" fontId="0" fillId="5" borderId="11" xfId="0" applyNumberFormat="1" applyFill="1" applyBorder="1"/>
    <xf numFmtId="0" fontId="0" fillId="5" borderId="11" xfId="0" applyFill="1" applyBorder="1"/>
    <xf numFmtId="165" fontId="1" fillId="5" borderId="11" xfId="1" applyNumberFormat="1" applyFill="1" applyBorder="1"/>
    <xf numFmtId="2" fontId="1" fillId="5" borderId="12" xfId="1" applyNumberFormat="1" applyFill="1" applyBorder="1"/>
    <xf numFmtId="2" fontId="2" fillId="0" borderId="17" xfId="1" applyNumberFormat="1" applyFont="1" applyFill="1" applyBorder="1"/>
    <xf numFmtId="2" fontId="1" fillId="5" borderId="19" xfId="1" applyNumberFormat="1" applyFill="1" applyBorder="1"/>
    <xf numFmtId="0" fontId="1" fillId="5" borderId="19" xfId="1" applyFill="1" applyBorder="1"/>
    <xf numFmtId="2" fontId="1" fillId="0" borderId="19" xfId="1" applyNumberFormat="1" applyFill="1" applyBorder="1"/>
    <xf numFmtId="0" fontId="1" fillId="0" borderId="19" xfId="1" applyFill="1" applyBorder="1"/>
    <xf numFmtId="2" fontId="2" fillId="0" borderId="18" xfId="1" applyNumberFormat="1" applyFont="1" applyFill="1" applyBorder="1"/>
    <xf numFmtId="0" fontId="0" fillId="0" borderId="19" xfId="0" applyBorder="1"/>
    <xf numFmtId="165" fontId="1" fillId="0" borderId="19" xfId="1" applyNumberFormat="1" applyFill="1" applyBorder="1"/>
    <xf numFmtId="2" fontId="1" fillId="0" borderId="20" xfId="1" applyNumberFormat="1" applyFill="1" applyBorder="1"/>
    <xf numFmtId="0" fontId="5" fillId="4" borderId="1" xfId="3" applyBorder="1" applyAlignment="1">
      <alignment horizontal="center"/>
    </xf>
    <xf numFmtId="0" fontId="5" fillId="4" borderId="2" xfId="3" applyBorder="1" applyAlignment="1">
      <alignment horizontal="center"/>
    </xf>
    <xf numFmtId="0" fontId="5" fillId="4" borderId="3" xfId="3" applyBorder="1" applyAlignment="1">
      <alignment horizontal="center"/>
    </xf>
    <xf numFmtId="0" fontId="5" fillId="4" borderId="10" xfId="3" applyBorder="1"/>
    <xf numFmtId="0" fontId="5" fillId="4" borderId="11" xfId="3" applyBorder="1" applyAlignment="1">
      <alignment horizontal="center"/>
    </xf>
    <xf numFmtId="0" fontId="5" fillId="4" borderId="12" xfId="3" applyBorder="1" applyAlignment="1">
      <alignment horizontal="center"/>
    </xf>
    <xf numFmtId="0" fontId="5" fillId="4" borderId="14" xfId="3" applyBorder="1" applyAlignment="1">
      <alignment horizontal="center"/>
    </xf>
    <xf numFmtId="0" fontId="5" fillId="4" borderId="15" xfId="3" applyBorder="1" applyAlignment="1">
      <alignment horizontal="center"/>
    </xf>
    <xf numFmtId="0" fontId="5" fillId="4" borderId="5" xfId="3" applyBorder="1" applyAlignment="1">
      <alignment horizontal="center"/>
    </xf>
    <xf numFmtId="0" fontId="5" fillId="4" borderId="17" xfId="3" applyBorder="1"/>
    <xf numFmtId="0" fontId="0" fillId="0" borderId="21" xfId="0" applyBorder="1"/>
    <xf numFmtId="165" fontId="1" fillId="0" borderId="11" xfId="1" applyNumberFormat="1" applyFill="1" applyBorder="1"/>
    <xf numFmtId="2" fontId="1" fillId="0" borderId="12" xfId="1" applyNumberFormat="1" applyFill="1" applyBorder="1"/>
    <xf numFmtId="2" fontId="2" fillId="5" borderId="6" xfId="1" applyNumberFormat="1" applyFont="1" applyFill="1" applyBorder="1"/>
    <xf numFmtId="2" fontId="2" fillId="5" borderId="5" xfId="1" applyNumberFormat="1" applyFont="1" applyFill="1" applyBorder="1"/>
    <xf numFmtId="2" fontId="2" fillId="5" borderId="5" xfId="0" applyNumberFormat="1" applyFont="1" applyFill="1" applyBorder="1"/>
    <xf numFmtId="2" fontId="2" fillId="0" borderId="5" xfId="0" applyNumberFormat="1" applyFont="1" applyFill="1" applyBorder="1"/>
    <xf numFmtId="0" fontId="5" fillId="4" borderId="22" xfId="3" applyBorder="1"/>
    <xf numFmtId="0" fontId="5" fillId="4" borderId="23" xfId="3" applyBorder="1" applyAlignment="1">
      <alignment horizontal="center"/>
    </xf>
    <xf numFmtId="0" fontId="5" fillId="4" borderId="24" xfId="3" applyBorder="1" applyAlignment="1">
      <alignment horizontal="center"/>
    </xf>
    <xf numFmtId="2" fontId="2" fillId="0" borderId="7" xfId="0" applyNumberFormat="1" applyFont="1" applyFill="1" applyBorder="1"/>
    <xf numFmtId="164" fontId="0" fillId="0" borderId="8" xfId="0" applyNumberFormat="1" applyFill="1" applyBorder="1"/>
    <xf numFmtId="2" fontId="0" fillId="0" borderId="8" xfId="0" applyNumberFormat="1" applyFill="1" applyBorder="1"/>
    <xf numFmtId="0" fontId="0" fillId="0" borderId="8" xfId="0" applyFill="1" applyBorder="1"/>
    <xf numFmtId="2" fontId="2" fillId="0" borderId="7" xfId="1" applyNumberFormat="1" applyFont="1" applyFill="1" applyBorder="1"/>
    <xf numFmtId="2" fontId="1" fillId="0" borderId="8" xfId="1" applyNumberFormat="1" applyFill="1" applyBorder="1"/>
    <xf numFmtId="0" fontId="1" fillId="0" borderId="8" xfId="1" applyFill="1" applyBorder="1"/>
    <xf numFmtId="165" fontId="1" fillId="0" borderId="8" xfId="1" applyNumberFormat="1" applyFill="1" applyBorder="1"/>
    <xf numFmtId="0" fontId="1" fillId="0" borderId="9" xfId="1" applyFill="1" applyBorder="1"/>
    <xf numFmtId="165" fontId="1" fillId="0" borderId="25" xfId="1" applyNumberFormat="1" applyFill="1" applyBorder="1"/>
    <xf numFmtId="0" fontId="1" fillId="0" borderId="26" xfId="1" applyFill="1" applyBorder="1"/>
    <xf numFmtId="0" fontId="0" fillId="0" borderId="0" xfId="0" applyAlignment="1"/>
    <xf numFmtId="164" fontId="1" fillId="5" borderId="19" xfId="1" applyNumberFormat="1" applyFill="1" applyBorder="1"/>
    <xf numFmtId="164" fontId="0" fillId="5" borderId="1" xfId="0" applyNumberFormat="1" applyFill="1" applyBorder="1"/>
    <xf numFmtId="164" fontId="0" fillId="0" borderId="0" xfId="0" applyNumberFormat="1" applyBorder="1"/>
    <xf numFmtId="164" fontId="0" fillId="0" borderId="21" xfId="0" applyNumberFormat="1" applyBorder="1"/>
    <xf numFmtId="164" fontId="1" fillId="0" borderId="8" xfId="1" applyNumberFormat="1" applyFill="1" applyBorder="1"/>
    <xf numFmtId="164" fontId="1" fillId="0" borderId="11" xfId="1" applyNumberFormat="1" applyFill="1" applyBorder="1"/>
    <xf numFmtId="164" fontId="1" fillId="0" borderId="19" xfId="1" applyNumberFormat="1" applyFill="1" applyBorder="1"/>
    <xf numFmtId="164" fontId="1" fillId="0" borderId="1" xfId="1" applyNumberFormat="1" applyFill="1" applyBorder="1"/>
    <xf numFmtId="164" fontId="0" fillId="5" borderId="11" xfId="0" applyNumberFormat="1" applyFill="1" applyBorder="1"/>
    <xf numFmtId="2" fontId="0" fillId="0" borderId="19" xfId="0" applyNumberFormat="1" applyBorder="1"/>
    <xf numFmtId="2" fontId="0" fillId="0" borderId="1" xfId="0" applyNumberFormat="1" applyBorder="1"/>
    <xf numFmtId="2" fontId="7" fillId="5" borderId="1" xfId="0" applyNumberFormat="1" applyFont="1" applyFill="1" applyBorder="1"/>
    <xf numFmtId="2" fontId="8" fillId="7" borderId="1" xfId="2" applyNumberFormat="1" applyFont="1" applyFill="1" applyBorder="1"/>
    <xf numFmtId="2" fontId="9" fillId="5" borderId="1" xfId="2" applyNumberFormat="1" applyFont="1" applyFill="1" applyBorder="1"/>
    <xf numFmtId="2" fontId="7" fillId="0" borderId="1" xfId="0" applyNumberFormat="1" applyFont="1" applyFill="1" applyBorder="1"/>
    <xf numFmtId="2" fontId="8" fillId="6" borderId="1" xfId="2" applyNumberFormat="1" applyFont="1" applyFill="1" applyBorder="1"/>
    <xf numFmtId="2" fontId="1" fillId="5" borderId="11" xfId="1" applyNumberFormat="1" applyFill="1" applyBorder="1"/>
    <xf numFmtId="2" fontId="1" fillId="0" borderId="9" xfId="1" applyNumberFormat="1" applyFill="1" applyBorder="1"/>
    <xf numFmtId="2" fontId="1" fillId="0" borderId="26" xfId="1" applyNumberFormat="1" applyFill="1" applyBorder="1"/>
    <xf numFmtId="2" fontId="2" fillId="5" borderId="18" xfId="1" applyNumberFormat="1" applyFont="1" applyFill="1" applyBorder="1"/>
    <xf numFmtId="0" fontId="5" fillId="4" borderId="30" xfId="3" applyBorder="1" applyAlignment="1">
      <alignment horizontal="center"/>
    </xf>
    <xf numFmtId="2" fontId="1" fillId="8" borderId="0" xfId="1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0" fillId="8" borderId="0" xfId="0" applyFont="1" applyFill="1" applyBorder="1"/>
    <xf numFmtId="0" fontId="0" fillId="8" borderId="0" xfId="0" applyFill="1" applyBorder="1" applyAlignment="1">
      <alignment horizontal="center"/>
    </xf>
    <xf numFmtId="0" fontId="5" fillId="8" borderId="0" xfId="3" applyFill="1" applyBorder="1" applyAlignment="1">
      <alignment horizontal="center"/>
    </xf>
    <xf numFmtId="0" fontId="5" fillId="4" borderId="7" xfId="3" applyBorder="1" applyAlignment="1">
      <alignment horizontal="center"/>
    </xf>
    <xf numFmtId="0" fontId="5" fillId="4" borderId="8" xfId="3" applyBorder="1" applyAlignment="1">
      <alignment horizontal="center"/>
    </xf>
    <xf numFmtId="0" fontId="5" fillId="4" borderId="13" xfId="3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6" xfId="3" applyBorder="1" applyAlignment="1">
      <alignment horizontal="center"/>
    </xf>
    <xf numFmtId="0" fontId="5" fillId="4" borderId="27" xfId="3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0" xfId="0" applyNumberFormat="1"/>
  </cellXfs>
  <cellStyles count="4">
    <cellStyle name="20 % - Akzent3" xfId="1" builtinId="38"/>
    <cellStyle name="Gut" xfId="2" builtinId="26"/>
    <cellStyle name="Standard" xfId="0" builtinId="0"/>
    <cellStyle name="Zelle überprüfen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7"/>
  <sheetViews>
    <sheetView tabSelected="1" topLeftCell="A9" zoomScale="80" zoomScaleNormal="80" workbookViewId="0">
      <selection activeCell="S29" sqref="S29"/>
    </sheetView>
  </sheetViews>
  <sheetFormatPr baseColWidth="10" defaultColWidth="8.7265625" defaultRowHeight="14.5" x14ac:dyDescent="0.35"/>
  <cols>
    <col min="1" max="1" width="4.453125" customWidth="1"/>
    <col min="2" max="2" width="5.453125" style="2" customWidth="1"/>
    <col min="3" max="3" width="9.453125" style="2" customWidth="1"/>
    <col min="4" max="4" width="10.54296875" bestFit="1" customWidth="1"/>
    <col min="5" max="5" width="6.6328125" customWidth="1"/>
    <col min="6" max="6" width="7.453125" customWidth="1"/>
    <col min="7" max="7" width="4.6328125" customWidth="1"/>
    <col min="8" max="8" width="5.453125" customWidth="1"/>
    <col min="9" max="9" width="9.453125" bestFit="1" customWidth="1"/>
    <col min="10" max="10" width="10.453125" bestFit="1" customWidth="1"/>
    <col min="11" max="11" width="6.6328125" customWidth="1"/>
    <col min="12" max="12" width="5.54296875" customWidth="1"/>
    <col min="13" max="13" width="4.6328125" customWidth="1"/>
    <col min="14" max="14" width="6.81640625" customWidth="1"/>
    <col min="15" max="15" width="6.90625" customWidth="1"/>
    <col min="16" max="16" width="7.6328125" customWidth="1"/>
    <col min="17" max="17" width="5.7265625" customWidth="1"/>
    <col min="18" max="18" width="6.7265625" customWidth="1"/>
    <col min="19" max="19" width="6" customWidth="1"/>
    <col min="20" max="20" width="4.6328125" customWidth="1"/>
    <col min="21" max="21" width="7.26953125" customWidth="1"/>
    <col min="22" max="22" width="7.6328125" customWidth="1"/>
    <col min="23" max="23" width="5.6328125" customWidth="1"/>
    <col min="24" max="24" width="4.6328125" customWidth="1"/>
  </cols>
  <sheetData>
    <row r="1" spans="1:24" s="4" customFormat="1" ht="23.5" x14ac:dyDescent="0.55000000000000004">
      <c r="B1" s="3" t="s">
        <v>14</v>
      </c>
      <c r="C1" s="3"/>
      <c r="K1" s="4" t="s">
        <v>16</v>
      </c>
    </row>
    <row r="2" spans="1:24" s="1" customFormat="1" ht="15.75" customHeight="1" x14ac:dyDescent="0.35">
      <c r="B2" s="5"/>
      <c r="C2" s="5"/>
    </row>
    <row r="3" spans="1:24" s="1" customFormat="1" ht="15.75" customHeight="1" x14ac:dyDescent="0.35">
      <c r="B3" s="5"/>
      <c r="C3" s="5"/>
    </row>
    <row r="4" spans="1:24" ht="15" thickBot="1" x14ac:dyDescent="0.4"/>
    <row r="5" spans="1:24" ht="16.5" x14ac:dyDescent="0.45">
      <c r="A5" s="117" t="s">
        <v>15</v>
      </c>
      <c r="B5" s="118"/>
      <c r="C5" s="118"/>
      <c r="D5" s="118"/>
      <c r="E5" s="118"/>
      <c r="F5" s="119"/>
      <c r="G5" s="117" t="s">
        <v>10</v>
      </c>
      <c r="H5" s="118"/>
      <c r="I5" s="118"/>
      <c r="J5" s="118"/>
      <c r="K5" s="118"/>
      <c r="L5" s="120"/>
      <c r="M5" s="121" t="s">
        <v>11</v>
      </c>
      <c r="N5" s="118"/>
      <c r="O5" s="118"/>
      <c r="P5" s="118"/>
      <c r="Q5" s="118"/>
      <c r="R5" s="119"/>
      <c r="S5" s="117" t="s">
        <v>9</v>
      </c>
      <c r="T5" s="118"/>
      <c r="U5" s="118"/>
      <c r="V5" s="118"/>
      <c r="W5" s="118"/>
      <c r="X5" s="120"/>
    </row>
    <row r="6" spans="1:24" ht="16.5" x14ac:dyDescent="0.45">
      <c r="A6" s="59" t="s">
        <v>0</v>
      </c>
      <c r="B6" s="58" t="s">
        <v>1</v>
      </c>
      <c r="C6" s="58" t="s">
        <v>7</v>
      </c>
      <c r="D6" s="58" t="s">
        <v>8</v>
      </c>
      <c r="E6" s="58" t="s">
        <v>2</v>
      </c>
      <c r="F6" s="64" t="s">
        <v>6</v>
      </c>
      <c r="G6" s="59" t="s">
        <v>0</v>
      </c>
      <c r="H6" s="58" t="s">
        <v>1</v>
      </c>
      <c r="I6" s="58" t="s">
        <v>7</v>
      </c>
      <c r="J6" s="58" t="s">
        <v>8</v>
      </c>
      <c r="K6" s="58" t="s">
        <v>2</v>
      </c>
      <c r="L6" s="60" t="s">
        <v>6</v>
      </c>
      <c r="M6" s="66" t="s">
        <v>0</v>
      </c>
      <c r="N6" s="58" t="s">
        <v>1</v>
      </c>
      <c r="O6" s="58" t="s">
        <v>7</v>
      </c>
      <c r="P6" s="58" t="s">
        <v>8</v>
      </c>
      <c r="Q6" s="58" t="s">
        <v>2</v>
      </c>
      <c r="R6" s="64" t="s">
        <v>6</v>
      </c>
      <c r="S6" s="59" t="s">
        <v>0</v>
      </c>
      <c r="T6" s="58" t="s">
        <v>1</v>
      </c>
      <c r="U6" s="58" t="s">
        <v>7</v>
      </c>
      <c r="V6" s="58" t="s">
        <v>8</v>
      </c>
      <c r="W6" s="58" t="s">
        <v>2</v>
      </c>
      <c r="X6" s="60" t="s">
        <v>6</v>
      </c>
    </row>
    <row r="7" spans="1:24" ht="15" thickBot="1" x14ac:dyDescent="0.4">
      <c r="A7" s="75" t="s">
        <v>5</v>
      </c>
      <c r="B7" s="76" t="s">
        <v>12</v>
      </c>
      <c r="C7" s="76" t="s">
        <v>13</v>
      </c>
      <c r="D7" s="76" t="s">
        <v>3</v>
      </c>
      <c r="E7" s="76" t="s">
        <v>4</v>
      </c>
      <c r="F7" s="77" t="s">
        <v>4</v>
      </c>
      <c r="G7" s="61" t="s">
        <v>5</v>
      </c>
      <c r="H7" s="62" t="s">
        <v>12</v>
      </c>
      <c r="I7" s="62" t="s">
        <v>13</v>
      </c>
      <c r="J7" s="62" t="s">
        <v>3</v>
      </c>
      <c r="K7" s="62" t="s">
        <v>4</v>
      </c>
      <c r="L7" s="63" t="s">
        <v>4</v>
      </c>
      <c r="M7" s="67" t="s">
        <v>5</v>
      </c>
      <c r="N7" s="62" t="s">
        <v>12</v>
      </c>
      <c r="O7" s="62" t="s">
        <v>13</v>
      </c>
      <c r="P7" s="62" t="s">
        <v>3</v>
      </c>
      <c r="Q7" s="62" t="s">
        <v>4</v>
      </c>
      <c r="R7" s="65" t="s">
        <v>4</v>
      </c>
      <c r="S7" s="61" t="s">
        <v>5</v>
      </c>
      <c r="T7" s="62" t="s">
        <v>12</v>
      </c>
      <c r="U7" s="62" t="s">
        <v>13</v>
      </c>
      <c r="V7" s="62" t="s">
        <v>3</v>
      </c>
      <c r="W7" s="62" t="s">
        <v>4</v>
      </c>
      <c r="X7" s="63" t="s">
        <v>4</v>
      </c>
    </row>
    <row r="8" spans="1:24" x14ac:dyDescent="0.35">
      <c r="A8" s="78">
        <v>1.7</v>
      </c>
      <c r="B8" s="79">
        <v>4.0904761904761902</v>
      </c>
      <c r="C8" s="80">
        <v>0.81</v>
      </c>
      <c r="D8" s="81"/>
      <c r="E8" s="39">
        <f>C8/((64.171*B8*0.001-0.0694)*60)</f>
        <v>6.9915602373224112E-2</v>
      </c>
      <c r="F8" s="42">
        <f>B8/5.5</f>
        <v>0.74372294372294367</v>
      </c>
      <c r="G8" s="71">
        <v>1.62</v>
      </c>
      <c r="H8" s="50">
        <v>3.0761904761904768</v>
      </c>
      <c r="I8" s="50">
        <v>1.6</v>
      </c>
      <c r="J8" s="51"/>
      <c r="K8" s="40">
        <f>I8/((64.171*H8*0.001-0.0694)*60)</f>
        <v>0.20832972166479546</v>
      </c>
      <c r="L8" s="43">
        <f t="shared" ref="L8:L10" si="0">H8/5.5</f>
        <v>0.55930735930735942</v>
      </c>
      <c r="M8" s="82">
        <v>2</v>
      </c>
      <c r="N8" s="83">
        <v>5.0523809523809513</v>
      </c>
      <c r="O8" s="83">
        <v>8.4</v>
      </c>
      <c r="P8" s="84"/>
      <c r="Q8" s="85">
        <f>O8/((64.171*N8*0.001-0.0694)*60)</f>
        <v>0.54941532025185424</v>
      </c>
      <c r="R8" s="86">
        <f>N8/5.5</f>
        <v>0.91861471861471844</v>
      </c>
      <c r="S8" s="54">
        <v>1.59</v>
      </c>
      <c r="T8" s="52">
        <v>3.2941176470588234</v>
      </c>
      <c r="U8" s="55">
        <v>5.6</v>
      </c>
      <c r="V8" s="53"/>
      <c r="W8" s="56">
        <f>U8/((64.171*T8*0.001-0.0694)*60)</f>
        <v>0.65733799104252699</v>
      </c>
      <c r="X8" s="57">
        <f>T8/5.5</f>
        <v>0.59893048128342241</v>
      </c>
    </row>
    <row r="9" spans="1:24" ht="15" thickBot="1" x14ac:dyDescent="0.4">
      <c r="A9" s="31">
        <v>1.7</v>
      </c>
      <c r="B9" s="19">
        <v>5.1190476190476186</v>
      </c>
      <c r="C9" s="29">
        <v>0.72</v>
      </c>
      <c r="D9" s="20"/>
      <c r="E9" s="39">
        <f t="shared" ref="E9" si="1">C9/((64.171*B9*0.001-0.0694)*60)</f>
        <v>4.6315164586542959E-2</v>
      </c>
      <c r="F9" s="42">
        <f t="shared" ref="F9" si="2">B9/5.5</f>
        <v>0.93073593073593064</v>
      </c>
      <c r="G9" s="72">
        <v>1.62</v>
      </c>
      <c r="H9" s="17">
        <v>3.6428571428571428</v>
      </c>
      <c r="I9" s="17">
        <v>2</v>
      </c>
      <c r="J9" s="18"/>
      <c r="K9" s="40">
        <f t="shared" ref="K9:K10" si="3">I9/((64.171*H9*0.001-0.0694)*60)</f>
        <v>0.20279970791047783</v>
      </c>
      <c r="L9" s="43">
        <f t="shared" si="0"/>
        <v>0.66233766233766234</v>
      </c>
      <c r="M9" s="36">
        <v>2</v>
      </c>
      <c r="N9" s="37">
        <v>4.0571428571428578</v>
      </c>
      <c r="O9" s="37">
        <v>8</v>
      </c>
      <c r="P9" s="38"/>
      <c r="Q9" s="87">
        <f>O9/((64.171*N9*0.001-0.0694)*60)</f>
        <v>0.69825972728169572</v>
      </c>
      <c r="R9" s="88">
        <f>N9/5.5</f>
        <v>0.7376623376623378</v>
      </c>
      <c r="S9" s="41">
        <v>1.59</v>
      </c>
      <c r="T9" s="12">
        <v>4.6764705882352944</v>
      </c>
      <c r="U9" s="23">
        <v>9.6</v>
      </c>
      <c r="V9" s="13"/>
      <c r="W9" s="39">
        <f t="shared" ref="W9:W22" si="4">U9/((64.171*T9*0.001-0.0694)*60)</f>
        <v>0.69356005267486587</v>
      </c>
      <c r="X9" s="42">
        <f t="shared" ref="X9:X22" si="5">T9/5.5</f>
        <v>0.85026737967914445</v>
      </c>
    </row>
    <row r="10" spans="1:24" x14ac:dyDescent="0.35">
      <c r="A10" s="30">
        <v>2.0099999999999998</v>
      </c>
      <c r="B10" s="16">
        <v>3.0095238095238095</v>
      </c>
      <c r="C10" s="17">
        <v>0.83</v>
      </c>
      <c r="D10" s="18"/>
      <c r="E10" s="40">
        <f t="shared" ref="E10:E12" si="6">C10/((64.171*B10*0.001-0.0694)*60)</f>
        <v>0.11180786505402647</v>
      </c>
      <c r="F10" s="43">
        <f t="shared" ref="F10:F12" si="7">B10/5.5</f>
        <v>0.54718614718614722</v>
      </c>
      <c r="G10" s="73">
        <v>1.62</v>
      </c>
      <c r="H10" s="14">
        <v>3.9380952380952383</v>
      </c>
      <c r="I10" s="14">
        <v>2.6</v>
      </c>
      <c r="J10" s="15"/>
      <c r="K10" s="40">
        <f t="shared" si="3"/>
        <v>0.23639177619507279</v>
      </c>
      <c r="L10" s="43">
        <f t="shared" si="0"/>
        <v>0.71601731601731611</v>
      </c>
      <c r="M10" s="22"/>
      <c r="N10" s="6"/>
      <c r="O10" s="10"/>
      <c r="P10" s="11"/>
      <c r="Q10" s="11"/>
      <c r="R10" s="11"/>
      <c r="S10" s="41">
        <v>1.59</v>
      </c>
      <c r="T10" s="12">
        <v>5.38</v>
      </c>
      <c r="U10" s="23">
        <v>9</v>
      </c>
      <c r="V10" s="13"/>
      <c r="W10" s="39">
        <f t="shared" ref="W10" si="8">U10/((64.171*T10*0.001-0.0694)*60)</f>
        <v>0.54379354290846449</v>
      </c>
      <c r="X10" s="42">
        <f t="shared" ref="X10" si="9">T10/5.5</f>
        <v>0.97818181818181815</v>
      </c>
    </row>
    <row r="11" spans="1:24" x14ac:dyDescent="0.35">
      <c r="A11" s="30">
        <v>2.0099999999999998</v>
      </c>
      <c r="B11" s="16">
        <v>3.795238095238096</v>
      </c>
      <c r="C11" s="17">
        <v>0.81499999999999995</v>
      </c>
      <c r="D11" s="18"/>
      <c r="E11" s="40">
        <f t="shared" si="6"/>
        <v>7.8000481647847023E-2</v>
      </c>
      <c r="F11" s="43">
        <f t="shared" si="7"/>
        <v>0.69004329004329013</v>
      </c>
      <c r="G11" s="74">
        <v>1.74</v>
      </c>
      <c r="H11" s="2">
        <v>5.2190476190476192</v>
      </c>
      <c r="I11" s="29">
        <v>3</v>
      </c>
      <c r="J11" s="20"/>
      <c r="K11" s="56">
        <f>I11/((64.171*H11*0.001-0.0694)*60)</f>
        <v>0.18831575695688624</v>
      </c>
      <c r="L11" s="57">
        <f>H11/5.5</f>
        <v>0.94891774891774894</v>
      </c>
      <c r="M11" s="22"/>
      <c r="N11" s="6"/>
      <c r="O11" s="10"/>
      <c r="P11" s="11"/>
      <c r="Q11" s="11"/>
      <c r="R11" s="11"/>
      <c r="S11" s="35">
        <v>1.73</v>
      </c>
      <c r="T11" s="14">
        <v>3.5235294117647062</v>
      </c>
      <c r="U11" s="26">
        <v>6.7</v>
      </c>
      <c r="V11" s="15"/>
      <c r="W11" s="40">
        <f t="shared" si="4"/>
        <v>0.71257611254433351</v>
      </c>
      <c r="X11" s="43">
        <f t="shared" si="5"/>
        <v>0.64064171122994662</v>
      </c>
    </row>
    <row r="12" spans="1:24" ht="15" thickBot="1" x14ac:dyDescent="0.4">
      <c r="A12" s="30">
        <v>2.0099999999999998</v>
      </c>
      <c r="B12" s="16">
        <v>4.9190476190476184</v>
      </c>
      <c r="C12" s="17">
        <v>0.38400000000000001</v>
      </c>
      <c r="D12" s="18"/>
      <c r="E12" s="40">
        <f t="shared" si="6"/>
        <v>2.5988770723990112E-2</v>
      </c>
      <c r="F12" s="43">
        <f t="shared" si="7"/>
        <v>0.89437229437229426</v>
      </c>
      <c r="G12" s="49">
        <v>1.74</v>
      </c>
      <c r="H12" s="68">
        <v>5.7047619047619031</v>
      </c>
      <c r="I12" s="37">
        <v>5</v>
      </c>
      <c r="J12" s="38"/>
      <c r="K12" s="69">
        <f t="shared" ref="K12" si="10">I12/((64.171*H12*0.001-0.0694)*60)</f>
        <v>0.28088599081602333</v>
      </c>
      <c r="L12" s="70">
        <f t="shared" ref="L12" si="11">H12/5.5</f>
        <v>1.0372294372294368</v>
      </c>
      <c r="M12" s="21"/>
      <c r="N12" s="7"/>
      <c r="O12" s="8"/>
      <c r="P12" s="9"/>
      <c r="Q12" s="9"/>
      <c r="R12" s="9"/>
      <c r="S12" s="35">
        <v>1.73</v>
      </c>
      <c r="T12" s="14">
        <v>3.9882352941176475</v>
      </c>
      <c r="U12" s="26">
        <v>7.8</v>
      </c>
      <c r="V12" s="15"/>
      <c r="W12" s="40">
        <f t="shared" si="4"/>
        <v>0.69694239074198117</v>
      </c>
      <c r="X12" s="43">
        <f t="shared" si="5"/>
        <v>0.72513368983957227</v>
      </c>
    </row>
    <row r="13" spans="1:24" x14ac:dyDescent="0.35">
      <c r="A13" s="31">
        <v>2.19</v>
      </c>
      <c r="B13" s="19">
        <v>2.8666666666666663</v>
      </c>
      <c r="C13" s="20">
        <v>4.3999999999999997E-2</v>
      </c>
      <c r="D13" s="20"/>
      <c r="E13" s="39">
        <f>C13/((64.171*B13*0.001-0.0694)*60)</f>
        <v>6.4014786251718947E-3</v>
      </c>
      <c r="F13" s="42">
        <f>B13/5.5</f>
        <v>0.52121212121212113</v>
      </c>
      <c r="L13" s="2"/>
      <c r="M13" s="21"/>
      <c r="N13" s="7"/>
      <c r="O13" s="8"/>
      <c r="P13" s="9"/>
      <c r="Q13" s="9"/>
      <c r="R13" s="9"/>
      <c r="S13" s="35">
        <v>1.73</v>
      </c>
      <c r="T13" s="17">
        <v>4.9833333333333325</v>
      </c>
      <c r="U13" s="15">
        <v>9.6999999999999993</v>
      </c>
      <c r="V13" s="18"/>
      <c r="W13" s="40">
        <f t="shared" si="4"/>
        <v>0.64567108489849223</v>
      </c>
      <c r="X13" s="43">
        <f t="shared" si="5"/>
        <v>0.9060606060606059</v>
      </c>
    </row>
    <row r="14" spans="1:24" x14ac:dyDescent="0.35">
      <c r="A14" s="31">
        <v>2.19</v>
      </c>
      <c r="B14" s="19">
        <v>4.2523809523809515</v>
      </c>
      <c r="C14" s="20">
        <v>0.81299999999999994</v>
      </c>
      <c r="D14" s="20"/>
      <c r="E14" s="39">
        <f t="shared" ref="E14" si="12">C14/((64.171*B14*0.001-0.0694)*60)</f>
        <v>6.6591462349683328E-2</v>
      </c>
      <c r="F14" s="42">
        <f t="shared" ref="F14" si="13">B14/5.5</f>
        <v>0.77316017316017305</v>
      </c>
      <c r="L14" s="2"/>
      <c r="M14" s="21"/>
      <c r="N14" s="7"/>
      <c r="O14" s="8"/>
      <c r="P14" s="9"/>
      <c r="Q14" s="9"/>
      <c r="R14" s="9"/>
      <c r="S14" s="35">
        <v>1.73</v>
      </c>
      <c r="T14" s="17">
        <v>5.4941176470588227</v>
      </c>
      <c r="U14" s="27">
        <v>11.4</v>
      </c>
      <c r="V14" s="18"/>
      <c r="W14" s="40">
        <f t="shared" si="4"/>
        <v>0.6709915639118218</v>
      </c>
      <c r="X14" s="43">
        <f t="shared" si="5"/>
        <v>0.99893048128342232</v>
      </c>
    </row>
    <row r="15" spans="1:24" x14ac:dyDescent="0.35">
      <c r="A15" s="31">
        <v>2.19</v>
      </c>
      <c r="B15" s="19">
        <v>5.038095238095238</v>
      </c>
      <c r="C15" s="20">
        <v>0.45</v>
      </c>
      <c r="D15" s="20"/>
      <c r="E15" s="39">
        <f>C15/((64.171*B15*0.001-0.0694)*60)</f>
        <v>2.953923408573295E-2</v>
      </c>
      <c r="F15" s="42">
        <f>B15/5.5</f>
        <v>0.91601731601731595</v>
      </c>
      <c r="L15" s="2"/>
      <c r="M15" s="22"/>
      <c r="N15" s="6"/>
      <c r="O15" s="11"/>
      <c r="P15" s="11"/>
      <c r="Q15" s="11"/>
      <c r="R15" s="11"/>
      <c r="S15" s="35">
        <v>1.73</v>
      </c>
      <c r="T15" s="17">
        <v>5.9555555555555557</v>
      </c>
      <c r="U15" s="28">
        <v>11.5</v>
      </c>
      <c r="V15" s="18"/>
      <c r="W15" s="40">
        <f t="shared" si="4"/>
        <v>0.6127961208478</v>
      </c>
      <c r="X15" s="43">
        <f t="shared" si="5"/>
        <v>1.0828282828282829</v>
      </c>
    </row>
    <row r="16" spans="1:24" x14ac:dyDescent="0.35">
      <c r="A16" s="30">
        <v>2.4700000000000002</v>
      </c>
      <c r="B16" s="16">
        <v>2.9142857142857146</v>
      </c>
      <c r="C16" s="18">
        <v>1.9</v>
      </c>
      <c r="D16" s="18"/>
      <c r="E16" s="40">
        <f>C16/((64.171*B16*0.001-0.0694)*60)</f>
        <v>0.26924546327467574</v>
      </c>
      <c r="F16" s="43">
        <f t="shared" ref="F16" si="14">B16/5.5</f>
        <v>0.52987012987012994</v>
      </c>
      <c r="L16" s="2"/>
      <c r="M16" s="22"/>
      <c r="N16" s="6"/>
      <c r="O16" s="11"/>
      <c r="P16" s="11"/>
      <c r="Q16" s="11"/>
      <c r="R16" s="11"/>
      <c r="S16" s="35">
        <v>1.73</v>
      </c>
      <c r="T16" s="17">
        <v>7.1941176470588237</v>
      </c>
      <c r="U16" s="15">
        <v>13.3</v>
      </c>
      <c r="V16" s="18"/>
      <c r="W16" s="40">
        <f t="shared" si="4"/>
        <v>0.56511042055167582</v>
      </c>
      <c r="X16" s="43">
        <f t="shared" si="5"/>
        <v>1.3080213903743316</v>
      </c>
    </row>
    <row r="17" spans="1:24" x14ac:dyDescent="0.35">
      <c r="A17" s="31">
        <v>2.76</v>
      </c>
      <c r="B17" s="19">
        <v>2.6190476190476191</v>
      </c>
      <c r="C17" s="20">
        <v>6.4</v>
      </c>
      <c r="D17" s="20"/>
      <c r="E17" s="39">
        <f>C17/((64.171*B17*0.001-0.0694)*60)</f>
        <v>1.0810784723009839</v>
      </c>
      <c r="F17" s="42">
        <f>B17/5.5</f>
        <v>0.47619047619047622</v>
      </c>
      <c r="L17" s="2"/>
      <c r="M17" s="22"/>
      <c r="N17" s="6"/>
      <c r="O17" s="11"/>
      <c r="P17" s="11"/>
      <c r="Q17" s="11"/>
      <c r="R17" s="11"/>
      <c r="S17" s="31">
        <v>1.85</v>
      </c>
      <c r="T17" s="29">
        <v>4.9470588235294111</v>
      </c>
      <c r="U17" s="24">
        <v>11</v>
      </c>
      <c r="V17" s="20"/>
      <c r="W17" s="39">
        <f t="shared" si="4"/>
        <v>0.739075322549268</v>
      </c>
      <c r="X17" s="42">
        <f t="shared" si="5"/>
        <v>0.89946524064171107</v>
      </c>
    </row>
    <row r="18" spans="1:24" x14ac:dyDescent="0.35">
      <c r="A18" s="31">
        <v>2.76</v>
      </c>
      <c r="B18" s="19">
        <v>3.4619047619047629</v>
      </c>
      <c r="C18" s="20">
        <v>1.3</v>
      </c>
      <c r="D18" s="20"/>
      <c r="E18" s="39">
        <f t="shared" ref="E18" si="15">C18/((64.171*B18*0.001-0.0694)*60)</f>
        <v>0.14184035901883502</v>
      </c>
      <c r="F18" s="42">
        <f t="shared" ref="F18" si="16">B18/5.5</f>
        <v>0.62943722943722957</v>
      </c>
      <c r="L18" s="2"/>
      <c r="M18" s="21"/>
      <c r="N18" s="7"/>
      <c r="O18" s="9"/>
      <c r="P18" s="9"/>
      <c r="Q18" s="9"/>
      <c r="R18" s="9"/>
      <c r="S18" s="31">
        <v>1.85</v>
      </c>
      <c r="T18" s="29">
        <v>5.8235294117647047</v>
      </c>
      <c r="U18" s="24">
        <v>11.1</v>
      </c>
      <c r="V18" s="20"/>
      <c r="W18" s="39">
        <f t="shared" si="4"/>
        <v>0.60794927016125067</v>
      </c>
      <c r="X18" s="42">
        <f t="shared" si="5"/>
        <v>1.0588235294117645</v>
      </c>
    </row>
    <row r="19" spans="1:24" x14ac:dyDescent="0.35">
      <c r="A19" s="31">
        <v>2.76</v>
      </c>
      <c r="B19" s="19">
        <v>4.0047619047619047</v>
      </c>
      <c r="C19" s="20">
        <v>4.8</v>
      </c>
      <c r="D19" s="20"/>
      <c r="E19" s="39">
        <f>C19/((64.171*B19*0.001-0.0694)*60)</f>
        <v>0.42646292840263655</v>
      </c>
      <c r="F19" s="42">
        <f>B19/5.5</f>
        <v>0.72813852813852808</v>
      </c>
      <c r="L19" s="2"/>
      <c r="M19" s="22"/>
      <c r="N19" s="6"/>
      <c r="O19" s="11"/>
      <c r="P19" s="11"/>
      <c r="Q19" s="11"/>
      <c r="R19" s="11"/>
      <c r="S19" s="31">
        <v>1.85</v>
      </c>
      <c r="T19" s="29">
        <v>6.9823529411764698</v>
      </c>
      <c r="U19" s="25">
        <v>13.3</v>
      </c>
      <c r="V19" s="20"/>
      <c r="W19" s="39">
        <f t="shared" si="4"/>
        <v>0.58539056432535863</v>
      </c>
      <c r="X19" s="42">
        <f t="shared" si="5"/>
        <v>1.2695187165775399</v>
      </c>
    </row>
    <row r="20" spans="1:24" x14ac:dyDescent="0.35">
      <c r="A20" s="30">
        <v>3.01</v>
      </c>
      <c r="B20" s="16">
        <v>2.8571428571428577</v>
      </c>
      <c r="C20" s="18">
        <v>6.4</v>
      </c>
      <c r="D20" s="18">
        <v>1.242503676388379E-2</v>
      </c>
      <c r="E20" s="40">
        <f>C20/((64.171*B20*0.001-0.0694)*60)</f>
        <v>0.93611828523189788</v>
      </c>
      <c r="F20" s="43">
        <f t="shared" ref="F20:F25" si="17">B20/5.5</f>
        <v>0.51948051948051954</v>
      </c>
      <c r="L20" s="2"/>
      <c r="M20" s="22"/>
      <c r="N20" s="6"/>
      <c r="O20" s="11"/>
      <c r="P20" s="11"/>
      <c r="Q20" s="11"/>
      <c r="R20" s="11"/>
      <c r="S20" s="30">
        <v>1.98</v>
      </c>
      <c r="T20" s="17">
        <v>4.9666666666666659</v>
      </c>
      <c r="U20" s="15">
        <v>11</v>
      </c>
      <c r="V20" s="18"/>
      <c r="W20" s="40">
        <f t="shared" si="4"/>
        <v>0.73534533621927423</v>
      </c>
      <c r="X20" s="43">
        <f t="shared" si="5"/>
        <v>0.90303030303030285</v>
      </c>
    </row>
    <row r="21" spans="1:24" x14ac:dyDescent="0.35">
      <c r="A21" s="30">
        <v>3.01</v>
      </c>
      <c r="B21" s="16">
        <v>3.2809523809523813</v>
      </c>
      <c r="C21" s="18">
        <v>8.6999999999999993</v>
      </c>
      <c r="D21" s="18">
        <v>1.7215589227466133E-2</v>
      </c>
      <c r="E21" s="40">
        <f t="shared" ref="E21:E25" si="18">C21/((64.171*B21*0.001-0.0694)*60)</f>
        <v>1.0273342087547832</v>
      </c>
      <c r="F21" s="43">
        <f t="shared" si="17"/>
        <v>0.59653679653679659</v>
      </c>
      <c r="L21" s="2"/>
      <c r="M21" s="22"/>
      <c r="N21" s="6"/>
      <c r="O21" s="11"/>
      <c r="P21" s="11"/>
      <c r="Q21" s="11"/>
      <c r="R21" s="11"/>
      <c r="S21" s="35">
        <v>1.98</v>
      </c>
      <c r="T21" s="14">
        <v>5.5222222222222221</v>
      </c>
      <c r="U21" s="15">
        <v>12</v>
      </c>
      <c r="V21" s="15"/>
      <c r="W21" s="40">
        <f t="shared" si="4"/>
        <v>0.70183682785038259</v>
      </c>
      <c r="X21" s="43">
        <f t="shared" si="5"/>
        <v>1.0040404040404041</v>
      </c>
    </row>
    <row r="22" spans="1:24" ht="15" thickBot="1" x14ac:dyDescent="0.4">
      <c r="A22" s="30">
        <v>3.01</v>
      </c>
      <c r="B22" s="16">
        <v>4.2190476190476192</v>
      </c>
      <c r="C22" s="18">
        <v>4.7</v>
      </c>
      <c r="D22" s="18">
        <v>3.5733757645801334E-2</v>
      </c>
      <c r="E22" s="40">
        <f t="shared" si="18"/>
        <v>0.38905898952605894</v>
      </c>
      <c r="F22" s="43">
        <f t="shared" si="17"/>
        <v>0.76709956709956717</v>
      </c>
      <c r="L22" s="2"/>
      <c r="M22" s="21"/>
      <c r="N22" s="7"/>
      <c r="O22" s="9"/>
      <c r="P22" s="9"/>
      <c r="Q22" s="9"/>
      <c r="R22" s="9"/>
      <c r="S22" s="44">
        <v>1.98</v>
      </c>
      <c r="T22" s="45">
        <v>6.1222222222222227</v>
      </c>
      <c r="U22" s="46">
        <v>13.8</v>
      </c>
      <c r="V22" s="46"/>
      <c r="W22" s="47">
        <f t="shared" si="4"/>
        <v>0.71104159315086246</v>
      </c>
      <c r="X22" s="48">
        <f t="shared" si="5"/>
        <v>1.1131313131313132</v>
      </c>
    </row>
    <row r="23" spans="1:24" x14ac:dyDescent="0.35">
      <c r="A23" s="30">
        <v>3.01</v>
      </c>
      <c r="B23" s="16">
        <v>4.3095238095238093</v>
      </c>
      <c r="C23" s="18">
        <v>0.9</v>
      </c>
      <c r="D23" s="18">
        <v>2.7624281287579489E-2</v>
      </c>
      <c r="E23" s="40">
        <f t="shared" si="18"/>
        <v>7.2412536288163271E-2</v>
      </c>
      <c r="F23" s="43">
        <f t="shared" si="17"/>
        <v>0.78354978354978355</v>
      </c>
      <c r="L23" s="2"/>
      <c r="M23" s="2"/>
      <c r="N23" s="2"/>
      <c r="O23" s="2"/>
    </row>
    <row r="24" spans="1:24" x14ac:dyDescent="0.35">
      <c r="A24" s="30">
        <v>3.01</v>
      </c>
      <c r="B24" s="16">
        <v>4.8428571428571425</v>
      </c>
      <c r="C24" s="18">
        <v>0.5</v>
      </c>
      <c r="D24" s="18">
        <v>2.9370334051819547E-2</v>
      </c>
      <c r="E24" s="40">
        <f t="shared" si="18"/>
        <v>3.4525000213561793E-2</v>
      </c>
      <c r="F24" s="43">
        <f t="shared" si="17"/>
        <v>0.88051948051948048</v>
      </c>
    </row>
    <row r="25" spans="1:24" ht="15" thickBot="1" x14ac:dyDescent="0.4">
      <c r="A25" s="32">
        <v>3.01</v>
      </c>
      <c r="B25" s="33">
        <v>5.4571428571428573</v>
      </c>
      <c r="C25" s="34">
        <v>0.6</v>
      </c>
      <c r="D25" s="34">
        <v>3.7594790501253139E-2</v>
      </c>
      <c r="E25" s="47">
        <f t="shared" si="18"/>
        <v>3.56137640482308E-2</v>
      </c>
      <c r="F25" s="48">
        <f t="shared" si="17"/>
        <v>0.99220779220779221</v>
      </c>
    </row>
    <row r="26" spans="1:24" x14ac:dyDescent="0.35">
      <c r="A26" s="2"/>
      <c r="D26" s="2"/>
      <c r="E26" s="2"/>
      <c r="F26" s="2"/>
    </row>
    <row r="27" spans="1:24" x14ac:dyDescent="0.35">
      <c r="B27"/>
      <c r="C27"/>
      <c r="H27" t="s">
        <v>17</v>
      </c>
      <c r="I27" t="s">
        <v>18</v>
      </c>
      <c r="J27" t="s">
        <v>19</v>
      </c>
      <c r="M27" t="s">
        <v>20</v>
      </c>
      <c r="N27" s="125">
        <v>7.98</v>
      </c>
      <c r="R27" t="s">
        <v>22</v>
      </c>
    </row>
    <row r="28" spans="1:24" x14ac:dyDescent="0.35">
      <c r="B28"/>
      <c r="C28"/>
      <c r="H28">
        <v>5.4</v>
      </c>
      <c r="I28">
        <v>0.68</v>
      </c>
      <c r="J28" s="125">
        <f>H28/$N$28</f>
        <v>0.61855670103092786</v>
      </c>
      <c r="M28" t="s">
        <v>21</v>
      </c>
      <c r="N28" s="125">
        <v>8.73</v>
      </c>
      <c r="Q28" t="s">
        <v>23</v>
      </c>
      <c r="R28" t="s">
        <v>18</v>
      </c>
      <c r="S28" t="s">
        <v>19</v>
      </c>
    </row>
    <row r="29" spans="1:24" x14ac:dyDescent="0.35">
      <c r="B29"/>
      <c r="C29"/>
      <c r="H29">
        <v>8.8000000000000007</v>
      </c>
      <c r="I29">
        <v>1.1000000000000001</v>
      </c>
      <c r="J29" s="125">
        <f t="shared" ref="J29:J31" si="19">H29/$N$28</f>
        <v>1.0080183276059564</v>
      </c>
      <c r="Q29">
        <v>13.8</v>
      </c>
      <c r="R29">
        <v>1.73</v>
      </c>
      <c r="S29" s="125">
        <f>Q29/N28</f>
        <v>1.5807560137457044</v>
      </c>
    </row>
    <row r="30" spans="1:24" x14ac:dyDescent="0.35">
      <c r="B30"/>
      <c r="C30"/>
      <c r="H30">
        <v>9.8000000000000007</v>
      </c>
      <c r="I30">
        <v>1.23</v>
      </c>
      <c r="J30" s="125">
        <f t="shared" si="19"/>
        <v>1.1225658648339061</v>
      </c>
      <c r="Q30">
        <v>14.8</v>
      </c>
      <c r="R30">
        <v>1.85</v>
      </c>
      <c r="S30" s="125">
        <f>Q30/N28</f>
        <v>1.695303550973654</v>
      </c>
    </row>
    <row r="31" spans="1:24" x14ac:dyDescent="0.35">
      <c r="B31"/>
      <c r="C31"/>
      <c r="H31">
        <v>10.8</v>
      </c>
      <c r="I31">
        <v>1.35</v>
      </c>
      <c r="J31" s="125">
        <f t="shared" si="19"/>
        <v>1.2371134020618557</v>
      </c>
    </row>
    <row r="32" spans="1:24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</sheetData>
  <mergeCells count="4">
    <mergeCell ref="A5:F5"/>
    <mergeCell ref="G5:L5"/>
    <mergeCell ref="M5:R5"/>
    <mergeCell ref="S5:X5"/>
  </mergeCells>
  <pageMargins left="0.7" right="0.7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7"/>
  <sheetViews>
    <sheetView zoomScale="80" zoomScaleNormal="80" workbookViewId="0">
      <selection activeCell="S25" sqref="S25"/>
    </sheetView>
  </sheetViews>
  <sheetFormatPr baseColWidth="10" defaultColWidth="8.7265625" defaultRowHeight="14.5" x14ac:dyDescent="0.35"/>
  <cols>
    <col min="1" max="1" width="4.6328125" customWidth="1"/>
    <col min="2" max="2" width="3.6328125" style="2" customWidth="1"/>
    <col min="3" max="3" width="7.26953125" style="2" customWidth="1"/>
    <col min="4" max="4" width="5.6328125" customWidth="1"/>
    <col min="5" max="5" width="4.6328125" customWidth="1"/>
    <col min="6" max="6" width="2.08984375" style="112" customWidth="1"/>
    <col min="7" max="7" width="4.6328125" customWidth="1"/>
    <col min="8" max="8" width="3.6328125" customWidth="1"/>
    <col min="9" max="9" width="7.26953125" customWidth="1"/>
    <col min="10" max="10" width="5.6328125" customWidth="1"/>
    <col min="11" max="11" width="4.6328125" customWidth="1"/>
    <col min="12" max="12" width="2" customWidth="1"/>
    <col min="13" max="13" width="4.6328125" customWidth="1"/>
    <col min="14" max="14" width="3.6328125" customWidth="1"/>
    <col min="15" max="15" width="7.26953125" customWidth="1"/>
    <col min="16" max="16" width="5.6328125" customWidth="1"/>
    <col min="17" max="17" width="4.6328125" customWidth="1"/>
    <col min="18" max="18" width="3.6328125" customWidth="1"/>
    <col min="19" max="19" width="7.26953125" customWidth="1"/>
    <col min="20" max="20" width="5.6328125" customWidth="1"/>
    <col min="21" max="22" width="4.6328125" customWidth="1"/>
    <col min="23" max="23" width="7.6328125" customWidth="1"/>
    <col min="24" max="24" width="5.6328125" customWidth="1"/>
    <col min="25" max="25" width="4.6328125" customWidth="1"/>
  </cols>
  <sheetData>
    <row r="1" spans="1:25" s="4" customFormat="1" ht="23.5" x14ac:dyDescent="0.55000000000000004">
      <c r="B1" s="3"/>
      <c r="C1" s="3"/>
      <c r="F1" s="113"/>
    </row>
    <row r="2" spans="1:25" s="1" customFormat="1" ht="15.75" customHeight="1" x14ac:dyDescent="0.35">
      <c r="B2" s="5"/>
      <c r="C2" s="5"/>
      <c r="F2" s="114"/>
    </row>
    <row r="3" spans="1:25" s="1" customFormat="1" ht="15.75" customHeight="1" x14ac:dyDescent="0.35">
      <c r="B3" s="5"/>
      <c r="C3" s="5"/>
      <c r="F3" s="114"/>
    </row>
    <row r="4" spans="1:25" ht="15" thickBot="1" x14ac:dyDescent="0.4">
      <c r="Q4" s="89"/>
      <c r="R4" s="89"/>
      <c r="S4" s="89"/>
      <c r="T4" s="89"/>
      <c r="U4" s="89"/>
      <c r="V4" s="89"/>
      <c r="W4" s="89"/>
      <c r="X4" s="89"/>
      <c r="Y4" s="89"/>
    </row>
    <row r="5" spans="1:25" ht="16.5" x14ac:dyDescent="0.45">
      <c r="A5" s="122" t="s">
        <v>15</v>
      </c>
      <c r="B5" s="123"/>
      <c r="C5" s="123"/>
      <c r="D5" s="123"/>
      <c r="E5" s="124"/>
      <c r="F5" s="115"/>
      <c r="G5" s="122" t="s">
        <v>10</v>
      </c>
      <c r="H5" s="123"/>
      <c r="I5" s="123"/>
      <c r="J5" s="123"/>
      <c r="K5" s="124"/>
      <c r="M5" s="122" t="s">
        <v>9</v>
      </c>
      <c r="N5" s="123"/>
      <c r="O5" s="123"/>
      <c r="P5" s="123"/>
      <c r="Q5" s="124"/>
    </row>
    <row r="6" spans="1:25" ht="16.5" x14ac:dyDescent="0.45">
      <c r="A6" s="59" t="s">
        <v>0</v>
      </c>
      <c r="B6" s="58" t="s">
        <v>1</v>
      </c>
      <c r="C6" s="58" t="s">
        <v>7</v>
      </c>
      <c r="D6" s="58" t="s">
        <v>2</v>
      </c>
      <c r="E6" s="60" t="s">
        <v>6</v>
      </c>
      <c r="F6" s="116"/>
      <c r="G6" s="59" t="s">
        <v>0</v>
      </c>
      <c r="H6" s="58" t="s">
        <v>1</v>
      </c>
      <c r="I6" s="58" t="s">
        <v>7</v>
      </c>
      <c r="J6" s="58" t="s">
        <v>2</v>
      </c>
      <c r="K6" s="60" t="s">
        <v>6</v>
      </c>
      <c r="M6" s="59" t="s">
        <v>0</v>
      </c>
      <c r="N6" s="58" t="s">
        <v>1</v>
      </c>
      <c r="O6" s="58" t="s">
        <v>7</v>
      </c>
      <c r="P6" s="58" t="s">
        <v>2</v>
      </c>
      <c r="Q6" s="60" t="s">
        <v>6</v>
      </c>
    </row>
    <row r="7" spans="1:25" ht="15" thickBot="1" x14ac:dyDescent="0.4">
      <c r="A7" s="75" t="s">
        <v>5</v>
      </c>
      <c r="B7" s="76" t="s">
        <v>12</v>
      </c>
      <c r="C7" s="76" t="s">
        <v>13</v>
      </c>
      <c r="D7" s="76" t="s">
        <v>4</v>
      </c>
      <c r="E7" s="110" t="s">
        <v>4</v>
      </c>
      <c r="F7" s="116"/>
      <c r="G7" s="61" t="s">
        <v>5</v>
      </c>
      <c r="H7" s="62" t="s">
        <v>12</v>
      </c>
      <c r="I7" s="62" t="s">
        <v>13</v>
      </c>
      <c r="J7" s="62" t="s">
        <v>4</v>
      </c>
      <c r="K7" s="63" t="s">
        <v>4</v>
      </c>
      <c r="M7" s="61" t="s">
        <v>5</v>
      </c>
      <c r="N7" s="62" t="s">
        <v>12</v>
      </c>
      <c r="O7" s="62" t="s">
        <v>13</v>
      </c>
      <c r="P7" s="62" t="s">
        <v>4</v>
      </c>
      <c r="Q7" s="63" t="s">
        <v>4</v>
      </c>
    </row>
    <row r="8" spans="1:25" x14ac:dyDescent="0.35">
      <c r="A8" s="78">
        <v>1.7</v>
      </c>
      <c r="B8" s="79">
        <v>4.0904761904761902</v>
      </c>
      <c r="C8" s="80">
        <v>0.81</v>
      </c>
      <c r="D8" s="39">
        <f t="shared" ref="D8:D13" si="0">C8/((64.171*B8*0.001-0.0694)*60)</f>
        <v>6.9915602373224112E-2</v>
      </c>
      <c r="E8" s="42">
        <f t="shared" ref="E8:E13" si="1">B8/5.5</f>
        <v>0.74372294372294367</v>
      </c>
      <c r="F8" s="111"/>
      <c r="G8" s="109">
        <v>1.62</v>
      </c>
      <c r="H8" s="90">
        <v>3.0761904761904768</v>
      </c>
      <c r="I8" s="50">
        <v>1.6</v>
      </c>
      <c r="J8" s="40">
        <f>I8/((64.171*H8*0.001-0.0694)*60)</f>
        <v>0.20832972166479546</v>
      </c>
      <c r="K8" s="43">
        <f>H8/5.5</f>
        <v>0.55930735930735942</v>
      </c>
      <c r="M8" s="54">
        <v>1.59</v>
      </c>
      <c r="N8" s="96">
        <v>3.2941176470588234</v>
      </c>
      <c r="O8" s="99">
        <v>5.6</v>
      </c>
      <c r="P8" s="56">
        <f>O8/((64.171*N8*0.001-0.0694)*60)</f>
        <v>0.65733799104252699</v>
      </c>
      <c r="Q8" s="57">
        <f>N8/5.5</f>
        <v>0.59893048128342241</v>
      </c>
    </row>
    <row r="9" spans="1:25" x14ac:dyDescent="0.35">
      <c r="A9" s="31">
        <v>1.7</v>
      </c>
      <c r="B9" s="19">
        <v>5.1190476190476186</v>
      </c>
      <c r="C9" s="29">
        <v>0.72</v>
      </c>
      <c r="D9" s="39">
        <f t="shared" si="0"/>
        <v>4.6315164586542959E-2</v>
      </c>
      <c r="E9" s="42">
        <f t="shared" si="1"/>
        <v>0.93073593073593064</v>
      </c>
      <c r="F9" s="111"/>
      <c r="G9" s="30">
        <v>1.62</v>
      </c>
      <c r="H9" s="16">
        <v>3.6428571428571428</v>
      </c>
      <c r="I9" s="17">
        <v>2</v>
      </c>
      <c r="J9" s="40">
        <f>I9/((64.171*H9*0.001-0.0694)*60)</f>
        <v>0.20279970791047783</v>
      </c>
      <c r="K9" s="43">
        <f>H9/5.5</f>
        <v>0.66233766233766234</v>
      </c>
      <c r="M9" s="41">
        <v>1.59</v>
      </c>
      <c r="N9" s="97">
        <v>4.6764705882352944</v>
      </c>
      <c r="O9" s="100">
        <v>9.6</v>
      </c>
      <c r="P9" s="39">
        <f t="shared" ref="P9:P22" si="2">O9/((64.171*N9*0.001-0.0694)*60)</f>
        <v>0.69356005267486587</v>
      </c>
      <c r="Q9" s="42">
        <f t="shared" ref="Q9:Q22" si="3">N9/5.5</f>
        <v>0.85026737967914445</v>
      </c>
    </row>
    <row r="10" spans="1:25" x14ac:dyDescent="0.35">
      <c r="A10" s="30">
        <v>2.0099999999999998</v>
      </c>
      <c r="B10" s="16">
        <v>3.0095238095238095</v>
      </c>
      <c r="C10" s="17">
        <v>0.83</v>
      </c>
      <c r="D10" s="40">
        <f t="shared" si="0"/>
        <v>0.11180786505402647</v>
      </c>
      <c r="E10" s="43">
        <f t="shared" si="1"/>
        <v>0.54718614718614722</v>
      </c>
      <c r="F10" s="111"/>
      <c r="G10" s="35">
        <v>1.62</v>
      </c>
      <c r="H10" s="91">
        <v>3.9380952380952383</v>
      </c>
      <c r="I10" s="14">
        <v>2.6</v>
      </c>
      <c r="J10" s="40">
        <f>I10/((64.171*H10*0.001-0.0694)*60)</f>
        <v>0.23639177619507279</v>
      </c>
      <c r="K10" s="43">
        <f>H10/5.5</f>
        <v>0.71601731601731611</v>
      </c>
      <c r="L10" s="22"/>
      <c r="M10" s="41">
        <v>1.59</v>
      </c>
      <c r="N10" s="97">
        <v>5.38</v>
      </c>
      <c r="O10" s="100">
        <v>9</v>
      </c>
      <c r="P10" s="39">
        <f t="shared" si="2"/>
        <v>0.54379354290846449</v>
      </c>
      <c r="Q10" s="42">
        <f t="shared" si="3"/>
        <v>0.97818181818181815</v>
      </c>
    </row>
    <row r="11" spans="1:25" x14ac:dyDescent="0.35">
      <c r="A11" s="30">
        <v>2.0099999999999998</v>
      </c>
      <c r="B11" s="16">
        <v>3.795238095238096</v>
      </c>
      <c r="C11" s="17">
        <v>0.81499999999999995</v>
      </c>
      <c r="D11" s="40">
        <f t="shared" si="0"/>
        <v>7.8000481647847023E-2</v>
      </c>
      <c r="E11" s="43">
        <f t="shared" si="1"/>
        <v>0.69004329004329013</v>
      </c>
      <c r="F11" s="111"/>
      <c r="G11" s="31">
        <v>1.74</v>
      </c>
      <c r="H11" s="92">
        <v>5.2190476190476192</v>
      </c>
      <c r="I11" s="29">
        <v>3</v>
      </c>
      <c r="J11" s="56">
        <f>I11/((64.171*H11*0.001-0.0694)*60)</f>
        <v>0.18831575695688624</v>
      </c>
      <c r="K11" s="57">
        <f>H11/5.5</f>
        <v>0.94891774891774894</v>
      </c>
      <c r="L11" s="22"/>
      <c r="M11" s="35">
        <v>1.73</v>
      </c>
      <c r="N11" s="91">
        <v>3.5235294117647062</v>
      </c>
      <c r="O11" s="101">
        <v>6.7</v>
      </c>
      <c r="P11" s="40">
        <f t="shared" si="2"/>
        <v>0.71257611254433351</v>
      </c>
      <c r="Q11" s="43">
        <f t="shared" si="3"/>
        <v>0.64064171122994662</v>
      </c>
    </row>
    <row r="12" spans="1:25" ht="15" thickBot="1" x14ac:dyDescent="0.4">
      <c r="A12" s="30">
        <v>2.0099999999999998</v>
      </c>
      <c r="B12" s="16">
        <v>4.9190476190476184</v>
      </c>
      <c r="C12" s="17">
        <v>0.38400000000000001</v>
      </c>
      <c r="D12" s="40">
        <f t="shared" si="0"/>
        <v>2.5988770723990112E-2</v>
      </c>
      <c r="E12" s="43">
        <f t="shared" si="1"/>
        <v>0.89437229437229426</v>
      </c>
      <c r="F12" s="111"/>
      <c r="G12" s="36">
        <v>1.74</v>
      </c>
      <c r="H12" s="93">
        <v>5.7047619047619031</v>
      </c>
      <c r="I12" s="37">
        <v>5</v>
      </c>
      <c r="J12" s="69">
        <f t="shared" ref="J12" si="4">I12/((64.171*H12*0.001-0.0694)*60)</f>
        <v>0.28088599081602333</v>
      </c>
      <c r="K12" s="70">
        <f t="shared" ref="K12" si="5">H12/5.5</f>
        <v>1.0372294372294368</v>
      </c>
      <c r="L12" s="21"/>
      <c r="M12" s="35">
        <v>1.73</v>
      </c>
      <c r="N12" s="91">
        <v>3.9882352941176475</v>
      </c>
      <c r="O12" s="101">
        <v>7.8</v>
      </c>
      <c r="P12" s="40">
        <f t="shared" si="2"/>
        <v>0.69694239074198117</v>
      </c>
      <c r="Q12" s="43">
        <f t="shared" si="3"/>
        <v>0.72513368983957227</v>
      </c>
    </row>
    <row r="13" spans="1:25" ht="15" thickBot="1" x14ac:dyDescent="0.4">
      <c r="A13" s="31">
        <v>2.19</v>
      </c>
      <c r="B13" s="19">
        <v>2.8666666666666663</v>
      </c>
      <c r="C13" s="29">
        <v>4.3999999999999997E-2</v>
      </c>
      <c r="D13" s="39">
        <f t="shared" si="0"/>
        <v>6.4014786251718947E-3</v>
      </c>
      <c r="E13" s="42">
        <f t="shared" si="1"/>
        <v>0.52121212121212113</v>
      </c>
      <c r="F13" s="111"/>
      <c r="K13" s="2"/>
      <c r="L13" s="21"/>
      <c r="M13" s="35">
        <v>1.73</v>
      </c>
      <c r="N13" s="16">
        <v>4.9833333333333325</v>
      </c>
      <c r="O13" s="14">
        <v>9.6999999999999993</v>
      </c>
      <c r="P13" s="40">
        <f t="shared" si="2"/>
        <v>0.64567108489849223</v>
      </c>
      <c r="Q13" s="43">
        <f t="shared" si="3"/>
        <v>0.9060606060606059</v>
      </c>
    </row>
    <row r="14" spans="1:25" ht="16.5" x14ac:dyDescent="0.45">
      <c r="A14" s="31">
        <v>2.19</v>
      </c>
      <c r="B14" s="19">
        <v>4.2523809523809515</v>
      </c>
      <c r="C14" s="29">
        <v>0.81299999999999994</v>
      </c>
      <c r="D14" s="39">
        <f t="shared" ref="D14" si="6">C14/((64.171*B14*0.001-0.0694)*60)</f>
        <v>6.6591462349683328E-2</v>
      </c>
      <c r="E14" s="42">
        <f t="shared" ref="E14" si="7">B14/5.5</f>
        <v>0.77316017316017305</v>
      </c>
      <c r="F14" s="111"/>
      <c r="G14" s="122" t="s">
        <v>11</v>
      </c>
      <c r="H14" s="123"/>
      <c r="I14" s="123"/>
      <c r="J14" s="123"/>
      <c r="K14" s="124"/>
      <c r="L14" s="21"/>
      <c r="M14" s="35">
        <v>1.73</v>
      </c>
      <c r="N14" s="16">
        <v>5.4941176470588227</v>
      </c>
      <c r="O14" s="102">
        <v>11.4</v>
      </c>
      <c r="P14" s="40">
        <f t="shared" si="2"/>
        <v>0.6709915639118218</v>
      </c>
      <c r="Q14" s="43">
        <f t="shared" si="3"/>
        <v>0.99893048128342232</v>
      </c>
    </row>
    <row r="15" spans="1:25" ht="16.5" x14ac:dyDescent="0.45">
      <c r="A15" s="31">
        <v>2.19</v>
      </c>
      <c r="B15" s="19">
        <v>5.038095238095238</v>
      </c>
      <c r="C15" s="29">
        <v>0.45</v>
      </c>
      <c r="D15" s="39">
        <f>C15/((64.171*B15*0.001-0.0694)*60)</f>
        <v>2.953923408573295E-2</v>
      </c>
      <c r="E15" s="42">
        <f>B15/5.5</f>
        <v>0.91601731601731595</v>
      </c>
      <c r="F15" s="111"/>
      <c r="G15" s="59" t="s">
        <v>0</v>
      </c>
      <c r="H15" s="58" t="s">
        <v>1</v>
      </c>
      <c r="I15" s="58" t="s">
        <v>7</v>
      </c>
      <c r="J15" s="58" t="s">
        <v>2</v>
      </c>
      <c r="K15" s="60" t="s">
        <v>6</v>
      </c>
      <c r="L15" s="2"/>
      <c r="M15" s="35">
        <v>1.73</v>
      </c>
      <c r="N15" s="16">
        <v>5.9555555555555557</v>
      </c>
      <c r="O15" s="103">
        <v>11.5</v>
      </c>
      <c r="P15" s="40">
        <f t="shared" si="2"/>
        <v>0.6127961208478</v>
      </c>
      <c r="Q15" s="43">
        <f t="shared" si="3"/>
        <v>1.0828282828282829</v>
      </c>
    </row>
    <row r="16" spans="1:25" ht="15" thickBot="1" x14ac:dyDescent="0.4">
      <c r="A16" s="30">
        <v>2.4700000000000002</v>
      </c>
      <c r="B16" s="16">
        <v>2.9142857142857146</v>
      </c>
      <c r="C16" s="17">
        <v>1.9</v>
      </c>
      <c r="D16" s="40">
        <f>C16/((64.171*B16*0.001-0.0694)*60)</f>
        <v>0.26924546327467574</v>
      </c>
      <c r="E16" s="43">
        <f t="shared" ref="E16" si="8">B16/5.5</f>
        <v>0.52987012987012994</v>
      </c>
      <c r="F16" s="111"/>
      <c r="G16" s="61" t="s">
        <v>5</v>
      </c>
      <c r="H16" s="62" t="s">
        <v>12</v>
      </c>
      <c r="I16" s="62" t="s">
        <v>13</v>
      </c>
      <c r="J16" s="62" t="s">
        <v>4</v>
      </c>
      <c r="K16" s="63" t="s">
        <v>4</v>
      </c>
      <c r="L16" s="2"/>
      <c r="M16" s="35">
        <v>1.73</v>
      </c>
      <c r="N16" s="16">
        <v>7.1941176470588237</v>
      </c>
      <c r="O16" s="14">
        <v>13.3</v>
      </c>
      <c r="P16" s="40">
        <f t="shared" si="2"/>
        <v>0.56511042055167582</v>
      </c>
      <c r="Q16" s="43">
        <f t="shared" si="3"/>
        <v>1.3080213903743316</v>
      </c>
    </row>
    <row r="17" spans="1:17" x14ac:dyDescent="0.35">
      <c r="A17" s="31">
        <v>2.76</v>
      </c>
      <c r="B17" s="19">
        <v>2.6190476190476191</v>
      </c>
      <c r="C17" s="29">
        <v>6.4</v>
      </c>
      <c r="D17" s="39">
        <f>C17/((64.171*B17*0.001-0.0694)*60)</f>
        <v>1.0810784723009839</v>
      </c>
      <c r="E17" s="42">
        <f>B17/5.5</f>
        <v>0.47619047619047622</v>
      </c>
      <c r="F17" s="111"/>
      <c r="G17" s="82">
        <v>2</v>
      </c>
      <c r="H17" s="94">
        <v>5.0523809523809513</v>
      </c>
      <c r="I17" s="83">
        <v>8.4</v>
      </c>
      <c r="J17" s="85">
        <f>I17/((64.171*H17*0.001-0.0694)*60)</f>
        <v>0.54941532025185424</v>
      </c>
      <c r="K17" s="107">
        <f>H17/5.5</f>
        <v>0.91861471861471844</v>
      </c>
      <c r="L17" s="2"/>
      <c r="M17" s="31">
        <v>1.85</v>
      </c>
      <c r="N17" s="19">
        <v>4.9470588235294111</v>
      </c>
      <c r="O17" s="104">
        <v>11</v>
      </c>
      <c r="P17" s="39">
        <f t="shared" si="2"/>
        <v>0.739075322549268</v>
      </c>
      <c r="Q17" s="42">
        <f t="shared" si="3"/>
        <v>0.89946524064171107</v>
      </c>
    </row>
    <row r="18" spans="1:17" ht="15" thickBot="1" x14ac:dyDescent="0.4">
      <c r="A18" s="31">
        <v>2.76</v>
      </c>
      <c r="B18" s="19">
        <v>3.4619047619047629</v>
      </c>
      <c r="C18" s="29">
        <v>1.3</v>
      </c>
      <c r="D18" s="39">
        <f t="shared" ref="D18" si="9">C18/((64.171*B18*0.001-0.0694)*60)</f>
        <v>0.14184035901883502</v>
      </c>
      <c r="E18" s="42">
        <f t="shared" ref="E18" si="10">B18/5.5</f>
        <v>0.62943722943722957</v>
      </c>
      <c r="F18" s="111"/>
      <c r="G18" s="36">
        <v>2</v>
      </c>
      <c r="H18" s="95">
        <v>4.0571428571428578</v>
      </c>
      <c r="I18" s="37">
        <v>8</v>
      </c>
      <c r="J18" s="87">
        <f>I18/((64.171*H18*0.001-0.0694)*60)</f>
        <v>0.69825972728169572</v>
      </c>
      <c r="K18" s="108">
        <f>H18/5.5</f>
        <v>0.7376623376623378</v>
      </c>
      <c r="L18" s="2"/>
      <c r="M18" s="31">
        <v>1.85</v>
      </c>
      <c r="N18" s="19">
        <v>5.8235294117647047</v>
      </c>
      <c r="O18" s="104">
        <v>11.1</v>
      </c>
      <c r="P18" s="39">
        <f t="shared" si="2"/>
        <v>0.60794927016125067</v>
      </c>
      <c r="Q18" s="42">
        <f t="shared" si="3"/>
        <v>1.0588235294117645</v>
      </c>
    </row>
    <row r="19" spans="1:17" x14ac:dyDescent="0.35">
      <c r="A19" s="31">
        <v>2.76</v>
      </c>
      <c r="B19" s="19">
        <v>4.0047619047619047</v>
      </c>
      <c r="C19" s="29">
        <v>4.8</v>
      </c>
      <c r="D19" s="39">
        <f>C19/((64.171*B19*0.001-0.0694)*60)</f>
        <v>0.42646292840263655</v>
      </c>
      <c r="E19" s="42">
        <f>B19/5.5</f>
        <v>0.72813852813852808</v>
      </c>
      <c r="F19" s="111"/>
      <c r="L19" s="2"/>
      <c r="M19" s="31">
        <v>1.85</v>
      </c>
      <c r="N19" s="19">
        <v>6.9823529411764698</v>
      </c>
      <c r="O19" s="105">
        <v>13.3</v>
      </c>
      <c r="P19" s="39">
        <f t="shared" si="2"/>
        <v>0.58539056432535863</v>
      </c>
      <c r="Q19" s="42">
        <f t="shared" si="3"/>
        <v>1.2695187165775399</v>
      </c>
    </row>
    <row r="20" spans="1:17" x14ac:dyDescent="0.35">
      <c r="A20" s="30">
        <v>3.01</v>
      </c>
      <c r="B20" s="16">
        <v>2.8571428571428577</v>
      </c>
      <c r="C20" s="17">
        <v>6.4</v>
      </c>
      <c r="D20" s="40">
        <f>C20/((64.171*B20*0.001-0.0694)*60)</f>
        <v>0.93611828523189788</v>
      </c>
      <c r="E20" s="43">
        <f t="shared" ref="E20:E25" si="11">B20/5.5</f>
        <v>0.51948051948051954</v>
      </c>
      <c r="F20" s="111"/>
      <c r="L20" s="2"/>
      <c r="M20" s="30">
        <v>1.98</v>
      </c>
      <c r="N20" s="16">
        <v>4.9666666666666659</v>
      </c>
      <c r="O20" s="14">
        <v>11</v>
      </c>
      <c r="P20" s="40">
        <f t="shared" si="2"/>
        <v>0.73534533621927423</v>
      </c>
      <c r="Q20" s="43">
        <f t="shared" si="3"/>
        <v>0.90303030303030285</v>
      </c>
    </row>
    <row r="21" spans="1:17" x14ac:dyDescent="0.35">
      <c r="A21" s="30">
        <v>3.01</v>
      </c>
      <c r="B21" s="16">
        <v>3.2809523809523813</v>
      </c>
      <c r="C21" s="17">
        <v>8.6999999999999993</v>
      </c>
      <c r="D21" s="40">
        <f t="shared" ref="D21:D25" si="12">C21/((64.171*B21*0.001-0.0694)*60)</f>
        <v>1.0273342087547832</v>
      </c>
      <c r="E21" s="43">
        <f t="shared" si="11"/>
        <v>0.59653679653679659</v>
      </c>
      <c r="F21" s="111"/>
      <c r="L21" s="2"/>
      <c r="M21" s="35">
        <v>1.98</v>
      </c>
      <c r="N21" s="91">
        <v>5.5222222222222221</v>
      </c>
      <c r="O21" s="14">
        <v>12</v>
      </c>
      <c r="P21" s="40">
        <f t="shared" si="2"/>
        <v>0.70183682785038259</v>
      </c>
      <c r="Q21" s="43">
        <f t="shared" si="3"/>
        <v>1.0040404040404041</v>
      </c>
    </row>
    <row r="22" spans="1:17" ht="15" thickBot="1" x14ac:dyDescent="0.4">
      <c r="A22" s="30">
        <v>3.01</v>
      </c>
      <c r="B22" s="16">
        <v>4.2190476190476192</v>
      </c>
      <c r="C22" s="17">
        <v>4.7</v>
      </c>
      <c r="D22" s="40">
        <f t="shared" si="12"/>
        <v>0.38905898952605894</v>
      </c>
      <c r="E22" s="43">
        <f t="shared" si="11"/>
        <v>0.76709956709956717</v>
      </c>
      <c r="F22" s="111"/>
      <c r="L22" s="2"/>
      <c r="M22" s="44">
        <v>1.98</v>
      </c>
      <c r="N22" s="98">
        <v>6.1222222222222227</v>
      </c>
      <c r="O22" s="45">
        <v>13.8</v>
      </c>
      <c r="P22" s="47">
        <f t="shared" si="2"/>
        <v>0.71104159315086246</v>
      </c>
      <c r="Q22" s="48">
        <f t="shared" si="3"/>
        <v>1.1131313131313132</v>
      </c>
    </row>
    <row r="23" spans="1:17" x14ac:dyDescent="0.35">
      <c r="A23" s="30">
        <v>3.01</v>
      </c>
      <c r="B23" s="16">
        <v>4.3095238095238093</v>
      </c>
      <c r="C23" s="17">
        <v>0.9</v>
      </c>
      <c r="D23" s="40">
        <f t="shared" si="12"/>
        <v>7.2412536288163271E-2</v>
      </c>
      <c r="E23" s="43">
        <f t="shared" si="11"/>
        <v>0.78354978354978355</v>
      </c>
      <c r="F23" s="111"/>
      <c r="L23" s="2"/>
      <c r="M23" s="2"/>
      <c r="N23" s="2"/>
      <c r="O23" s="2"/>
    </row>
    <row r="24" spans="1:17" x14ac:dyDescent="0.35">
      <c r="A24" s="30">
        <v>3.01</v>
      </c>
      <c r="B24" s="16">
        <v>4.8428571428571425</v>
      </c>
      <c r="C24" s="17">
        <v>0.5</v>
      </c>
      <c r="D24" s="40">
        <f t="shared" si="12"/>
        <v>3.4525000213561793E-2</v>
      </c>
      <c r="E24" s="43">
        <f t="shared" si="11"/>
        <v>0.88051948051948048</v>
      </c>
      <c r="F24" s="111"/>
    </row>
    <row r="25" spans="1:17" ht="15" thickBot="1" x14ac:dyDescent="0.4">
      <c r="A25" s="32">
        <v>3.01</v>
      </c>
      <c r="B25" s="33">
        <v>5.4571428571428573</v>
      </c>
      <c r="C25" s="106">
        <v>0.6</v>
      </c>
      <c r="D25" s="47">
        <f t="shared" si="12"/>
        <v>3.56137640482308E-2</v>
      </c>
      <c r="E25" s="48">
        <f t="shared" si="11"/>
        <v>0.99220779220779221</v>
      </c>
      <c r="F25" s="111"/>
    </row>
    <row r="26" spans="1:17" x14ac:dyDescent="0.35">
      <c r="A26" s="2"/>
      <c r="D26" s="2"/>
      <c r="E26" s="2"/>
      <c r="G26" s="2"/>
    </row>
    <row r="27" spans="1:17" x14ac:dyDescent="0.35">
      <c r="B27"/>
      <c r="C27"/>
    </row>
    <row r="28" spans="1:17" x14ac:dyDescent="0.35">
      <c r="B28"/>
      <c r="C28"/>
    </row>
    <row r="29" spans="1:17" x14ac:dyDescent="0.35">
      <c r="B29"/>
      <c r="C29"/>
    </row>
    <row r="30" spans="1:17" x14ac:dyDescent="0.35">
      <c r="B30"/>
      <c r="C30"/>
    </row>
    <row r="31" spans="1:17" x14ac:dyDescent="0.35">
      <c r="B31"/>
      <c r="C31"/>
    </row>
    <row r="32" spans="1:17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</sheetData>
  <mergeCells count="4">
    <mergeCell ref="A5:E5"/>
    <mergeCell ref="G5:K5"/>
    <mergeCell ref="G14:K14"/>
    <mergeCell ref="M5:Q5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Annex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 Anita Hélène</dc:creator>
  <cp:lastModifiedBy>Anita Roth</cp:lastModifiedBy>
  <cp:lastPrinted>2017-10-23T22:08:07Z</cp:lastPrinted>
  <dcterms:created xsi:type="dcterms:W3CDTF">2017-07-27T12:58:28Z</dcterms:created>
  <dcterms:modified xsi:type="dcterms:W3CDTF">2018-09-19T19:26:39Z</dcterms:modified>
</cp:coreProperties>
</file>