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DC356FB8-A029-C147-BB5E-C918FB43C6E1}" xr6:coauthVersionLast="47" xr6:coauthVersionMax="47" xr10:uidLastSave="{00000000-0000-0000-0000-000000000000}"/>
  <bookViews>
    <workbookView xWindow="4440" yWindow="940" windowWidth="24960" windowHeight="1654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Sheet2!$A$1:$Q$69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2" l="1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6" i="17" l="1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69" i="2"/>
  <c r="N69" i="2" s="1"/>
  <c r="M68" i="2"/>
  <c r="N68" i="2" s="1"/>
  <c r="M67" i="2"/>
  <c r="N67" i="2" s="1"/>
  <c r="Q66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I32" i="2" s="1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<sst xmlns="http://schemas.openxmlformats.org/spreadsheetml/2006/main" count="945" uniqueCount="352">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</sst>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280.8</v>
      </c>
      <c r="M6" s="177">
        <f>(L6+H6)*1.3228</f>
        <v>411.12624</v>
      </c>
      <c r="N6" s="167">
        <f>(E6*(M6+H6))</f>
        <v>141160.39679999999</v>
      </c>
      <c r="O6" s="178">
        <v>5.7</v>
      </c>
      <c r="P6" s="167">
        <f t="shared" ref="P6:P16" si="1">M6*O6</f>
        <v>2343.4195680000003</v>
      </c>
      <c r="Q6" s="167">
        <f t="shared" ref="Q6:Q16" si="2">P6*E6</f>
        <v>749894.26176000014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280.8</v>
      </c>
      <c r="M7" s="177">
        <f>(L7+H7)*1.3228</f>
        <v>411.12624</v>
      </c>
      <c r="N7" s="167">
        <f>(E7*(M7+H7))</f>
        <v>141160.39679999999</v>
      </c>
      <c r="O7" s="178">
        <v>5.7</v>
      </c>
      <c r="P7" s="167">
        <f t="shared" si="1"/>
        <v>2343.4195680000003</v>
      </c>
      <c r="Q7" s="167">
        <f t="shared" si="2"/>
        <v>749894.26176000014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280.8</v>
      </c>
      <c r="M8" s="177">
        <f>(L8+H8)*1.3228</f>
        <v>411.12624</v>
      </c>
      <c r="N8" s="167">
        <f>(E8*(M8+H8))</f>
        <v>141160.39679999999</v>
      </c>
      <c r="O8" s="178">
        <v>5.7</v>
      </c>
      <c r="P8" s="167">
        <f t="shared" si="1"/>
        <v>2343.4195680000003</v>
      </c>
      <c r="Q8" s="167">
        <f t="shared" si="2"/>
        <v>749894.26176000014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280.8</v>
      </c>
      <c r="M9" s="177">
        <f>(L9+H9)*1.3228</f>
        <v>411.12624</v>
      </c>
      <c r="N9" s="167">
        <f>(E9*(M9+H9))</f>
        <v>141160.39679999999</v>
      </c>
      <c r="O9" s="178">
        <v>5.7</v>
      </c>
      <c r="P9" s="167">
        <f t="shared" si="1"/>
        <v>2343.4195680000003</v>
      </c>
      <c r="Q9" s="167">
        <f t="shared" si="2"/>
        <v>749894.26176000014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273.89999999999998</v>
      </c>
      <c r="M10" s="177">
        <f>(L10+H10)*1.3228</f>
        <v>401.99891999999994</v>
      </c>
      <c r="N10" s="167">
        <f>(E10*(M10+H10))</f>
        <v>138239.65439999997</v>
      </c>
      <c r="O10" s="178">
        <v>5.7</v>
      </c>
      <c r="P10" s="167">
        <f t="shared" si="1"/>
        <v>2291.3938439999997</v>
      </c>
      <c r="Q10" s="167">
        <f t="shared" si="2"/>
        <v>733246.03007999994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280.8</v>
      </c>
      <c r="M11" s="177">
        <f t="shared" ref="M11:M16" si="4">(L11+H11)*1.3228</f>
        <v>408.48063999999999</v>
      </c>
      <c r="N11" s="167">
        <f t="shared" ref="N11:N16" si="5">(E11*(M11+H11))</f>
        <v>139673.80479999998</v>
      </c>
      <c r="O11" s="178">
        <v>5.7</v>
      </c>
      <c r="P11" s="167">
        <f t="shared" si="1"/>
        <v>2328.3396480000001</v>
      </c>
      <c r="Q11" s="167">
        <f t="shared" si="2"/>
        <v>745068.6873600001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280.8</v>
      </c>
      <c r="M12" s="177">
        <f t="shared" si="4"/>
        <v>408.48063999999999</v>
      </c>
      <c r="N12" s="167">
        <f t="shared" si="5"/>
        <v>139673.80479999998</v>
      </c>
      <c r="O12" s="178">
        <v>5.7</v>
      </c>
      <c r="P12" s="167">
        <f t="shared" si="1"/>
        <v>2328.3396480000001</v>
      </c>
      <c r="Q12" s="167">
        <f t="shared" si="2"/>
        <v>745068.6873600001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273.89999999999998</v>
      </c>
      <c r="M13" s="177">
        <f t="shared" si="4"/>
        <v>399.35331999999994</v>
      </c>
      <c r="N13" s="167">
        <f t="shared" si="5"/>
        <v>136753.0624</v>
      </c>
      <c r="O13" s="178">
        <v>5.7</v>
      </c>
      <c r="P13" s="167">
        <f t="shared" si="1"/>
        <v>2276.3139239999996</v>
      </c>
      <c r="Q13" s="167">
        <f t="shared" si="2"/>
        <v>728420.4556799999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268.60000000000002</v>
      </c>
      <c r="M14" s="177">
        <f t="shared" si="4"/>
        <v>392.34248000000002</v>
      </c>
      <c r="N14" s="167">
        <f t="shared" si="5"/>
        <v>134509.59360000002</v>
      </c>
      <c r="O14" s="178">
        <v>5.7</v>
      </c>
      <c r="P14" s="167">
        <f t="shared" si="1"/>
        <v>2236.3521360000004</v>
      </c>
      <c r="Q14" s="167">
        <f t="shared" si="2"/>
        <v>715632.6835200002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273.89999999999998</v>
      </c>
      <c r="M15" s="177">
        <f t="shared" si="4"/>
        <v>333.21331999999995</v>
      </c>
      <c r="N15" s="167">
        <f t="shared" si="5"/>
        <v>99588.262399999978</v>
      </c>
      <c r="O15" s="178">
        <v>5.7</v>
      </c>
      <c r="P15" s="167">
        <f t="shared" si="1"/>
        <v>1899.3159239999998</v>
      </c>
      <c r="Q15" s="167">
        <f t="shared" si="2"/>
        <v>607781.09567999991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280.8</v>
      </c>
      <c r="M16" s="177">
        <f t="shared" si="4"/>
        <v>441.55063999999999</v>
      </c>
      <c r="N16" s="167">
        <f t="shared" si="5"/>
        <v>158256.20480000001</v>
      </c>
      <c r="O16" s="178">
        <v>5.7</v>
      </c>
      <c r="P16" s="167">
        <f t="shared" si="1"/>
        <v>2516.8386479999999</v>
      </c>
      <c r="Q16" s="167">
        <f t="shared" si="2"/>
        <v>805388.36736000003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443.99463714285707</v>
      </c>
      <c r="N19" s="183">
        <f>SUM(N5:N18)</f>
        <v>1989095.9743999997</v>
      </c>
      <c r="O19" s="184"/>
      <c r="P19" s="185">
        <f>Q19/E19</f>
        <v>2411.4765745714285</v>
      </c>
      <c r="Q19" s="183">
        <f>SUM(Q5:Q18)</f>
        <v>10803415.05408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280.8</v>
      </c>
      <c r="K25" s="163"/>
      <c r="L25" s="197">
        <v>45973</v>
      </c>
      <c r="M25" s="163"/>
      <c r="N25" s="198">
        <f>(H25-I25)*1.3228*D25</f>
        <v>-675722.36566800007</v>
      </c>
      <c r="O25" s="178">
        <f>O5</f>
        <v>5.7</v>
      </c>
      <c r="Q25" s="198">
        <f>N25*O25</f>
        <v>-3851617.4843076007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280.8</v>
      </c>
      <c r="K26" s="163"/>
      <c r="L26" s="197">
        <v>45973</v>
      </c>
      <c r="M26" s="163"/>
      <c r="N26" s="198">
        <f>(H26-I26)*1.3228*D26</f>
        <v>-222345.68202000004</v>
      </c>
      <c r="O26" s="178">
        <f>O6</f>
        <v>5.7</v>
      </c>
      <c r="Q26" s="198">
        <f t="shared" ref="Q26:Q27" si="6">N26*O26</f>
        <v>-1267370.3875140003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280.8</v>
      </c>
      <c r="K27" s="163"/>
      <c r="L27" s="197">
        <v>45980</v>
      </c>
      <c r="M27" s="163"/>
      <c r="N27" s="198">
        <f>(H27-I27)*1.3228*D27</f>
        <v>-232943.57200800008</v>
      </c>
      <c r="O27" s="178">
        <f>O7</f>
        <v>5.7</v>
      </c>
      <c r="Q27" s="198">
        <f t="shared" si="6"/>
        <v>-1327778.3604456005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-1131011.6196960001</v>
      </c>
      <c r="O28" s="201"/>
      <c r="P28" s="201"/>
      <c r="Q28" s="202">
        <f>SUM(Q25:Q27)</f>
        <v>-6446766.2322672009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255.3</v>
      </c>
      <c r="K57" s="178">
        <f>O8</f>
        <v>5.7</v>
      </c>
      <c r="L57" s="197">
        <v>46345</v>
      </c>
      <c r="M57" s="198"/>
      <c r="N57" s="198">
        <f>(H57-I57)*1.3228*D57</f>
        <v>153568.15109999999</v>
      </c>
      <c r="O57" s="166">
        <f>O25</f>
        <v>5.7</v>
      </c>
      <c r="Q57" s="198">
        <f>N57*O57</f>
        <v>875338.46126999997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255.3</v>
      </c>
      <c r="K58" s="178">
        <f>O9</f>
        <v>5.7</v>
      </c>
      <c r="L58" s="197">
        <v>46345</v>
      </c>
      <c r="M58" s="198"/>
      <c r="N58" s="198">
        <f>(H58-I58)*1.3228*D58</f>
        <v>201307.40783999988</v>
      </c>
      <c r="O58" s="166">
        <f>O26</f>
        <v>5.7</v>
      </c>
      <c r="Q58" s="198">
        <f>N58*O58</f>
        <v>1147452.2246879993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354875.5589399999</v>
      </c>
      <c r="O59" s="201"/>
      <c r="P59" s="201"/>
      <c r="Q59" s="202">
        <f>SUM(Q56:Q58)</f>
        <v>2022790.6859579994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9"/>
  <sheetViews>
    <sheetView tabSelected="1" zoomScale="80" zoomScaleNormal="80" workbookViewId="0">
      <pane ySplit="1" topLeftCell="A10" activePane="bottomLeft" state="frozen"/>
      <selection pane="bottomLeft" activeCell="E66" sqref="E6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>P3*E3</f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>P4*E4</f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>P5*E5</f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>P6*E6</f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>P7*E7</f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>P8*E8</f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>P9*E9</f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>P10*E10</f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>P11*E11</f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>P12*E12</f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>P13*E13</f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>P14*E14</f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>P15*E15</f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>M16*E16</f>
        <v>149846.78399999999</v>
      </c>
      <c r="O16" s="160">
        <v>5.8236999999999997</v>
      </c>
      <c r="P16" s="3">
        <f>M16*O16</f>
        <v>2727.0709874399995</v>
      </c>
      <c r="Q16" s="3">
        <f>P16*E16</f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>M17*E17</f>
        <v>110501.42079999999</v>
      </c>
      <c r="O17" s="160">
        <v>5.8349509259259262</v>
      </c>
      <c r="P17" s="3">
        <f>M17*O17</f>
        <v>2014.9073987909073</v>
      </c>
      <c r="Q17" s="3">
        <f>P17*E17</f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>M18*E18</f>
        <v>149000.19199999998</v>
      </c>
      <c r="O18" s="160">
        <v>5.7249999999999996</v>
      </c>
      <c r="P18" s="3">
        <f>M18*O18</f>
        <v>2665.7065599999996</v>
      </c>
      <c r="Q18" s="3">
        <f>P18*E18</f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>M19*E19</f>
        <v>141063.39199999999</v>
      </c>
      <c r="O19" s="160">
        <v>5.7669999035936632</v>
      </c>
      <c r="P19" s="3">
        <f>M19*O19</f>
        <v>2542.2267752018597</v>
      </c>
      <c r="Q19" s="3">
        <f>P19*E19</f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>M20*E20</f>
        <v>149000.19199999998</v>
      </c>
      <c r="O20" s="160">
        <v>5.7249999999999996</v>
      </c>
      <c r="P20" s="3">
        <f>M20*O20</f>
        <v>2665.7065599999996</v>
      </c>
      <c r="Q20" s="3">
        <f>P20*E20</f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>M21*E21</f>
        <v>143708.992</v>
      </c>
      <c r="O21" s="160">
        <f>798447.15/N21</f>
        <v>5.5559999335323429</v>
      </c>
      <c r="P21" s="3">
        <f>M21*O21</f>
        <v>2495.1473437499999</v>
      </c>
      <c r="Q21" s="3">
        <f>P21*E21</f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>M22*E22</f>
        <v>89241.379199999996</v>
      </c>
      <c r="O22" s="160">
        <v>5.5049999999999999</v>
      </c>
      <c r="P22" s="3">
        <f>M22*O22</f>
        <v>3070.4612030999997</v>
      </c>
      <c r="Q22" s="3">
        <f>P22*E22</f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>M23*E23</f>
        <v>64711.376000000004</v>
      </c>
      <c r="O23" s="160">
        <v>5.7499741972351099</v>
      </c>
      <c r="P23" s="3">
        <f>M23*O23</f>
        <v>2325.554639172371</v>
      </c>
      <c r="Q23" s="3">
        <f>P23*E23</f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>M24*E24</f>
        <v>84214.739199999982</v>
      </c>
      <c r="O24" s="160">
        <f>(499233.9/(SUM(N23:N24)/2))</f>
        <v>6.7044507181236135</v>
      </c>
      <c r="P24" s="3">
        <f>M24*O24</f>
        <v>3528.8348044127047</v>
      </c>
      <c r="Q24" s="3">
        <f>P24*E24</f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>M25*E25</f>
        <v>57726.991999999998</v>
      </c>
      <c r="O25" s="160">
        <v>5.7499741972351099</v>
      </c>
      <c r="P25" s="3">
        <f>M25*O25</f>
        <v>2074.5544655249851</v>
      </c>
      <c r="Q25" s="3">
        <f>P25*E25</f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>M26*E26</f>
        <v>145169.36319999999</v>
      </c>
      <c r="O26" s="160">
        <f>806560.96/N26</f>
        <v>5.5559998488716937</v>
      </c>
      <c r="P26" s="3">
        <f>M26*O26</f>
        <v>2520.5029999999997</v>
      </c>
      <c r="Q26" s="3">
        <f>P26*E26</f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>M27*E27</f>
        <v>157995.23199999999</v>
      </c>
      <c r="O27" s="160">
        <v>5.7669999035936632</v>
      </c>
      <c r="P27" s="3">
        <f>M27*O27</f>
        <v>2847.3702741008078</v>
      </c>
      <c r="Q27" s="3">
        <f>P27*E27</f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>M28*E28</f>
        <v>104000</v>
      </c>
      <c r="O28" s="160">
        <v>5.8079999999999998</v>
      </c>
      <c r="P28" s="3">
        <f>M28*O28</f>
        <v>1887.6</v>
      </c>
      <c r="Q28" s="3">
        <f>P28*E28</f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>E40*P40</f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>E41*P41</f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>E42*P42</f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>E43*P43</f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>E44*P44</f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>E45*P45</f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>M49*E49</f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>M50*E50</f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>M51*E51</f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>M52*E52</f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>M53*E53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>M54*E54</f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>M55*E55</f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>M56*E56</f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>I57+65</f>
        <v>45966</v>
      </c>
      <c r="L57" s="155">
        <v>325</v>
      </c>
      <c r="M57" s="155">
        <f>(L57+H57)*1.3228</f>
        <v>466.94839999999999</v>
      </c>
      <c r="N57" s="3">
        <f>M57*E57</f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>I58+65</f>
        <v>46027</v>
      </c>
      <c r="L58" s="155">
        <v>325</v>
      </c>
      <c r="M58" s="155">
        <f>(L58+H58)*1.3228</f>
        <v>466.94839999999999</v>
      </c>
      <c r="N58" s="3">
        <f>M58*E58</f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>I59+65</f>
        <v>46088</v>
      </c>
      <c r="L59" s="155">
        <v>325</v>
      </c>
      <c r="M59" s="155">
        <f>(L59+H59)*1.3228</f>
        <v>466.94839999999999</v>
      </c>
      <c r="N59" s="3">
        <f>M59*E59</f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>I60+65</f>
        <v>46147</v>
      </c>
      <c r="L60" s="155">
        <v>325</v>
      </c>
      <c r="M60" s="155">
        <f>(L60+H60)*1.3228</f>
        <v>466.94839999999999</v>
      </c>
      <c r="N60" s="3">
        <f>M60*E60</f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>I61+65</f>
        <v>46057</v>
      </c>
      <c r="L61" s="155">
        <v>325</v>
      </c>
      <c r="M61" s="155">
        <f>(L61+H61)*1.3228</f>
        <v>400.80840000000001</v>
      </c>
      <c r="N61" s="3">
        <f>M61*E61</f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>I62+65</f>
        <v>45996</v>
      </c>
      <c r="L62" s="155">
        <v>330</v>
      </c>
      <c r="M62" s="155">
        <f>(L62+H62)*1.3228</f>
        <v>506.63240000000002</v>
      </c>
      <c r="N62" s="3">
        <f>M62*E62</f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C66" s="2" t="s">
        <v>89</v>
      </c>
      <c r="D66" s="159" t="s">
        <v>331</v>
      </c>
      <c r="E66" s="2">
        <v>4000</v>
      </c>
      <c r="F66" s="2" t="s">
        <v>32</v>
      </c>
      <c r="G66" s="2" t="s">
        <v>32</v>
      </c>
      <c r="H66" s="2">
        <v>0</v>
      </c>
      <c r="I66" s="158">
        <v>45992</v>
      </c>
      <c r="J66" s="2">
        <v>4</v>
      </c>
      <c r="K66" s="158">
        <v>45992</v>
      </c>
      <c r="L66" s="158"/>
      <c r="N66" s="3"/>
      <c r="P66" s="3">
        <v>1600</v>
      </c>
      <c r="Q66" s="3">
        <f>E66*P66</f>
        <v>6400000</v>
      </c>
    </row>
    <row r="67" spans="1:17" x14ac:dyDescent="0.2">
      <c r="A67" s="2">
        <v>2025</v>
      </c>
      <c r="C67" s="2" t="s">
        <v>42</v>
      </c>
      <c r="D67" s="159" t="s">
        <v>331</v>
      </c>
      <c r="E67" s="2">
        <v>2500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5">
        <v>325</v>
      </c>
      <c r="M67" s="155">
        <f>(L67+H67)*1.3228</f>
        <v>429.90999999999997</v>
      </c>
      <c r="N67" s="3">
        <f>M67*E67</f>
        <v>1074775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v>64.5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1</v>
      </c>
      <c r="K68" s="158">
        <v>45992</v>
      </c>
      <c r="L68" s="155">
        <v>330</v>
      </c>
      <c r="M68" s="155">
        <f>(L68+H68)*1.3228</f>
        <v>436.524</v>
      </c>
      <c r="N68" s="3">
        <f>M68*E68</f>
        <v>28155.797999999999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449</v>
      </c>
      <c r="F69" s="2" t="s">
        <v>32</v>
      </c>
      <c r="G69" s="2" t="s">
        <v>32</v>
      </c>
      <c r="H69" s="2">
        <v>0</v>
      </c>
      <c r="I69" s="158">
        <v>46082</v>
      </c>
      <c r="J69" s="2">
        <v>1</v>
      </c>
      <c r="K69" s="158">
        <v>46082</v>
      </c>
      <c r="L69" s="155">
        <v>325</v>
      </c>
      <c r="M69" s="155">
        <f>(L69+H69)*1.3228</f>
        <v>429.90999999999997</v>
      </c>
      <c r="N69" s="3">
        <f>M69*E69</f>
        <v>193029.59</v>
      </c>
    </row>
  </sheetData>
  <autoFilter ref="A1:Q69" xr:uid="{E433115D-D1E6-C943-B0EC-2BC4BD1B44BA}">
    <sortState xmlns:xlrd2="http://schemas.microsoft.com/office/spreadsheetml/2017/richdata2" ref="A2:Q69">
      <sortCondition ref="B1:B69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E18" sqref="E18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45873</v>
      </c>
    </row>
    <row r="2" spans="1:4" x14ac:dyDescent="0.2">
      <c r="A2" s="158">
        <v>45930</v>
      </c>
      <c r="B2" s="155">
        <v>288</v>
      </c>
      <c r="C2" s="155">
        <f t="shared" ref="C2:C12" si="0">B2*1.3228</f>
        <v>380.96640000000002</v>
      </c>
    </row>
    <row r="3" spans="1:4" x14ac:dyDescent="0.2">
      <c r="A3" s="158">
        <v>46021</v>
      </c>
      <c r="B3" s="155">
        <v>280.8</v>
      </c>
      <c r="C3" s="155">
        <f t="shared" si="0"/>
        <v>371.44224000000003</v>
      </c>
    </row>
    <row r="4" spans="1:4" x14ac:dyDescent="0.2">
      <c r="A4" s="158">
        <v>46112</v>
      </c>
      <c r="B4" s="155">
        <v>273.89999999999998</v>
      </c>
      <c r="C4" s="155">
        <f t="shared" si="0"/>
        <v>362.31491999999997</v>
      </c>
    </row>
    <row r="5" spans="1:4" x14ac:dyDescent="0.2">
      <c r="A5" s="158">
        <v>46173</v>
      </c>
      <c r="B5" s="155">
        <v>268.60000000000002</v>
      </c>
      <c r="C5" s="155">
        <f t="shared" si="0"/>
        <v>355.30408</v>
      </c>
    </row>
    <row r="6" spans="1:4" x14ac:dyDescent="0.2">
      <c r="A6" s="158">
        <v>46231</v>
      </c>
      <c r="B6" s="155">
        <v>264.14999999999998</v>
      </c>
      <c r="C6" s="155">
        <f t="shared" si="0"/>
        <v>349.41761999999994</v>
      </c>
    </row>
    <row r="7" spans="1:4" x14ac:dyDescent="0.2">
      <c r="A7" s="158">
        <v>46295</v>
      </c>
      <c r="B7" s="155">
        <v>258.55</v>
      </c>
      <c r="C7" s="155">
        <f t="shared" si="0"/>
        <v>342.00994000000003</v>
      </c>
    </row>
    <row r="8" spans="1:4" x14ac:dyDescent="0.2">
      <c r="A8" s="158">
        <v>46386</v>
      </c>
      <c r="B8" s="155">
        <v>255.3</v>
      </c>
      <c r="C8" s="155">
        <f t="shared" si="0"/>
        <v>337.71084000000002</v>
      </c>
    </row>
    <row r="9" spans="1:4" x14ac:dyDescent="0.2">
      <c r="A9" s="158">
        <v>46477</v>
      </c>
      <c r="B9" s="155">
        <v>249.8</v>
      </c>
      <c r="C9" s="155">
        <f t="shared" si="0"/>
        <v>330.43544000000003</v>
      </c>
    </row>
    <row r="10" spans="1:4" x14ac:dyDescent="0.2">
      <c r="A10" s="158">
        <v>46538</v>
      </c>
      <c r="B10" s="155">
        <v>248.25</v>
      </c>
      <c r="C10" s="155">
        <f t="shared" si="0"/>
        <v>328.38509999999997</v>
      </c>
    </row>
    <row r="11" spans="1:4" x14ac:dyDescent="0.2">
      <c r="A11" s="158">
        <v>46596</v>
      </c>
      <c r="B11" s="155">
        <v>246.3</v>
      </c>
      <c r="C11" s="155">
        <f t="shared" si="0"/>
        <v>325.80563999999998</v>
      </c>
    </row>
    <row r="12" spans="1:4" x14ac:dyDescent="0.2">
      <c r="A12" s="158">
        <v>46660</v>
      </c>
      <c r="B12" s="155">
        <v>244</v>
      </c>
      <c r="C12" s="155">
        <f t="shared" si="0"/>
        <v>322.76319999999998</v>
      </c>
    </row>
    <row r="13" spans="1:4" x14ac:dyDescent="0.2">
      <c r="A13" s="158">
        <v>46751</v>
      </c>
      <c r="B13" s="155">
        <v>241.4</v>
      </c>
      <c r="C13" s="155">
        <f>B13*1.3228</f>
        <v>319.32391999999999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G27" sqref="G27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280.8</v>
      </c>
      <c r="I16" s="2"/>
      <c r="J16" s="162">
        <v>45973</v>
      </c>
      <c r="K16" s="162"/>
      <c r="L16" s="215">
        <f t="shared" si="2"/>
        <v>-675722.36566800007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280.8</v>
      </c>
      <c r="I17" s="2"/>
      <c r="J17" s="162">
        <v>45973</v>
      </c>
      <c r="K17" s="162"/>
      <c r="L17" s="215">
        <f t="shared" si="2"/>
        <v>-222345.68202000004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280.8</v>
      </c>
      <c r="I18" s="2"/>
      <c r="J18" s="162">
        <v>45973</v>
      </c>
      <c r="K18" s="162"/>
      <c r="L18" s="215">
        <f t="shared" si="2"/>
        <v>129154.75271999997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280.8</v>
      </c>
      <c r="I19" s="208"/>
      <c r="J19" s="219">
        <v>45980</v>
      </c>
      <c r="K19" s="219"/>
      <c r="L19" s="220">
        <f t="shared" si="2"/>
        <v>-123064.52860800004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273.89999999999998</v>
      </c>
      <c r="I20" s="2"/>
      <c r="J20" s="162">
        <v>46063</v>
      </c>
      <c r="K20" s="162"/>
      <c r="L20" s="215">
        <f t="shared" si="2"/>
        <v>134142.43626000005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255.3</v>
      </c>
      <c r="I21" s="2"/>
      <c r="J21" s="162">
        <v>46345</v>
      </c>
      <c r="K21" s="162"/>
      <c r="L21" s="215">
        <f t="shared" si="2"/>
        <v>153568.15109999999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255.3</v>
      </c>
      <c r="I22" s="2"/>
      <c r="J22" s="162">
        <v>46345</v>
      </c>
      <c r="K22" s="162"/>
      <c r="L22" s="215">
        <f t="shared" si="2"/>
        <v>201307.40783999991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255.3</v>
      </c>
      <c r="I23" s="2"/>
      <c r="J23" s="162">
        <v>46345</v>
      </c>
      <c r="K23" s="162"/>
      <c r="L23" s="215">
        <f t="shared" si="2"/>
        <v>155705.72975999993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255.3</v>
      </c>
      <c r="I24" s="208"/>
      <c r="J24" s="219">
        <v>46345</v>
      </c>
      <c r="K24" s="219"/>
      <c r="L24" s="220">
        <f t="shared" si="2"/>
        <v>343362.63527999987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241.4</v>
      </c>
      <c r="I25" s="2"/>
      <c r="J25" s="162">
        <v>46710</v>
      </c>
      <c r="K25" s="162"/>
      <c r="L25" s="215">
        <f t="shared" si="2"/>
        <v>31351.153679999978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241.4</v>
      </c>
      <c r="I26" s="2"/>
      <c r="J26" s="162">
        <v>46710</v>
      </c>
      <c r="K26" s="162"/>
      <c r="L26" s="215">
        <f t="shared" ref="L26" si="8">D26*(G26-H26)*1.3228</f>
        <v>-19200.706560000017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241.4</v>
      </c>
      <c r="I27" s="2"/>
      <c r="J27" s="162">
        <v>46710</v>
      </c>
      <c r="K27" s="162"/>
      <c r="L27" s="215">
        <f t="shared" ref="L27" si="10">D27*(G27-H27)*1.3228</f>
        <v>18000.66239999999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2025-08-06T11:40:26Z</dcterms:modified>
</cp:coreProperties>
</file>