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tog\OneDrive\Pessoal\Estudos\python\projetos\pandas\arquivos\"/>
    </mc:Choice>
  </mc:AlternateContent>
  <bookViews>
    <workbookView xWindow="240" yWindow="75" windowWidth="20115" windowHeight="7995"/>
  </bookViews>
  <sheets>
    <sheet name="Principal" sheetId="1" r:id="rId1"/>
  </sheets>
  <calcPr calcId="162913"/>
</workbook>
</file>

<file path=xl/calcChain.xml><?xml version="1.0" encoding="utf-8"?>
<calcChain xmlns="http://schemas.openxmlformats.org/spreadsheetml/2006/main">
  <c r="K112" i="1" l="1"/>
  <c r="J112" i="1"/>
  <c r="I112" i="1"/>
  <c r="H112" i="1"/>
  <c r="G112" i="1"/>
  <c r="F112" i="1"/>
  <c r="N111" i="1" l="1"/>
  <c r="M111" i="1"/>
  <c r="L111" i="1"/>
  <c r="K111" i="1"/>
  <c r="J111" i="1"/>
  <c r="I111" i="1"/>
  <c r="H111" i="1"/>
  <c r="G111" i="1"/>
  <c r="F111" i="1"/>
  <c r="N109" i="1" l="1"/>
  <c r="M109" i="1"/>
  <c r="L109" i="1"/>
  <c r="K110" i="1"/>
  <c r="J110" i="1"/>
  <c r="I110" i="1"/>
  <c r="H110" i="1"/>
  <c r="G110" i="1"/>
  <c r="F110" i="1"/>
  <c r="J109" i="1" l="1"/>
  <c r="H109" i="1"/>
  <c r="G109" i="1"/>
  <c r="K109" i="1" l="1"/>
  <c r="I109" i="1"/>
  <c r="F109" i="1"/>
  <c r="N108" i="1" l="1"/>
  <c r="M108" i="1"/>
  <c r="L108" i="1"/>
  <c r="K108" i="1"/>
  <c r="J108" i="1"/>
  <c r="I108" i="1"/>
  <c r="H108" i="1"/>
  <c r="G108" i="1"/>
  <c r="F108" i="1"/>
  <c r="K107" i="1" l="1"/>
  <c r="J107" i="1"/>
  <c r="I107" i="1"/>
  <c r="H107" i="1"/>
  <c r="G107" i="1"/>
  <c r="F107" i="1"/>
  <c r="N106" i="1" l="1"/>
  <c r="M106" i="1"/>
  <c r="L106" i="1"/>
  <c r="K106" i="1"/>
  <c r="J106" i="1"/>
  <c r="I106" i="1"/>
  <c r="H106" i="1"/>
  <c r="G106" i="1"/>
  <c r="F106" i="1"/>
  <c r="N105" i="1" l="1"/>
  <c r="M105" i="1"/>
  <c r="L105" i="1"/>
  <c r="K105" i="1"/>
  <c r="J105" i="1"/>
  <c r="I105" i="1"/>
  <c r="H105" i="1"/>
  <c r="G105" i="1"/>
  <c r="F105" i="1"/>
  <c r="N104" i="1" l="1"/>
  <c r="M104" i="1"/>
  <c r="L104" i="1"/>
  <c r="K104" i="1"/>
  <c r="J104" i="1"/>
  <c r="I104" i="1"/>
  <c r="H104" i="1"/>
  <c r="G104" i="1"/>
  <c r="F104" i="1"/>
  <c r="N103" i="1" l="1"/>
  <c r="M103" i="1"/>
  <c r="L103" i="1"/>
  <c r="K103" i="1"/>
  <c r="J103" i="1"/>
  <c r="I103" i="1"/>
  <c r="H103" i="1"/>
  <c r="G103" i="1"/>
  <c r="F103" i="1"/>
  <c r="K102" i="1" l="1"/>
  <c r="J102" i="1"/>
  <c r="I102" i="1"/>
  <c r="H102" i="1"/>
  <c r="G102" i="1"/>
  <c r="F102" i="1"/>
  <c r="I101" i="1" l="1"/>
  <c r="G101" i="1"/>
  <c r="J101" i="1" s="1"/>
  <c r="F101" i="1"/>
  <c r="L100" i="1" l="1"/>
  <c r="I100" i="1"/>
  <c r="G100" i="1"/>
  <c r="J100" i="1" s="1"/>
  <c r="F100" i="1"/>
  <c r="H101" i="1" s="1"/>
  <c r="I99" i="1" l="1"/>
  <c r="G99" i="1"/>
  <c r="M100" i="1" s="1"/>
  <c r="N100" i="1" s="1"/>
  <c r="F99" i="1"/>
  <c r="H100" i="1" s="1"/>
  <c r="J99" i="1" l="1"/>
  <c r="L98" i="1"/>
  <c r="I98" i="1"/>
  <c r="G98" i="1"/>
  <c r="J98" i="1" s="1"/>
  <c r="F98" i="1"/>
  <c r="H99" i="1" s="1"/>
  <c r="I97" i="1" l="1"/>
  <c r="G97" i="1"/>
  <c r="J97" i="1" s="1"/>
  <c r="F97" i="1"/>
  <c r="H98" i="1" s="1"/>
  <c r="I96" i="1" l="1"/>
  <c r="G96" i="1"/>
  <c r="M98" i="1" s="1"/>
  <c r="N98" i="1" s="1"/>
  <c r="F96" i="1"/>
  <c r="H97" i="1" s="1"/>
  <c r="L95" i="1"/>
  <c r="J96" i="1" l="1"/>
  <c r="I95" i="1"/>
  <c r="G95" i="1"/>
  <c r="M95" i="1" s="1"/>
  <c r="N95" i="1" s="1"/>
  <c r="F95" i="1"/>
  <c r="H96" i="1" s="1"/>
  <c r="J95" i="1" l="1"/>
  <c r="L94" i="1"/>
  <c r="I94" i="1"/>
  <c r="G94" i="1"/>
  <c r="J94" i="1" s="1"/>
  <c r="F94" i="1"/>
  <c r="H95" i="1" s="1"/>
  <c r="I93" i="1" l="1"/>
  <c r="G93" i="1"/>
  <c r="M94" i="1" s="1"/>
  <c r="N94" i="1" s="1"/>
  <c r="F93" i="1"/>
  <c r="H94" i="1" s="1"/>
  <c r="J93" i="1" l="1"/>
  <c r="L92" i="1" l="1"/>
  <c r="I92" i="1"/>
  <c r="G92" i="1"/>
  <c r="J92" i="1" s="1"/>
  <c r="F92" i="1"/>
  <c r="H93" i="1" s="1"/>
  <c r="G91" i="1" l="1"/>
  <c r="M92" i="1" s="1"/>
  <c r="N92" i="1" s="1"/>
  <c r="I91" i="1"/>
  <c r="J91" i="1" s="1"/>
  <c r="F91" i="1"/>
  <c r="H92" i="1" s="1"/>
  <c r="L90" i="1" l="1"/>
  <c r="I90" i="1"/>
  <c r="G90" i="1"/>
  <c r="J90" i="1" s="1"/>
  <c r="G88" i="1"/>
  <c r="F90" i="1"/>
  <c r="H91" i="1" s="1"/>
  <c r="I89" i="1" l="1"/>
  <c r="G89" i="1"/>
  <c r="M90" i="1" s="1"/>
  <c r="N90" i="1" s="1"/>
  <c r="F89" i="1"/>
  <c r="H90" i="1" s="1"/>
  <c r="J89" i="1" l="1"/>
  <c r="L88" i="1"/>
  <c r="I88" i="1"/>
  <c r="J88" i="1" s="1"/>
  <c r="F88" i="1"/>
  <c r="H89" i="1" s="1"/>
  <c r="I87" i="1" l="1"/>
  <c r="G87" i="1"/>
  <c r="J87" i="1" s="1"/>
  <c r="F87" i="1"/>
  <c r="H88" i="1" s="1"/>
  <c r="I86" i="1" l="1"/>
  <c r="G86" i="1"/>
  <c r="M88" i="1" s="1"/>
  <c r="N88" i="1" s="1"/>
  <c r="F86" i="1"/>
  <c r="H87" i="1" s="1"/>
  <c r="L85" i="1"/>
  <c r="J86" i="1" l="1"/>
  <c r="I85" i="1"/>
  <c r="G85" i="1"/>
  <c r="M85" i="1" s="1"/>
  <c r="N85" i="1" s="1"/>
  <c r="F85" i="1"/>
  <c r="H86" i="1" s="1"/>
  <c r="J85" i="1" l="1"/>
  <c r="L84" i="1"/>
  <c r="I84" i="1" l="1"/>
  <c r="G84" i="1"/>
  <c r="M84" i="1" s="1"/>
  <c r="N84" i="1" s="1"/>
  <c r="F84" i="1"/>
  <c r="H85" i="1" s="1"/>
  <c r="J84" i="1" l="1"/>
  <c r="L83" i="1"/>
  <c r="I83" i="1"/>
  <c r="G83" i="1"/>
  <c r="J83" i="1" s="1"/>
  <c r="F83" i="1"/>
  <c r="H84" i="1" s="1"/>
  <c r="I82" i="1" l="1"/>
  <c r="G82" i="1"/>
  <c r="M83" i="1" s="1"/>
  <c r="N83" i="1" s="1"/>
  <c r="F82" i="1"/>
  <c r="H83" i="1" s="1"/>
  <c r="J82" i="1" l="1"/>
  <c r="L81" i="1"/>
  <c r="I81" i="1"/>
  <c r="G81" i="1"/>
  <c r="J81" i="1" s="1"/>
  <c r="F81" i="1"/>
  <c r="H82" i="1" s="1"/>
  <c r="I80" i="1" l="1"/>
  <c r="G80" i="1"/>
  <c r="M81" i="1" s="1"/>
  <c r="N81" i="1" s="1"/>
  <c r="F80" i="1"/>
  <c r="H81" i="1" s="1"/>
  <c r="J80" i="1" l="1"/>
  <c r="L79" i="1"/>
  <c r="I79" i="1"/>
  <c r="G79" i="1"/>
  <c r="J79" i="1" s="1"/>
  <c r="F79" i="1"/>
  <c r="H80" i="1" s="1"/>
  <c r="I78" i="1" l="1"/>
  <c r="G78" i="1"/>
  <c r="J78" i="1" s="1"/>
  <c r="F78" i="1"/>
  <c r="H79" i="1" s="1"/>
  <c r="I77" i="1" l="1"/>
  <c r="G77" i="1"/>
  <c r="M79" i="1" s="1"/>
  <c r="N79" i="1" s="1"/>
  <c r="F77" i="1"/>
  <c r="H78" i="1" s="1"/>
  <c r="J77" i="1" l="1"/>
  <c r="L73" i="1"/>
  <c r="L76" i="1"/>
  <c r="I76" i="1"/>
  <c r="G76" i="1"/>
  <c r="J76" i="1" s="1"/>
  <c r="F76" i="1"/>
  <c r="H77" i="1" s="1"/>
  <c r="I75" i="1" l="1"/>
  <c r="G75" i="1"/>
  <c r="J75" i="1" s="1"/>
  <c r="F75" i="1"/>
  <c r="H76" i="1" s="1"/>
  <c r="I74" i="1" l="1"/>
  <c r="G74" i="1"/>
  <c r="M76" i="1" s="1"/>
  <c r="N76" i="1" s="1"/>
  <c r="F74" i="1"/>
  <c r="H75" i="1" s="1"/>
  <c r="J74" i="1" l="1"/>
  <c r="I73" i="1"/>
  <c r="G73" i="1"/>
  <c r="M73" i="1" s="1"/>
  <c r="N73" i="1" s="1"/>
  <c r="F73" i="1"/>
  <c r="H74" i="1" s="1"/>
  <c r="J73" i="1" l="1"/>
  <c r="L72" i="1"/>
  <c r="I72" i="1"/>
  <c r="G72" i="1"/>
  <c r="J72" i="1" s="1"/>
  <c r="F72" i="1"/>
  <c r="H73" i="1" s="1"/>
  <c r="G67" i="1" l="1"/>
  <c r="I71" i="1"/>
  <c r="G71" i="1"/>
  <c r="J71" i="1" s="1"/>
  <c r="F71" i="1"/>
  <c r="H72" i="1" s="1"/>
  <c r="I70" i="1" l="1"/>
  <c r="G70" i="1"/>
  <c r="M72" i="1" s="1"/>
  <c r="N72" i="1" s="1"/>
  <c r="F70" i="1"/>
  <c r="H71" i="1" s="1"/>
  <c r="J70" i="1" l="1"/>
  <c r="L69" i="1"/>
  <c r="I69" i="1"/>
  <c r="G69" i="1"/>
  <c r="J69" i="1" s="1"/>
  <c r="F69" i="1"/>
  <c r="H70" i="1" s="1"/>
  <c r="I68" i="1" l="1"/>
  <c r="G68" i="1"/>
  <c r="M69" i="1" s="1"/>
  <c r="N69" i="1" s="1"/>
  <c r="F68" i="1"/>
  <c r="H69" i="1" s="1"/>
  <c r="J68" i="1" l="1"/>
  <c r="I67" i="1"/>
  <c r="J67" i="1" s="1"/>
  <c r="F67" i="1"/>
  <c r="H68" i="1" s="1"/>
  <c r="L66" i="1" l="1"/>
  <c r="I66" i="1"/>
  <c r="G66" i="1"/>
  <c r="J66" i="1" s="1"/>
  <c r="F66" i="1"/>
  <c r="H67" i="1" s="1"/>
  <c r="I65" i="1" l="1"/>
  <c r="G65" i="1"/>
  <c r="M66" i="1" s="1"/>
  <c r="N66" i="1" s="1"/>
  <c r="F65" i="1"/>
  <c r="H66" i="1" s="1"/>
  <c r="J65" i="1" l="1"/>
  <c r="L64" i="1"/>
  <c r="I64" i="1"/>
  <c r="G64" i="1"/>
  <c r="J64" i="1" s="1"/>
  <c r="F64" i="1"/>
  <c r="H65" i="1" s="1"/>
  <c r="I63" i="1" l="1"/>
  <c r="G63" i="1"/>
  <c r="M64" i="1" s="1"/>
  <c r="N64" i="1" s="1"/>
  <c r="F63" i="1"/>
  <c r="H64" i="1" s="1"/>
  <c r="J63" i="1" l="1"/>
  <c r="L62" i="1"/>
  <c r="I62" i="1"/>
  <c r="G62" i="1"/>
  <c r="J62" i="1" s="1"/>
  <c r="F62" i="1"/>
  <c r="H63" i="1" s="1"/>
  <c r="I61" i="1" l="1"/>
  <c r="G61" i="1"/>
  <c r="J61" i="1" s="1"/>
  <c r="F61" i="1"/>
  <c r="H62" i="1" s="1"/>
  <c r="L59" i="1" l="1"/>
  <c r="I60" i="1"/>
  <c r="G60" i="1"/>
  <c r="M62" i="1" s="1"/>
  <c r="N62" i="1" s="1"/>
  <c r="F60" i="1"/>
  <c r="H61" i="1" s="1"/>
  <c r="J60" i="1" l="1"/>
  <c r="I59" i="1"/>
  <c r="G59" i="1"/>
  <c r="J59" i="1" s="1"/>
  <c r="F59" i="1"/>
  <c r="H60" i="1" s="1"/>
  <c r="I58" i="1" l="1"/>
  <c r="G58" i="1"/>
  <c r="M59" i="1" s="1"/>
  <c r="N59" i="1" s="1"/>
  <c r="F58" i="1"/>
  <c r="H59" i="1" s="1"/>
  <c r="J58" i="1" l="1"/>
  <c r="L57" i="1"/>
  <c r="I57" i="1"/>
  <c r="G57" i="1"/>
  <c r="J57" i="1" s="1"/>
  <c r="F57" i="1"/>
  <c r="H58" i="1" s="1"/>
  <c r="I56" i="1" l="1"/>
  <c r="G56" i="1"/>
  <c r="M57" i="1" s="1"/>
  <c r="N57" i="1" s="1"/>
  <c r="F56" i="1"/>
  <c r="H57" i="1" s="1"/>
  <c r="J56" i="1" l="1"/>
  <c r="L55" i="1"/>
  <c r="I55" i="1"/>
  <c r="G55" i="1"/>
  <c r="J55" i="1" s="1"/>
  <c r="F55" i="1"/>
  <c r="H56" i="1" s="1"/>
  <c r="I54" i="1" l="1"/>
  <c r="G54" i="1"/>
  <c r="F54" i="1"/>
  <c r="H55" i="1" s="1"/>
  <c r="J54" i="1" l="1"/>
  <c r="M55" i="1"/>
  <c r="N55" i="1" s="1"/>
  <c r="L53" i="1"/>
  <c r="I53" i="1"/>
  <c r="G53" i="1"/>
  <c r="F53" i="1"/>
  <c r="H54" i="1" s="1"/>
  <c r="J53" i="1" l="1"/>
  <c r="I52" i="1"/>
  <c r="G52" i="1"/>
  <c r="M53" i="1" s="1"/>
  <c r="N53" i="1" s="1"/>
  <c r="F52" i="1"/>
  <c r="H53" i="1" s="1"/>
  <c r="L51" i="1"/>
  <c r="J52" i="1" l="1"/>
  <c r="I51" i="1"/>
  <c r="G51" i="1"/>
  <c r="F51" i="1"/>
  <c r="H52" i="1" s="1"/>
  <c r="J51" i="1" l="1"/>
  <c r="I50" i="1"/>
  <c r="G50" i="1"/>
  <c r="M51" i="1" s="1"/>
  <c r="N51" i="1" s="1"/>
  <c r="F50" i="1"/>
  <c r="H51" i="1" s="1"/>
  <c r="J50" i="1" l="1"/>
  <c r="L49" i="1"/>
  <c r="I49" i="1"/>
  <c r="G49" i="1"/>
  <c r="J49" i="1" s="1"/>
  <c r="F49" i="1"/>
  <c r="H50" i="1" s="1"/>
  <c r="I48" i="1" l="1"/>
  <c r="G48" i="1"/>
  <c r="J48" i="1" s="1"/>
  <c r="F48" i="1"/>
  <c r="H49" i="1" s="1"/>
  <c r="I47" i="1" l="1"/>
  <c r="G47" i="1"/>
  <c r="M49" i="1" s="1"/>
  <c r="N49" i="1" s="1"/>
  <c r="F47" i="1"/>
  <c r="H48" i="1" s="1"/>
  <c r="J47" i="1" l="1"/>
  <c r="L46" i="1"/>
  <c r="I46" i="1"/>
  <c r="G46" i="1"/>
  <c r="J46" i="1" s="1"/>
  <c r="F46" i="1"/>
  <c r="H47" i="1" s="1"/>
  <c r="I45" i="1" l="1"/>
  <c r="G45" i="1"/>
  <c r="J45" i="1" s="1"/>
  <c r="F45" i="1"/>
  <c r="H46" i="1" s="1"/>
  <c r="I44" i="1" l="1"/>
  <c r="G44" i="1"/>
  <c r="M46" i="1" s="1"/>
  <c r="N46" i="1" s="1"/>
  <c r="F44" i="1"/>
  <c r="H45" i="1" s="1"/>
  <c r="J44" i="1" l="1"/>
  <c r="L43" i="1"/>
  <c r="I43" i="1" l="1"/>
  <c r="G43" i="1"/>
  <c r="J43" i="1" s="1"/>
  <c r="F43" i="1"/>
  <c r="H44" i="1" s="1"/>
  <c r="I42" i="1" l="1"/>
  <c r="G42" i="1"/>
  <c r="F42" i="1"/>
  <c r="H43" i="1" s="1"/>
  <c r="J42" i="1" l="1"/>
  <c r="M43" i="1"/>
  <c r="N43" i="1" s="1"/>
  <c r="L41" i="1"/>
  <c r="I41" i="1"/>
  <c r="G41" i="1"/>
  <c r="F41" i="1"/>
  <c r="H42" i="1" s="1"/>
  <c r="J41" i="1" l="1"/>
  <c r="I40" i="1"/>
  <c r="G40" i="1"/>
  <c r="M41" i="1" s="1"/>
  <c r="N41" i="1" s="1"/>
  <c r="F40" i="1"/>
  <c r="H41" i="1" s="1"/>
  <c r="J40" i="1" l="1"/>
  <c r="L39" i="1"/>
  <c r="I39" i="1"/>
  <c r="G39" i="1"/>
  <c r="F39" i="1"/>
  <c r="H40" i="1" s="1"/>
  <c r="J39" i="1" l="1"/>
  <c r="I38" i="1"/>
  <c r="G38" i="1"/>
  <c r="M39" i="1" s="1"/>
  <c r="N39" i="1" s="1"/>
  <c r="F38" i="1"/>
  <c r="H39" i="1" s="1"/>
  <c r="J38" i="1" l="1"/>
  <c r="L37" i="1"/>
  <c r="I37" i="1"/>
  <c r="G37" i="1"/>
  <c r="F37" i="1"/>
  <c r="H38" i="1" s="1"/>
  <c r="J37" i="1" l="1"/>
  <c r="I36" i="1"/>
  <c r="G36" i="1"/>
  <c r="F36" i="1"/>
  <c r="H37" i="1" s="1"/>
  <c r="J36" i="1" l="1"/>
  <c r="I35" i="1"/>
  <c r="G35" i="1"/>
  <c r="F35" i="1"/>
  <c r="H36" i="1" s="1"/>
  <c r="J35" i="1" l="1"/>
  <c r="I34" i="1"/>
  <c r="G34" i="1"/>
  <c r="M37" i="1" s="1"/>
  <c r="N37" i="1" s="1"/>
  <c r="F34" i="1"/>
  <c r="H35" i="1" s="1"/>
  <c r="J34" i="1" l="1"/>
  <c r="L33" i="1"/>
  <c r="I33" i="1"/>
  <c r="G33" i="1"/>
  <c r="F33" i="1"/>
  <c r="H34" i="1" s="1"/>
  <c r="J33" i="1" l="1"/>
  <c r="I32" i="1"/>
  <c r="G32" i="1"/>
  <c r="M33" i="1" s="1"/>
  <c r="N33" i="1" s="1"/>
  <c r="F32" i="1"/>
  <c r="H33" i="1" s="1"/>
  <c r="J32" i="1" l="1"/>
  <c r="L31" i="1"/>
  <c r="I31" i="1"/>
  <c r="G31" i="1"/>
  <c r="J31" i="1" s="1"/>
  <c r="F31" i="1"/>
  <c r="H32" i="1" s="1"/>
  <c r="I30" i="1" l="1"/>
  <c r="G30" i="1"/>
  <c r="J30" i="1" s="1"/>
  <c r="F30" i="1"/>
  <c r="H31" i="1" s="1"/>
  <c r="I29" i="1" l="1"/>
  <c r="G29" i="1"/>
  <c r="J29" i="1" s="1"/>
  <c r="F29" i="1"/>
  <c r="H30" i="1" s="1"/>
  <c r="I28" i="1" l="1"/>
  <c r="G28" i="1"/>
  <c r="J28" i="1" s="1"/>
  <c r="F28" i="1"/>
  <c r="H29" i="1" s="1"/>
  <c r="I27" i="1" l="1"/>
  <c r="G27" i="1"/>
  <c r="M31" i="1" s="1"/>
  <c r="N31" i="1" s="1"/>
  <c r="F27" i="1"/>
  <c r="H28" i="1" s="1"/>
  <c r="J27" i="1" l="1"/>
  <c r="L26" i="1"/>
  <c r="I26" i="1"/>
  <c r="G26" i="1"/>
  <c r="F26" i="1"/>
  <c r="H27" i="1" s="1"/>
  <c r="J26" i="1" l="1"/>
  <c r="I25" i="1"/>
  <c r="G25" i="1"/>
  <c r="J25" i="1" s="1"/>
  <c r="F25" i="1"/>
  <c r="H26" i="1" s="1"/>
  <c r="I24" i="1" l="1"/>
  <c r="G24" i="1"/>
  <c r="F24" i="1"/>
  <c r="H25" i="1" s="1"/>
  <c r="J24" i="1" l="1"/>
  <c r="I23" i="1"/>
  <c r="G23" i="1"/>
  <c r="M26" i="1" s="1"/>
  <c r="N26" i="1" s="1"/>
  <c r="F23" i="1"/>
  <c r="H24" i="1" s="1"/>
  <c r="J23" i="1" l="1"/>
  <c r="L22" i="1"/>
  <c r="I22" i="1"/>
  <c r="G22" i="1"/>
  <c r="F22" i="1"/>
  <c r="H23" i="1" s="1"/>
  <c r="J22" i="1" l="1"/>
  <c r="I21" i="1"/>
  <c r="G21" i="1"/>
  <c r="F21" i="1"/>
  <c r="H22" i="1" s="1"/>
  <c r="J21" i="1" l="1"/>
  <c r="I20" i="1"/>
  <c r="G20" i="1"/>
  <c r="F20" i="1"/>
  <c r="H21" i="1" s="1"/>
  <c r="J20" i="1" l="1"/>
  <c r="I19" i="1"/>
  <c r="G19" i="1"/>
  <c r="M22" i="1" s="1"/>
  <c r="N22" i="1" s="1"/>
  <c r="F19" i="1"/>
  <c r="H20" i="1" s="1"/>
  <c r="J19" i="1" l="1"/>
  <c r="L18" i="1"/>
  <c r="L15" i="1"/>
  <c r="I18" i="1"/>
  <c r="G18" i="1"/>
  <c r="J18" i="1" s="1"/>
  <c r="F18" i="1"/>
  <c r="H19" i="1" s="1"/>
  <c r="I17" i="1" l="1"/>
  <c r="G17" i="1"/>
  <c r="F17" i="1"/>
  <c r="H18" i="1" s="1"/>
  <c r="J17" i="1" l="1"/>
  <c r="I16" i="1"/>
  <c r="G16" i="1"/>
  <c r="M18" i="1" s="1"/>
  <c r="N18" i="1" s="1"/>
  <c r="F16" i="1"/>
  <c r="H17" i="1" s="1"/>
  <c r="J16" i="1" l="1"/>
  <c r="I15" i="1"/>
  <c r="G15" i="1"/>
  <c r="J15" i="1" s="1"/>
  <c r="F15" i="1"/>
  <c r="H16" i="1" s="1"/>
  <c r="L11" i="1" l="1"/>
  <c r="L9" i="1"/>
  <c r="L3" i="1"/>
  <c r="L6" i="1"/>
  <c r="I14" i="1"/>
  <c r="G14" i="1"/>
  <c r="F14" i="1"/>
  <c r="H15" i="1" s="1"/>
  <c r="J14" i="1" l="1"/>
  <c r="I13" i="1"/>
  <c r="G13" i="1"/>
  <c r="F13" i="1"/>
  <c r="H14" i="1" s="1"/>
  <c r="I12" i="1"/>
  <c r="G12" i="1"/>
  <c r="F12" i="1"/>
  <c r="J13" i="1" l="1"/>
  <c r="J12" i="1"/>
  <c r="M15" i="1"/>
  <c r="N15" i="1" s="1"/>
  <c r="H13" i="1"/>
  <c r="I11" i="1"/>
  <c r="G11" i="1"/>
  <c r="F11" i="1"/>
  <c r="H12" i="1" s="1"/>
  <c r="J11" i="1" l="1"/>
  <c r="I10" i="1"/>
  <c r="G10" i="1"/>
  <c r="F10" i="1"/>
  <c r="H11" i="1" s="1"/>
  <c r="J10" i="1" l="1"/>
  <c r="M11" i="1"/>
  <c r="N1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I9" i="1" l="1"/>
  <c r="G9" i="1"/>
  <c r="F9" i="1"/>
  <c r="H10" i="1" s="1"/>
  <c r="J9" i="1" l="1"/>
  <c r="I8" i="1"/>
  <c r="G8" i="1"/>
  <c r="F8" i="1"/>
  <c r="H9" i="1" s="1"/>
  <c r="J8" i="1" l="1"/>
  <c r="I7" i="1"/>
  <c r="G7" i="1"/>
  <c r="F7" i="1"/>
  <c r="H8" i="1" s="1"/>
  <c r="J7" i="1" l="1"/>
  <c r="M9" i="1"/>
  <c r="N9" i="1" s="1"/>
  <c r="I6" i="1"/>
  <c r="G6" i="1"/>
  <c r="F6" i="1"/>
  <c r="H7" i="1" s="1"/>
  <c r="J6" i="1" l="1"/>
  <c r="I5" i="1"/>
  <c r="G5" i="1"/>
  <c r="J5" i="1" s="1"/>
  <c r="F5" i="1"/>
  <c r="H6" i="1" s="1"/>
  <c r="I4" i="1" l="1"/>
  <c r="I3" i="1"/>
  <c r="G4" i="1"/>
  <c r="G3" i="1"/>
  <c r="F4" i="1"/>
  <c r="H5" i="1" s="1"/>
  <c r="F3" i="1"/>
  <c r="F2" i="1"/>
  <c r="J3" i="1" l="1"/>
  <c r="M3" i="1"/>
  <c r="N3" i="1" s="1"/>
  <c r="J4" i="1"/>
  <c r="M6" i="1"/>
  <c r="N6" i="1" s="1"/>
  <c r="H4" i="1"/>
  <c r="H3" i="1"/>
</calcChain>
</file>

<file path=xl/sharedStrings.xml><?xml version="1.0" encoding="utf-8"?>
<sst xmlns="http://schemas.openxmlformats.org/spreadsheetml/2006/main" count="125" uniqueCount="18">
  <si>
    <t>Data</t>
  </si>
  <si>
    <t>KM</t>
  </si>
  <si>
    <t>Combustível</t>
  </si>
  <si>
    <t>Valor/Litro</t>
  </si>
  <si>
    <t>Valor Abastecido</t>
  </si>
  <si>
    <t>Litros</t>
  </si>
  <si>
    <t>Etanol</t>
  </si>
  <si>
    <t>Gas. Vpower</t>
  </si>
  <si>
    <t>KM Rodado</t>
  </si>
  <si>
    <t>Rodado/Litro</t>
  </si>
  <si>
    <t>Dias</t>
  </si>
  <si>
    <t>KM/Dia</t>
  </si>
  <si>
    <t>Valor Acumulado</t>
  </si>
  <si>
    <t>No Mês</t>
  </si>
  <si>
    <t>Gas. Grid</t>
  </si>
  <si>
    <t>KM no Mês</t>
  </si>
  <si>
    <t>Custo/Km</t>
  </si>
  <si>
    <t>Etanol Vpower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</si>
</sst>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44" fontId="0" fillId="0" borderId="2" xfId="1" applyFont="1" applyBorder="1" applyAlignment="1">
      <alignment horizontal="right"/>
    </xf>
    <xf numFmtId="0" fontId="0" fillId="0" borderId="3" xfId="0" applyBorder="1"/>
    <xf numFmtId="14" fontId="0" fillId="0" borderId="4" xfId="0" applyNumberFormat="1" applyBorder="1"/>
    <xf numFmtId="1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44" fontId="0" fillId="0" borderId="5" xfId="1" applyFont="1" applyBorder="1" applyAlignment="1">
      <alignment horizontal="right"/>
    </xf>
    <xf numFmtId="14" fontId="0" fillId="0" borderId="7" xfId="0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44" fontId="0" fillId="0" borderId="0" xfId="1" applyFont="1" applyBorder="1" applyAlignment="1">
      <alignment horizontal="right"/>
    </xf>
    <xf numFmtId="0" fontId="0" fillId="0" borderId="8" xfId="0" applyBorder="1"/>
    <xf numFmtId="165" fontId="0" fillId="0" borderId="5" xfId="0" applyNumberFormat="1" applyBorder="1" applyAlignment="1">
      <alignment horizontal="right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5" xfId="0" applyFill="1" applyBorder="1"/>
    <xf numFmtId="2" fontId="0" fillId="0" borderId="5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" fontId="0" fillId="0" borderId="2" xfId="0" applyNumberFormat="1" applyFill="1" applyBorder="1"/>
    <xf numFmtId="2" fontId="0" fillId="0" borderId="2" xfId="0" applyNumberFormat="1" applyFill="1" applyBorder="1"/>
    <xf numFmtId="164" fontId="0" fillId="0" borderId="2" xfId="0" applyNumberFormat="1" applyFill="1" applyBorder="1"/>
    <xf numFmtId="1" fontId="0" fillId="0" borderId="5" xfId="0" applyNumberFormat="1" applyFill="1" applyBorder="1"/>
    <xf numFmtId="164" fontId="0" fillId="0" borderId="5" xfId="0" applyNumberFormat="1" applyFill="1" applyBorder="1"/>
    <xf numFmtId="44" fontId="0" fillId="0" borderId="6" xfId="0" applyNumberFormat="1" applyBorder="1"/>
    <xf numFmtId="164" fontId="0" fillId="0" borderId="6" xfId="0" applyNumberFormat="1" applyBorder="1"/>
    <xf numFmtId="14" fontId="0" fillId="0" borderId="7" xfId="0" applyNumberFormat="1" applyFill="1" applyBorder="1"/>
    <xf numFmtId="14" fontId="0" fillId="0" borderId="9" xfId="0" applyNumberFormat="1" applyBorder="1"/>
    <xf numFmtId="1" fontId="0" fillId="0" borderId="10" xfId="0" applyNumberFormat="1" applyFill="1" applyBorder="1"/>
    <xf numFmtId="0" fontId="0" fillId="0" borderId="10" xfId="0" applyFill="1" applyBorder="1"/>
    <xf numFmtId="2" fontId="0" fillId="0" borderId="10" xfId="0" applyNumberFormat="1" applyFill="1" applyBorder="1"/>
    <xf numFmtId="164" fontId="0" fillId="0" borderId="10" xfId="0" applyNumberFormat="1" applyFill="1" applyBorder="1"/>
    <xf numFmtId="1" fontId="0" fillId="0" borderId="10" xfId="0" applyNumberFormat="1" applyBorder="1"/>
    <xf numFmtId="165" fontId="0" fillId="0" borderId="10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164" fontId="0" fillId="0" borderId="8" xfId="0" applyNumberFormat="1" applyBorder="1"/>
    <xf numFmtId="44" fontId="0" fillId="0" borderId="5" xfId="1" applyFont="1" applyBorder="1"/>
    <xf numFmtId="14" fontId="0" fillId="0" borderId="1" xfId="0" applyNumberFormat="1" applyFill="1" applyBorder="1"/>
    <xf numFmtId="2" fontId="0" fillId="0" borderId="1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44" fontId="0" fillId="0" borderId="11" xfId="1" applyFont="1" applyBorder="1"/>
    <xf numFmtId="0" fontId="1" fillId="2" borderId="12" xfId="0" applyFont="1" applyFill="1" applyBorder="1" applyAlignment="1">
      <alignment horizontal="center"/>
    </xf>
    <xf numFmtId="14" fontId="0" fillId="0" borderId="4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104" activePane="bottomLeft" state="frozen"/>
      <selection pane="bottomLeft" activeCell="A113" sqref="A113"/>
    </sheetView>
  </sheetViews>
  <sheetFormatPr defaultRowHeight="15" x14ac:dyDescent="0.25"/>
  <cols>
    <col min="1" max="1" width="12.7109375" customWidth="1"/>
    <col min="2" max="2" width="10" customWidth="1"/>
    <col min="3" max="3" width="14.5703125" customWidth="1"/>
    <col min="4" max="4" width="11.85546875" customWidth="1"/>
    <col min="5" max="5" width="17.7109375" customWidth="1"/>
    <col min="6" max="6" width="15.5703125" customWidth="1"/>
    <col min="7" max="7" width="13.7109375" customWidth="1"/>
    <col min="8" max="8" width="16.7109375" customWidth="1"/>
    <col min="10" max="10" width="10.42578125" customWidth="1"/>
    <col min="11" max="11" width="17.42578125" customWidth="1"/>
    <col min="12" max="12" width="13.7109375" customWidth="1"/>
    <col min="13" max="13" width="13.140625" customWidth="1"/>
    <col min="14" max="14" width="10.42578125" customWidth="1"/>
  </cols>
  <sheetData>
    <row r="1" spans="1:14" ht="1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8</v>
      </c>
      <c r="H1" s="58" t="s">
        <v>9</v>
      </c>
      <c r="I1" s="58" t="s">
        <v>10</v>
      </c>
      <c r="J1" s="58" t="s">
        <v>11</v>
      </c>
      <c r="K1" s="58" t="s">
        <v>12</v>
      </c>
      <c r="L1" s="58" t="s">
        <v>13</v>
      </c>
      <c r="M1" s="58" t="s">
        <v>15</v>
      </c>
      <c r="N1" s="58" t="s">
        <v>16</v>
      </c>
    </row>
    <row r="2" spans="1:14" x14ac:dyDescent="0.25">
      <c r="A2" s="3">
        <v>42993</v>
      </c>
      <c r="B2" s="4">
        <v>50</v>
      </c>
      <c r="C2" s="5" t="s">
        <v>6</v>
      </c>
      <c r="D2" s="6">
        <v>2.39</v>
      </c>
      <c r="E2" s="7">
        <v>50</v>
      </c>
      <c r="F2" s="6">
        <f t="shared" ref="F2:F112" si="0">E2/D2</f>
        <v>20.920502092050206</v>
      </c>
      <c r="G2" s="4">
        <v>0</v>
      </c>
      <c r="H2" s="6"/>
      <c r="I2" s="4"/>
      <c r="J2" s="5"/>
      <c r="K2" s="8">
        <f>E2</f>
        <v>50</v>
      </c>
      <c r="L2" s="9"/>
      <c r="M2" s="5"/>
      <c r="N2" s="10"/>
    </row>
    <row r="3" spans="1:14" x14ac:dyDescent="0.25">
      <c r="A3" s="11">
        <v>42999</v>
      </c>
      <c r="B3" s="12">
        <v>205</v>
      </c>
      <c r="C3" s="13" t="s">
        <v>7</v>
      </c>
      <c r="D3" s="14">
        <v>3.84</v>
      </c>
      <c r="E3" s="15">
        <v>70</v>
      </c>
      <c r="F3" s="14">
        <f t="shared" si="0"/>
        <v>18.229166666666668</v>
      </c>
      <c r="G3" s="12">
        <f t="shared" ref="G3:G10" si="1">B3-B2</f>
        <v>155</v>
      </c>
      <c r="H3" s="14">
        <f t="shared" ref="H3:H10" si="2">G3/F2</f>
        <v>7.4090000000000007</v>
      </c>
      <c r="I3" s="12">
        <f t="shared" ref="I3:I19" si="3">A3-A2</f>
        <v>6</v>
      </c>
      <c r="J3" s="14">
        <f t="shared" ref="J3:J10" si="4">G3/I3</f>
        <v>25.833333333333332</v>
      </c>
      <c r="K3" s="16">
        <f>E3+K2</f>
        <v>120</v>
      </c>
      <c r="L3" s="17">
        <f>SUM(E2:E3)</f>
        <v>120</v>
      </c>
      <c r="M3" s="12">
        <f>SUM(G2:G3)</f>
        <v>155</v>
      </c>
      <c r="N3" s="39">
        <f>L3/M3</f>
        <v>0.77419354838709675</v>
      </c>
    </row>
    <row r="4" spans="1:14" x14ac:dyDescent="0.25">
      <c r="A4" s="3">
        <v>43011</v>
      </c>
      <c r="B4" s="4">
        <v>418</v>
      </c>
      <c r="C4" s="5" t="s">
        <v>6</v>
      </c>
      <c r="D4" s="6">
        <v>2.39</v>
      </c>
      <c r="E4" s="7">
        <v>70</v>
      </c>
      <c r="F4" s="6">
        <f t="shared" si="0"/>
        <v>29.28870292887029</v>
      </c>
      <c r="G4" s="4">
        <f t="shared" si="1"/>
        <v>213</v>
      </c>
      <c r="H4" s="6">
        <f t="shared" si="2"/>
        <v>11.684571428571427</v>
      </c>
      <c r="I4" s="4">
        <f t="shared" si="3"/>
        <v>12</v>
      </c>
      <c r="J4" s="6">
        <f t="shared" si="4"/>
        <v>17.75</v>
      </c>
      <c r="K4" s="8">
        <f>E4+K3</f>
        <v>190</v>
      </c>
      <c r="L4" s="9"/>
      <c r="M4" s="5"/>
      <c r="N4" s="25"/>
    </row>
    <row r="5" spans="1:14" x14ac:dyDescent="0.25">
      <c r="A5" s="18">
        <v>43024</v>
      </c>
      <c r="B5" s="19">
        <v>699</v>
      </c>
      <c r="C5" s="20" t="s">
        <v>6</v>
      </c>
      <c r="D5" s="21">
        <v>2.4900000000000002</v>
      </c>
      <c r="E5" s="22">
        <v>70</v>
      </c>
      <c r="F5" s="21">
        <f t="shared" si="0"/>
        <v>28.112449799196785</v>
      </c>
      <c r="G5" s="19">
        <f t="shared" si="1"/>
        <v>281</v>
      </c>
      <c r="H5" s="21">
        <f t="shared" si="2"/>
        <v>9.5941428571428577</v>
      </c>
      <c r="I5" s="19">
        <f t="shared" si="3"/>
        <v>13</v>
      </c>
      <c r="J5" s="21">
        <f t="shared" si="4"/>
        <v>21.615384615384617</v>
      </c>
      <c r="K5" s="23">
        <f>E5+K4</f>
        <v>260</v>
      </c>
      <c r="L5" s="24"/>
      <c r="M5" s="20"/>
      <c r="N5" s="25"/>
    </row>
    <row r="6" spans="1:14" x14ac:dyDescent="0.25">
      <c r="A6" s="11">
        <v>43034</v>
      </c>
      <c r="B6" s="12">
        <v>961</v>
      </c>
      <c r="C6" s="13" t="s">
        <v>7</v>
      </c>
      <c r="D6" s="14">
        <v>3.89</v>
      </c>
      <c r="E6" s="15">
        <v>100</v>
      </c>
      <c r="F6" s="14">
        <f t="shared" si="0"/>
        <v>25.70694087403599</v>
      </c>
      <c r="G6" s="12">
        <f t="shared" si="1"/>
        <v>262</v>
      </c>
      <c r="H6" s="14">
        <f t="shared" si="2"/>
        <v>9.3197142857142872</v>
      </c>
      <c r="I6" s="12">
        <f t="shared" si="3"/>
        <v>10</v>
      </c>
      <c r="J6" s="14">
        <f t="shared" si="4"/>
        <v>26.2</v>
      </c>
      <c r="K6" s="16">
        <f t="shared" ref="K6:K8" si="5">E6+K5</f>
        <v>360</v>
      </c>
      <c r="L6" s="17">
        <f>SUM(E4:E6)</f>
        <v>240</v>
      </c>
      <c r="M6" s="12">
        <f>SUM(G4:G6)</f>
        <v>756</v>
      </c>
      <c r="N6" s="39">
        <f>L6/M6</f>
        <v>0.31746031746031744</v>
      </c>
    </row>
    <row r="7" spans="1:14" x14ac:dyDescent="0.25">
      <c r="A7" s="3">
        <v>43045</v>
      </c>
      <c r="B7" s="4">
        <v>1284</v>
      </c>
      <c r="C7" s="5" t="s">
        <v>6</v>
      </c>
      <c r="D7" s="6">
        <v>2.4900000000000002</v>
      </c>
      <c r="E7" s="7">
        <v>50</v>
      </c>
      <c r="F7" s="6">
        <f t="shared" si="0"/>
        <v>20.08032128514056</v>
      </c>
      <c r="G7" s="4">
        <f t="shared" si="1"/>
        <v>323</v>
      </c>
      <c r="H7" s="6">
        <f t="shared" si="2"/>
        <v>12.5647</v>
      </c>
      <c r="I7" s="4">
        <f t="shared" si="3"/>
        <v>11</v>
      </c>
      <c r="J7" s="6">
        <f t="shared" si="4"/>
        <v>29.363636363636363</v>
      </c>
      <c r="K7" s="8">
        <f t="shared" si="5"/>
        <v>410</v>
      </c>
      <c r="L7" s="9"/>
      <c r="M7" s="5"/>
      <c r="N7" s="25"/>
    </row>
    <row r="8" spans="1:14" x14ac:dyDescent="0.25">
      <c r="A8" s="18">
        <v>43052</v>
      </c>
      <c r="B8" s="19">
        <v>1483</v>
      </c>
      <c r="C8" s="20" t="s">
        <v>7</v>
      </c>
      <c r="D8" s="21">
        <v>4.05</v>
      </c>
      <c r="E8" s="22">
        <v>100</v>
      </c>
      <c r="F8" s="21">
        <f t="shared" si="0"/>
        <v>24.691358024691358</v>
      </c>
      <c r="G8" s="19">
        <f t="shared" si="1"/>
        <v>199</v>
      </c>
      <c r="H8" s="21">
        <f t="shared" si="2"/>
        <v>9.9102000000000015</v>
      </c>
      <c r="I8" s="19">
        <f t="shared" si="3"/>
        <v>7</v>
      </c>
      <c r="J8" s="21">
        <f t="shared" si="4"/>
        <v>28.428571428571427</v>
      </c>
      <c r="K8" s="23">
        <f t="shared" si="5"/>
        <v>510</v>
      </c>
      <c r="L8" s="24"/>
      <c r="M8" s="20"/>
      <c r="N8" s="25"/>
    </row>
    <row r="9" spans="1:14" x14ac:dyDescent="0.25">
      <c r="A9" s="11">
        <v>43066</v>
      </c>
      <c r="B9" s="12">
        <v>1757</v>
      </c>
      <c r="C9" s="13" t="s">
        <v>7</v>
      </c>
      <c r="D9" s="14">
        <v>4.09</v>
      </c>
      <c r="E9" s="15">
        <v>100</v>
      </c>
      <c r="F9" s="14">
        <f t="shared" si="0"/>
        <v>24.449877750611247</v>
      </c>
      <c r="G9" s="12">
        <f t="shared" si="1"/>
        <v>274</v>
      </c>
      <c r="H9" s="14">
        <f t="shared" si="2"/>
        <v>11.097</v>
      </c>
      <c r="I9" s="12">
        <f t="shared" si="3"/>
        <v>14</v>
      </c>
      <c r="J9" s="14">
        <f t="shared" si="4"/>
        <v>19.571428571428573</v>
      </c>
      <c r="K9" s="16">
        <f t="shared" ref="K9:K16" si="6">E9+K8</f>
        <v>610</v>
      </c>
      <c r="L9" s="17">
        <f>SUM(E7:E9)</f>
        <v>250</v>
      </c>
      <c r="M9" s="12">
        <f>SUM(G7:G9)</f>
        <v>796</v>
      </c>
      <c r="N9" s="39">
        <f>L9/M9</f>
        <v>0.314070351758794</v>
      </c>
    </row>
    <row r="10" spans="1:14" x14ac:dyDescent="0.25">
      <c r="A10" s="3">
        <v>43077</v>
      </c>
      <c r="B10" s="4">
        <v>2055</v>
      </c>
      <c r="C10" s="5" t="s">
        <v>7</v>
      </c>
      <c r="D10" s="6">
        <v>4.09</v>
      </c>
      <c r="E10" s="7">
        <v>100</v>
      </c>
      <c r="F10" s="6">
        <f t="shared" si="0"/>
        <v>24.449877750611247</v>
      </c>
      <c r="G10" s="4">
        <f t="shared" si="1"/>
        <v>298</v>
      </c>
      <c r="H10" s="6">
        <f t="shared" si="2"/>
        <v>12.1882</v>
      </c>
      <c r="I10" s="4">
        <f t="shared" si="3"/>
        <v>11</v>
      </c>
      <c r="J10" s="6">
        <f t="shared" si="4"/>
        <v>27.09090909090909</v>
      </c>
      <c r="K10" s="8">
        <f t="shared" si="6"/>
        <v>710</v>
      </c>
      <c r="L10" s="9"/>
      <c r="M10" s="5"/>
      <c r="N10" s="25"/>
    </row>
    <row r="11" spans="1:14" x14ac:dyDescent="0.25">
      <c r="A11" s="11">
        <v>43089</v>
      </c>
      <c r="B11" s="12">
        <v>2370</v>
      </c>
      <c r="C11" s="13" t="s">
        <v>7</v>
      </c>
      <c r="D11" s="14">
        <v>4.1500000000000004</v>
      </c>
      <c r="E11" s="15">
        <v>100</v>
      </c>
      <c r="F11" s="14">
        <f t="shared" si="0"/>
        <v>24.096385542168672</v>
      </c>
      <c r="G11" s="12">
        <f>B11-B10</f>
        <v>315</v>
      </c>
      <c r="H11" s="14">
        <f>G11/F10</f>
        <v>12.8835</v>
      </c>
      <c r="I11" s="12">
        <f t="shared" si="3"/>
        <v>12</v>
      </c>
      <c r="J11" s="14">
        <f>G11/I11</f>
        <v>26.25</v>
      </c>
      <c r="K11" s="16">
        <f t="shared" ref="K11" si="7">E11+K10</f>
        <v>810</v>
      </c>
      <c r="L11" s="17">
        <f>SUM(E10:E11)</f>
        <v>200</v>
      </c>
      <c r="M11" s="12">
        <f>SUM(G10:G11)</f>
        <v>613</v>
      </c>
      <c r="N11" s="39">
        <f>L11/M11</f>
        <v>0.32626427406199021</v>
      </c>
    </row>
    <row r="12" spans="1:14" x14ac:dyDescent="0.25">
      <c r="A12" s="3">
        <v>43102</v>
      </c>
      <c r="B12" s="4">
        <v>2691</v>
      </c>
      <c r="C12" s="5" t="s">
        <v>6</v>
      </c>
      <c r="D12" s="6">
        <v>2.7</v>
      </c>
      <c r="E12" s="7">
        <v>100</v>
      </c>
      <c r="F12" s="6">
        <f t="shared" si="0"/>
        <v>37.037037037037038</v>
      </c>
      <c r="G12" s="4">
        <f>B12-B11</f>
        <v>321</v>
      </c>
      <c r="H12" s="6">
        <f>G12/F11</f>
        <v>13.321500000000002</v>
      </c>
      <c r="I12" s="4">
        <f t="shared" si="3"/>
        <v>13</v>
      </c>
      <c r="J12" s="6">
        <f>G12/I12</f>
        <v>24.692307692307693</v>
      </c>
      <c r="K12" s="8">
        <f t="shared" si="6"/>
        <v>910</v>
      </c>
      <c r="L12" s="9"/>
      <c r="M12" s="5"/>
      <c r="N12" s="25"/>
    </row>
    <row r="13" spans="1:14" x14ac:dyDescent="0.25">
      <c r="A13" s="18">
        <v>43111</v>
      </c>
      <c r="B13" s="19">
        <v>3017</v>
      </c>
      <c r="C13" s="20" t="s">
        <v>6</v>
      </c>
      <c r="D13" s="21">
        <v>2.89</v>
      </c>
      <c r="E13" s="22">
        <v>30</v>
      </c>
      <c r="F13" s="21">
        <f t="shared" si="0"/>
        <v>10.380622837370241</v>
      </c>
      <c r="G13" s="19">
        <f t="shared" ref="G13:G15" si="8">B13-B12</f>
        <v>326</v>
      </c>
      <c r="H13" s="21">
        <f t="shared" ref="H13:H15" si="9">G13/F12</f>
        <v>8.8019999999999996</v>
      </c>
      <c r="I13" s="19">
        <f t="shared" si="3"/>
        <v>9</v>
      </c>
      <c r="J13" s="21">
        <f t="shared" ref="J13:J40" si="10">G13/I13</f>
        <v>36.222222222222221</v>
      </c>
      <c r="K13" s="23">
        <f t="shared" si="6"/>
        <v>940</v>
      </c>
      <c r="L13" s="24"/>
      <c r="M13" s="20"/>
      <c r="N13" s="25"/>
    </row>
    <row r="14" spans="1:14" x14ac:dyDescent="0.25">
      <c r="A14" s="18">
        <v>43116</v>
      </c>
      <c r="B14" s="19">
        <v>3118</v>
      </c>
      <c r="C14" s="20" t="s">
        <v>6</v>
      </c>
      <c r="D14" s="21">
        <v>2.85</v>
      </c>
      <c r="E14" s="22">
        <v>100</v>
      </c>
      <c r="F14" s="21">
        <f t="shared" si="0"/>
        <v>35.087719298245609</v>
      </c>
      <c r="G14" s="19">
        <f>B14-B13</f>
        <v>101</v>
      </c>
      <c r="H14" s="21">
        <f>G14/F13</f>
        <v>9.7296666666666667</v>
      </c>
      <c r="I14" s="19">
        <f t="shared" si="3"/>
        <v>5</v>
      </c>
      <c r="J14" s="21">
        <f>G14/I14</f>
        <v>20.2</v>
      </c>
      <c r="K14" s="23">
        <f t="shared" si="6"/>
        <v>1040</v>
      </c>
      <c r="L14" s="24"/>
      <c r="M14" s="20"/>
      <c r="N14" s="25"/>
    </row>
    <row r="15" spans="1:14" x14ac:dyDescent="0.25">
      <c r="A15" s="11">
        <v>43126</v>
      </c>
      <c r="B15" s="12">
        <v>3436</v>
      </c>
      <c r="C15" s="13" t="s">
        <v>14</v>
      </c>
      <c r="D15" s="14">
        <v>4.29</v>
      </c>
      <c r="E15" s="15">
        <v>100</v>
      </c>
      <c r="F15" s="14">
        <f t="shared" si="0"/>
        <v>23.310023310023311</v>
      </c>
      <c r="G15" s="12">
        <f t="shared" si="8"/>
        <v>318</v>
      </c>
      <c r="H15" s="14">
        <f t="shared" si="9"/>
        <v>9.0630000000000006</v>
      </c>
      <c r="I15" s="12">
        <f t="shared" si="3"/>
        <v>10</v>
      </c>
      <c r="J15" s="14">
        <f t="shared" si="10"/>
        <v>31.8</v>
      </c>
      <c r="K15" s="16">
        <f t="shared" si="6"/>
        <v>1140</v>
      </c>
      <c r="L15" s="26">
        <f>SUM(E12:E15)</f>
        <v>330</v>
      </c>
      <c r="M15" s="12">
        <f>SUM(G12:G15)</f>
        <v>1066</v>
      </c>
      <c r="N15" s="39">
        <f>L15/M15</f>
        <v>0.30956848030018763</v>
      </c>
    </row>
    <row r="16" spans="1:14" x14ac:dyDescent="0.25">
      <c r="A16" s="3">
        <v>43134</v>
      </c>
      <c r="B16" s="4">
        <v>3665</v>
      </c>
      <c r="C16" s="29" t="s">
        <v>7</v>
      </c>
      <c r="D16" s="6">
        <v>4.1900000000000004</v>
      </c>
      <c r="E16" s="7">
        <v>70</v>
      </c>
      <c r="F16" s="6">
        <f t="shared" si="0"/>
        <v>16.706443914081145</v>
      </c>
      <c r="G16" s="4">
        <f t="shared" ref="G16:G26" si="11">B16-B15</f>
        <v>229</v>
      </c>
      <c r="H16" s="6">
        <f t="shared" ref="H16:H112" si="12">G16/F15</f>
        <v>9.8240999999999996</v>
      </c>
      <c r="I16" s="4">
        <f t="shared" si="3"/>
        <v>8</v>
      </c>
      <c r="J16" s="6">
        <f t="shared" si="10"/>
        <v>28.625</v>
      </c>
      <c r="K16" s="8">
        <f t="shared" si="6"/>
        <v>1210</v>
      </c>
      <c r="L16" s="5"/>
      <c r="M16" s="5"/>
      <c r="N16" s="25"/>
    </row>
    <row r="17" spans="1:14" x14ac:dyDescent="0.25">
      <c r="A17" s="18">
        <v>43143</v>
      </c>
      <c r="B17" s="19">
        <v>3878</v>
      </c>
      <c r="C17" s="28" t="s">
        <v>7</v>
      </c>
      <c r="D17" s="21">
        <v>4.1900000000000004</v>
      </c>
      <c r="E17" s="22">
        <v>100</v>
      </c>
      <c r="F17" s="21">
        <f t="shared" si="0"/>
        <v>23.866348448687347</v>
      </c>
      <c r="G17" s="19">
        <f t="shared" si="11"/>
        <v>213</v>
      </c>
      <c r="H17" s="21">
        <f t="shared" si="12"/>
        <v>12.749571428571429</v>
      </c>
      <c r="I17" s="19">
        <f t="shared" si="3"/>
        <v>9</v>
      </c>
      <c r="J17" s="21">
        <f>G17/I17</f>
        <v>23.666666666666668</v>
      </c>
      <c r="K17" s="23">
        <f t="shared" ref="K17:K22" si="13">K16+E17</f>
        <v>1310</v>
      </c>
      <c r="L17" s="20"/>
      <c r="M17" s="20"/>
      <c r="N17" s="25"/>
    </row>
    <row r="18" spans="1:14" x14ac:dyDescent="0.25">
      <c r="A18" s="11">
        <v>43155</v>
      </c>
      <c r="B18" s="12">
        <v>4193</v>
      </c>
      <c r="C18" s="30" t="s">
        <v>7</v>
      </c>
      <c r="D18" s="14">
        <v>4.1900000000000004</v>
      </c>
      <c r="E18" s="15">
        <v>100</v>
      </c>
      <c r="F18" s="14">
        <f t="shared" si="0"/>
        <v>23.866348448687347</v>
      </c>
      <c r="G18" s="12">
        <f t="shared" si="11"/>
        <v>315</v>
      </c>
      <c r="H18" s="14">
        <f t="shared" si="12"/>
        <v>13.198500000000003</v>
      </c>
      <c r="I18" s="12">
        <f t="shared" si="3"/>
        <v>12</v>
      </c>
      <c r="J18" s="14">
        <f t="shared" si="10"/>
        <v>26.25</v>
      </c>
      <c r="K18" s="16">
        <f t="shared" si="13"/>
        <v>1410</v>
      </c>
      <c r="L18" s="16">
        <f>SUM(E16:E18)</f>
        <v>270</v>
      </c>
      <c r="M18" s="12">
        <f>SUM(G16:G18)</f>
        <v>757</v>
      </c>
      <c r="N18" s="39">
        <f>L18/M18</f>
        <v>0.35667107001321002</v>
      </c>
    </row>
    <row r="19" spans="1:14" x14ac:dyDescent="0.25">
      <c r="A19" s="3">
        <v>43165</v>
      </c>
      <c r="B19" s="4">
        <v>4444</v>
      </c>
      <c r="C19" s="29" t="s">
        <v>7</v>
      </c>
      <c r="D19" s="6">
        <v>4.1900000000000004</v>
      </c>
      <c r="E19" s="7">
        <v>70</v>
      </c>
      <c r="F19" s="6">
        <f t="shared" si="0"/>
        <v>16.706443914081145</v>
      </c>
      <c r="G19" s="4">
        <f t="shared" si="11"/>
        <v>251</v>
      </c>
      <c r="H19" s="6">
        <f t="shared" si="12"/>
        <v>10.516900000000001</v>
      </c>
      <c r="I19" s="4">
        <f t="shared" si="3"/>
        <v>10</v>
      </c>
      <c r="J19" s="6">
        <f t="shared" si="10"/>
        <v>25.1</v>
      </c>
      <c r="K19" s="8">
        <f t="shared" si="13"/>
        <v>1480</v>
      </c>
      <c r="L19" s="5"/>
      <c r="M19" s="5"/>
      <c r="N19" s="25"/>
    </row>
    <row r="20" spans="1:14" x14ac:dyDescent="0.25">
      <c r="A20" s="18">
        <v>43172</v>
      </c>
      <c r="B20" s="19">
        <v>4631</v>
      </c>
      <c r="C20" s="28" t="s">
        <v>7</v>
      </c>
      <c r="D20" s="21">
        <v>4.1900000000000004</v>
      </c>
      <c r="E20" s="22">
        <v>30</v>
      </c>
      <c r="F20" s="21">
        <f t="shared" si="0"/>
        <v>7.1599045346062047</v>
      </c>
      <c r="G20" s="19">
        <f t="shared" si="11"/>
        <v>187</v>
      </c>
      <c r="H20" s="21">
        <f t="shared" si="12"/>
        <v>11.193285714285715</v>
      </c>
      <c r="I20" s="19">
        <f>A20-A19</f>
        <v>7</v>
      </c>
      <c r="J20" s="27">
        <f t="shared" si="10"/>
        <v>26.714285714285715</v>
      </c>
      <c r="K20" s="23">
        <f t="shared" si="13"/>
        <v>1510</v>
      </c>
      <c r="L20" s="20"/>
      <c r="M20" s="20"/>
      <c r="N20" s="25"/>
    </row>
    <row r="21" spans="1:14" x14ac:dyDescent="0.25">
      <c r="A21" s="18">
        <v>43178</v>
      </c>
      <c r="B21" s="19">
        <v>4779</v>
      </c>
      <c r="C21" s="28" t="s">
        <v>6</v>
      </c>
      <c r="D21" s="21">
        <v>2.79</v>
      </c>
      <c r="E21" s="22">
        <v>100</v>
      </c>
      <c r="F21" s="21">
        <f t="shared" si="0"/>
        <v>35.842293906810035</v>
      </c>
      <c r="G21" s="19">
        <f t="shared" si="11"/>
        <v>148</v>
      </c>
      <c r="H21" s="21">
        <f t="shared" si="12"/>
        <v>20.670666666666669</v>
      </c>
      <c r="I21" s="19">
        <f>A21-A20</f>
        <v>6</v>
      </c>
      <c r="J21" s="27">
        <f t="shared" si="10"/>
        <v>24.666666666666668</v>
      </c>
      <c r="K21" s="23">
        <f t="shared" si="13"/>
        <v>1610</v>
      </c>
      <c r="L21" s="20"/>
      <c r="M21" s="20"/>
      <c r="N21" s="25"/>
    </row>
    <row r="22" spans="1:14" x14ac:dyDescent="0.25">
      <c r="A22" s="11">
        <v>43188</v>
      </c>
      <c r="B22" s="12">
        <v>5081</v>
      </c>
      <c r="C22" s="30" t="s">
        <v>6</v>
      </c>
      <c r="D22" s="14">
        <v>2.69</v>
      </c>
      <c r="E22" s="15">
        <v>50</v>
      </c>
      <c r="F22" s="14">
        <f t="shared" si="0"/>
        <v>18.587360594795541</v>
      </c>
      <c r="G22" s="12">
        <f t="shared" si="11"/>
        <v>302</v>
      </c>
      <c r="H22" s="14">
        <f t="shared" si="12"/>
        <v>8.4258000000000006</v>
      </c>
      <c r="I22" s="12">
        <f t="shared" ref="I22" si="14">A22-A21</f>
        <v>10</v>
      </c>
      <c r="J22" s="31">
        <f t="shared" si="10"/>
        <v>30.2</v>
      </c>
      <c r="K22" s="16">
        <f t="shared" si="13"/>
        <v>1660</v>
      </c>
      <c r="L22" s="15">
        <f>SUM(E19:E22)</f>
        <v>250</v>
      </c>
      <c r="M22" s="12">
        <f>SUM(G19:G22)</f>
        <v>888</v>
      </c>
      <c r="N22" s="39">
        <f>L22/M22</f>
        <v>0.28153153153153154</v>
      </c>
    </row>
    <row r="23" spans="1:14" x14ac:dyDescent="0.25">
      <c r="A23" s="3">
        <v>43195</v>
      </c>
      <c r="B23" s="34">
        <v>5246</v>
      </c>
      <c r="C23" s="29" t="s">
        <v>6</v>
      </c>
      <c r="D23" s="35">
        <v>2.69</v>
      </c>
      <c r="E23" s="36">
        <v>70</v>
      </c>
      <c r="F23" s="35">
        <f t="shared" si="0"/>
        <v>26.022304832713754</v>
      </c>
      <c r="G23" s="4">
        <f t="shared" si="11"/>
        <v>165</v>
      </c>
      <c r="H23" s="6">
        <f t="shared" si="12"/>
        <v>8.8769999999999989</v>
      </c>
      <c r="I23" s="4">
        <f>A23-A22</f>
        <v>7</v>
      </c>
      <c r="J23" s="35">
        <f t="shared" si="10"/>
        <v>23.571428571428573</v>
      </c>
      <c r="K23" s="8">
        <f t="shared" ref="K23:K28" si="15">K22+E23</f>
        <v>1730</v>
      </c>
      <c r="L23" s="5"/>
      <c r="M23" s="5"/>
      <c r="N23" s="25"/>
    </row>
    <row r="24" spans="1:14" x14ac:dyDescent="0.25">
      <c r="A24" s="18">
        <v>43205</v>
      </c>
      <c r="B24" s="32">
        <v>5487</v>
      </c>
      <c r="C24" s="28" t="s">
        <v>6</v>
      </c>
      <c r="D24" s="27">
        <v>2.59</v>
      </c>
      <c r="E24" s="33">
        <v>30</v>
      </c>
      <c r="F24" s="27">
        <f t="shared" si="0"/>
        <v>11.583011583011583</v>
      </c>
      <c r="G24" s="19">
        <f t="shared" si="11"/>
        <v>241</v>
      </c>
      <c r="H24" s="21">
        <f t="shared" si="12"/>
        <v>9.2612857142857141</v>
      </c>
      <c r="I24" s="19">
        <f>A24-A23</f>
        <v>10</v>
      </c>
      <c r="J24" s="27">
        <f t="shared" si="10"/>
        <v>24.1</v>
      </c>
      <c r="K24" s="23">
        <f t="shared" si="15"/>
        <v>1760</v>
      </c>
      <c r="L24" s="20"/>
      <c r="M24" s="20"/>
      <c r="N24" s="25"/>
    </row>
    <row r="25" spans="1:14" x14ac:dyDescent="0.25">
      <c r="A25" s="18">
        <v>43210</v>
      </c>
      <c r="B25" s="32">
        <v>5619</v>
      </c>
      <c r="C25" s="28" t="s">
        <v>7</v>
      </c>
      <c r="D25" s="27">
        <v>4.1900000000000004</v>
      </c>
      <c r="E25" s="33">
        <v>100</v>
      </c>
      <c r="F25" s="27">
        <f t="shared" si="0"/>
        <v>23.866348448687347</v>
      </c>
      <c r="G25" s="19">
        <f>B25-B24</f>
        <v>132</v>
      </c>
      <c r="H25" s="21">
        <f t="shared" si="12"/>
        <v>11.396000000000001</v>
      </c>
      <c r="I25" s="19">
        <f t="shared" ref="I25:I52" si="16">A25-A24</f>
        <v>5</v>
      </c>
      <c r="J25" s="27">
        <f t="shared" si="10"/>
        <v>26.4</v>
      </c>
      <c r="K25" s="23">
        <f t="shared" si="15"/>
        <v>1860</v>
      </c>
      <c r="L25" s="20"/>
      <c r="M25" s="20"/>
      <c r="N25" s="25"/>
    </row>
    <row r="26" spans="1:14" x14ac:dyDescent="0.25">
      <c r="A26" s="11">
        <v>43218</v>
      </c>
      <c r="B26" s="37">
        <v>5884</v>
      </c>
      <c r="C26" s="30" t="s">
        <v>6</v>
      </c>
      <c r="D26" s="13">
        <v>2.59</v>
      </c>
      <c r="E26" s="38">
        <v>50</v>
      </c>
      <c r="F26" s="31">
        <f t="shared" si="0"/>
        <v>19.305019305019307</v>
      </c>
      <c r="G26" s="12">
        <f t="shared" si="11"/>
        <v>265</v>
      </c>
      <c r="H26" s="14">
        <f t="shared" si="12"/>
        <v>11.103500000000002</v>
      </c>
      <c r="I26" s="12">
        <f>A26-A25</f>
        <v>8</v>
      </c>
      <c r="J26" s="31">
        <f t="shared" si="10"/>
        <v>33.125</v>
      </c>
      <c r="K26" s="16">
        <f t="shared" si="15"/>
        <v>1910</v>
      </c>
      <c r="L26" s="15">
        <f>SUM(E23:E26)</f>
        <v>250</v>
      </c>
      <c r="M26" s="12">
        <f>SUM(G23:G26)</f>
        <v>803</v>
      </c>
      <c r="N26" s="39">
        <f>L26/M26</f>
        <v>0.31133250311332505</v>
      </c>
    </row>
    <row r="27" spans="1:14" x14ac:dyDescent="0.25">
      <c r="A27" s="3">
        <v>43225</v>
      </c>
      <c r="B27" s="34">
        <v>6077</v>
      </c>
      <c r="C27" s="29" t="s">
        <v>6</v>
      </c>
      <c r="D27" s="35">
        <v>2.59</v>
      </c>
      <c r="E27" s="36">
        <v>70</v>
      </c>
      <c r="F27" s="35">
        <f t="shared" si="0"/>
        <v>27.027027027027028</v>
      </c>
      <c r="G27" s="4">
        <f t="shared" ref="G27:G34" si="17">B27-B26</f>
        <v>193</v>
      </c>
      <c r="H27" s="6">
        <f t="shared" si="12"/>
        <v>9.997399999999999</v>
      </c>
      <c r="I27" s="4">
        <f t="shared" si="16"/>
        <v>7</v>
      </c>
      <c r="J27" s="35">
        <f t="shared" si="10"/>
        <v>27.571428571428573</v>
      </c>
      <c r="K27" s="8">
        <f t="shared" si="15"/>
        <v>1980</v>
      </c>
      <c r="L27" s="5"/>
      <c r="M27" s="5"/>
      <c r="N27" s="10"/>
    </row>
    <row r="28" spans="1:14" x14ac:dyDescent="0.25">
      <c r="A28" s="18">
        <v>43234</v>
      </c>
      <c r="B28" s="32">
        <v>6306</v>
      </c>
      <c r="C28" s="28" t="s">
        <v>6</v>
      </c>
      <c r="D28" s="27">
        <v>2.4900000000000002</v>
      </c>
      <c r="E28" s="33">
        <v>70</v>
      </c>
      <c r="F28" s="27">
        <f t="shared" si="0"/>
        <v>28.112449799196785</v>
      </c>
      <c r="G28" s="19">
        <f t="shared" si="17"/>
        <v>229</v>
      </c>
      <c r="H28" s="21">
        <f t="shared" si="12"/>
        <v>8.472999999999999</v>
      </c>
      <c r="I28" s="19">
        <f t="shared" si="16"/>
        <v>9</v>
      </c>
      <c r="J28" s="27">
        <f t="shared" si="10"/>
        <v>25.444444444444443</v>
      </c>
      <c r="K28" s="23">
        <f t="shared" si="15"/>
        <v>2050</v>
      </c>
      <c r="L28" s="20"/>
      <c r="M28" s="20"/>
      <c r="N28" s="25"/>
    </row>
    <row r="29" spans="1:14" x14ac:dyDescent="0.25">
      <c r="A29" s="18">
        <v>43238</v>
      </c>
      <c r="B29" s="32">
        <v>6408</v>
      </c>
      <c r="C29" s="28" t="s">
        <v>6</v>
      </c>
      <c r="D29" s="27">
        <v>2.4900000000000002</v>
      </c>
      <c r="E29" s="33">
        <v>50</v>
      </c>
      <c r="F29" s="27">
        <f t="shared" si="0"/>
        <v>20.08032128514056</v>
      </c>
      <c r="G29" s="19">
        <f t="shared" si="17"/>
        <v>102</v>
      </c>
      <c r="H29" s="21">
        <f t="shared" si="12"/>
        <v>3.6282857142857146</v>
      </c>
      <c r="I29" s="19">
        <f t="shared" si="16"/>
        <v>4</v>
      </c>
      <c r="J29" s="27">
        <f t="shared" si="10"/>
        <v>25.5</v>
      </c>
      <c r="K29" s="23">
        <f t="shared" ref="K29:K34" si="18">K28+E29</f>
        <v>2100</v>
      </c>
      <c r="L29" s="20"/>
      <c r="M29" s="20"/>
      <c r="N29" s="25"/>
    </row>
    <row r="30" spans="1:14" x14ac:dyDescent="0.25">
      <c r="A30" s="18">
        <v>43246</v>
      </c>
      <c r="B30" s="32">
        <v>6789</v>
      </c>
      <c r="C30" s="28" t="s">
        <v>6</v>
      </c>
      <c r="D30" s="27">
        <v>3</v>
      </c>
      <c r="E30" s="33">
        <v>60</v>
      </c>
      <c r="F30" s="27">
        <f t="shared" si="0"/>
        <v>20</v>
      </c>
      <c r="G30" s="19">
        <f t="shared" si="17"/>
        <v>381</v>
      </c>
      <c r="H30" s="21">
        <f t="shared" si="12"/>
        <v>18.973800000000001</v>
      </c>
      <c r="I30" s="19">
        <f t="shared" si="16"/>
        <v>8</v>
      </c>
      <c r="J30" s="27">
        <f t="shared" si="10"/>
        <v>47.625</v>
      </c>
      <c r="K30" s="23">
        <f t="shared" si="18"/>
        <v>2160</v>
      </c>
      <c r="L30" s="20"/>
      <c r="M30" s="20"/>
      <c r="N30" s="25"/>
    </row>
    <row r="31" spans="1:14" x14ac:dyDescent="0.25">
      <c r="A31" s="11">
        <v>43251</v>
      </c>
      <c r="B31" s="37">
        <v>6854</v>
      </c>
      <c r="C31" s="30" t="s">
        <v>6</v>
      </c>
      <c r="D31" s="31">
        <v>2.79</v>
      </c>
      <c r="E31" s="38">
        <v>114.76</v>
      </c>
      <c r="F31" s="31">
        <f t="shared" si="0"/>
        <v>41.132616487455195</v>
      </c>
      <c r="G31" s="12">
        <f t="shared" si="17"/>
        <v>65</v>
      </c>
      <c r="H31" s="14">
        <f t="shared" si="12"/>
        <v>3.25</v>
      </c>
      <c r="I31" s="12">
        <f t="shared" si="16"/>
        <v>5</v>
      </c>
      <c r="J31" s="31">
        <f t="shared" si="10"/>
        <v>13</v>
      </c>
      <c r="K31" s="16">
        <f t="shared" si="18"/>
        <v>2274.7600000000002</v>
      </c>
      <c r="L31" s="15">
        <f>SUM(E27:E31)</f>
        <v>364.76</v>
      </c>
      <c r="M31" s="12">
        <f>SUM(G27:G31)</f>
        <v>970</v>
      </c>
      <c r="N31" s="40">
        <f>L31/M31</f>
        <v>0.37604123711340204</v>
      </c>
    </row>
    <row r="32" spans="1:14" x14ac:dyDescent="0.25">
      <c r="A32" s="3">
        <v>43271</v>
      </c>
      <c r="B32" s="34">
        <v>7312</v>
      </c>
      <c r="C32" s="29" t="s">
        <v>7</v>
      </c>
      <c r="D32" s="35">
        <v>4.59</v>
      </c>
      <c r="E32" s="36">
        <v>100</v>
      </c>
      <c r="F32" s="35">
        <f t="shared" si="0"/>
        <v>21.786492374727668</v>
      </c>
      <c r="G32" s="4">
        <f t="shared" si="17"/>
        <v>458</v>
      </c>
      <c r="H32" s="6">
        <f t="shared" si="12"/>
        <v>11.134715928895085</v>
      </c>
      <c r="I32" s="4">
        <f t="shared" si="16"/>
        <v>20</v>
      </c>
      <c r="J32" s="35">
        <f t="shared" si="10"/>
        <v>22.9</v>
      </c>
      <c r="K32" s="8">
        <f t="shared" si="18"/>
        <v>2374.7600000000002</v>
      </c>
      <c r="L32" s="5"/>
      <c r="M32" s="5"/>
      <c r="N32" s="10"/>
    </row>
    <row r="33" spans="1:14" x14ac:dyDescent="0.25">
      <c r="A33" s="11">
        <v>43280</v>
      </c>
      <c r="B33" s="37">
        <v>7555</v>
      </c>
      <c r="C33" s="30" t="s">
        <v>7</v>
      </c>
      <c r="D33" s="31">
        <v>4.49</v>
      </c>
      <c r="E33" s="38">
        <v>100</v>
      </c>
      <c r="F33" s="31">
        <f t="shared" si="0"/>
        <v>22.271714922048996</v>
      </c>
      <c r="G33" s="12">
        <f>B33-B32</f>
        <v>243</v>
      </c>
      <c r="H33" s="31">
        <f>G33/F32</f>
        <v>11.153700000000001</v>
      </c>
      <c r="I33" s="37">
        <f>A33-A32</f>
        <v>9</v>
      </c>
      <c r="J33" s="31">
        <f t="shared" si="10"/>
        <v>27</v>
      </c>
      <c r="K33" s="16">
        <f t="shared" si="18"/>
        <v>2474.7600000000002</v>
      </c>
      <c r="L33" s="15">
        <f>SUM(E32:E33)</f>
        <v>200</v>
      </c>
      <c r="M33" s="12">
        <f>SUM(G32:G33)</f>
        <v>701</v>
      </c>
      <c r="N33" s="40">
        <f>L33/M33</f>
        <v>0.28530670470756064</v>
      </c>
    </row>
    <row r="34" spans="1:14" x14ac:dyDescent="0.25">
      <c r="A34" s="3">
        <v>43287</v>
      </c>
      <c r="B34" s="34">
        <v>7862</v>
      </c>
      <c r="C34" s="29" t="s">
        <v>7</v>
      </c>
      <c r="D34" s="35">
        <v>4.49</v>
      </c>
      <c r="E34" s="36">
        <v>100</v>
      </c>
      <c r="F34" s="35">
        <f t="shared" si="0"/>
        <v>22.271714922048996</v>
      </c>
      <c r="G34" s="4">
        <f t="shared" si="17"/>
        <v>307</v>
      </c>
      <c r="H34" s="6">
        <f t="shared" si="12"/>
        <v>13.7843</v>
      </c>
      <c r="I34" s="4">
        <f t="shared" si="16"/>
        <v>7</v>
      </c>
      <c r="J34" s="35">
        <f t="shared" si="10"/>
        <v>43.857142857142854</v>
      </c>
      <c r="K34" s="8">
        <f t="shared" si="18"/>
        <v>2574.7600000000002</v>
      </c>
      <c r="L34" s="5"/>
      <c r="M34" s="5"/>
      <c r="N34" s="10"/>
    </row>
    <row r="35" spans="1:14" x14ac:dyDescent="0.25">
      <c r="A35" s="18">
        <v>43294</v>
      </c>
      <c r="B35" s="32">
        <v>8133</v>
      </c>
      <c r="C35" s="28" t="s">
        <v>7</v>
      </c>
      <c r="D35" s="27">
        <v>4.49</v>
      </c>
      <c r="E35" s="33">
        <v>100</v>
      </c>
      <c r="F35" s="27">
        <f t="shared" si="0"/>
        <v>22.271714922048996</v>
      </c>
      <c r="G35" s="19">
        <f t="shared" ref="G35:G64" si="19">B35-B34</f>
        <v>271</v>
      </c>
      <c r="H35" s="21">
        <f t="shared" si="12"/>
        <v>12.167900000000001</v>
      </c>
      <c r="I35" s="19">
        <f t="shared" si="16"/>
        <v>7</v>
      </c>
      <c r="J35" s="27">
        <f t="shared" si="10"/>
        <v>38.714285714285715</v>
      </c>
      <c r="K35" s="23">
        <f t="shared" ref="K35:K40" si="20">K34+E35</f>
        <v>2674.76</v>
      </c>
      <c r="L35" s="20"/>
      <c r="M35" s="20"/>
      <c r="N35" s="25"/>
    </row>
    <row r="36" spans="1:14" x14ac:dyDescent="0.25">
      <c r="A36" s="41">
        <v>43300</v>
      </c>
      <c r="B36" s="32">
        <v>8421</v>
      </c>
      <c r="C36" s="28" t="s">
        <v>7</v>
      </c>
      <c r="D36" s="27">
        <v>4.3899999999999997</v>
      </c>
      <c r="E36" s="33">
        <v>70</v>
      </c>
      <c r="F36" s="27">
        <f t="shared" si="0"/>
        <v>15.945330296127564</v>
      </c>
      <c r="G36" s="19">
        <f t="shared" si="19"/>
        <v>288</v>
      </c>
      <c r="H36" s="21">
        <f t="shared" si="12"/>
        <v>12.9312</v>
      </c>
      <c r="I36" s="19">
        <f t="shared" si="16"/>
        <v>6</v>
      </c>
      <c r="J36" s="27">
        <f t="shared" si="10"/>
        <v>48</v>
      </c>
      <c r="K36" s="23">
        <f t="shared" si="20"/>
        <v>2744.76</v>
      </c>
      <c r="L36" s="20"/>
      <c r="M36" s="20"/>
      <c r="N36" s="25"/>
    </row>
    <row r="37" spans="1:14" x14ac:dyDescent="0.25">
      <c r="A37" s="11">
        <v>43311</v>
      </c>
      <c r="B37" s="37">
        <v>8799</v>
      </c>
      <c r="C37" s="30" t="s">
        <v>6</v>
      </c>
      <c r="D37" s="31">
        <v>2.39</v>
      </c>
      <c r="E37" s="38">
        <v>124.38</v>
      </c>
      <c r="F37" s="31">
        <f t="shared" si="0"/>
        <v>52.041841004184093</v>
      </c>
      <c r="G37" s="12">
        <f t="shared" si="19"/>
        <v>378</v>
      </c>
      <c r="H37" s="14">
        <f t="shared" si="12"/>
        <v>23.706</v>
      </c>
      <c r="I37" s="12">
        <f t="shared" si="16"/>
        <v>11</v>
      </c>
      <c r="J37" s="31">
        <f t="shared" si="10"/>
        <v>34.363636363636367</v>
      </c>
      <c r="K37" s="16">
        <f t="shared" si="20"/>
        <v>2869.1400000000003</v>
      </c>
      <c r="L37" s="15">
        <f>SUM(E34:E37)</f>
        <v>394.38</v>
      </c>
      <c r="M37" s="12">
        <f>SUM(G34:G37)</f>
        <v>1244</v>
      </c>
      <c r="N37" s="40">
        <f>L37/M37</f>
        <v>0.31702572347266883</v>
      </c>
    </row>
    <row r="38" spans="1:14" x14ac:dyDescent="0.25">
      <c r="A38" s="3">
        <v>43328</v>
      </c>
      <c r="B38" s="34">
        <v>9375</v>
      </c>
      <c r="C38" s="29" t="s">
        <v>6</v>
      </c>
      <c r="D38" s="35">
        <v>2.39</v>
      </c>
      <c r="E38" s="36">
        <v>100</v>
      </c>
      <c r="F38" s="35">
        <f t="shared" si="0"/>
        <v>41.841004184100413</v>
      </c>
      <c r="G38" s="4">
        <f t="shared" si="19"/>
        <v>576</v>
      </c>
      <c r="H38" s="6">
        <f t="shared" si="12"/>
        <v>11.068017366136036</v>
      </c>
      <c r="I38" s="4">
        <f t="shared" si="16"/>
        <v>17</v>
      </c>
      <c r="J38" s="35">
        <f t="shared" si="10"/>
        <v>33.882352941176471</v>
      </c>
      <c r="K38" s="8">
        <f t="shared" si="20"/>
        <v>2969.1400000000003</v>
      </c>
      <c r="L38" s="5"/>
      <c r="M38" s="5"/>
      <c r="N38" s="10"/>
    </row>
    <row r="39" spans="1:14" x14ac:dyDescent="0.25">
      <c r="A39" s="11">
        <v>43342</v>
      </c>
      <c r="B39" s="37">
        <v>9810</v>
      </c>
      <c r="C39" s="30" t="s">
        <v>6</v>
      </c>
      <c r="D39" s="31">
        <v>2.29</v>
      </c>
      <c r="E39" s="38">
        <v>100</v>
      </c>
      <c r="F39" s="31">
        <f t="shared" si="0"/>
        <v>43.668122270742359</v>
      </c>
      <c r="G39" s="12">
        <f t="shared" si="19"/>
        <v>435</v>
      </c>
      <c r="H39" s="14">
        <f t="shared" si="12"/>
        <v>10.396500000000001</v>
      </c>
      <c r="I39" s="12">
        <f t="shared" si="16"/>
        <v>14</v>
      </c>
      <c r="J39" s="31">
        <f t="shared" si="10"/>
        <v>31.071428571428573</v>
      </c>
      <c r="K39" s="16">
        <f t="shared" si="20"/>
        <v>3069.1400000000003</v>
      </c>
      <c r="L39" s="15">
        <f>SUM(E38:E39)</f>
        <v>200</v>
      </c>
      <c r="M39" s="12">
        <f>SUM(G38:G39)</f>
        <v>1011</v>
      </c>
      <c r="N39" s="40">
        <f>L39/M39</f>
        <v>0.19782393669634027</v>
      </c>
    </row>
    <row r="40" spans="1:14" x14ac:dyDescent="0.25">
      <c r="A40" s="3">
        <v>43353</v>
      </c>
      <c r="B40" s="34">
        <v>10119</v>
      </c>
      <c r="C40" s="29" t="s">
        <v>6</v>
      </c>
      <c r="D40" s="35">
        <v>2.59</v>
      </c>
      <c r="E40" s="36">
        <v>95.9</v>
      </c>
      <c r="F40" s="35">
        <f t="shared" si="0"/>
        <v>37.027027027027032</v>
      </c>
      <c r="G40" s="4">
        <f t="shared" si="19"/>
        <v>309</v>
      </c>
      <c r="H40" s="6">
        <f t="shared" si="12"/>
        <v>7.0761000000000003</v>
      </c>
      <c r="I40" s="4">
        <f t="shared" si="16"/>
        <v>11</v>
      </c>
      <c r="J40" s="35">
        <f t="shared" si="10"/>
        <v>28.09090909090909</v>
      </c>
      <c r="K40" s="8">
        <f t="shared" si="20"/>
        <v>3165.0400000000004</v>
      </c>
      <c r="L40" s="5"/>
      <c r="M40" s="5"/>
      <c r="N40" s="10"/>
    </row>
    <row r="41" spans="1:14" x14ac:dyDescent="0.25">
      <c r="A41" s="11">
        <v>43367</v>
      </c>
      <c r="B41" s="37">
        <v>10522</v>
      </c>
      <c r="C41" s="30" t="s">
        <v>6</v>
      </c>
      <c r="D41" s="31">
        <v>2.4900000000000002</v>
      </c>
      <c r="E41" s="38">
        <v>100</v>
      </c>
      <c r="F41" s="31">
        <f t="shared" si="0"/>
        <v>40.160642570281119</v>
      </c>
      <c r="G41" s="12">
        <f>B41-B40</f>
        <v>403</v>
      </c>
      <c r="H41" s="14">
        <f t="shared" si="12"/>
        <v>10.883941605839414</v>
      </c>
      <c r="I41" s="37">
        <f>A41-A40</f>
        <v>14</v>
      </c>
      <c r="J41" s="31">
        <f t="shared" ref="J41:J52" si="21">G41/I41</f>
        <v>28.785714285714285</v>
      </c>
      <c r="K41" s="16">
        <f t="shared" ref="K41:K46" si="22">K40+E41</f>
        <v>3265.0400000000004</v>
      </c>
      <c r="L41" s="15">
        <f>SUM(E40:E41)</f>
        <v>195.9</v>
      </c>
      <c r="M41" s="12">
        <f>SUM(G40:G41)</f>
        <v>712</v>
      </c>
      <c r="N41" s="40">
        <f>L41/M41</f>
        <v>0.27514044943820226</v>
      </c>
    </row>
    <row r="42" spans="1:14" x14ac:dyDescent="0.25">
      <c r="A42" s="3">
        <v>43382</v>
      </c>
      <c r="B42" s="34">
        <v>10893</v>
      </c>
      <c r="C42" s="29" t="s">
        <v>6</v>
      </c>
      <c r="D42" s="35">
        <v>2.69</v>
      </c>
      <c r="E42" s="36">
        <v>100</v>
      </c>
      <c r="F42" s="35">
        <f t="shared" si="0"/>
        <v>37.174721189591082</v>
      </c>
      <c r="G42" s="4">
        <f t="shared" si="19"/>
        <v>371</v>
      </c>
      <c r="H42" s="6">
        <f t="shared" si="12"/>
        <v>9.2379000000000016</v>
      </c>
      <c r="I42" s="4">
        <f t="shared" si="16"/>
        <v>15</v>
      </c>
      <c r="J42" s="35">
        <f t="shared" si="21"/>
        <v>24.733333333333334</v>
      </c>
      <c r="K42" s="8">
        <f t="shared" si="22"/>
        <v>3365.0400000000004</v>
      </c>
      <c r="L42" s="5"/>
      <c r="M42" s="5"/>
      <c r="N42" s="10"/>
    </row>
    <row r="43" spans="1:14" x14ac:dyDescent="0.25">
      <c r="A43" s="11">
        <v>43395</v>
      </c>
      <c r="B43" s="37">
        <v>11211</v>
      </c>
      <c r="C43" s="30" t="s">
        <v>6</v>
      </c>
      <c r="D43" s="31">
        <v>2.79</v>
      </c>
      <c r="E43" s="38">
        <v>100</v>
      </c>
      <c r="F43" s="31">
        <f t="shared" si="0"/>
        <v>35.842293906810035</v>
      </c>
      <c r="G43" s="12">
        <f>B43-B42</f>
        <v>318</v>
      </c>
      <c r="H43" s="14">
        <f t="shared" si="12"/>
        <v>8.5541999999999998</v>
      </c>
      <c r="I43" s="37">
        <f>A43-A42</f>
        <v>13</v>
      </c>
      <c r="J43" s="31">
        <f t="shared" si="21"/>
        <v>24.46153846153846</v>
      </c>
      <c r="K43" s="16">
        <f t="shared" si="22"/>
        <v>3465.0400000000004</v>
      </c>
      <c r="L43" s="15">
        <f>SUM(E42:E43)</f>
        <v>200</v>
      </c>
      <c r="M43" s="12">
        <f>SUM(G42:G43)</f>
        <v>689</v>
      </c>
      <c r="N43" s="39">
        <f>L43/M43</f>
        <v>0.29027576197387517</v>
      </c>
    </row>
    <row r="44" spans="1:14" x14ac:dyDescent="0.25">
      <c r="A44" s="3">
        <v>43405</v>
      </c>
      <c r="B44" s="34">
        <v>11474</v>
      </c>
      <c r="C44" s="29" t="s">
        <v>6</v>
      </c>
      <c r="D44" s="35">
        <v>2.79</v>
      </c>
      <c r="E44" s="36">
        <v>100</v>
      </c>
      <c r="F44" s="35">
        <f t="shared" si="0"/>
        <v>35.842293906810035</v>
      </c>
      <c r="G44" s="4">
        <f t="shared" si="19"/>
        <v>263</v>
      </c>
      <c r="H44" s="6">
        <f t="shared" si="12"/>
        <v>7.3376999999999999</v>
      </c>
      <c r="I44" s="4">
        <f t="shared" si="16"/>
        <v>10</v>
      </c>
      <c r="J44" s="35">
        <f t="shared" si="21"/>
        <v>26.3</v>
      </c>
      <c r="K44" s="8">
        <f t="shared" si="22"/>
        <v>3565.0400000000004</v>
      </c>
      <c r="L44" s="5"/>
      <c r="M44" s="5"/>
      <c r="N44" s="10"/>
    </row>
    <row r="45" spans="1:14" x14ac:dyDescent="0.25">
      <c r="A45" s="18">
        <v>43417</v>
      </c>
      <c r="B45" s="32">
        <v>11779</v>
      </c>
      <c r="C45" s="28" t="s">
        <v>6</v>
      </c>
      <c r="D45" s="27">
        <v>2.79</v>
      </c>
      <c r="E45" s="33">
        <v>70</v>
      </c>
      <c r="F45" s="27">
        <f t="shared" si="0"/>
        <v>25.089605734767026</v>
      </c>
      <c r="G45" s="19">
        <f>B45-B44</f>
        <v>305</v>
      </c>
      <c r="H45" s="21">
        <f t="shared" si="12"/>
        <v>8.509500000000001</v>
      </c>
      <c r="I45" s="32">
        <f>A45-A44</f>
        <v>12</v>
      </c>
      <c r="J45" s="27">
        <f t="shared" si="21"/>
        <v>25.416666666666668</v>
      </c>
      <c r="K45" s="23">
        <f t="shared" si="22"/>
        <v>3635.0400000000004</v>
      </c>
      <c r="L45" s="20"/>
      <c r="M45" s="20"/>
      <c r="N45" s="25"/>
    </row>
    <row r="46" spans="1:14" x14ac:dyDescent="0.25">
      <c r="A46" s="11">
        <v>43430</v>
      </c>
      <c r="B46" s="37">
        <v>12045</v>
      </c>
      <c r="C46" s="30" t="s">
        <v>6</v>
      </c>
      <c r="D46" s="31">
        <v>2.69</v>
      </c>
      <c r="E46" s="38">
        <v>100</v>
      </c>
      <c r="F46" s="31">
        <f t="shared" si="0"/>
        <v>37.174721189591082</v>
      </c>
      <c r="G46" s="12">
        <f t="shared" si="19"/>
        <v>266</v>
      </c>
      <c r="H46" s="14">
        <f t="shared" si="12"/>
        <v>10.601999999999999</v>
      </c>
      <c r="I46" s="12">
        <f t="shared" si="16"/>
        <v>13</v>
      </c>
      <c r="J46" s="31">
        <f t="shared" si="21"/>
        <v>20.46153846153846</v>
      </c>
      <c r="K46" s="16">
        <f t="shared" si="22"/>
        <v>3735.0400000000004</v>
      </c>
      <c r="L46" s="15">
        <f>SUM(E44:E46)</f>
        <v>270</v>
      </c>
      <c r="M46" s="12">
        <f>SUM(G44:G46)</f>
        <v>834</v>
      </c>
      <c r="N46" s="40">
        <f>L46/M46</f>
        <v>0.32374100719424459</v>
      </c>
    </row>
    <row r="47" spans="1:14" x14ac:dyDescent="0.25">
      <c r="A47" s="3">
        <v>43441</v>
      </c>
      <c r="B47" s="34">
        <v>12344</v>
      </c>
      <c r="C47" s="29" t="s">
        <v>6</v>
      </c>
      <c r="D47" s="35">
        <v>2.59</v>
      </c>
      <c r="E47" s="36">
        <v>50</v>
      </c>
      <c r="F47" s="35">
        <f t="shared" si="0"/>
        <v>19.305019305019307</v>
      </c>
      <c r="G47" s="4">
        <f>B47-B46</f>
        <v>299</v>
      </c>
      <c r="H47" s="6">
        <f t="shared" si="12"/>
        <v>8.043099999999999</v>
      </c>
      <c r="I47" s="34">
        <f>A47-A46</f>
        <v>11</v>
      </c>
      <c r="J47" s="35">
        <f t="shared" si="21"/>
        <v>27.181818181818183</v>
      </c>
      <c r="K47" s="8">
        <f t="shared" ref="K47:K52" si="23">K46+E47</f>
        <v>3785.0400000000004</v>
      </c>
      <c r="L47" s="5"/>
      <c r="M47" s="5"/>
      <c r="N47" s="10"/>
    </row>
    <row r="48" spans="1:14" x14ac:dyDescent="0.25">
      <c r="A48" s="18">
        <v>43448</v>
      </c>
      <c r="B48" s="32">
        <v>12532</v>
      </c>
      <c r="C48" s="28" t="s">
        <v>6</v>
      </c>
      <c r="D48" s="27">
        <v>2.59</v>
      </c>
      <c r="E48" s="33">
        <v>100</v>
      </c>
      <c r="F48" s="27">
        <f t="shared" si="0"/>
        <v>38.610038610038615</v>
      </c>
      <c r="G48" s="19">
        <f t="shared" si="19"/>
        <v>188</v>
      </c>
      <c r="H48" s="21">
        <f t="shared" si="12"/>
        <v>9.7383999999999986</v>
      </c>
      <c r="I48" s="19">
        <f t="shared" si="16"/>
        <v>7</v>
      </c>
      <c r="J48" s="27">
        <f t="shared" si="21"/>
        <v>26.857142857142858</v>
      </c>
      <c r="K48" s="23">
        <f t="shared" si="23"/>
        <v>3885.0400000000004</v>
      </c>
      <c r="L48" s="20"/>
      <c r="M48" s="20"/>
      <c r="N48" s="25"/>
    </row>
    <row r="49" spans="1:14" x14ac:dyDescent="0.25">
      <c r="A49" s="11">
        <v>43460</v>
      </c>
      <c r="B49" s="37">
        <v>12836</v>
      </c>
      <c r="C49" s="30" t="s">
        <v>7</v>
      </c>
      <c r="D49" s="31">
        <v>4.1900000000000004</v>
      </c>
      <c r="E49" s="38">
        <v>150</v>
      </c>
      <c r="F49" s="31">
        <f t="shared" si="0"/>
        <v>35.799522673031021</v>
      </c>
      <c r="G49" s="12">
        <f>B49-B48</f>
        <v>304</v>
      </c>
      <c r="H49" s="14">
        <f t="shared" si="12"/>
        <v>7.8735999999999988</v>
      </c>
      <c r="I49" s="37">
        <f>A49-A48</f>
        <v>12</v>
      </c>
      <c r="J49" s="31">
        <f t="shared" si="21"/>
        <v>25.333333333333332</v>
      </c>
      <c r="K49" s="16">
        <f t="shared" si="23"/>
        <v>4035.0400000000004</v>
      </c>
      <c r="L49" s="15">
        <f>SUM(E47:E49)</f>
        <v>300</v>
      </c>
      <c r="M49" s="12">
        <f>SUM(G47:G49)</f>
        <v>791</v>
      </c>
      <c r="N49" s="40">
        <f>L49/M49</f>
        <v>0.37926675094816686</v>
      </c>
    </row>
    <row r="50" spans="1:14" x14ac:dyDescent="0.25">
      <c r="A50" s="3">
        <v>43475</v>
      </c>
      <c r="B50" s="34">
        <v>13188</v>
      </c>
      <c r="C50" s="29" t="s">
        <v>7</v>
      </c>
      <c r="D50" s="35">
        <v>4.1900000000000004</v>
      </c>
      <c r="E50" s="36">
        <v>120</v>
      </c>
      <c r="F50" s="35">
        <f t="shared" si="0"/>
        <v>28.639618138424819</v>
      </c>
      <c r="G50" s="4">
        <f t="shared" si="19"/>
        <v>352</v>
      </c>
      <c r="H50" s="6">
        <f t="shared" si="12"/>
        <v>9.832533333333334</v>
      </c>
      <c r="I50" s="4">
        <f t="shared" si="16"/>
        <v>15</v>
      </c>
      <c r="J50" s="35">
        <f t="shared" si="21"/>
        <v>23.466666666666665</v>
      </c>
      <c r="K50" s="8">
        <f t="shared" si="23"/>
        <v>4155.0400000000009</v>
      </c>
      <c r="L50" s="5"/>
      <c r="M50" s="5"/>
      <c r="N50" s="10"/>
    </row>
    <row r="51" spans="1:14" x14ac:dyDescent="0.25">
      <c r="A51" s="11">
        <v>43488</v>
      </c>
      <c r="B51" s="37">
        <v>13635</v>
      </c>
      <c r="C51" s="30" t="s">
        <v>7</v>
      </c>
      <c r="D51" s="31">
        <v>4.1900000000000004</v>
      </c>
      <c r="E51" s="38">
        <v>100</v>
      </c>
      <c r="F51" s="31">
        <f t="shared" si="0"/>
        <v>23.866348448687347</v>
      </c>
      <c r="G51" s="12">
        <f>B51-B50</f>
        <v>447</v>
      </c>
      <c r="H51" s="14">
        <f t="shared" si="12"/>
        <v>15.607750000000001</v>
      </c>
      <c r="I51" s="37">
        <f>A51-A50</f>
        <v>13</v>
      </c>
      <c r="J51" s="31">
        <f t="shared" si="21"/>
        <v>34.384615384615387</v>
      </c>
      <c r="K51" s="16">
        <f t="shared" si="23"/>
        <v>4255.0400000000009</v>
      </c>
      <c r="L51" s="15">
        <f>E51+E50</f>
        <v>220</v>
      </c>
      <c r="M51" s="12">
        <f>SUM(G50:G51)</f>
        <v>799</v>
      </c>
      <c r="N51" s="39">
        <f>L51/M51</f>
        <v>0.27534418022528162</v>
      </c>
    </row>
    <row r="52" spans="1:14" x14ac:dyDescent="0.25">
      <c r="A52" s="3">
        <v>43503</v>
      </c>
      <c r="B52" s="34">
        <v>13948</v>
      </c>
      <c r="C52" s="29" t="s">
        <v>7</v>
      </c>
      <c r="D52" s="35">
        <v>3.99</v>
      </c>
      <c r="E52" s="36">
        <v>100</v>
      </c>
      <c r="F52" s="35">
        <f t="shared" si="0"/>
        <v>25.062656641604008</v>
      </c>
      <c r="G52" s="4">
        <f t="shared" si="19"/>
        <v>313</v>
      </c>
      <c r="H52" s="6">
        <f t="shared" si="12"/>
        <v>13.114700000000003</v>
      </c>
      <c r="I52" s="4">
        <f t="shared" si="16"/>
        <v>15</v>
      </c>
      <c r="J52" s="35">
        <f t="shared" si="21"/>
        <v>20.866666666666667</v>
      </c>
      <c r="K52" s="8">
        <f t="shared" si="23"/>
        <v>4355.0400000000009</v>
      </c>
      <c r="L52" s="5"/>
      <c r="M52" s="5"/>
      <c r="N52" s="10"/>
    </row>
    <row r="53" spans="1:14" x14ac:dyDescent="0.25">
      <c r="A53" s="11">
        <v>43517</v>
      </c>
      <c r="B53" s="37">
        <v>14241</v>
      </c>
      <c r="C53" s="30" t="s">
        <v>6</v>
      </c>
      <c r="D53" s="31">
        <v>2.69</v>
      </c>
      <c r="E53" s="38">
        <v>120</v>
      </c>
      <c r="F53" s="31">
        <f t="shared" si="0"/>
        <v>44.609665427509292</v>
      </c>
      <c r="G53" s="12">
        <f>B53-B52</f>
        <v>293</v>
      </c>
      <c r="H53" s="14">
        <f t="shared" si="12"/>
        <v>11.690700000000001</v>
      </c>
      <c r="I53" s="37">
        <f t="shared" ref="I53:I112" si="24">A53-A52</f>
        <v>14</v>
      </c>
      <c r="J53" s="31">
        <f t="shared" ref="J53:J112" si="25">G53/I53</f>
        <v>20.928571428571427</v>
      </c>
      <c r="K53" s="16">
        <f t="shared" ref="K53:K58" si="26">K52+E53</f>
        <v>4475.0400000000009</v>
      </c>
      <c r="L53" s="15">
        <f>SUM(E52:E53)</f>
        <v>220</v>
      </c>
      <c r="M53" s="12">
        <f>SUM(G52:G53)</f>
        <v>606</v>
      </c>
      <c r="N53" s="40">
        <f>L53/M53</f>
        <v>0.36303630363036304</v>
      </c>
    </row>
    <row r="54" spans="1:14" x14ac:dyDescent="0.25">
      <c r="A54" s="3">
        <v>43535</v>
      </c>
      <c r="B54" s="34">
        <v>14652</v>
      </c>
      <c r="C54" s="29" t="s">
        <v>6</v>
      </c>
      <c r="D54" s="35">
        <v>2.89</v>
      </c>
      <c r="E54" s="36">
        <v>100</v>
      </c>
      <c r="F54" s="35">
        <f t="shared" si="0"/>
        <v>34.602076124567475</v>
      </c>
      <c r="G54" s="4">
        <f t="shared" si="19"/>
        <v>411</v>
      </c>
      <c r="H54" s="6">
        <f t="shared" si="12"/>
        <v>9.2132500000000004</v>
      </c>
      <c r="I54" s="4">
        <f t="shared" si="24"/>
        <v>18</v>
      </c>
      <c r="J54" s="35">
        <f t="shared" si="25"/>
        <v>22.833333333333332</v>
      </c>
      <c r="K54" s="8">
        <f t="shared" si="26"/>
        <v>4575.0400000000009</v>
      </c>
      <c r="L54" s="5"/>
      <c r="M54" s="5"/>
      <c r="N54" s="10"/>
    </row>
    <row r="55" spans="1:14" x14ac:dyDescent="0.25">
      <c r="A55" s="11">
        <v>43549</v>
      </c>
      <c r="B55" s="37">
        <v>14957</v>
      </c>
      <c r="C55" s="30" t="s">
        <v>6</v>
      </c>
      <c r="D55" s="31">
        <v>2.79</v>
      </c>
      <c r="E55" s="38">
        <v>139.5</v>
      </c>
      <c r="F55" s="31">
        <f t="shared" si="0"/>
        <v>50</v>
      </c>
      <c r="G55" s="12">
        <f>B55-B54</f>
        <v>305</v>
      </c>
      <c r="H55" s="14">
        <f t="shared" si="12"/>
        <v>8.8145000000000007</v>
      </c>
      <c r="I55" s="37">
        <f t="shared" si="24"/>
        <v>14</v>
      </c>
      <c r="J55" s="31">
        <f t="shared" si="25"/>
        <v>21.785714285714285</v>
      </c>
      <c r="K55" s="16">
        <f t="shared" si="26"/>
        <v>4714.5400000000009</v>
      </c>
      <c r="L55" s="15">
        <f>SUM(E54:E55)</f>
        <v>239.5</v>
      </c>
      <c r="M55" s="12">
        <f>SUM(G54:G55)</f>
        <v>716</v>
      </c>
      <c r="N55" s="40">
        <f>L55/M55</f>
        <v>0.33449720670391059</v>
      </c>
    </row>
    <row r="56" spans="1:14" x14ac:dyDescent="0.25">
      <c r="A56" s="3">
        <v>43564</v>
      </c>
      <c r="B56" s="34">
        <v>15317</v>
      </c>
      <c r="C56" s="29" t="s">
        <v>6</v>
      </c>
      <c r="D56" s="35">
        <v>2.4900000000000002</v>
      </c>
      <c r="E56" s="36">
        <v>50</v>
      </c>
      <c r="F56" s="35">
        <f t="shared" si="0"/>
        <v>20.08032128514056</v>
      </c>
      <c r="G56" s="4">
        <f t="shared" si="19"/>
        <v>360</v>
      </c>
      <c r="H56" s="6">
        <f t="shared" si="12"/>
        <v>7.2</v>
      </c>
      <c r="I56" s="4">
        <f t="shared" si="24"/>
        <v>15</v>
      </c>
      <c r="J56" s="35">
        <f t="shared" si="25"/>
        <v>24</v>
      </c>
      <c r="K56" s="8">
        <f t="shared" si="26"/>
        <v>4764.5400000000009</v>
      </c>
      <c r="L56" s="5"/>
      <c r="M56" s="5"/>
      <c r="N56" s="10"/>
    </row>
    <row r="57" spans="1:14" x14ac:dyDescent="0.25">
      <c r="A57" s="11">
        <v>43573</v>
      </c>
      <c r="B57" s="37">
        <v>15549</v>
      </c>
      <c r="C57" s="30" t="s">
        <v>6</v>
      </c>
      <c r="D57" s="31">
        <v>2.79</v>
      </c>
      <c r="E57" s="38">
        <v>100</v>
      </c>
      <c r="F57" s="31">
        <f t="shared" si="0"/>
        <v>35.842293906810035</v>
      </c>
      <c r="G57" s="12">
        <f>B57-B56</f>
        <v>232</v>
      </c>
      <c r="H57" s="14">
        <f t="shared" si="12"/>
        <v>11.553600000000001</v>
      </c>
      <c r="I57" s="37">
        <f t="shared" si="24"/>
        <v>9</v>
      </c>
      <c r="J57" s="31">
        <f t="shared" si="25"/>
        <v>25.777777777777779</v>
      </c>
      <c r="K57" s="16">
        <f t="shared" si="26"/>
        <v>4864.5400000000009</v>
      </c>
      <c r="L57" s="15">
        <f>SUM(E56:E57)</f>
        <v>150</v>
      </c>
      <c r="M57" s="12">
        <f>SUM(G56:G57)</f>
        <v>592</v>
      </c>
      <c r="N57" s="40">
        <f>L57/M57</f>
        <v>0.2533783783783784</v>
      </c>
    </row>
    <row r="58" spans="1:14" x14ac:dyDescent="0.25">
      <c r="A58" s="3">
        <v>43588</v>
      </c>
      <c r="B58" s="34">
        <v>15862</v>
      </c>
      <c r="C58" s="29" t="s">
        <v>6</v>
      </c>
      <c r="D58" s="35">
        <v>2.79</v>
      </c>
      <c r="E58" s="36">
        <v>100</v>
      </c>
      <c r="F58" s="35">
        <f t="shared" si="0"/>
        <v>35.842293906810035</v>
      </c>
      <c r="G58" s="4">
        <f t="shared" si="19"/>
        <v>313</v>
      </c>
      <c r="H58" s="6">
        <f t="shared" si="12"/>
        <v>8.7326999999999995</v>
      </c>
      <c r="I58" s="4">
        <f t="shared" si="24"/>
        <v>15</v>
      </c>
      <c r="J58" s="35">
        <f t="shared" si="25"/>
        <v>20.866666666666667</v>
      </c>
      <c r="K58" s="8">
        <f t="shared" si="26"/>
        <v>4964.5400000000009</v>
      </c>
      <c r="L58" s="5"/>
      <c r="M58" s="5"/>
      <c r="N58" s="10"/>
    </row>
    <row r="59" spans="1:14" x14ac:dyDescent="0.25">
      <c r="A59" s="11">
        <v>43601</v>
      </c>
      <c r="B59" s="37">
        <v>16213</v>
      </c>
      <c r="C59" s="30" t="s">
        <v>7</v>
      </c>
      <c r="D59" s="31">
        <v>4.3899999999999997</v>
      </c>
      <c r="E59" s="38">
        <v>150</v>
      </c>
      <c r="F59" s="31">
        <f t="shared" si="0"/>
        <v>34.168564920273354</v>
      </c>
      <c r="G59" s="12">
        <f>B59-B58</f>
        <v>351</v>
      </c>
      <c r="H59" s="14">
        <f t="shared" si="12"/>
        <v>9.7928999999999995</v>
      </c>
      <c r="I59" s="37">
        <f t="shared" si="24"/>
        <v>13</v>
      </c>
      <c r="J59" s="31">
        <f t="shared" si="25"/>
        <v>27</v>
      </c>
      <c r="K59" s="16">
        <f t="shared" ref="K59:K64" si="27">K58+E59</f>
        <v>5114.5400000000009</v>
      </c>
      <c r="L59" s="15">
        <f>SUM(E58:E59)</f>
        <v>250</v>
      </c>
      <c r="M59" s="12">
        <f>SUM(G58:G59)</f>
        <v>664</v>
      </c>
      <c r="N59" s="40">
        <f>L59/M59</f>
        <v>0.37650602409638556</v>
      </c>
    </row>
    <row r="60" spans="1:14" x14ac:dyDescent="0.25">
      <c r="A60" s="3">
        <v>43617</v>
      </c>
      <c r="B60" s="34">
        <v>16572</v>
      </c>
      <c r="C60" s="29" t="s">
        <v>7</v>
      </c>
      <c r="D60" s="35">
        <v>4.3899999999999997</v>
      </c>
      <c r="E60" s="36">
        <v>50</v>
      </c>
      <c r="F60" s="35">
        <f t="shared" si="0"/>
        <v>11.389521640091116</v>
      </c>
      <c r="G60" s="4">
        <f t="shared" si="19"/>
        <v>359</v>
      </c>
      <c r="H60" s="6">
        <f t="shared" si="12"/>
        <v>10.506733333333331</v>
      </c>
      <c r="I60" s="4">
        <f t="shared" si="24"/>
        <v>16</v>
      </c>
      <c r="J60" s="35">
        <f t="shared" si="25"/>
        <v>22.4375</v>
      </c>
      <c r="K60" s="8">
        <f t="shared" si="27"/>
        <v>5164.5400000000009</v>
      </c>
      <c r="L60" s="5"/>
      <c r="M60" s="5"/>
      <c r="N60" s="10"/>
    </row>
    <row r="61" spans="1:14" x14ac:dyDescent="0.25">
      <c r="A61" s="18">
        <v>43625</v>
      </c>
      <c r="B61" s="32">
        <v>16783</v>
      </c>
      <c r="C61" s="28" t="s">
        <v>7</v>
      </c>
      <c r="D61" s="27">
        <v>4.3899999999999997</v>
      </c>
      <c r="E61" s="33">
        <v>70</v>
      </c>
      <c r="F61" s="27">
        <f t="shared" si="0"/>
        <v>15.945330296127564</v>
      </c>
      <c r="G61" s="19">
        <f>B61-B60</f>
        <v>211</v>
      </c>
      <c r="H61" s="21">
        <f t="shared" si="12"/>
        <v>18.5258</v>
      </c>
      <c r="I61" s="32">
        <f t="shared" si="24"/>
        <v>8</v>
      </c>
      <c r="J61" s="27">
        <f t="shared" si="25"/>
        <v>26.375</v>
      </c>
      <c r="K61" s="23">
        <f t="shared" si="27"/>
        <v>5234.5400000000009</v>
      </c>
      <c r="L61" s="20"/>
      <c r="M61" s="20"/>
      <c r="N61" s="25"/>
    </row>
    <row r="62" spans="1:14" x14ac:dyDescent="0.25">
      <c r="A62" s="11">
        <v>43634</v>
      </c>
      <c r="B62" s="37">
        <v>17019</v>
      </c>
      <c r="C62" s="30" t="s">
        <v>7</v>
      </c>
      <c r="D62" s="31">
        <v>4.3899999999999997</v>
      </c>
      <c r="E62" s="38">
        <v>100</v>
      </c>
      <c r="F62" s="31">
        <f t="shared" si="0"/>
        <v>22.779043280182233</v>
      </c>
      <c r="G62" s="12">
        <f t="shared" si="19"/>
        <v>236</v>
      </c>
      <c r="H62" s="14">
        <f t="shared" si="12"/>
        <v>14.800571428571427</v>
      </c>
      <c r="I62" s="12">
        <f t="shared" si="24"/>
        <v>9</v>
      </c>
      <c r="J62" s="31">
        <f t="shared" si="25"/>
        <v>26.222222222222221</v>
      </c>
      <c r="K62" s="16">
        <f t="shared" si="27"/>
        <v>5334.5400000000009</v>
      </c>
      <c r="L62" s="15">
        <f>SUM(E60:E62)</f>
        <v>220</v>
      </c>
      <c r="M62" s="12">
        <f>SUM(G60:G62)</f>
        <v>806</v>
      </c>
      <c r="N62" s="40">
        <f>L62/M62</f>
        <v>0.27295285359801491</v>
      </c>
    </row>
    <row r="63" spans="1:14" x14ac:dyDescent="0.25">
      <c r="A63" s="3">
        <v>43650</v>
      </c>
      <c r="B63" s="34">
        <v>17351</v>
      </c>
      <c r="C63" s="29" t="s">
        <v>7</v>
      </c>
      <c r="D63" s="35">
        <v>4.3899999999999997</v>
      </c>
      <c r="E63" s="36">
        <v>100</v>
      </c>
      <c r="F63" s="35">
        <f t="shared" si="0"/>
        <v>22.779043280182233</v>
      </c>
      <c r="G63" s="4">
        <f>B63-B62</f>
        <v>332</v>
      </c>
      <c r="H63" s="6">
        <f t="shared" si="12"/>
        <v>14.5748</v>
      </c>
      <c r="I63" s="34">
        <f t="shared" si="24"/>
        <v>16</v>
      </c>
      <c r="J63" s="35">
        <f t="shared" si="25"/>
        <v>20.75</v>
      </c>
      <c r="K63" s="8">
        <f t="shared" si="27"/>
        <v>5434.5400000000009</v>
      </c>
      <c r="L63" s="5"/>
      <c r="M63" s="5"/>
      <c r="N63" s="10"/>
    </row>
    <row r="64" spans="1:14" x14ac:dyDescent="0.25">
      <c r="A64" s="11">
        <v>43666</v>
      </c>
      <c r="B64" s="37">
        <v>17711</v>
      </c>
      <c r="C64" s="30" t="s">
        <v>6</v>
      </c>
      <c r="D64" s="31">
        <v>2.4900000000000002</v>
      </c>
      <c r="E64" s="38">
        <v>120</v>
      </c>
      <c r="F64" s="31">
        <f t="shared" si="0"/>
        <v>48.192771084337345</v>
      </c>
      <c r="G64" s="12">
        <f t="shared" si="19"/>
        <v>360</v>
      </c>
      <c r="H64" s="14">
        <f t="shared" si="12"/>
        <v>15.804</v>
      </c>
      <c r="I64" s="12">
        <f t="shared" si="24"/>
        <v>16</v>
      </c>
      <c r="J64" s="31">
        <f t="shared" si="25"/>
        <v>22.5</v>
      </c>
      <c r="K64" s="16">
        <f t="shared" si="27"/>
        <v>5554.5400000000009</v>
      </c>
      <c r="L64" s="15">
        <f>SUM(E63:E64)</f>
        <v>220</v>
      </c>
      <c r="M64" s="12">
        <f>SUM(G63:G64)</f>
        <v>692</v>
      </c>
      <c r="N64" s="40">
        <f>L64/M64</f>
        <v>0.31791907514450868</v>
      </c>
    </row>
    <row r="65" spans="1:14" x14ac:dyDescent="0.25">
      <c r="A65" s="3">
        <v>43688</v>
      </c>
      <c r="B65" s="34">
        <v>18242</v>
      </c>
      <c r="C65" s="29" t="s">
        <v>6</v>
      </c>
      <c r="D65" s="35">
        <v>2.59</v>
      </c>
      <c r="E65" s="36">
        <v>100</v>
      </c>
      <c r="F65" s="35">
        <f t="shared" si="0"/>
        <v>38.610038610038615</v>
      </c>
      <c r="G65" s="4">
        <f t="shared" ref="G65:G86" si="28">B65-B64</f>
        <v>531</v>
      </c>
      <c r="H65" s="6">
        <f t="shared" si="12"/>
        <v>11.018250000000002</v>
      </c>
      <c r="I65" s="34">
        <f t="shared" si="24"/>
        <v>22</v>
      </c>
      <c r="J65" s="35">
        <f t="shared" si="25"/>
        <v>24.136363636363637</v>
      </c>
      <c r="K65" s="8">
        <f t="shared" ref="K65:K70" si="29">K64+E65</f>
        <v>5654.5400000000009</v>
      </c>
      <c r="L65" s="5"/>
      <c r="M65" s="5"/>
      <c r="N65" s="10"/>
    </row>
    <row r="66" spans="1:14" x14ac:dyDescent="0.25">
      <c r="A66" s="11">
        <v>43701</v>
      </c>
      <c r="B66" s="37">
        <v>18611</v>
      </c>
      <c r="C66" s="30" t="s">
        <v>6</v>
      </c>
      <c r="D66" s="31">
        <v>2.59</v>
      </c>
      <c r="E66" s="38">
        <v>126.52</v>
      </c>
      <c r="F66" s="31">
        <f t="shared" si="0"/>
        <v>48.849420849420852</v>
      </c>
      <c r="G66" s="12">
        <f t="shared" si="28"/>
        <v>369</v>
      </c>
      <c r="H66" s="14">
        <f t="shared" si="12"/>
        <v>9.5570999999999984</v>
      </c>
      <c r="I66" s="12">
        <f t="shared" si="24"/>
        <v>13</v>
      </c>
      <c r="J66" s="31">
        <f t="shared" si="25"/>
        <v>28.384615384615383</v>
      </c>
      <c r="K66" s="16">
        <f t="shared" si="29"/>
        <v>5781.0600000000013</v>
      </c>
      <c r="L66" s="15">
        <f>SUM(E65:E66)</f>
        <v>226.51999999999998</v>
      </c>
      <c r="M66" s="12">
        <f>SUM(G65:G66)</f>
        <v>900</v>
      </c>
      <c r="N66" s="40">
        <f>L66/M66</f>
        <v>0.25168888888888885</v>
      </c>
    </row>
    <row r="67" spans="1:14" x14ac:dyDescent="0.25">
      <c r="A67" s="3">
        <v>43722</v>
      </c>
      <c r="B67" s="34">
        <v>19060</v>
      </c>
      <c r="C67" s="29" t="s">
        <v>6</v>
      </c>
      <c r="D67" s="35">
        <v>2.69</v>
      </c>
      <c r="E67" s="36">
        <v>50</v>
      </c>
      <c r="F67" s="35">
        <f t="shared" si="0"/>
        <v>18.587360594795541</v>
      </c>
      <c r="G67" s="4">
        <f>B67-B66</f>
        <v>449</v>
      </c>
      <c r="H67" s="6">
        <f t="shared" si="12"/>
        <v>9.1915112235219727</v>
      </c>
      <c r="I67" s="34">
        <f t="shared" si="24"/>
        <v>21</v>
      </c>
      <c r="J67" s="35">
        <f t="shared" si="25"/>
        <v>21.38095238095238</v>
      </c>
      <c r="K67" s="8">
        <f t="shared" si="29"/>
        <v>5831.0600000000013</v>
      </c>
      <c r="L67" s="5"/>
      <c r="M67" s="5"/>
      <c r="N67" s="10"/>
    </row>
    <row r="68" spans="1:14" x14ac:dyDescent="0.25">
      <c r="A68" s="18">
        <v>43728</v>
      </c>
      <c r="B68" s="32">
        <v>19216</v>
      </c>
      <c r="C68" s="28" t="s">
        <v>6</v>
      </c>
      <c r="D68" s="27">
        <v>2.59</v>
      </c>
      <c r="E68" s="33">
        <v>50</v>
      </c>
      <c r="F68" s="27">
        <f t="shared" si="0"/>
        <v>19.305019305019307</v>
      </c>
      <c r="G68" s="19">
        <f t="shared" si="28"/>
        <v>156</v>
      </c>
      <c r="H68" s="21">
        <f t="shared" si="12"/>
        <v>8.3927999999999994</v>
      </c>
      <c r="I68" s="19">
        <f t="shared" si="24"/>
        <v>6</v>
      </c>
      <c r="J68" s="27">
        <f t="shared" si="25"/>
        <v>26</v>
      </c>
      <c r="K68" s="23">
        <f t="shared" si="29"/>
        <v>5881.0600000000013</v>
      </c>
      <c r="L68" s="20"/>
      <c r="M68" s="20"/>
      <c r="N68" s="25"/>
    </row>
    <row r="69" spans="1:14" x14ac:dyDescent="0.25">
      <c r="A69" s="11">
        <v>43736</v>
      </c>
      <c r="B69" s="37">
        <v>19405</v>
      </c>
      <c r="C69" s="30" t="s">
        <v>6</v>
      </c>
      <c r="D69" s="31">
        <v>2.69</v>
      </c>
      <c r="E69" s="38">
        <v>50</v>
      </c>
      <c r="F69" s="31">
        <f t="shared" si="0"/>
        <v>18.587360594795541</v>
      </c>
      <c r="G69" s="12">
        <f t="shared" si="28"/>
        <v>189</v>
      </c>
      <c r="H69" s="14">
        <f t="shared" si="12"/>
        <v>9.7901999999999987</v>
      </c>
      <c r="I69" s="37">
        <f t="shared" si="24"/>
        <v>8</v>
      </c>
      <c r="J69" s="31">
        <f t="shared" si="25"/>
        <v>23.625</v>
      </c>
      <c r="K69" s="16">
        <f t="shared" si="29"/>
        <v>5931.0600000000013</v>
      </c>
      <c r="L69" s="15">
        <f>SUM(E67:E69)</f>
        <v>150</v>
      </c>
      <c r="M69" s="12">
        <f>SUM(G67:G69)</f>
        <v>794</v>
      </c>
      <c r="N69" s="40">
        <f>L69/M69</f>
        <v>0.18891687657430731</v>
      </c>
    </row>
    <row r="70" spans="1:14" x14ac:dyDescent="0.25">
      <c r="A70" s="3">
        <v>43742</v>
      </c>
      <c r="B70" s="34">
        <v>19552</v>
      </c>
      <c r="C70" s="29" t="s">
        <v>17</v>
      </c>
      <c r="D70" s="35">
        <v>2.89</v>
      </c>
      <c r="E70" s="36">
        <v>134.33000000000001</v>
      </c>
      <c r="F70" s="35">
        <f t="shared" si="0"/>
        <v>46.48096885813149</v>
      </c>
      <c r="G70" s="4">
        <f t="shared" si="28"/>
        <v>147</v>
      </c>
      <c r="H70" s="6">
        <f t="shared" si="12"/>
        <v>7.908599999999999</v>
      </c>
      <c r="I70" s="4">
        <f t="shared" si="24"/>
        <v>6</v>
      </c>
      <c r="J70" s="35">
        <f t="shared" si="25"/>
        <v>24.5</v>
      </c>
      <c r="K70" s="8">
        <f t="shared" si="29"/>
        <v>6065.3900000000012</v>
      </c>
      <c r="L70" s="5"/>
      <c r="M70" s="5"/>
      <c r="N70" s="10"/>
    </row>
    <row r="71" spans="1:14" x14ac:dyDescent="0.25">
      <c r="A71" s="18">
        <v>43756</v>
      </c>
      <c r="B71" s="32">
        <v>19875</v>
      </c>
      <c r="C71" s="28" t="s">
        <v>6</v>
      </c>
      <c r="D71" s="27">
        <v>2.69</v>
      </c>
      <c r="E71" s="33">
        <v>95.01</v>
      </c>
      <c r="F71" s="27">
        <f t="shared" si="0"/>
        <v>35.319702602230485</v>
      </c>
      <c r="G71" s="19">
        <f>B71-B70</f>
        <v>323</v>
      </c>
      <c r="H71" s="27">
        <f>G71/F70</f>
        <v>6.9490806223479487</v>
      </c>
      <c r="I71" s="32">
        <f t="shared" si="24"/>
        <v>14</v>
      </c>
      <c r="J71" s="27">
        <f t="shared" si="25"/>
        <v>23.071428571428573</v>
      </c>
      <c r="K71" s="23">
        <f t="shared" ref="K71:K76" si="30">K70+E71</f>
        <v>6160.4000000000015</v>
      </c>
      <c r="L71" s="20"/>
      <c r="M71" s="20"/>
      <c r="N71" s="25"/>
    </row>
    <row r="72" spans="1:14" x14ac:dyDescent="0.25">
      <c r="A72" s="11">
        <v>43767</v>
      </c>
      <c r="B72" s="37">
        <v>20100</v>
      </c>
      <c r="C72" s="30" t="s">
        <v>6</v>
      </c>
      <c r="D72" s="31">
        <v>2.69</v>
      </c>
      <c r="E72" s="38">
        <v>50</v>
      </c>
      <c r="F72" s="31">
        <f t="shared" si="0"/>
        <v>18.587360594795541</v>
      </c>
      <c r="G72" s="12">
        <f t="shared" si="28"/>
        <v>225</v>
      </c>
      <c r="H72" s="14">
        <f t="shared" si="12"/>
        <v>6.3703820650457841</v>
      </c>
      <c r="I72" s="12">
        <f t="shared" si="24"/>
        <v>11</v>
      </c>
      <c r="J72" s="31">
        <f t="shared" si="25"/>
        <v>20.454545454545453</v>
      </c>
      <c r="K72" s="16">
        <f t="shared" si="30"/>
        <v>6210.4000000000015</v>
      </c>
      <c r="L72" s="15">
        <f>SUM(E70:E72)</f>
        <v>279.34000000000003</v>
      </c>
      <c r="M72" s="12">
        <f>SUM(G70:G72)</f>
        <v>695</v>
      </c>
      <c r="N72" s="40">
        <f>L72/M72</f>
        <v>0.40192805755395689</v>
      </c>
    </row>
    <row r="73" spans="1:14" x14ac:dyDescent="0.25">
      <c r="A73" s="42">
        <v>43783</v>
      </c>
      <c r="B73" s="43">
        <v>20469</v>
      </c>
      <c r="C73" s="44" t="s">
        <v>7</v>
      </c>
      <c r="D73" s="45">
        <v>4.49</v>
      </c>
      <c r="E73" s="46">
        <v>222.3</v>
      </c>
      <c r="F73" s="45">
        <f t="shared" si="0"/>
        <v>49.510022271714924</v>
      </c>
      <c r="G73" s="47">
        <f>B73-B72</f>
        <v>369</v>
      </c>
      <c r="H73" s="45">
        <f>G73/F72</f>
        <v>19.852199999999996</v>
      </c>
      <c r="I73" s="43">
        <f t="shared" si="24"/>
        <v>16</v>
      </c>
      <c r="J73" s="45">
        <f t="shared" si="25"/>
        <v>23.0625</v>
      </c>
      <c r="K73" s="48">
        <f t="shared" si="30"/>
        <v>6432.7000000000016</v>
      </c>
      <c r="L73" s="49">
        <f>E73</f>
        <v>222.3</v>
      </c>
      <c r="M73" s="47">
        <f>G73</f>
        <v>369</v>
      </c>
      <c r="N73" s="50">
        <f>L73/M73</f>
        <v>0.60243902439024388</v>
      </c>
    </row>
    <row r="74" spans="1:14" x14ac:dyDescent="0.25">
      <c r="A74" s="3">
        <v>43804</v>
      </c>
      <c r="B74" s="34">
        <v>21026</v>
      </c>
      <c r="C74" s="29" t="s">
        <v>6</v>
      </c>
      <c r="D74" s="35">
        <v>2.97</v>
      </c>
      <c r="E74" s="36">
        <v>100</v>
      </c>
      <c r="F74" s="35">
        <f t="shared" si="0"/>
        <v>33.670033670033668</v>
      </c>
      <c r="G74" s="4">
        <f t="shared" si="28"/>
        <v>557</v>
      </c>
      <c r="H74" s="6">
        <f t="shared" si="12"/>
        <v>11.250247413405308</v>
      </c>
      <c r="I74" s="4">
        <f t="shared" si="24"/>
        <v>21</v>
      </c>
      <c r="J74" s="35">
        <f t="shared" si="25"/>
        <v>26.523809523809526</v>
      </c>
      <c r="K74" s="8">
        <f t="shared" si="30"/>
        <v>6532.7000000000016</v>
      </c>
      <c r="L74" s="5"/>
      <c r="M74" s="5"/>
      <c r="N74" s="10"/>
    </row>
    <row r="75" spans="1:14" x14ac:dyDescent="0.25">
      <c r="A75" s="18">
        <v>43814</v>
      </c>
      <c r="B75" s="32">
        <v>21358</v>
      </c>
      <c r="C75" s="28" t="s">
        <v>6</v>
      </c>
      <c r="D75" s="27">
        <v>3.19</v>
      </c>
      <c r="E75" s="33">
        <v>50</v>
      </c>
      <c r="F75" s="27">
        <f t="shared" si="0"/>
        <v>15.673981191222571</v>
      </c>
      <c r="G75" s="19">
        <f>B75-B74</f>
        <v>332</v>
      </c>
      <c r="H75" s="27">
        <f>G75/F74</f>
        <v>9.8604000000000003</v>
      </c>
      <c r="I75" s="32">
        <f t="shared" si="24"/>
        <v>10</v>
      </c>
      <c r="J75" s="27">
        <f t="shared" si="25"/>
        <v>33.200000000000003</v>
      </c>
      <c r="K75" s="23">
        <f t="shared" si="30"/>
        <v>6582.7000000000016</v>
      </c>
      <c r="L75" s="20"/>
      <c r="M75" s="20"/>
      <c r="N75" s="25"/>
    </row>
    <row r="76" spans="1:14" x14ac:dyDescent="0.25">
      <c r="A76" s="11">
        <v>43819</v>
      </c>
      <c r="B76" s="37">
        <v>21501</v>
      </c>
      <c r="C76" s="30" t="s">
        <v>7</v>
      </c>
      <c r="D76" s="31">
        <v>4.6900000000000004</v>
      </c>
      <c r="E76" s="38">
        <v>150</v>
      </c>
      <c r="F76" s="31">
        <f t="shared" si="0"/>
        <v>31.982942430703623</v>
      </c>
      <c r="G76" s="12">
        <f t="shared" si="28"/>
        <v>143</v>
      </c>
      <c r="H76" s="14">
        <f t="shared" si="12"/>
        <v>9.1234000000000002</v>
      </c>
      <c r="I76" s="12">
        <f t="shared" si="24"/>
        <v>5</v>
      </c>
      <c r="J76" s="31">
        <f t="shared" si="25"/>
        <v>28.6</v>
      </c>
      <c r="K76" s="16">
        <f t="shared" si="30"/>
        <v>6732.7000000000016</v>
      </c>
      <c r="L76" s="15">
        <f>SUM(E74:E76)</f>
        <v>300</v>
      </c>
      <c r="M76" s="12">
        <f>SUM(G74:G76)</f>
        <v>1032</v>
      </c>
      <c r="N76" s="40">
        <f>L76/M76</f>
        <v>0.29069767441860467</v>
      </c>
    </row>
    <row r="77" spans="1:14" x14ac:dyDescent="0.25">
      <c r="A77" s="3">
        <v>43838</v>
      </c>
      <c r="B77" s="34">
        <v>21883</v>
      </c>
      <c r="C77" s="29" t="s">
        <v>7</v>
      </c>
      <c r="D77" s="35">
        <v>4.6900000000000004</v>
      </c>
      <c r="E77" s="36">
        <v>120</v>
      </c>
      <c r="F77" s="35">
        <f t="shared" si="0"/>
        <v>25.586353944562898</v>
      </c>
      <c r="G77" s="4">
        <f>B77-B76</f>
        <v>382</v>
      </c>
      <c r="H77" s="35">
        <f>G77/F76</f>
        <v>11.943866666666667</v>
      </c>
      <c r="I77" s="34">
        <f>A77-A76</f>
        <v>19</v>
      </c>
      <c r="J77" s="35">
        <f t="shared" si="25"/>
        <v>20.105263157894736</v>
      </c>
      <c r="K77" s="8">
        <f t="shared" ref="K77:K82" si="31">K76+E77</f>
        <v>6852.7000000000016</v>
      </c>
      <c r="L77" s="5"/>
      <c r="M77" s="5"/>
      <c r="N77" s="10"/>
    </row>
    <row r="78" spans="1:14" x14ac:dyDescent="0.25">
      <c r="A78" s="18">
        <v>43847</v>
      </c>
      <c r="B78" s="32">
        <v>22274</v>
      </c>
      <c r="C78" s="28" t="s">
        <v>7</v>
      </c>
      <c r="D78" s="27">
        <v>4.59</v>
      </c>
      <c r="E78" s="33">
        <v>120</v>
      </c>
      <c r="F78" s="27">
        <f t="shared" si="0"/>
        <v>26.143790849673202</v>
      </c>
      <c r="G78" s="19">
        <f t="shared" si="28"/>
        <v>391</v>
      </c>
      <c r="H78" s="21">
        <f t="shared" si="12"/>
        <v>15.281583333333334</v>
      </c>
      <c r="I78" s="19">
        <f t="shared" si="24"/>
        <v>9</v>
      </c>
      <c r="J78" s="27">
        <f t="shared" si="25"/>
        <v>43.444444444444443</v>
      </c>
      <c r="K78" s="23">
        <f t="shared" si="31"/>
        <v>6972.7000000000016</v>
      </c>
      <c r="L78" s="22"/>
      <c r="M78" s="19"/>
      <c r="N78" s="51"/>
    </row>
    <row r="79" spans="1:14" x14ac:dyDescent="0.25">
      <c r="A79" s="11">
        <v>43860</v>
      </c>
      <c r="B79" s="13">
        <v>22624</v>
      </c>
      <c r="C79" s="13" t="s">
        <v>7</v>
      </c>
      <c r="D79" s="13">
        <v>4.6900000000000004</v>
      </c>
      <c r="E79" s="52">
        <v>120</v>
      </c>
      <c r="F79" s="14">
        <f t="shared" si="0"/>
        <v>25.586353944562898</v>
      </c>
      <c r="G79" s="12">
        <f>B79-B78</f>
        <v>350</v>
      </c>
      <c r="H79" s="31">
        <f>G79/F78</f>
        <v>13.387500000000001</v>
      </c>
      <c r="I79" s="37">
        <f>A79-A78</f>
        <v>13</v>
      </c>
      <c r="J79" s="31">
        <f t="shared" si="25"/>
        <v>26.923076923076923</v>
      </c>
      <c r="K79" s="16">
        <f t="shared" si="31"/>
        <v>7092.7000000000016</v>
      </c>
      <c r="L79" s="15">
        <f>SUM(E77:E79)</f>
        <v>360</v>
      </c>
      <c r="M79" s="12">
        <f>SUM(G77:G79)</f>
        <v>1123</v>
      </c>
      <c r="N79" s="40">
        <f>L79/M79</f>
        <v>0.3205699020480855</v>
      </c>
    </row>
    <row r="80" spans="1:14" x14ac:dyDescent="0.25">
      <c r="A80" s="3">
        <v>43870</v>
      </c>
      <c r="B80" s="34">
        <v>22940</v>
      </c>
      <c r="C80" s="29" t="s">
        <v>7</v>
      </c>
      <c r="D80" s="35">
        <v>4.59</v>
      </c>
      <c r="E80" s="36">
        <v>120</v>
      </c>
      <c r="F80" s="35">
        <f t="shared" si="0"/>
        <v>26.143790849673202</v>
      </c>
      <c r="G80" s="4">
        <f t="shared" si="28"/>
        <v>316</v>
      </c>
      <c r="H80" s="6">
        <f t="shared" si="12"/>
        <v>12.350333333333333</v>
      </c>
      <c r="I80" s="4">
        <f t="shared" si="24"/>
        <v>10</v>
      </c>
      <c r="J80" s="35">
        <f t="shared" si="25"/>
        <v>31.6</v>
      </c>
      <c r="K80" s="8">
        <f t="shared" si="31"/>
        <v>7212.7000000000016</v>
      </c>
      <c r="L80" s="5"/>
      <c r="M80" s="5"/>
      <c r="N80" s="10"/>
    </row>
    <row r="81" spans="1:14" x14ac:dyDescent="0.25">
      <c r="A81" s="11">
        <v>43882</v>
      </c>
      <c r="B81" s="37">
        <v>23311</v>
      </c>
      <c r="C81" s="30" t="s">
        <v>6</v>
      </c>
      <c r="D81" s="31">
        <v>2.99</v>
      </c>
      <c r="E81" s="38">
        <v>100</v>
      </c>
      <c r="F81" s="31">
        <f t="shared" si="0"/>
        <v>33.444816053511701</v>
      </c>
      <c r="G81" s="12">
        <f>B81-B80</f>
        <v>371</v>
      </c>
      <c r="H81" s="31">
        <f>G81/F80</f>
        <v>14.19075</v>
      </c>
      <c r="I81" s="37">
        <f>A81-A80</f>
        <v>12</v>
      </c>
      <c r="J81" s="31">
        <f t="shared" si="25"/>
        <v>30.916666666666668</v>
      </c>
      <c r="K81" s="16">
        <f t="shared" si="31"/>
        <v>7312.7000000000016</v>
      </c>
      <c r="L81" s="15">
        <f>SUM(E80:E81)</f>
        <v>220</v>
      </c>
      <c r="M81" s="12">
        <f>SUM(G80:G81)</f>
        <v>687</v>
      </c>
      <c r="N81" s="40">
        <f>L81/M81</f>
        <v>0.32023289665211063</v>
      </c>
    </row>
    <row r="82" spans="1:14" x14ac:dyDescent="0.25">
      <c r="A82" s="53">
        <v>43899</v>
      </c>
      <c r="B82" s="34">
        <v>23607</v>
      </c>
      <c r="C82" s="29" t="s">
        <v>6</v>
      </c>
      <c r="D82" s="35">
        <v>3.19</v>
      </c>
      <c r="E82" s="36">
        <v>120</v>
      </c>
      <c r="F82" s="35">
        <f t="shared" si="0"/>
        <v>37.61755485893417</v>
      </c>
      <c r="G82" s="4">
        <f t="shared" si="28"/>
        <v>296</v>
      </c>
      <c r="H82" s="6">
        <f t="shared" si="12"/>
        <v>8.8504000000000005</v>
      </c>
      <c r="I82" s="4">
        <f t="shared" si="24"/>
        <v>17</v>
      </c>
      <c r="J82" s="35">
        <f t="shared" si="25"/>
        <v>17.411764705882351</v>
      </c>
      <c r="K82" s="8">
        <f t="shared" si="31"/>
        <v>7432.7000000000016</v>
      </c>
      <c r="L82" s="5"/>
      <c r="M82" s="5"/>
      <c r="N82" s="10"/>
    </row>
    <row r="83" spans="1:14" x14ac:dyDescent="0.25">
      <c r="A83" s="11">
        <v>43909</v>
      </c>
      <c r="B83" s="37">
        <v>23840</v>
      </c>
      <c r="C83" s="30" t="s">
        <v>6</v>
      </c>
      <c r="D83" s="31">
        <v>2.99</v>
      </c>
      <c r="E83" s="38">
        <v>100</v>
      </c>
      <c r="F83" s="31">
        <f t="shared" si="0"/>
        <v>33.444816053511701</v>
      </c>
      <c r="G83" s="12">
        <f>B83-B82</f>
        <v>233</v>
      </c>
      <c r="H83" s="31">
        <f>G83/F82</f>
        <v>6.1939166666666665</v>
      </c>
      <c r="I83" s="37">
        <f>A83-A82</f>
        <v>10</v>
      </c>
      <c r="J83" s="31">
        <f t="shared" si="25"/>
        <v>23.3</v>
      </c>
      <c r="K83" s="16">
        <f t="shared" ref="K83:K88" si="32">K82+E83</f>
        <v>7532.7000000000016</v>
      </c>
      <c r="L83" s="15">
        <f>SUM(E82:E83)</f>
        <v>220</v>
      </c>
      <c r="M83" s="12">
        <f>SUM(G82:G83)</f>
        <v>529</v>
      </c>
      <c r="N83" s="40">
        <f>L83/M83</f>
        <v>0.41587901701323249</v>
      </c>
    </row>
    <row r="84" spans="1:14" x14ac:dyDescent="0.25">
      <c r="A84" s="42">
        <v>43928</v>
      </c>
      <c r="B84" s="43">
        <v>24282</v>
      </c>
      <c r="C84" s="44" t="s">
        <v>17</v>
      </c>
      <c r="D84" s="45">
        <v>2.89</v>
      </c>
      <c r="E84" s="46">
        <v>137.91</v>
      </c>
      <c r="F84" s="45">
        <f t="shared" si="0"/>
        <v>47.719723183390997</v>
      </c>
      <c r="G84" s="47">
        <f t="shared" si="28"/>
        <v>442</v>
      </c>
      <c r="H84" s="54">
        <f t="shared" si="12"/>
        <v>13.215800000000002</v>
      </c>
      <c r="I84" s="47">
        <f t="shared" si="24"/>
        <v>19</v>
      </c>
      <c r="J84" s="45">
        <f t="shared" si="25"/>
        <v>23.263157894736842</v>
      </c>
      <c r="K84" s="48">
        <f t="shared" si="32"/>
        <v>7670.6100000000015</v>
      </c>
      <c r="L84" s="55">
        <f>E84</f>
        <v>137.91</v>
      </c>
      <c r="M84" s="47">
        <f>G84</f>
        <v>442</v>
      </c>
      <c r="N84" s="56">
        <f>L84/M84</f>
        <v>0.31201357466063345</v>
      </c>
    </row>
    <row r="85" spans="1:14" x14ac:dyDescent="0.25">
      <c r="A85" s="42">
        <v>43958</v>
      </c>
      <c r="B85" s="43">
        <v>24739</v>
      </c>
      <c r="C85" s="44" t="s">
        <v>17</v>
      </c>
      <c r="D85" s="45">
        <v>2.59</v>
      </c>
      <c r="E85" s="46">
        <v>100</v>
      </c>
      <c r="F85" s="45">
        <f t="shared" si="0"/>
        <v>38.610038610038615</v>
      </c>
      <c r="G85" s="47">
        <f>B85-B84</f>
        <v>457</v>
      </c>
      <c r="H85" s="45">
        <f>G85/F84</f>
        <v>9.5767529548256114</v>
      </c>
      <c r="I85" s="43">
        <f>A85-A84</f>
        <v>30</v>
      </c>
      <c r="J85" s="45">
        <f t="shared" si="25"/>
        <v>15.233333333333333</v>
      </c>
      <c r="K85" s="48">
        <f t="shared" si="32"/>
        <v>7770.6100000000015</v>
      </c>
      <c r="L85" s="55">
        <f>E85</f>
        <v>100</v>
      </c>
      <c r="M85" s="47">
        <f>G85</f>
        <v>457</v>
      </c>
      <c r="N85" s="57">
        <f>L85/M85</f>
        <v>0.21881838074398249</v>
      </c>
    </row>
    <row r="86" spans="1:14" x14ac:dyDescent="0.25">
      <c r="A86" s="3">
        <v>43983</v>
      </c>
      <c r="B86" s="34">
        <v>25130</v>
      </c>
      <c r="C86" s="29" t="s">
        <v>7</v>
      </c>
      <c r="D86" s="35">
        <v>4.09</v>
      </c>
      <c r="E86" s="36">
        <v>100</v>
      </c>
      <c r="F86" s="35">
        <f t="shared" si="0"/>
        <v>24.449877750611247</v>
      </c>
      <c r="G86" s="4">
        <f t="shared" si="28"/>
        <v>391</v>
      </c>
      <c r="H86" s="6">
        <f t="shared" si="12"/>
        <v>10.126899999999999</v>
      </c>
      <c r="I86" s="4">
        <f t="shared" si="24"/>
        <v>25</v>
      </c>
      <c r="J86" s="35">
        <f t="shared" si="25"/>
        <v>15.64</v>
      </c>
      <c r="K86" s="8">
        <f t="shared" si="32"/>
        <v>7870.6100000000015</v>
      </c>
      <c r="L86" s="5"/>
      <c r="M86" s="5"/>
      <c r="N86" s="10"/>
    </row>
    <row r="87" spans="1:14" x14ac:dyDescent="0.25">
      <c r="A87" s="18">
        <v>43995</v>
      </c>
      <c r="B87" s="32">
        <v>25469</v>
      </c>
      <c r="C87" s="28" t="s">
        <v>7</v>
      </c>
      <c r="D87" s="27">
        <v>4.09</v>
      </c>
      <c r="E87" s="33">
        <v>100</v>
      </c>
      <c r="F87" s="27">
        <f t="shared" si="0"/>
        <v>24.449877750611247</v>
      </c>
      <c r="G87" s="19">
        <f t="shared" ref="G87:G112" si="33">B87-B86</f>
        <v>339</v>
      </c>
      <c r="H87" s="27">
        <f>G87/F86</f>
        <v>13.8651</v>
      </c>
      <c r="I87" s="32">
        <f>A87-A86</f>
        <v>12</v>
      </c>
      <c r="J87" s="27">
        <f t="shared" si="25"/>
        <v>28.25</v>
      </c>
      <c r="K87" s="23">
        <f t="shared" si="32"/>
        <v>7970.6100000000015</v>
      </c>
      <c r="L87" s="20"/>
      <c r="M87" s="20"/>
      <c r="N87" s="25"/>
    </row>
    <row r="88" spans="1:14" x14ac:dyDescent="0.25">
      <c r="A88" s="11">
        <v>44009</v>
      </c>
      <c r="B88" s="37">
        <v>25823</v>
      </c>
      <c r="C88" s="30" t="s">
        <v>7</v>
      </c>
      <c r="D88" s="31">
        <v>4.1900000000000004</v>
      </c>
      <c r="E88" s="38">
        <v>100</v>
      </c>
      <c r="F88" s="31">
        <f t="shared" si="0"/>
        <v>23.866348448687347</v>
      </c>
      <c r="G88" s="12">
        <f t="shared" si="33"/>
        <v>354</v>
      </c>
      <c r="H88" s="14">
        <f t="shared" si="12"/>
        <v>14.4786</v>
      </c>
      <c r="I88" s="12">
        <f t="shared" si="24"/>
        <v>14</v>
      </c>
      <c r="J88" s="31">
        <f t="shared" si="25"/>
        <v>25.285714285714285</v>
      </c>
      <c r="K88" s="16">
        <f t="shared" si="32"/>
        <v>8070.6100000000015</v>
      </c>
      <c r="L88" s="15">
        <f>SUM(E86:E88)</f>
        <v>300</v>
      </c>
      <c r="M88" s="12">
        <f>SUM(G86:G88)</f>
        <v>1084</v>
      </c>
      <c r="N88" s="40">
        <f>L88/M88</f>
        <v>0.2767527675276753</v>
      </c>
    </row>
    <row r="89" spans="1:14" x14ac:dyDescent="0.25">
      <c r="A89" s="3">
        <v>44022</v>
      </c>
      <c r="B89" s="34">
        <v>26151</v>
      </c>
      <c r="C89" s="29" t="s">
        <v>7</v>
      </c>
      <c r="D89" s="35">
        <v>4.1900000000000004</v>
      </c>
      <c r="E89" s="36">
        <v>120</v>
      </c>
      <c r="F89" s="35">
        <f t="shared" si="0"/>
        <v>28.639618138424819</v>
      </c>
      <c r="G89" s="4">
        <f t="shared" si="33"/>
        <v>328</v>
      </c>
      <c r="H89" s="35">
        <f>G89/F88</f>
        <v>13.743200000000002</v>
      </c>
      <c r="I89" s="34">
        <f>A89-A88</f>
        <v>13</v>
      </c>
      <c r="J89" s="35">
        <f t="shared" si="25"/>
        <v>25.23076923076923</v>
      </c>
      <c r="K89" s="8">
        <f t="shared" ref="K89:K94" si="34">K88+E89</f>
        <v>8190.6100000000015</v>
      </c>
      <c r="L89" s="5"/>
      <c r="M89" s="5"/>
      <c r="N89" s="10"/>
    </row>
    <row r="90" spans="1:14" x14ac:dyDescent="0.25">
      <c r="A90" s="11">
        <v>44038</v>
      </c>
      <c r="B90" s="37">
        <v>26556</v>
      </c>
      <c r="C90" s="30" t="s">
        <v>7</v>
      </c>
      <c r="D90" s="31">
        <v>4.1900000000000004</v>
      </c>
      <c r="E90" s="38">
        <v>120</v>
      </c>
      <c r="F90" s="31">
        <f t="shared" si="0"/>
        <v>28.639618138424819</v>
      </c>
      <c r="G90" s="12">
        <f t="shared" si="33"/>
        <v>405</v>
      </c>
      <c r="H90" s="14">
        <f t="shared" si="12"/>
        <v>14.141250000000001</v>
      </c>
      <c r="I90" s="12">
        <f t="shared" si="24"/>
        <v>16</v>
      </c>
      <c r="J90" s="31">
        <f t="shared" si="25"/>
        <v>25.3125</v>
      </c>
      <c r="K90" s="16">
        <f t="shared" si="34"/>
        <v>8310.61</v>
      </c>
      <c r="L90" s="15">
        <f>SUM(E89:E90)</f>
        <v>240</v>
      </c>
      <c r="M90" s="12">
        <f>SUM(G89:G90)</f>
        <v>733</v>
      </c>
      <c r="N90" s="40">
        <f>L90/M90</f>
        <v>0.32742155525238748</v>
      </c>
    </row>
    <row r="91" spans="1:14" x14ac:dyDescent="0.25">
      <c r="A91" s="3">
        <v>44054</v>
      </c>
      <c r="B91" s="34">
        <v>26958</v>
      </c>
      <c r="C91" s="29" t="s">
        <v>7</v>
      </c>
      <c r="D91" s="35">
        <v>4.29</v>
      </c>
      <c r="E91" s="36">
        <v>120</v>
      </c>
      <c r="F91" s="35">
        <f t="shared" si="0"/>
        <v>27.972027972027973</v>
      </c>
      <c r="G91" s="4">
        <f t="shared" si="33"/>
        <v>402</v>
      </c>
      <c r="H91" s="35">
        <f>G91/F90</f>
        <v>14.036500000000002</v>
      </c>
      <c r="I91" s="34">
        <f>A91-A90</f>
        <v>16</v>
      </c>
      <c r="J91" s="35">
        <f t="shared" si="25"/>
        <v>25.125</v>
      </c>
      <c r="K91" s="8">
        <f t="shared" si="34"/>
        <v>8430.61</v>
      </c>
      <c r="L91" s="5"/>
      <c r="M91" s="5"/>
      <c r="N91" s="10"/>
    </row>
    <row r="92" spans="1:14" x14ac:dyDescent="0.25">
      <c r="A92" s="11">
        <v>44072</v>
      </c>
      <c r="B92" s="37">
        <v>27433</v>
      </c>
      <c r="C92" s="30" t="s">
        <v>7</v>
      </c>
      <c r="D92" s="31">
        <v>4.3899999999999997</v>
      </c>
      <c r="E92" s="38">
        <v>100</v>
      </c>
      <c r="F92" s="31">
        <f t="shared" si="0"/>
        <v>22.779043280182233</v>
      </c>
      <c r="G92" s="12">
        <f t="shared" si="33"/>
        <v>475</v>
      </c>
      <c r="H92" s="14">
        <f t="shared" si="12"/>
        <v>16.981249999999999</v>
      </c>
      <c r="I92" s="12">
        <f t="shared" si="24"/>
        <v>18</v>
      </c>
      <c r="J92" s="31">
        <f t="shared" si="25"/>
        <v>26.388888888888889</v>
      </c>
      <c r="K92" s="16">
        <f t="shared" si="34"/>
        <v>8530.61</v>
      </c>
      <c r="L92" s="15">
        <f>SUM(E91:E92)</f>
        <v>220</v>
      </c>
      <c r="M92" s="12">
        <f>SUM(G91:G92)</f>
        <v>877</v>
      </c>
      <c r="N92" s="40">
        <f>L92/M92</f>
        <v>0.25085518814139113</v>
      </c>
    </row>
    <row r="93" spans="1:14" x14ac:dyDescent="0.25">
      <c r="A93" s="3">
        <v>44084</v>
      </c>
      <c r="B93" s="34">
        <v>27750</v>
      </c>
      <c r="C93" s="29" t="s">
        <v>7</v>
      </c>
      <c r="D93" s="35">
        <v>4.49</v>
      </c>
      <c r="E93" s="36">
        <v>120</v>
      </c>
      <c r="F93" s="35">
        <f t="shared" si="0"/>
        <v>26.726057906458795</v>
      </c>
      <c r="G93" s="4">
        <f t="shared" si="33"/>
        <v>317</v>
      </c>
      <c r="H93" s="35">
        <f>G93/F92</f>
        <v>13.9163</v>
      </c>
      <c r="I93" s="34">
        <f>A93-A92</f>
        <v>12</v>
      </c>
      <c r="J93" s="35">
        <f t="shared" si="25"/>
        <v>26.416666666666668</v>
      </c>
      <c r="K93" s="8">
        <f t="shared" si="34"/>
        <v>8650.61</v>
      </c>
      <c r="L93" s="5"/>
      <c r="M93" s="5"/>
      <c r="N93" s="10"/>
    </row>
    <row r="94" spans="1:14" x14ac:dyDescent="0.25">
      <c r="A94" s="11">
        <v>44104</v>
      </c>
      <c r="B94" s="37">
        <v>28109</v>
      </c>
      <c r="C94" s="30" t="s">
        <v>7</v>
      </c>
      <c r="D94" s="31">
        <v>4.49</v>
      </c>
      <c r="E94" s="38">
        <v>150</v>
      </c>
      <c r="F94" s="31">
        <f t="shared" si="0"/>
        <v>33.407572383073493</v>
      </c>
      <c r="G94" s="12">
        <f t="shared" si="33"/>
        <v>359</v>
      </c>
      <c r="H94" s="14">
        <f t="shared" si="12"/>
        <v>13.432583333333335</v>
      </c>
      <c r="I94" s="12">
        <f t="shared" si="24"/>
        <v>20</v>
      </c>
      <c r="J94" s="31">
        <f t="shared" si="25"/>
        <v>17.95</v>
      </c>
      <c r="K94" s="16">
        <f t="shared" si="34"/>
        <v>8800.61</v>
      </c>
      <c r="L94" s="15">
        <f>SUM(E93:E94)</f>
        <v>270</v>
      </c>
      <c r="M94" s="12">
        <f>SUM(G93:G94)</f>
        <v>676</v>
      </c>
      <c r="N94" s="40">
        <f>L94/M94</f>
        <v>0.39940828402366862</v>
      </c>
    </row>
    <row r="95" spans="1:14" x14ac:dyDescent="0.25">
      <c r="A95" s="42">
        <v>44121</v>
      </c>
      <c r="B95" s="43">
        <v>28556</v>
      </c>
      <c r="C95" s="44" t="s">
        <v>7</v>
      </c>
      <c r="D95" s="45">
        <v>4.34</v>
      </c>
      <c r="E95" s="46">
        <v>145</v>
      </c>
      <c r="F95" s="45">
        <f t="shared" si="0"/>
        <v>33.410138248847929</v>
      </c>
      <c r="G95" s="47">
        <f t="shared" si="33"/>
        <v>447</v>
      </c>
      <c r="H95" s="45">
        <f>G95/F94</f>
        <v>13.380200000000002</v>
      </c>
      <c r="I95" s="43">
        <f>A95-A94</f>
        <v>17</v>
      </c>
      <c r="J95" s="45">
        <f t="shared" si="25"/>
        <v>26.294117647058822</v>
      </c>
      <c r="K95" s="48">
        <f t="shared" ref="K95:K100" si="35">K94+E95</f>
        <v>8945.61</v>
      </c>
      <c r="L95" s="55">
        <f>E95</f>
        <v>145</v>
      </c>
      <c r="M95" s="47">
        <f>G95</f>
        <v>447</v>
      </c>
      <c r="N95" s="40">
        <f>L95/M95</f>
        <v>0.32438478747203581</v>
      </c>
    </row>
    <row r="96" spans="1:14" x14ac:dyDescent="0.25">
      <c r="A96" s="53">
        <v>44136</v>
      </c>
      <c r="B96" s="34">
        <v>29071</v>
      </c>
      <c r="C96" s="29" t="s">
        <v>7</v>
      </c>
      <c r="D96" s="35">
        <v>4.45</v>
      </c>
      <c r="E96" s="36">
        <v>145.11000000000001</v>
      </c>
      <c r="F96" s="35">
        <f t="shared" si="0"/>
        <v>32.608988764044945</v>
      </c>
      <c r="G96" s="4">
        <f t="shared" si="33"/>
        <v>515</v>
      </c>
      <c r="H96" s="6">
        <f t="shared" si="12"/>
        <v>15.414482758620688</v>
      </c>
      <c r="I96" s="4">
        <f t="shared" si="24"/>
        <v>15</v>
      </c>
      <c r="J96" s="35">
        <f t="shared" si="25"/>
        <v>34.333333333333336</v>
      </c>
      <c r="K96" s="8">
        <f t="shared" si="35"/>
        <v>9090.7200000000012</v>
      </c>
      <c r="L96" s="5"/>
      <c r="M96" s="5"/>
      <c r="N96" s="10"/>
    </row>
    <row r="97" spans="1:14" x14ac:dyDescent="0.25">
      <c r="A97" s="18">
        <v>44149</v>
      </c>
      <c r="B97" s="32">
        <v>29551</v>
      </c>
      <c r="C97" s="28" t="s">
        <v>7</v>
      </c>
      <c r="D97" s="27">
        <v>4.54</v>
      </c>
      <c r="E97" s="33">
        <v>114.68</v>
      </c>
      <c r="F97" s="27">
        <f t="shared" si="0"/>
        <v>25.259911894273127</v>
      </c>
      <c r="G97" s="19">
        <f>B97-B96</f>
        <v>480</v>
      </c>
      <c r="H97" s="27">
        <f>G97/F96</f>
        <v>14.719867686582592</v>
      </c>
      <c r="I97" s="32">
        <f>A97-A96</f>
        <v>13</v>
      </c>
      <c r="J97" s="27">
        <f t="shared" si="25"/>
        <v>36.92307692307692</v>
      </c>
      <c r="K97" s="23">
        <f t="shared" si="35"/>
        <v>9205.4000000000015</v>
      </c>
      <c r="L97" s="20"/>
      <c r="M97" s="20"/>
      <c r="N97" s="25"/>
    </row>
    <row r="98" spans="1:14" x14ac:dyDescent="0.25">
      <c r="A98" s="11">
        <v>44159</v>
      </c>
      <c r="B98" s="37">
        <v>29890</v>
      </c>
      <c r="C98" s="30" t="s">
        <v>7</v>
      </c>
      <c r="D98" s="31">
        <v>4.49</v>
      </c>
      <c r="E98" s="38">
        <v>150</v>
      </c>
      <c r="F98" s="31">
        <f t="shared" si="0"/>
        <v>33.407572383073493</v>
      </c>
      <c r="G98" s="12">
        <f t="shared" si="33"/>
        <v>339</v>
      </c>
      <c r="H98" s="14">
        <f t="shared" si="12"/>
        <v>13.420474363446111</v>
      </c>
      <c r="I98" s="12">
        <f t="shared" si="24"/>
        <v>10</v>
      </c>
      <c r="J98" s="31">
        <f t="shared" si="25"/>
        <v>33.9</v>
      </c>
      <c r="K98" s="16">
        <f t="shared" si="35"/>
        <v>9355.4000000000015</v>
      </c>
      <c r="L98" s="15">
        <f>SUM(E96:E98)</f>
        <v>409.79</v>
      </c>
      <c r="M98" s="12">
        <f>SUM(G96:G98)</f>
        <v>1334</v>
      </c>
      <c r="N98" s="40">
        <f>L98/M98</f>
        <v>0.30718890554722639</v>
      </c>
    </row>
    <row r="99" spans="1:14" x14ac:dyDescent="0.25">
      <c r="A99" s="3">
        <v>44171</v>
      </c>
      <c r="B99" s="34">
        <v>30357</v>
      </c>
      <c r="C99" s="29" t="s">
        <v>7</v>
      </c>
      <c r="D99" s="35">
        <v>4.49</v>
      </c>
      <c r="E99" s="36">
        <v>150</v>
      </c>
      <c r="F99" s="35">
        <f t="shared" si="0"/>
        <v>33.407572383073493</v>
      </c>
      <c r="G99" s="4">
        <f>B99-B98</f>
        <v>467</v>
      </c>
      <c r="H99" s="35">
        <f>G99/F98</f>
        <v>13.978866666666669</v>
      </c>
      <c r="I99" s="34">
        <f>A99-A98</f>
        <v>12</v>
      </c>
      <c r="J99" s="35">
        <f t="shared" si="25"/>
        <v>38.916666666666664</v>
      </c>
      <c r="K99" s="8">
        <f t="shared" si="35"/>
        <v>9505.4000000000015</v>
      </c>
      <c r="L99" s="5"/>
      <c r="M99" s="5"/>
      <c r="N99" s="10"/>
    </row>
    <row r="100" spans="1:14" x14ac:dyDescent="0.25">
      <c r="A100" s="11">
        <v>44187</v>
      </c>
      <c r="B100" s="37">
        <v>30814</v>
      </c>
      <c r="C100" s="30" t="s">
        <v>7</v>
      </c>
      <c r="D100" s="31">
        <v>4.59</v>
      </c>
      <c r="E100" s="38">
        <v>150</v>
      </c>
      <c r="F100" s="31">
        <f t="shared" si="0"/>
        <v>32.679738562091501</v>
      </c>
      <c r="G100" s="12">
        <f t="shared" si="33"/>
        <v>457</v>
      </c>
      <c r="H100" s="14">
        <f t="shared" si="12"/>
        <v>13.679533333333335</v>
      </c>
      <c r="I100" s="12">
        <f t="shared" si="24"/>
        <v>16</v>
      </c>
      <c r="J100" s="31">
        <f t="shared" si="25"/>
        <v>28.5625</v>
      </c>
      <c r="K100" s="16">
        <f t="shared" si="35"/>
        <v>9655.4000000000015</v>
      </c>
      <c r="L100" s="15">
        <f>SUM(E99:E100)</f>
        <v>300</v>
      </c>
      <c r="M100" s="12">
        <f>SUM(G99:G100)</f>
        <v>924</v>
      </c>
      <c r="N100" s="40">
        <f>L100/M100</f>
        <v>0.32467532467532467</v>
      </c>
    </row>
    <row r="101" spans="1:14" x14ac:dyDescent="0.25">
      <c r="A101" s="3">
        <v>44200</v>
      </c>
      <c r="B101" s="34">
        <v>31268</v>
      </c>
      <c r="C101" s="29" t="s">
        <v>7</v>
      </c>
      <c r="D101" s="35">
        <v>4.6900000000000004</v>
      </c>
      <c r="E101" s="36">
        <v>150</v>
      </c>
      <c r="F101" s="35">
        <f t="shared" si="0"/>
        <v>31.982942430703623</v>
      </c>
      <c r="G101" s="4">
        <f>B101-B100</f>
        <v>454</v>
      </c>
      <c r="H101" s="35">
        <f>G101/F100</f>
        <v>13.8924</v>
      </c>
      <c r="I101" s="34">
        <f>A101-A100</f>
        <v>13</v>
      </c>
      <c r="J101" s="35">
        <f t="shared" si="25"/>
        <v>34.92307692307692</v>
      </c>
      <c r="K101" s="8">
        <f t="shared" ref="K101:K106" si="36">K100+E101</f>
        <v>9805.4000000000015</v>
      </c>
      <c r="L101" s="5"/>
      <c r="M101" s="5"/>
      <c r="N101" s="10"/>
    </row>
    <row r="102" spans="1:14" x14ac:dyDescent="0.25">
      <c r="A102" s="18">
        <v>44220</v>
      </c>
      <c r="B102" s="32">
        <v>31722</v>
      </c>
      <c r="C102" s="28" t="s">
        <v>7</v>
      </c>
      <c r="D102" s="27">
        <v>4.6900000000000004</v>
      </c>
      <c r="E102" s="33">
        <v>150</v>
      </c>
      <c r="F102" s="27">
        <f t="shared" si="0"/>
        <v>31.982942430703623</v>
      </c>
      <c r="G102" s="19">
        <f t="shared" si="33"/>
        <v>454</v>
      </c>
      <c r="H102" s="21">
        <f t="shared" si="12"/>
        <v>14.195066666666667</v>
      </c>
      <c r="I102" s="19">
        <f t="shared" si="24"/>
        <v>20</v>
      </c>
      <c r="J102" s="27">
        <f t="shared" si="25"/>
        <v>22.7</v>
      </c>
      <c r="K102" s="23">
        <f t="shared" si="36"/>
        <v>9955.4000000000015</v>
      </c>
      <c r="L102" s="22"/>
      <c r="M102" s="19"/>
      <c r="N102" s="51"/>
    </row>
    <row r="103" spans="1:14" x14ac:dyDescent="0.25">
      <c r="A103" s="59">
        <v>44226</v>
      </c>
      <c r="B103" s="37">
        <v>31875</v>
      </c>
      <c r="C103" s="30" t="s">
        <v>7</v>
      </c>
      <c r="D103" s="31">
        <v>5.09</v>
      </c>
      <c r="E103" s="38">
        <v>144.4</v>
      </c>
      <c r="F103" s="31">
        <f t="shared" si="0"/>
        <v>28.369351669941064</v>
      </c>
      <c r="G103" s="12">
        <f>B103-B102</f>
        <v>153</v>
      </c>
      <c r="H103" s="31">
        <f>G103/F102</f>
        <v>4.7838000000000003</v>
      </c>
      <c r="I103" s="37">
        <f>A103-A102</f>
        <v>6</v>
      </c>
      <c r="J103" s="31">
        <f t="shared" si="25"/>
        <v>25.5</v>
      </c>
      <c r="K103" s="16">
        <f t="shared" si="36"/>
        <v>10099.800000000001</v>
      </c>
      <c r="L103" s="15">
        <f>SUM(E101:E103)</f>
        <v>444.4</v>
      </c>
      <c r="M103" s="12">
        <f>SUM(G101:G103)</f>
        <v>1061</v>
      </c>
      <c r="N103" s="40">
        <f>L103/M103</f>
        <v>0.4188501413760603</v>
      </c>
    </row>
    <row r="104" spans="1:14" x14ac:dyDescent="0.25">
      <c r="A104" s="42">
        <v>44254</v>
      </c>
      <c r="B104" s="43">
        <v>32531</v>
      </c>
      <c r="C104" s="44" t="s">
        <v>7</v>
      </c>
      <c r="D104" s="45">
        <v>5.29</v>
      </c>
      <c r="E104" s="46">
        <v>242.01</v>
      </c>
      <c r="F104" s="45">
        <f t="shared" si="0"/>
        <v>45.748582230623818</v>
      </c>
      <c r="G104" s="47">
        <f t="shared" si="33"/>
        <v>656</v>
      </c>
      <c r="H104" s="54">
        <f t="shared" si="12"/>
        <v>23.123545706371189</v>
      </c>
      <c r="I104" s="47">
        <f t="shared" si="24"/>
        <v>28</v>
      </c>
      <c r="J104" s="45">
        <f t="shared" si="25"/>
        <v>23.428571428571427</v>
      </c>
      <c r="K104" s="48">
        <f t="shared" si="36"/>
        <v>10341.810000000001</v>
      </c>
      <c r="L104" s="55">
        <f>E104</f>
        <v>242.01</v>
      </c>
      <c r="M104" s="47">
        <f>G104</f>
        <v>656</v>
      </c>
      <c r="N104" s="56">
        <f>L104/M104</f>
        <v>0.36891768292682925</v>
      </c>
    </row>
    <row r="105" spans="1:14" x14ac:dyDescent="0.25">
      <c r="A105" s="42">
        <v>44286</v>
      </c>
      <c r="B105" s="43">
        <v>33205</v>
      </c>
      <c r="C105" s="44" t="s">
        <v>7</v>
      </c>
      <c r="D105" s="45">
        <v>4.8499999999999996</v>
      </c>
      <c r="E105" s="46">
        <v>99.76</v>
      </c>
      <c r="F105" s="45">
        <f t="shared" si="0"/>
        <v>20.569072164948455</v>
      </c>
      <c r="G105" s="47">
        <f>B105-B104</f>
        <v>674</v>
      </c>
      <c r="H105" s="45">
        <f>G105/F104</f>
        <v>14.732696995991901</v>
      </c>
      <c r="I105" s="43">
        <f>A105-A104</f>
        <v>32</v>
      </c>
      <c r="J105" s="45">
        <f t="shared" si="25"/>
        <v>21.0625</v>
      </c>
      <c r="K105" s="48">
        <f t="shared" si="36"/>
        <v>10441.570000000002</v>
      </c>
      <c r="L105" s="55">
        <f>E105</f>
        <v>99.76</v>
      </c>
      <c r="M105" s="47">
        <f>G105</f>
        <v>674</v>
      </c>
      <c r="N105" s="56">
        <f>L105/M105</f>
        <v>0.14801186943620179</v>
      </c>
    </row>
    <row r="106" spans="1:14" x14ac:dyDescent="0.25">
      <c r="A106" s="42">
        <v>44306</v>
      </c>
      <c r="B106" s="43">
        <v>33507</v>
      </c>
      <c r="C106" s="44" t="s">
        <v>6</v>
      </c>
      <c r="D106" s="45">
        <v>3.59</v>
      </c>
      <c r="E106" s="46">
        <v>150</v>
      </c>
      <c r="F106" s="45">
        <f t="shared" si="0"/>
        <v>41.782729805013929</v>
      </c>
      <c r="G106" s="4">
        <f t="shared" si="33"/>
        <v>302</v>
      </c>
      <c r="H106" s="6">
        <f t="shared" si="12"/>
        <v>14.682237369687249</v>
      </c>
      <c r="I106" s="4">
        <f t="shared" si="24"/>
        <v>20</v>
      </c>
      <c r="J106" s="35">
        <f t="shared" si="25"/>
        <v>15.1</v>
      </c>
      <c r="K106" s="8">
        <f t="shared" si="36"/>
        <v>10591.570000000002</v>
      </c>
      <c r="L106" s="55">
        <f>E106</f>
        <v>150</v>
      </c>
      <c r="M106" s="47">
        <f>G106</f>
        <v>302</v>
      </c>
      <c r="N106" s="56">
        <f>L106/M106</f>
        <v>0.49668874172185429</v>
      </c>
    </row>
    <row r="107" spans="1:14" x14ac:dyDescent="0.25">
      <c r="A107" s="3">
        <v>44325</v>
      </c>
      <c r="B107" s="34">
        <v>33970</v>
      </c>
      <c r="C107" s="29" t="s">
        <v>6</v>
      </c>
      <c r="D107" s="35">
        <v>3.74</v>
      </c>
      <c r="E107" s="36">
        <v>100</v>
      </c>
      <c r="F107" s="35">
        <f t="shared" si="0"/>
        <v>26.737967914438499</v>
      </c>
      <c r="G107" s="4">
        <f>B107-B106</f>
        <v>463</v>
      </c>
      <c r="H107" s="35">
        <f>G107/F106</f>
        <v>11.081133333333334</v>
      </c>
      <c r="I107" s="34">
        <f>A107-A106</f>
        <v>19</v>
      </c>
      <c r="J107" s="35">
        <f t="shared" si="25"/>
        <v>24.368421052631579</v>
      </c>
      <c r="K107" s="8">
        <f t="shared" ref="K107:K112" si="37">K106+E107</f>
        <v>10691.570000000002</v>
      </c>
      <c r="L107" s="5"/>
      <c r="M107" s="5"/>
      <c r="N107" s="10"/>
    </row>
    <row r="108" spans="1:14" x14ac:dyDescent="0.25">
      <c r="A108" s="11">
        <v>44337</v>
      </c>
      <c r="B108" s="37">
        <v>34217</v>
      </c>
      <c r="C108" s="30" t="s">
        <v>6</v>
      </c>
      <c r="D108" s="31">
        <v>4.09</v>
      </c>
      <c r="E108" s="38">
        <v>146.34</v>
      </c>
      <c r="F108" s="31">
        <f t="shared" si="0"/>
        <v>35.779951100244503</v>
      </c>
      <c r="G108" s="12">
        <f t="shared" si="33"/>
        <v>247</v>
      </c>
      <c r="H108" s="14">
        <f t="shared" si="12"/>
        <v>9.2378000000000018</v>
      </c>
      <c r="I108" s="12">
        <f t="shared" si="24"/>
        <v>12</v>
      </c>
      <c r="J108" s="31">
        <f t="shared" si="25"/>
        <v>20.583333333333332</v>
      </c>
      <c r="K108" s="16">
        <f t="shared" si="37"/>
        <v>10837.910000000002</v>
      </c>
      <c r="L108" s="15">
        <f>SUM(E107:E108)</f>
        <v>246.34</v>
      </c>
      <c r="M108" s="12">
        <f>SUM(G107:G108)</f>
        <v>710</v>
      </c>
      <c r="N108" s="40">
        <f>L108/M108</f>
        <v>0.34695774647887323</v>
      </c>
    </row>
    <row r="109" spans="1:14" x14ac:dyDescent="0.25">
      <c r="A109" s="42">
        <v>44356</v>
      </c>
      <c r="B109" s="43">
        <v>34558</v>
      </c>
      <c r="C109" s="44" t="s">
        <v>6</v>
      </c>
      <c r="D109" s="45">
        <v>4.1900000000000004</v>
      </c>
      <c r="E109" s="46">
        <v>120</v>
      </c>
      <c r="F109" s="45">
        <f t="shared" si="0"/>
        <v>28.639618138424819</v>
      </c>
      <c r="G109" s="47">
        <f>B109-B108</f>
        <v>341</v>
      </c>
      <c r="H109" s="45">
        <f>G109/F108</f>
        <v>9.5304769714363804</v>
      </c>
      <c r="I109" s="43">
        <f>A109-A108</f>
        <v>19</v>
      </c>
      <c r="J109" s="45">
        <f t="shared" si="25"/>
        <v>17.94736842105263</v>
      </c>
      <c r="K109" s="48">
        <f t="shared" si="37"/>
        <v>10957.910000000002</v>
      </c>
      <c r="L109" s="55">
        <f>E109</f>
        <v>120</v>
      </c>
      <c r="M109" s="47">
        <f>G109</f>
        <v>341</v>
      </c>
      <c r="N109" s="56">
        <f>L109/M109</f>
        <v>0.35190615835777128</v>
      </c>
    </row>
    <row r="110" spans="1:14" x14ac:dyDescent="0.25">
      <c r="A110" s="3">
        <v>44378</v>
      </c>
      <c r="B110" s="34">
        <v>34839</v>
      </c>
      <c r="C110" s="29" t="s">
        <v>6</v>
      </c>
      <c r="D110" s="35">
        <v>3.99</v>
      </c>
      <c r="E110" s="36">
        <v>40</v>
      </c>
      <c r="F110" s="35">
        <f t="shared" si="0"/>
        <v>10.025062656641603</v>
      </c>
      <c r="G110" s="4">
        <f t="shared" si="33"/>
        <v>281</v>
      </c>
      <c r="H110" s="6">
        <f t="shared" si="12"/>
        <v>9.8115833333333349</v>
      </c>
      <c r="I110" s="4">
        <f t="shared" si="24"/>
        <v>22</v>
      </c>
      <c r="J110" s="35">
        <f t="shared" si="25"/>
        <v>12.772727272727273</v>
      </c>
      <c r="K110" s="8">
        <f t="shared" si="37"/>
        <v>10997.910000000002</v>
      </c>
      <c r="L110" s="5"/>
      <c r="M110" s="5"/>
      <c r="N110" s="10"/>
    </row>
    <row r="111" spans="1:14" x14ac:dyDescent="0.25">
      <c r="A111" s="11">
        <v>44381</v>
      </c>
      <c r="B111" s="37">
        <v>34879</v>
      </c>
      <c r="C111" s="30" t="s">
        <v>6</v>
      </c>
      <c r="D111" s="31">
        <v>3.62</v>
      </c>
      <c r="E111" s="38">
        <v>150.88</v>
      </c>
      <c r="F111" s="31">
        <f t="shared" si="0"/>
        <v>41.679558011049721</v>
      </c>
      <c r="G111" s="12">
        <f>B111-B110</f>
        <v>40</v>
      </c>
      <c r="H111" s="31">
        <f>G111/F110</f>
        <v>3.99</v>
      </c>
      <c r="I111" s="37">
        <f>A111-A110</f>
        <v>3</v>
      </c>
      <c r="J111" s="31">
        <f t="shared" si="25"/>
        <v>13.333333333333334</v>
      </c>
      <c r="K111" s="16">
        <f t="shared" si="37"/>
        <v>11148.79</v>
      </c>
      <c r="L111" s="15">
        <f>SUM(E110:E111)</f>
        <v>190.88</v>
      </c>
      <c r="M111" s="12">
        <f>SUM(G110:G111)</f>
        <v>321</v>
      </c>
      <c r="N111" s="40">
        <f>L111/M111</f>
        <v>0.59464174454828655</v>
      </c>
    </row>
    <row r="112" spans="1:14" x14ac:dyDescent="0.25">
      <c r="A112" s="1">
        <v>44415</v>
      </c>
      <c r="B112" s="32">
        <v>35315</v>
      </c>
      <c r="C112" s="28" t="s">
        <v>7</v>
      </c>
      <c r="D112" s="27">
        <v>5.54</v>
      </c>
      <c r="E112" s="33">
        <v>175.26</v>
      </c>
      <c r="F112" s="27">
        <f t="shared" si="0"/>
        <v>31.63537906137184</v>
      </c>
      <c r="G112" s="4">
        <f t="shared" si="33"/>
        <v>436</v>
      </c>
      <c r="H112" s="6">
        <f t="shared" si="12"/>
        <v>10.460763520678686</v>
      </c>
      <c r="I112" s="4">
        <f t="shared" si="24"/>
        <v>34</v>
      </c>
      <c r="J112" s="35">
        <f t="shared" si="25"/>
        <v>12.823529411764707</v>
      </c>
      <c r="K112" s="2">
        <f t="shared" si="37"/>
        <v>11324.050000000001</v>
      </c>
    </row>
  </sheetData>
  <pageMargins left="0.511811024" right="0.511811024" top="0.78740157499999996" bottom="0.78740157499999996" header="0.31496062000000002" footer="0.31496062000000002"/>
  <pageSetup orientation="portrait" horizontalDpi="300" r:id="rId1"/>
  <ignoredErrors>
    <ignoredError sqref="L53 L49 L46 L43 L41 L39 L37 L33 L31 L26 L22 L18 L15 L11 L9 L6 L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rodrigo.tognin</dc:creator>
  <cp:lastModifiedBy>Rodrigo Tognin</cp:lastModifiedBy>
  <dcterms:created xsi:type="dcterms:W3CDTF">2017-10-03T15:38:16Z</dcterms:created>
  <dcterms:modified xsi:type="dcterms:W3CDTF">2021-08-20T18:38:17Z</dcterms:modified>
</cp:coreProperties>
</file>