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<sst xmlns="http://schemas.openxmlformats.org/spreadsheetml/2006/main" count="1">
  <si>
    <t>2018年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</si>
</sst>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7625454188353"/>
          <c:y val="0.0781531465180315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Sheet1!$G$1:$G$44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Sheet1!$F$1:$F$44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"2018"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Sheet1!$G$45</c:f>
              <c:numCache>
                <c:formatCode>General</c:formatCode>
                <c:ptCount val="1"/>
                <c:pt idx="0">
                  <c:v>4.61736111111117</c:v>
                </c:pt>
              </c:numCache>
            </c:numRef>
          </c:xVal>
          <c:yVal>
            <c:numRef>
              <c:f>Sheet1!$F$45</c:f>
              <c:numCache>
                <c:formatCode>0.0_ </c:formatCode>
                <c:ptCount val="1"/>
                <c:pt idx="0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  <c:max val="5.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  <c:majorUnit val="0.5"/>
        <c:minorUnit val="0.1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Sheet1!$G$1:$G$44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Sheet1!$F$1:$F$44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"2018"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Sheet1!$G$45</c:f>
              <c:numCache>
                <c:formatCode>General</c:formatCode>
                <c:ptCount val="1"/>
                <c:pt idx="0">
                  <c:v>4.61736111111117</c:v>
                </c:pt>
              </c:numCache>
            </c:numRef>
          </c:xVal>
          <c:yVal>
            <c:numRef>
              <c:f>Sheet1!$F$45</c:f>
              <c:numCache>
                <c:formatCode>0.0_ </c:formatCode>
                <c:ptCount val="1"/>
                <c:pt idx="0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050"/>
        <c:axId val="543200448"/>
      </c:scatterChart>
      <c:valAx>
        <c:axId val="21259705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200448"/>
        <c:crosses val="autoZero"/>
        <c:crossBetween val="midCat"/>
        <c:majorUnit val="0.5"/>
      </c:valAx>
      <c:valAx>
        <c:axId val="54320044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97050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266700</xdr:colOff>
      <xdr:row>1</xdr:row>
      <xdr:rowOff>0</xdr:rowOff>
    </xdr:from>
    <xdr:to>
      <xdr:col>16</xdr:col>
      <xdr:colOff>560705</xdr:colOff>
      <xdr:row>27</xdr:row>
      <xdr:rowOff>104140</xdr:rowOff>
    </xdr:to>
    <xdr:graphicFrame>
      <xdr:nvGraphicFramePr>
        <xdr:cNvPr id="5" name="图表 4"/>
        <xdr:cNvGraphicFramePr/>
      </xdr:nvGraphicFramePr>
      <xdr:xfrm>
        <a:off x="4476750" y="171450"/>
        <a:ext cx="6466205" cy="4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683260</xdr:colOff>
      <xdr:row>0</xdr:row>
      <xdr:rowOff>168910</xdr:rowOff>
    </xdr:from>
    <xdr:to>
      <xdr:col>12</xdr:col>
      <xdr:colOff>310515</xdr:colOff>
      <xdr:row>34</xdr:row>
      <xdr:rowOff>81915</xdr:rowOff>
    </xdr:to>
    <xdr:graphicFrame>
      <xdr:nvGraphicFramePr>
        <xdr:cNvPr id="2" name="图表 1"/>
        <xdr:cNvGraphicFramePr/>
      </xdr:nvGraphicFramePr>
      <xdr:xfrm>
        <a:off x="683260" y="168910"/>
        <a:ext cx="785685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topLeftCell="B1" workbookViewId="0">
      <selection activeCell="M34" sqref="M34"/>
    </sheetView>
  </sheetViews>
  <sheetFormatPr defaultColWidth="9" defaultRowHeight="13.5" outlineLevelCol="7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44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 t="shared" ref="G20:G22" si="7">E20-5.366*5</f>
        <v>3.08319444444444</v>
      </c>
    </row>
    <row r="21" spans="1:7">
      <c r="A21" s="2">
        <v>43059</v>
      </c>
      <c r="B21">
        <v>31</v>
      </c>
      <c r="C21">
        <v>20</v>
      </c>
      <c r="D21">
        <v>11</v>
      </c>
      <c r="E21">
        <f t="shared" si="4"/>
        <v>31.8409722222222</v>
      </c>
      <c r="F21" s="1">
        <v>3.4</v>
      </c>
      <c r="G21">
        <f t="shared" si="7"/>
        <v>5.01097222222223</v>
      </c>
    </row>
    <row r="22" spans="1:7">
      <c r="A22" s="2">
        <v>43062</v>
      </c>
      <c r="B22">
        <v>34</v>
      </c>
      <c r="C22">
        <v>18</v>
      </c>
      <c r="D22">
        <v>59</v>
      </c>
      <c r="E22">
        <f t="shared" si="4"/>
        <v>34.7909722222222</v>
      </c>
      <c r="F22" s="1">
        <v>4</v>
      </c>
      <c r="G22">
        <f>E22-5.366*6</f>
        <v>2.59497222222222</v>
      </c>
    </row>
    <row r="23" spans="1:7">
      <c r="A23" s="2">
        <v>43065</v>
      </c>
      <c r="B23">
        <v>37</v>
      </c>
      <c r="C23">
        <v>17</v>
      </c>
      <c r="D23">
        <v>57</v>
      </c>
      <c r="E23">
        <f t="shared" si="4"/>
        <v>37.7479166666667</v>
      </c>
      <c r="F23" s="1">
        <v>3.5</v>
      </c>
      <c r="G23">
        <f t="shared" ref="G23:G26" si="8">E23-5.366*7</f>
        <v>0.185916666666671</v>
      </c>
    </row>
    <row r="24" spans="1:7">
      <c r="A24" s="2">
        <v>43066</v>
      </c>
      <c r="B24">
        <v>38</v>
      </c>
      <c r="C24">
        <v>20</v>
      </c>
      <c r="D24">
        <v>6</v>
      </c>
      <c r="E24">
        <f t="shared" si="4"/>
        <v>38.8375</v>
      </c>
      <c r="F24" s="1">
        <v>3.7</v>
      </c>
      <c r="G24">
        <f t="shared" si="8"/>
        <v>1.2755</v>
      </c>
    </row>
    <row r="25" spans="1:7">
      <c r="A25" s="2">
        <v>43070</v>
      </c>
      <c r="B25">
        <v>42</v>
      </c>
      <c r="C25">
        <v>20</v>
      </c>
      <c r="D25">
        <v>33</v>
      </c>
      <c r="E25">
        <f t="shared" si="4"/>
        <v>42.85625</v>
      </c>
      <c r="F25" s="1">
        <v>3.4</v>
      </c>
      <c r="G25">
        <f t="shared" si="8"/>
        <v>5.29425000000001</v>
      </c>
    </row>
    <row r="26" spans="1:7">
      <c r="A26" s="2">
        <v>43074</v>
      </c>
      <c r="B26">
        <v>46</v>
      </c>
      <c r="C26">
        <v>19</v>
      </c>
      <c r="D26">
        <v>36</v>
      </c>
      <c r="E26">
        <f t="shared" si="4"/>
        <v>46.8166666666667</v>
      </c>
      <c r="F26" s="1">
        <v>3.4</v>
      </c>
      <c r="G26">
        <f>E26-5.366*8</f>
        <v>3.88866666666667</v>
      </c>
    </row>
    <row r="27" spans="1:7">
      <c r="A27" s="2">
        <v>43077</v>
      </c>
      <c r="B27">
        <f>A27-A1</f>
        <v>49</v>
      </c>
      <c r="C27">
        <v>22</v>
      </c>
      <c r="D27">
        <v>12</v>
      </c>
      <c r="E27">
        <f t="shared" si="4"/>
        <v>49.925</v>
      </c>
      <c r="F27" s="1">
        <v>4</v>
      </c>
      <c r="G27">
        <f t="shared" ref="G27:G32" si="9">E27-5.366*9</f>
        <v>1.631</v>
      </c>
    </row>
    <row r="28" spans="1:7">
      <c r="A28" s="2">
        <v>43078</v>
      </c>
      <c r="B28">
        <v>50</v>
      </c>
      <c r="C28">
        <v>17</v>
      </c>
      <c r="D28">
        <v>42</v>
      </c>
      <c r="E28">
        <f t="shared" si="4"/>
        <v>50.7375</v>
      </c>
      <c r="F28" s="1">
        <v>4.2</v>
      </c>
      <c r="G28">
        <f t="shared" si="9"/>
        <v>2.4435</v>
      </c>
    </row>
    <row r="29" spans="1:7">
      <c r="A29" s="2">
        <v>43078</v>
      </c>
      <c r="B29">
        <v>50</v>
      </c>
      <c r="C29">
        <v>22</v>
      </c>
      <c r="D29">
        <v>7</v>
      </c>
      <c r="E29">
        <f t="shared" si="4"/>
        <v>50.9215277777778</v>
      </c>
      <c r="F29" s="1">
        <v>4.3</v>
      </c>
      <c r="G29">
        <f t="shared" si="9"/>
        <v>2.62752777777778</v>
      </c>
    </row>
    <row r="30" spans="1:7">
      <c r="A30" s="2">
        <v>43079</v>
      </c>
      <c r="B30">
        <v>51</v>
      </c>
      <c r="C30">
        <v>18</v>
      </c>
      <c r="D30">
        <v>2</v>
      </c>
      <c r="E30">
        <f t="shared" si="4"/>
        <v>51.7513888888889</v>
      </c>
      <c r="F30" s="1">
        <v>4</v>
      </c>
      <c r="G30">
        <f t="shared" si="9"/>
        <v>3.45738888888889</v>
      </c>
    </row>
    <row r="31" spans="1:7">
      <c r="A31" s="2">
        <v>43080</v>
      </c>
      <c r="B31">
        <v>52</v>
      </c>
      <c r="C31">
        <v>19</v>
      </c>
      <c r="D31">
        <v>55</v>
      </c>
      <c r="E31">
        <f t="shared" si="4"/>
        <v>52.8298611111111</v>
      </c>
      <c r="F31" s="1">
        <v>3.4</v>
      </c>
      <c r="G31">
        <f t="shared" si="9"/>
        <v>4.53586111111112</v>
      </c>
    </row>
    <row r="32" spans="1:7">
      <c r="A32" s="2">
        <v>43085</v>
      </c>
      <c r="B32">
        <v>57</v>
      </c>
      <c r="C32">
        <v>22</v>
      </c>
      <c r="D32">
        <v>1</v>
      </c>
      <c r="E32">
        <f t="shared" si="4"/>
        <v>57.9173611111111</v>
      </c>
      <c r="F32" s="1">
        <v>3.5</v>
      </c>
      <c r="G32">
        <f t="shared" ref="G32:G34" si="10">E32-5.366*10</f>
        <v>4.25736111111112</v>
      </c>
    </row>
    <row r="33" spans="1:7">
      <c r="A33" s="2">
        <v>43086</v>
      </c>
      <c r="B33">
        <v>58</v>
      </c>
      <c r="C33">
        <v>20</v>
      </c>
      <c r="D33">
        <v>11</v>
      </c>
      <c r="E33">
        <f t="shared" si="4"/>
        <v>58.8409722222222</v>
      </c>
      <c r="F33" s="1">
        <v>3.7</v>
      </c>
      <c r="G33">
        <f t="shared" si="10"/>
        <v>5.18097222222222</v>
      </c>
    </row>
    <row r="34" spans="1:7">
      <c r="A34" s="2">
        <v>43087</v>
      </c>
      <c r="B34">
        <v>59</v>
      </c>
      <c r="C34">
        <v>20</v>
      </c>
      <c r="D34">
        <v>15</v>
      </c>
      <c r="E34">
        <f t="shared" si="4"/>
        <v>59.84375</v>
      </c>
      <c r="F34" s="1">
        <v>3.9</v>
      </c>
      <c r="G34">
        <f t="shared" ref="G34:G39" si="11">E34-5.366*11</f>
        <v>0.817750000000004</v>
      </c>
    </row>
    <row r="35" spans="1:7">
      <c r="A35" s="2">
        <v>43088</v>
      </c>
      <c r="B35">
        <v>60</v>
      </c>
      <c r="C35">
        <v>20</v>
      </c>
      <c r="D35">
        <v>1</v>
      </c>
      <c r="E35">
        <f t="shared" si="4"/>
        <v>60.8340277777778</v>
      </c>
      <c r="F35" s="1">
        <v>4</v>
      </c>
      <c r="G35">
        <f t="shared" si="11"/>
        <v>1.80802777777778</v>
      </c>
    </row>
    <row r="36" spans="1:7">
      <c r="A36" s="2">
        <v>43089</v>
      </c>
      <c r="B36">
        <v>61</v>
      </c>
      <c r="C36">
        <v>19</v>
      </c>
      <c r="D36">
        <v>54</v>
      </c>
      <c r="E36">
        <f t="shared" si="4"/>
        <v>61.8291666666667</v>
      </c>
      <c r="F36" s="1">
        <v>4.3</v>
      </c>
      <c r="G36">
        <f t="shared" si="11"/>
        <v>2.80316666666667</v>
      </c>
    </row>
    <row r="37" spans="1:7">
      <c r="A37" s="2">
        <v>43090</v>
      </c>
      <c r="B37">
        <v>62</v>
      </c>
      <c r="C37">
        <v>23</v>
      </c>
      <c r="D37">
        <v>0</v>
      </c>
      <c r="E37">
        <f t="shared" si="4"/>
        <v>62.9583333333333</v>
      </c>
      <c r="F37" s="1">
        <v>3.3</v>
      </c>
      <c r="G37">
        <f t="shared" si="11"/>
        <v>3.93233333333334</v>
      </c>
    </row>
    <row r="38" spans="1:7">
      <c r="A38" s="2">
        <v>43091</v>
      </c>
      <c r="B38">
        <v>63</v>
      </c>
      <c r="C38">
        <v>21</v>
      </c>
      <c r="D38">
        <v>22</v>
      </c>
      <c r="E38">
        <f t="shared" si="4"/>
        <v>63.8902777777778</v>
      </c>
      <c r="F38" s="1">
        <v>3.5</v>
      </c>
      <c r="G38">
        <f t="shared" si="11"/>
        <v>4.86427777777778</v>
      </c>
    </row>
    <row r="39" spans="1:7">
      <c r="A39" s="2">
        <v>43093</v>
      </c>
      <c r="B39">
        <f>A39-A1</f>
        <v>65</v>
      </c>
      <c r="C39">
        <v>18</v>
      </c>
      <c r="D39">
        <v>5</v>
      </c>
      <c r="E39">
        <f t="shared" si="4"/>
        <v>65.7534722222222</v>
      </c>
      <c r="F39" s="1">
        <v>4</v>
      </c>
      <c r="G39">
        <f t="shared" ref="G39:G42" si="12">E39-5.366*12</f>
        <v>1.36147222222223</v>
      </c>
    </row>
    <row r="40" spans="1:7">
      <c r="A40" s="2">
        <v>43094</v>
      </c>
      <c r="B40">
        <v>66</v>
      </c>
      <c r="C40">
        <v>21</v>
      </c>
      <c r="D40">
        <v>4</v>
      </c>
      <c r="E40">
        <f t="shared" si="4"/>
        <v>66.8777777777778</v>
      </c>
      <c r="F40" s="1">
        <v>4.2</v>
      </c>
      <c r="G40">
        <f t="shared" si="12"/>
        <v>2.48577777777778</v>
      </c>
    </row>
    <row r="41" spans="1:7">
      <c r="A41" s="2">
        <v>43095</v>
      </c>
      <c r="B41">
        <v>67</v>
      </c>
      <c r="C41">
        <v>21</v>
      </c>
      <c r="D41">
        <v>11</v>
      </c>
      <c r="E41">
        <f t="shared" si="4"/>
        <v>67.8826388888889</v>
      </c>
      <c r="F41" s="1">
        <v>4</v>
      </c>
      <c r="G41">
        <f t="shared" si="12"/>
        <v>3.4906388888889</v>
      </c>
    </row>
    <row r="42" spans="1:8">
      <c r="A42" s="2">
        <v>43101</v>
      </c>
      <c r="B42">
        <f>A42-A1</f>
        <v>73</v>
      </c>
      <c r="C42">
        <v>18</v>
      </c>
      <c r="D42">
        <v>37</v>
      </c>
      <c r="E42">
        <f t="shared" si="4"/>
        <v>73.7756944444444</v>
      </c>
      <c r="F42" s="1">
        <v>3.5</v>
      </c>
      <c r="G42">
        <f>E42-5.366*13</f>
        <v>4.01769444444444</v>
      </c>
      <c r="H42" t="s">
        <v>0</v>
      </c>
    </row>
    <row r="43" spans="1:7">
      <c r="A43" s="2">
        <v>43114</v>
      </c>
      <c r="B43">
        <v>86</v>
      </c>
      <c r="C43">
        <v>19</v>
      </c>
      <c r="D43">
        <v>52</v>
      </c>
      <c r="E43">
        <f t="shared" si="4"/>
        <v>86.8277777777778</v>
      </c>
      <c r="F43" s="1">
        <v>3.8</v>
      </c>
      <c r="G43">
        <f t="shared" ref="G43:G45" si="13">E43-5.366*16</f>
        <v>0.971777777777788</v>
      </c>
    </row>
    <row r="44" spans="1:7">
      <c r="A44" s="2">
        <v>43115</v>
      </c>
      <c r="B44">
        <v>87</v>
      </c>
      <c r="C44">
        <v>19</v>
      </c>
      <c r="D44">
        <v>51</v>
      </c>
      <c r="E44">
        <f>(B44*1440+C44*60+D44)/1440</f>
        <v>87.8270833333333</v>
      </c>
      <c r="F44" s="1">
        <v>4.1</v>
      </c>
      <c r="G44">
        <f t="shared" si="13"/>
        <v>1.97108333333334</v>
      </c>
    </row>
    <row r="45" spans="1:7">
      <c r="A45" s="2">
        <v>43300</v>
      </c>
      <c r="B45">
        <f>A45-A44+B44</f>
        <v>272</v>
      </c>
      <c r="C45">
        <v>22</v>
      </c>
      <c r="D45">
        <v>1</v>
      </c>
      <c r="E45">
        <f>(B45*1440+C45*60+D45)/1440</f>
        <v>272.917361111111</v>
      </c>
      <c r="F45" s="1">
        <v>3.4</v>
      </c>
      <c r="G45">
        <f>E45-5.366*50</f>
        <v>4.61736111111117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8" sqref="N18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2018-07-19T15:24:56Z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