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fa/Dropbox (HMS)/csb/Paper-ASO-SEISMIC/Compute/rrna-lysate/"/>
    </mc:Choice>
  </mc:AlternateContent>
  <xr:revisionPtr revIDLastSave="0" documentId="13_ncr:1_{64A6C7EC-80BB-4641-B24A-E3A7A28BEFDD}" xr6:coauthVersionLast="47" xr6:coauthVersionMax="47" xr10:uidLastSave="{00000000-0000-0000-0000-000000000000}"/>
  <bookViews>
    <workbookView xWindow="6380" yWindow="500" windowWidth="29460" windowHeight="21900" xr2:uid="{BE0C41A7-679C-EC4A-B371-F82A4251F0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9" i="1"/>
  <c r="J20" i="1"/>
  <c r="J21" i="1"/>
  <c r="J22" i="1"/>
  <c r="J23" i="1"/>
  <c r="J24" i="1"/>
  <c r="J25" i="1"/>
  <c r="J2" i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L8" i="1" s="1"/>
  <c r="K8" i="1" s="1"/>
  <c r="F9" i="1"/>
  <c r="M9" i="1" s="1"/>
  <c r="F10" i="1"/>
  <c r="M10" i="1" s="1"/>
  <c r="F11" i="1"/>
  <c r="F12" i="1"/>
  <c r="F13" i="1"/>
  <c r="M13" i="1" s="1"/>
  <c r="F14" i="1"/>
  <c r="M14" i="1" s="1"/>
  <c r="L14" i="1" s="1"/>
  <c r="K14" i="1" s="1"/>
  <c r="F15" i="1"/>
  <c r="M15" i="1" s="1"/>
  <c r="L15" i="1" s="1"/>
  <c r="K15" i="1" s="1"/>
  <c r="F16" i="1"/>
  <c r="M16" i="1" s="1"/>
  <c r="L16" i="1" s="1"/>
  <c r="K16" i="1" s="1"/>
  <c r="F17" i="1"/>
  <c r="M17" i="1" s="1"/>
  <c r="L17" i="1" s="1"/>
  <c r="K17" i="1" s="1"/>
  <c r="F18" i="1"/>
  <c r="M18" i="1" s="1"/>
  <c r="L18" i="1" s="1"/>
  <c r="K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L25" i="1" s="1"/>
  <c r="K25" i="1" s="1"/>
  <c r="F26" i="1"/>
  <c r="M26" i="1" s="1"/>
  <c r="F27" i="1"/>
  <c r="M27" i="1" s="1"/>
  <c r="L27" i="1" s="1"/>
  <c r="K27" i="1" s="1"/>
  <c r="F2" i="1"/>
  <c r="I4" i="1"/>
  <c r="I5" i="1"/>
  <c r="I6" i="1"/>
  <c r="I7" i="1"/>
  <c r="I8" i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I21" i="1"/>
  <c r="I22" i="1"/>
  <c r="I23" i="1"/>
  <c r="I24" i="1"/>
  <c r="I25" i="1"/>
  <c r="I26" i="1"/>
  <c r="J26" i="1" s="1"/>
  <c r="I27" i="1"/>
  <c r="J27" i="1" s="1"/>
  <c r="I3" i="1"/>
  <c r="J3" i="1" s="1"/>
  <c r="L26" i="1" l="1"/>
  <c r="K26" i="1" s="1"/>
  <c r="L10" i="1"/>
  <c r="K10" i="1" s="1"/>
  <c r="L9" i="1"/>
  <c r="K9" i="1" s="1"/>
  <c r="L24" i="1"/>
  <c r="K24" i="1" s="1"/>
  <c r="L7" i="1"/>
  <c r="K7" i="1" s="1"/>
  <c r="L22" i="1"/>
  <c r="K22" i="1" s="1"/>
  <c r="L21" i="1"/>
  <c r="K21" i="1" s="1"/>
  <c r="L20" i="1"/>
  <c r="K20" i="1" s="1"/>
  <c r="L3" i="1"/>
  <c r="K3" i="1" s="1"/>
  <c r="L13" i="1"/>
  <c r="K13" i="1" s="1"/>
  <c r="L23" i="1"/>
  <c r="K23" i="1" s="1"/>
  <c r="L6" i="1"/>
  <c r="K6" i="1" s="1"/>
  <c r="L5" i="1"/>
  <c r="K5" i="1" s="1"/>
  <c r="L4" i="1"/>
  <c r="K4" i="1" s="1"/>
  <c r="L19" i="1"/>
  <c r="K19" i="1" s="1"/>
  <c r="M2" i="1"/>
  <c r="L2" i="1" s="1"/>
  <c r="K2" i="1" s="1"/>
  <c r="M12" i="1"/>
  <c r="L12" i="1" s="1"/>
  <c r="K12" i="1" s="1"/>
  <c r="M11" i="1"/>
  <c r="L11" i="1" s="1"/>
  <c r="K11" i="1" s="1"/>
</calcChain>
</file>

<file path=xl/sharedStrings.xml><?xml version="1.0" encoding="utf-8"?>
<sst xmlns="http://schemas.openxmlformats.org/spreadsheetml/2006/main" count="95" uniqueCount="90">
  <si>
    <t>Number</t>
  </si>
  <si>
    <t>Sample</t>
  </si>
  <si>
    <t>Index i7</t>
  </si>
  <si>
    <t>Index i5</t>
  </si>
  <si>
    <t>Length (bp)</t>
  </si>
  <si>
    <t>Qubit (ng/ul)</t>
  </si>
  <si>
    <t>PhiX</t>
  </si>
  <si>
    <t>NA</t>
  </si>
  <si>
    <t>GR_24hpi_unt</t>
  </si>
  <si>
    <t>GCTTCACA</t>
  </si>
  <si>
    <t>TAGCTTTA</t>
  </si>
  <si>
    <t>GR_24hpi_dms2</t>
  </si>
  <si>
    <t xml:space="preserve">ACAACCAA </t>
  </si>
  <si>
    <t>GR_24hpi_dms3</t>
  </si>
  <si>
    <t xml:space="preserve">CCGTAAGC </t>
  </si>
  <si>
    <t xml:space="preserve">ACCTCACT </t>
  </si>
  <si>
    <t>SG-Tube_1_No_Ligand</t>
  </si>
  <si>
    <t>GTTGCCTT</t>
  </si>
  <si>
    <t>AAAGATCG</t>
  </si>
  <si>
    <t>SG-Tube_2_Alanine</t>
  </si>
  <si>
    <t>CCAATGAA</t>
  </si>
  <si>
    <t>GTGAGCTA</t>
  </si>
  <si>
    <t>SG-Tube_3_Tyrosine</t>
  </si>
  <si>
    <t>ATCAGTTG</t>
  </si>
  <si>
    <t>AACGCGGG</t>
  </si>
  <si>
    <t>SG-Tube_4_Serine</t>
  </si>
  <si>
    <t>ACATACAC</t>
  </si>
  <si>
    <t>CTTGTGCT</t>
  </si>
  <si>
    <t>SG-Tube_5_Asparagine</t>
  </si>
  <si>
    <t>CTCCATAT</t>
  </si>
  <si>
    <t>GCTTACCC</t>
  </si>
  <si>
    <t>SG-Tube_6_Glutamine</t>
  </si>
  <si>
    <t>GCTTAAGT</t>
  </si>
  <si>
    <t>AGTAAACA</t>
  </si>
  <si>
    <t>SG-Tube_7_Proline</t>
  </si>
  <si>
    <t>ACACGTAT</t>
  </si>
  <si>
    <t>CGATGTAA</t>
  </si>
  <si>
    <t>SG-Tube_8_Cysteine</t>
  </si>
  <si>
    <t>CAAGAAGT</t>
  </si>
  <si>
    <t>CCTAGTCG</t>
  </si>
  <si>
    <t>SG-Tube_9_Glycine</t>
  </si>
  <si>
    <t>TATCAGTA</t>
  </si>
  <si>
    <t>AGTAGTAA</t>
  </si>
  <si>
    <t>SG-Tube_10_Glutamate</t>
  </si>
  <si>
    <t>CGAGTCAG</t>
  </si>
  <si>
    <t>TACTAAGG</t>
  </si>
  <si>
    <t>SG-Tube_11_Aspartic_acid</t>
  </si>
  <si>
    <t>TTTCCATC</t>
  </si>
  <si>
    <t>CATTCGGA</t>
  </si>
  <si>
    <t>SG-Tube_12_Arginine</t>
  </si>
  <si>
    <t>CTTTAACT</t>
  </si>
  <si>
    <t>AATCGTCA</t>
  </si>
  <si>
    <t>SG-Tube_13_Lysine</t>
  </si>
  <si>
    <t>GCCTCTAT</t>
  </si>
  <si>
    <t>GCTGATTT</t>
  </si>
  <si>
    <t>SG-Tube_14_TPP</t>
  </si>
  <si>
    <t>CCTCCTTT</t>
  </si>
  <si>
    <t>CGCGAAAG</t>
  </si>
  <si>
    <t>SG-Tube_15_UT</t>
  </si>
  <si>
    <t>CAGTTCCC</t>
  </si>
  <si>
    <t>TTGCCACT</t>
  </si>
  <si>
    <t>rRNA-nodms_rep0</t>
  </si>
  <si>
    <t>AGTGACCT</t>
  </si>
  <si>
    <t>TCTAGGAG</t>
  </si>
  <si>
    <t>rRNA-aso0_rep0</t>
  </si>
  <si>
    <t>TCGGATTC</t>
  </si>
  <si>
    <t>CGCAACTA</t>
  </si>
  <si>
    <t>rRNA-aso1a_rep0</t>
  </si>
  <si>
    <t>CAAGGTAC</t>
  </si>
  <si>
    <t>CGTATCTC</t>
  </si>
  <si>
    <t>rRNA-aso1b_rep0</t>
  </si>
  <si>
    <t>TCCTCATG</t>
  </si>
  <si>
    <t>GTACACCT</t>
  </si>
  <si>
    <t>rRNA-aso2a_rep0</t>
  </si>
  <si>
    <t>GTCAGTCA</t>
  </si>
  <si>
    <t>CGGCATTA</t>
  </si>
  <si>
    <t>rRNA-aso2b_rep0</t>
  </si>
  <si>
    <t>CGAATACG</t>
  </si>
  <si>
    <t>TTACCGAC</t>
  </si>
  <si>
    <t>rRNA-noaso_rep0</t>
  </si>
  <si>
    <t xml:space="preserve">TGTCCAAA </t>
  </si>
  <si>
    <t>Conc. (nM)</t>
  </si>
  <si>
    <t>Reads</t>
  </si>
  <si>
    <t>Dilution</t>
  </si>
  <si>
    <t>Sample (ul)</t>
  </si>
  <si>
    <t>RSB (ul)</t>
  </si>
  <si>
    <t>Fraction</t>
  </si>
  <si>
    <t>Diluted Sample (ul)</t>
  </si>
  <si>
    <t>Pool conc. (nM)</t>
  </si>
  <si>
    <t>Pool vol.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</si>
</sst>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9" formatCode="#,##0.0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8" fontId="0" fillId="0" borderId="0" xfId="0" applyNumberFormat="1"/>
    <xf numFmtId="2" fontId="0" fillId="0" borderId="0" xfId="0" applyNumberFormat="1"/>
    <xf numFmtId="0" fontId="2" fillId="0" borderId="0" xfId="0" applyFont="1"/>
    <xf numFmtId="3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965C-ADBD-534C-BCB7-A28E93E25C2A}">
  <dimension ref="A1:O27"/>
  <sheetViews>
    <sheetView tabSelected="1" workbookViewId="0">
      <selection activeCell="O2" sqref="O2"/>
    </sheetView>
  </sheetViews>
  <sheetFormatPr baseColWidth="10" defaultRowHeight="16" x14ac:dyDescent="0.2"/>
  <cols>
    <col min="1" max="1" width="7.83203125" bestFit="1" customWidth="1"/>
    <col min="2" max="2" width="23" bestFit="1" customWidth="1"/>
    <col min="3" max="4" width="11.6640625" bestFit="1" customWidth="1"/>
    <col min="5" max="5" width="11.1640625" bestFit="1" customWidth="1"/>
    <col min="6" max="6" width="8" bestFit="1" customWidth="1"/>
    <col min="7" max="7" width="10.5" bestFit="1" customWidth="1"/>
    <col min="8" max="8" width="11.5" bestFit="1" customWidth="1"/>
    <col min="9" max="9" width="10.1640625" bestFit="1" customWidth="1"/>
    <col min="10" max="11" width="7.6640625" bestFit="1" customWidth="1"/>
    <col min="12" max="12" width="10.5" bestFit="1" customWidth="1"/>
    <col min="13" max="13" width="17" bestFit="1" customWidth="1"/>
    <col min="14" max="14" width="13.83203125" bestFit="1" customWidth="1"/>
    <col min="15" max="15" width="11.1640625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82</v>
      </c>
      <c r="F1" s="1" t="s">
        <v>86</v>
      </c>
      <c r="G1" s="1" t="s">
        <v>4</v>
      </c>
      <c r="H1" s="1" t="s">
        <v>5</v>
      </c>
      <c r="I1" s="1" t="s">
        <v>81</v>
      </c>
      <c r="J1" s="1" t="s">
        <v>83</v>
      </c>
      <c r="K1" s="1" t="s">
        <v>85</v>
      </c>
      <c r="L1" s="1" t="s">
        <v>84</v>
      </c>
      <c r="M1" s="1" t="s">
        <v>87</v>
      </c>
      <c r="N1" s="1" t="s">
        <v>88</v>
      </c>
      <c r="O1" s="1" t="s">
        <v>89</v>
      </c>
    </row>
    <row r="2" spans="1:15" x14ac:dyDescent="0.2">
      <c r="A2">
        <v>1</v>
      </c>
      <c r="B2" t="s">
        <v>6</v>
      </c>
      <c r="C2" t="s">
        <v>7</v>
      </c>
      <c r="D2" t="s">
        <v>7</v>
      </c>
      <c r="E2" s="5">
        <v>60000000</v>
      </c>
      <c r="F2" s="6">
        <f>E2/SUM(E:E)</f>
        <v>0.15915119152319374</v>
      </c>
      <c r="G2" t="s">
        <v>7</v>
      </c>
      <c r="H2" t="s">
        <v>7</v>
      </c>
      <c r="I2" s="2">
        <v>10</v>
      </c>
      <c r="J2" s="2">
        <f>I2/$N$2</f>
        <v>5</v>
      </c>
      <c r="K2" s="3">
        <f>(J2-1)*L2</f>
        <v>4</v>
      </c>
      <c r="L2" s="3">
        <f>MAX(1, M2/J2)</f>
        <v>1</v>
      </c>
      <c r="M2" s="3">
        <f>F2*$O$2</f>
        <v>4.774535745695812</v>
      </c>
      <c r="N2" s="2">
        <v>2</v>
      </c>
      <c r="O2" s="2">
        <v>30</v>
      </c>
    </row>
    <row r="3" spans="1:15" x14ac:dyDescent="0.2">
      <c r="A3">
        <v>2</v>
      </c>
      <c r="B3" t="s">
        <v>8</v>
      </c>
      <c r="C3" s="4" t="s">
        <v>9</v>
      </c>
      <c r="D3" s="4" t="s">
        <v>10</v>
      </c>
      <c r="E3" s="5">
        <v>100000000</v>
      </c>
      <c r="F3" s="6">
        <f t="shared" ref="F3:F27" si="0">E3/SUM(E:E)</f>
        <v>0.26525198587198956</v>
      </c>
      <c r="G3">
        <v>300</v>
      </c>
      <c r="H3" s="3">
        <v>9.5</v>
      </c>
      <c r="I3" s="2">
        <f>1618*H3/G3</f>
        <v>51.236666666666665</v>
      </c>
      <c r="J3" s="2">
        <f t="shared" ref="J3:J27" si="1">I3/$N$2</f>
        <v>25.618333333333332</v>
      </c>
      <c r="K3" s="3">
        <f t="shared" ref="K3:K27" si="2">(J3-1)*L3</f>
        <v>24.618333333333332</v>
      </c>
      <c r="L3" s="3">
        <f t="shared" ref="L3:L27" si="3">MAX(1, M3/J3)</f>
        <v>1</v>
      </c>
      <c r="M3" s="3">
        <f t="shared" ref="M3:M27" si="4">F3*$O$2</f>
        <v>7.9575595761596869</v>
      </c>
    </row>
    <row r="4" spans="1:15" x14ac:dyDescent="0.2">
      <c r="A4">
        <v>3</v>
      </c>
      <c r="B4" t="s">
        <v>11</v>
      </c>
      <c r="C4" s="4" t="s">
        <v>80</v>
      </c>
      <c r="D4" s="4" t="s">
        <v>12</v>
      </c>
      <c r="E4" s="5">
        <v>100000000</v>
      </c>
      <c r="F4" s="6">
        <f t="shared" si="0"/>
        <v>0.26525198587198956</v>
      </c>
      <c r="G4">
        <v>300</v>
      </c>
      <c r="H4" s="3">
        <v>3.2</v>
      </c>
      <c r="I4" s="2">
        <f t="shared" ref="I4:I27" si="5">1618*H4/G4</f>
        <v>17.258666666666667</v>
      </c>
      <c r="J4" s="2">
        <f t="shared" si="1"/>
        <v>8.6293333333333333</v>
      </c>
      <c r="K4" s="3">
        <f t="shared" si="2"/>
        <v>7.6293333333333333</v>
      </c>
      <c r="L4" s="3">
        <f t="shared" si="3"/>
        <v>1</v>
      </c>
      <c r="M4" s="3">
        <f t="shared" si="4"/>
        <v>7.9575595761596869</v>
      </c>
    </row>
    <row r="5" spans="1:15" x14ac:dyDescent="0.2">
      <c r="A5">
        <v>4</v>
      </c>
      <c r="B5" t="s">
        <v>13</v>
      </c>
      <c r="C5" s="4" t="s">
        <v>14</v>
      </c>
      <c r="D5" s="4" t="s">
        <v>15</v>
      </c>
      <c r="E5" s="5">
        <v>100000000</v>
      </c>
      <c r="F5" s="6">
        <f t="shared" si="0"/>
        <v>0.26525198587198956</v>
      </c>
      <c r="G5">
        <v>300</v>
      </c>
      <c r="H5" s="3">
        <v>4.78</v>
      </c>
      <c r="I5" s="2">
        <f t="shared" si="5"/>
        <v>25.780133333333332</v>
      </c>
      <c r="J5" s="2">
        <f t="shared" si="1"/>
        <v>12.890066666666666</v>
      </c>
      <c r="K5" s="3">
        <f t="shared" si="2"/>
        <v>11.890066666666666</v>
      </c>
      <c r="L5" s="3">
        <f t="shared" si="3"/>
        <v>1</v>
      </c>
      <c r="M5" s="3">
        <f t="shared" si="4"/>
        <v>7.9575595761596869</v>
      </c>
    </row>
    <row r="6" spans="1:15" x14ac:dyDescent="0.2">
      <c r="A6">
        <v>5</v>
      </c>
      <c r="B6" t="s">
        <v>16</v>
      </c>
      <c r="C6" s="4" t="s">
        <v>17</v>
      </c>
      <c r="D6" s="4" t="s">
        <v>18</v>
      </c>
      <c r="E6" s="5">
        <v>666667</v>
      </c>
      <c r="F6" s="6">
        <f t="shared" si="0"/>
        <v>1.7683474566532167E-3</v>
      </c>
      <c r="G6">
        <v>320</v>
      </c>
      <c r="H6" s="3">
        <v>2.52</v>
      </c>
      <c r="I6" s="2">
        <f t="shared" si="5"/>
        <v>12.74175</v>
      </c>
      <c r="J6" s="2">
        <f t="shared" si="1"/>
        <v>6.3708749999999998</v>
      </c>
      <c r="K6" s="3">
        <f t="shared" si="2"/>
        <v>5.3708749999999998</v>
      </c>
      <c r="L6" s="3">
        <f t="shared" si="3"/>
        <v>1</v>
      </c>
      <c r="M6" s="3">
        <f t="shared" si="4"/>
        <v>5.3050423699596505E-2</v>
      </c>
      <c r="N6" s="3"/>
      <c r="O6" s="3"/>
    </row>
    <row r="7" spans="1:15" x14ac:dyDescent="0.2">
      <c r="A7">
        <v>6</v>
      </c>
      <c r="B7" t="s">
        <v>19</v>
      </c>
      <c r="C7" s="4" t="s">
        <v>20</v>
      </c>
      <c r="D7" s="4" t="s">
        <v>21</v>
      </c>
      <c r="E7" s="5">
        <v>666667</v>
      </c>
      <c r="F7" s="6">
        <f t="shared" si="0"/>
        <v>1.7683474566532167E-3</v>
      </c>
      <c r="G7">
        <v>320</v>
      </c>
      <c r="H7" s="3">
        <v>10.5</v>
      </c>
      <c r="I7" s="2">
        <f t="shared" si="5"/>
        <v>53.090625000000003</v>
      </c>
      <c r="J7" s="2">
        <f t="shared" si="1"/>
        <v>26.545312500000001</v>
      </c>
      <c r="K7" s="3">
        <f t="shared" si="2"/>
        <v>25.545312500000001</v>
      </c>
      <c r="L7" s="3">
        <f t="shared" si="3"/>
        <v>1</v>
      </c>
      <c r="M7" s="3">
        <f t="shared" si="4"/>
        <v>5.3050423699596505E-2</v>
      </c>
    </row>
    <row r="8" spans="1:15" x14ac:dyDescent="0.2">
      <c r="A8">
        <v>7</v>
      </c>
      <c r="B8" t="s">
        <v>22</v>
      </c>
      <c r="C8" s="4" t="s">
        <v>23</v>
      </c>
      <c r="D8" s="4" t="s">
        <v>24</v>
      </c>
      <c r="E8" s="5">
        <v>666667</v>
      </c>
      <c r="F8" s="6">
        <f t="shared" si="0"/>
        <v>1.7683474566532167E-3</v>
      </c>
      <c r="G8">
        <v>320</v>
      </c>
      <c r="H8" s="3">
        <v>9</v>
      </c>
      <c r="I8" s="2">
        <f t="shared" si="5"/>
        <v>45.506250000000001</v>
      </c>
      <c r="J8" s="2">
        <f t="shared" si="1"/>
        <v>22.753125000000001</v>
      </c>
      <c r="K8" s="3">
        <f t="shared" si="2"/>
        <v>21.753125000000001</v>
      </c>
      <c r="L8" s="3">
        <f t="shared" si="3"/>
        <v>1</v>
      </c>
      <c r="M8" s="3">
        <f t="shared" si="4"/>
        <v>5.3050423699596505E-2</v>
      </c>
    </row>
    <row r="9" spans="1:15" x14ac:dyDescent="0.2">
      <c r="A9">
        <v>8</v>
      </c>
      <c r="B9" t="s">
        <v>25</v>
      </c>
      <c r="C9" s="4" t="s">
        <v>26</v>
      </c>
      <c r="D9" s="4" t="s">
        <v>27</v>
      </c>
      <c r="E9" s="5">
        <v>666667</v>
      </c>
      <c r="F9" s="6">
        <f t="shared" si="0"/>
        <v>1.7683474566532167E-3</v>
      </c>
      <c r="G9">
        <v>320</v>
      </c>
      <c r="H9" s="3">
        <v>2.44</v>
      </c>
      <c r="I9" s="2">
        <f t="shared" si="5"/>
        <v>12.337250000000001</v>
      </c>
      <c r="J9" s="2">
        <f t="shared" si="1"/>
        <v>6.1686250000000005</v>
      </c>
      <c r="K9" s="3">
        <f t="shared" si="2"/>
        <v>5.1686250000000005</v>
      </c>
      <c r="L9" s="3">
        <f t="shared" si="3"/>
        <v>1</v>
      </c>
      <c r="M9" s="3">
        <f t="shared" si="4"/>
        <v>5.3050423699596505E-2</v>
      </c>
    </row>
    <row r="10" spans="1:15" x14ac:dyDescent="0.2">
      <c r="A10">
        <v>9</v>
      </c>
      <c r="B10" t="s">
        <v>28</v>
      </c>
      <c r="C10" s="4" t="s">
        <v>29</v>
      </c>
      <c r="D10" s="4" t="s">
        <v>30</v>
      </c>
      <c r="E10" s="5">
        <v>666667</v>
      </c>
      <c r="F10" s="6">
        <f t="shared" si="0"/>
        <v>1.7683474566532167E-3</v>
      </c>
      <c r="G10">
        <v>320</v>
      </c>
      <c r="H10" s="3">
        <v>7.04</v>
      </c>
      <c r="I10" s="2">
        <f t="shared" si="5"/>
        <v>35.595999999999997</v>
      </c>
      <c r="J10" s="2">
        <f t="shared" si="1"/>
        <v>17.797999999999998</v>
      </c>
      <c r="K10" s="3">
        <f t="shared" si="2"/>
        <v>16.797999999999998</v>
      </c>
      <c r="L10" s="3">
        <f t="shared" si="3"/>
        <v>1</v>
      </c>
      <c r="M10" s="3">
        <f t="shared" si="4"/>
        <v>5.3050423699596505E-2</v>
      </c>
    </row>
    <row r="11" spans="1:15" x14ac:dyDescent="0.2">
      <c r="A11">
        <v>10</v>
      </c>
      <c r="B11" t="s">
        <v>31</v>
      </c>
      <c r="C11" s="4" t="s">
        <v>32</v>
      </c>
      <c r="D11" s="4" t="s">
        <v>33</v>
      </c>
      <c r="E11" s="5">
        <v>666667</v>
      </c>
      <c r="F11" s="6">
        <f t="shared" si="0"/>
        <v>1.7683474566532167E-3</v>
      </c>
      <c r="G11">
        <v>320</v>
      </c>
      <c r="H11" s="3">
        <v>4.92</v>
      </c>
      <c r="I11" s="2">
        <f t="shared" si="5"/>
        <v>24.876749999999998</v>
      </c>
      <c r="J11" s="2">
        <f t="shared" si="1"/>
        <v>12.438374999999999</v>
      </c>
      <c r="K11" s="3">
        <f t="shared" si="2"/>
        <v>11.438374999999999</v>
      </c>
      <c r="L11" s="3">
        <f t="shared" si="3"/>
        <v>1</v>
      </c>
      <c r="M11" s="3">
        <f t="shared" si="4"/>
        <v>5.3050423699596505E-2</v>
      </c>
    </row>
    <row r="12" spans="1:15" x14ac:dyDescent="0.2">
      <c r="A12">
        <v>11</v>
      </c>
      <c r="B12" t="s">
        <v>34</v>
      </c>
      <c r="C12" s="4" t="s">
        <v>35</v>
      </c>
      <c r="D12" s="4" t="s">
        <v>36</v>
      </c>
      <c r="E12" s="5">
        <v>666667</v>
      </c>
      <c r="F12" s="6">
        <f t="shared" si="0"/>
        <v>1.7683474566532167E-3</v>
      </c>
      <c r="G12">
        <v>320</v>
      </c>
      <c r="H12" s="3">
        <v>7.68</v>
      </c>
      <c r="I12" s="2">
        <f t="shared" si="5"/>
        <v>38.832000000000001</v>
      </c>
      <c r="J12" s="2">
        <f t="shared" si="1"/>
        <v>19.416</v>
      </c>
      <c r="K12" s="3">
        <f t="shared" si="2"/>
        <v>18.416</v>
      </c>
      <c r="L12" s="3">
        <f t="shared" si="3"/>
        <v>1</v>
      </c>
      <c r="M12" s="3">
        <f t="shared" si="4"/>
        <v>5.3050423699596505E-2</v>
      </c>
    </row>
    <row r="13" spans="1:15" x14ac:dyDescent="0.2">
      <c r="A13">
        <v>12</v>
      </c>
      <c r="B13" t="s">
        <v>37</v>
      </c>
      <c r="C13" s="4" t="s">
        <v>38</v>
      </c>
      <c r="D13" s="4" t="s">
        <v>39</v>
      </c>
      <c r="E13" s="5">
        <v>666667</v>
      </c>
      <c r="F13" s="6">
        <f t="shared" si="0"/>
        <v>1.7683474566532167E-3</v>
      </c>
      <c r="G13">
        <v>320</v>
      </c>
      <c r="H13" s="3">
        <v>8.1999999999999993</v>
      </c>
      <c r="I13" s="2">
        <f t="shared" si="5"/>
        <v>41.461249999999993</v>
      </c>
      <c r="J13" s="2">
        <f t="shared" si="1"/>
        <v>20.730624999999996</v>
      </c>
      <c r="K13" s="3">
        <f t="shared" si="2"/>
        <v>19.730624999999996</v>
      </c>
      <c r="L13" s="3">
        <f t="shared" si="3"/>
        <v>1</v>
      </c>
      <c r="M13" s="3">
        <f t="shared" si="4"/>
        <v>5.3050423699596505E-2</v>
      </c>
    </row>
    <row r="14" spans="1:15" x14ac:dyDescent="0.2">
      <c r="A14">
        <v>13</v>
      </c>
      <c r="B14" t="s">
        <v>40</v>
      </c>
      <c r="C14" s="4" t="s">
        <v>41</v>
      </c>
      <c r="D14" s="4" t="s">
        <v>42</v>
      </c>
      <c r="E14" s="5">
        <v>666667</v>
      </c>
      <c r="F14" s="6">
        <f t="shared" si="0"/>
        <v>1.7683474566532167E-3</v>
      </c>
      <c r="G14">
        <v>320</v>
      </c>
      <c r="H14" s="3">
        <v>6.24</v>
      </c>
      <c r="I14" s="2">
        <f t="shared" si="5"/>
        <v>31.550999999999998</v>
      </c>
      <c r="J14" s="2">
        <f t="shared" si="1"/>
        <v>15.775499999999999</v>
      </c>
      <c r="K14" s="3">
        <f t="shared" si="2"/>
        <v>14.775499999999999</v>
      </c>
      <c r="L14" s="3">
        <f t="shared" si="3"/>
        <v>1</v>
      </c>
      <c r="M14" s="3">
        <f t="shared" si="4"/>
        <v>5.3050423699596505E-2</v>
      </c>
    </row>
    <row r="15" spans="1:15" x14ac:dyDescent="0.2">
      <c r="A15">
        <v>14</v>
      </c>
      <c r="B15" t="s">
        <v>43</v>
      </c>
      <c r="C15" s="4" t="s">
        <v>44</v>
      </c>
      <c r="D15" s="4" t="s">
        <v>45</v>
      </c>
      <c r="E15" s="5">
        <v>666667</v>
      </c>
      <c r="F15" s="6">
        <f t="shared" si="0"/>
        <v>1.7683474566532167E-3</v>
      </c>
      <c r="G15">
        <v>320</v>
      </c>
      <c r="H15" s="3">
        <v>6.86</v>
      </c>
      <c r="I15" s="2">
        <f t="shared" si="5"/>
        <v>34.685875000000003</v>
      </c>
      <c r="J15" s="2">
        <f t="shared" si="1"/>
        <v>17.342937500000001</v>
      </c>
      <c r="K15" s="3">
        <f t="shared" si="2"/>
        <v>16.342937500000001</v>
      </c>
      <c r="L15" s="3">
        <f t="shared" si="3"/>
        <v>1</v>
      </c>
      <c r="M15" s="3">
        <f t="shared" si="4"/>
        <v>5.3050423699596505E-2</v>
      </c>
    </row>
    <row r="16" spans="1:15" x14ac:dyDescent="0.2">
      <c r="A16">
        <v>15</v>
      </c>
      <c r="B16" t="s">
        <v>46</v>
      </c>
      <c r="C16" s="4" t="s">
        <v>47</v>
      </c>
      <c r="D16" s="4" t="s">
        <v>48</v>
      </c>
      <c r="E16" s="5">
        <v>666667</v>
      </c>
      <c r="F16" s="6">
        <f t="shared" si="0"/>
        <v>1.7683474566532167E-3</v>
      </c>
      <c r="G16">
        <v>320</v>
      </c>
      <c r="H16" s="3">
        <v>7.44</v>
      </c>
      <c r="I16" s="2">
        <f t="shared" si="5"/>
        <v>37.618499999999997</v>
      </c>
      <c r="J16" s="2">
        <f t="shared" si="1"/>
        <v>18.809249999999999</v>
      </c>
      <c r="K16" s="3">
        <f t="shared" si="2"/>
        <v>17.809249999999999</v>
      </c>
      <c r="L16" s="3">
        <f t="shared" si="3"/>
        <v>1</v>
      </c>
      <c r="M16" s="3">
        <f t="shared" si="4"/>
        <v>5.3050423699596505E-2</v>
      </c>
    </row>
    <row r="17" spans="1:13" x14ac:dyDescent="0.2">
      <c r="A17">
        <v>16</v>
      </c>
      <c r="B17" t="s">
        <v>49</v>
      </c>
      <c r="C17" s="4" t="s">
        <v>50</v>
      </c>
      <c r="D17" s="4" t="s">
        <v>51</v>
      </c>
      <c r="E17" s="5">
        <v>666667</v>
      </c>
      <c r="F17" s="6">
        <f t="shared" si="0"/>
        <v>1.7683474566532167E-3</v>
      </c>
      <c r="G17">
        <v>320</v>
      </c>
      <c r="H17" s="3">
        <v>7.18</v>
      </c>
      <c r="I17" s="2">
        <f t="shared" si="5"/>
        <v>36.303874999999998</v>
      </c>
      <c r="J17" s="2">
        <f t="shared" si="1"/>
        <v>18.151937499999999</v>
      </c>
      <c r="K17" s="3">
        <f t="shared" si="2"/>
        <v>17.151937499999999</v>
      </c>
      <c r="L17" s="3">
        <f t="shared" si="3"/>
        <v>1</v>
      </c>
      <c r="M17" s="3">
        <f t="shared" si="4"/>
        <v>5.3050423699596505E-2</v>
      </c>
    </row>
    <row r="18" spans="1:13" x14ac:dyDescent="0.2">
      <c r="A18">
        <v>17</v>
      </c>
      <c r="B18" t="s">
        <v>52</v>
      </c>
      <c r="C18" s="4" t="s">
        <v>53</v>
      </c>
      <c r="D18" s="4" t="s">
        <v>54</v>
      </c>
      <c r="E18" s="5">
        <v>666667</v>
      </c>
      <c r="F18" s="6">
        <f t="shared" si="0"/>
        <v>1.7683474566532167E-3</v>
      </c>
      <c r="G18">
        <v>320</v>
      </c>
      <c r="H18" s="3">
        <v>8.4600000000000009</v>
      </c>
      <c r="I18" s="2">
        <f t="shared" si="5"/>
        <v>42.775874999999999</v>
      </c>
      <c r="J18" s="2">
        <f t="shared" si="1"/>
        <v>21.3879375</v>
      </c>
      <c r="K18" s="3">
        <f t="shared" si="2"/>
        <v>20.3879375</v>
      </c>
      <c r="L18" s="3">
        <f t="shared" si="3"/>
        <v>1</v>
      </c>
      <c r="M18" s="3">
        <f t="shared" si="4"/>
        <v>5.3050423699596505E-2</v>
      </c>
    </row>
    <row r="19" spans="1:13" x14ac:dyDescent="0.2">
      <c r="A19">
        <v>18</v>
      </c>
      <c r="B19" t="s">
        <v>55</v>
      </c>
      <c r="C19" s="4" t="s">
        <v>56</v>
      </c>
      <c r="D19" s="4" t="s">
        <v>57</v>
      </c>
      <c r="E19" s="5">
        <v>666667</v>
      </c>
      <c r="F19" s="6">
        <f t="shared" si="0"/>
        <v>1.7683474566532167E-3</v>
      </c>
      <c r="G19">
        <v>320</v>
      </c>
      <c r="H19" s="3">
        <v>7.28</v>
      </c>
      <c r="I19" s="2">
        <f t="shared" si="5"/>
        <v>36.8095</v>
      </c>
      <c r="J19" s="2">
        <f t="shared" si="1"/>
        <v>18.40475</v>
      </c>
      <c r="K19" s="3">
        <f t="shared" si="2"/>
        <v>17.40475</v>
      </c>
      <c r="L19" s="3">
        <f t="shared" si="3"/>
        <v>1</v>
      </c>
      <c r="M19" s="3">
        <f t="shared" si="4"/>
        <v>5.3050423699596505E-2</v>
      </c>
    </row>
    <row r="20" spans="1:13" x14ac:dyDescent="0.2">
      <c r="A20">
        <v>19</v>
      </c>
      <c r="B20" t="s">
        <v>58</v>
      </c>
      <c r="C20" s="4" t="s">
        <v>59</v>
      </c>
      <c r="D20" s="4" t="s">
        <v>60</v>
      </c>
      <c r="E20" s="5">
        <v>666667</v>
      </c>
      <c r="F20" s="6">
        <f t="shared" si="0"/>
        <v>1.7683474566532167E-3</v>
      </c>
      <c r="G20">
        <v>320</v>
      </c>
      <c r="H20" s="3">
        <v>15.1</v>
      </c>
      <c r="I20" s="2">
        <f t="shared" si="5"/>
        <v>76.349374999999995</v>
      </c>
      <c r="J20" s="2">
        <f t="shared" si="1"/>
        <v>38.174687499999997</v>
      </c>
      <c r="K20" s="3">
        <f t="shared" si="2"/>
        <v>37.174687499999997</v>
      </c>
      <c r="L20" s="3">
        <f t="shared" si="3"/>
        <v>1</v>
      </c>
      <c r="M20" s="3">
        <f t="shared" si="4"/>
        <v>5.3050423699596505E-2</v>
      </c>
    </row>
    <row r="21" spans="1:13" x14ac:dyDescent="0.2">
      <c r="A21">
        <v>20</v>
      </c>
      <c r="B21" t="s">
        <v>61</v>
      </c>
      <c r="C21" s="4" t="s">
        <v>62</v>
      </c>
      <c r="D21" s="4" t="s">
        <v>63</v>
      </c>
      <c r="E21" s="5">
        <v>1000000</v>
      </c>
      <c r="F21" s="6">
        <f t="shared" si="0"/>
        <v>2.6525198587198959E-3</v>
      </c>
      <c r="G21">
        <v>200</v>
      </c>
      <c r="H21" s="3">
        <v>1.34</v>
      </c>
      <c r="I21" s="2">
        <f t="shared" si="5"/>
        <v>10.840600000000002</v>
      </c>
      <c r="J21" s="2">
        <f t="shared" si="1"/>
        <v>5.420300000000001</v>
      </c>
      <c r="K21" s="3">
        <f t="shared" si="2"/>
        <v>4.420300000000001</v>
      </c>
      <c r="L21" s="3">
        <f t="shared" si="3"/>
        <v>1</v>
      </c>
      <c r="M21" s="3">
        <f t="shared" si="4"/>
        <v>7.9575595761596882E-2</v>
      </c>
    </row>
    <row r="22" spans="1:13" x14ac:dyDescent="0.2">
      <c r="A22">
        <v>21</v>
      </c>
      <c r="B22" t="s">
        <v>64</v>
      </c>
      <c r="C22" s="4" t="s">
        <v>65</v>
      </c>
      <c r="D22" s="4" t="s">
        <v>66</v>
      </c>
      <c r="E22" s="5">
        <v>1000000</v>
      </c>
      <c r="F22" s="6">
        <f t="shared" si="0"/>
        <v>2.6525198587198959E-3</v>
      </c>
      <c r="G22">
        <v>200</v>
      </c>
      <c r="H22" s="3">
        <v>1.34</v>
      </c>
      <c r="I22" s="2">
        <f t="shared" si="5"/>
        <v>10.840600000000002</v>
      </c>
      <c r="J22" s="2">
        <f t="shared" si="1"/>
        <v>5.420300000000001</v>
      </c>
      <c r="K22" s="3">
        <f t="shared" si="2"/>
        <v>4.420300000000001</v>
      </c>
      <c r="L22" s="3">
        <f t="shared" si="3"/>
        <v>1</v>
      </c>
      <c r="M22" s="3">
        <f t="shared" si="4"/>
        <v>7.9575595761596882E-2</v>
      </c>
    </row>
    <row r="23" spans="1:13" x14ac:dyDescent="0.2">
      <c r="A23">
        <v>22</v>
      </c>
      <c r="B23" t="s">
        <v>67</v>
      </c>
      <c r="C23" s="4" t="s">
        <v>68</v>
      </c>
      <c r="D23" s="4" t="s">
        <v>69</v>
      </c>
      <c r="E23" s="5">
        <v>1000000</v>
      </c>
      <c r="F23" s="6">
        <f t="shared" si="0"/>
        <v>2.6525198587198959E-3</v>
      </c>
      <c r="G23">
        <v>200</v>
      </c>
      <c r="H23" s="3">
        <v>1.34</v>
      </c>
      <c r="I23" s="2">
        <f t="shared" si="5"/>
        <v>10.840600000000002</v>
      </c>
      <c r="J23" s="2">
        <f t="shared" si="1"/>
        <v>5.420300000000001</v>
      </c>
      <c r="K23" s="3">
        <f t="shared" si="2"/>
        <v>4.420300000000001</v>
      </c>
      <c r="L23" s="3">
        <f t="shared" si="3"/>
        <v>1</v>
      </c>
      <c r="M23" s="3">
        <f t="shared" si="4"/>
        <v>7.9575595761596882E-2</v>
      </c>
    </row>
    <row r="24" spans="1:13" x14ac:dyDescent="0.2">
      <c r="A24">
        <v>23</v>
      </c>
      <c r="B24" t="s">
        <v>70</v>
      </c>
      <c r="C24" s="4" t="s">
        <v>71</v>
      </c>
      <c r="D24" s="4" t="s">
        <v>72</v>
      </c>
      <c r="E24" s="5">
        <v>1000000</v>
      </c>
      <c r="F24" s="6">
        <f t="shared" si="0"/>
        <v>2.6525198587198959E-3</v>
      </c>
      <c r="G24">
        <v>200</v>
      </c>
      <c r="H24" s="3">
        <v>1.34</v>
      </c>
      <c r="I24" s="2">
        <f t="shared" si="5"/>
        <v>10.840600000000002</v>
      </c>
      <c r="J24" s="2">
        <f t="shared" si="1"/>
        <v>5.420300000000001</v>
      </c>
      <c r="K24" s="3">
        <f t="shared" si="2"/>
        <v>4.420300000000001</v>
      </c>
      <c r="L24" s="3">
        <f t="shared" si="3"/>
        <v>1</v>
      </c>
      <c r="M24" s="3">
        <f t="shared" si="4"/>
        <v>7.9575595761596882E-2</v>
      </c>
    </row>
    <row r="25" spans="1:13" x14ac:dyDescent="0.2">
      <c r="A25">
        <v>24</v>
      </c>
      <c r="B25" t="s">
        <v>73</v>
      </c>
      <c r="C25" s="4" t="s">
        <v>74</v>
      </c>
      <c r="D25" s="4" t="s">
        <v>75</v>
      </c>
      <c r="E25" s="5">
        <v>1000000</v>
      </c>
      <c r="F25" s="6">
        <f t="shared" si="0"/>
        <v>2.6525198587198959E-3</v>
      </c>
      <c r="G25">
        <v>200</v>
      </c>
      <c r="H25" s="3">
        <v>1.34</v>
      </c>
      <c r="I25" s="2">
        <f t="shared" si="5"/>
        <v>10.840600000000002</v>
      </c>
      <c r="J25" s="2">
        <f t="shared" si="1"/>
        <v>5.420300000000001</v>
      </c>
      <c r="K25" s="3">
        <f t="shared" si="2"/>
        <v>4.420300000000001</v>
      </c>
      <c r="L25" s="3">
        <f t="shared" si="3"/>
        <v>1</v>
      </c>
      <c r="M25" s="3">
        <f t="shared" si="4"/>
        <v>7.9575595761596882E-2</v>
      </c>
    </row>
    <row r="26" spans="1:13" x14ac:dyDescent="0.2">
      <c r="A26">
        <v>25</v>
      </c>
      <c r="B26" t="s">
        <v>76</v>
      </c>
      <c r="C26" s="4" t="s">
        <v>77</v>
      </c>
      <c r="D26" s="4" t="s">
        <v>78</v>
      </c>
      <c r="E26" s="5">
        <v>1000000</v>
      </c>
      <c r="F26" s="6">
        <f t="shared" si="0"/>
        <v>2.6525198587198959E-3</v>
      </c>
      <c r="G26">
        <v>200</v>
      </c>
      <c r="H26" s="3">
        <v>1.34</v>
      </c>
      <c r="I26" s="2">
        <f t="shared" si="5"/>
        <v>10.840600000000002</v>
      </c>
      <c r="J26" s="2">
        <f t="shared" si="1"/>
        <v>5.420300000000001</v>
      </c>
      <c r="K26" s="3">
        <f t="shared" si="2"/>
        <v>4.420300000000001</v>
      </c>
      <c r="L26" s="3">
        <f t="shared" si="3"/>
        <v>1</v>
      </c>
      <c r="M26" s="3">
        <f t="shared" si="4"/>
        <v>7.9575595761596882E-2</v>
      </c>
    </row>
    <row r="27" spans="1:13" x14ac:dyDescent="0.2">
      <c r="A27">
        <v>26</v>
      </c>
      <c r="B27" t="s">
        <v>79</v>
      </c>
      <c r="C27" s="4" t="s">
        <v>63</v>
      </c>
      <c r="D27" s="4" t="s">
        <v>62</v>
      </c>
      <c r="E27" s="5">
        <v>1000000</v>
      </c>
      <c r="F27" s="6">
        <f t="shared" si="0"/>
        <v>2.6525198587198959E-3</v>
      </c>
      <c r="G27">
        <v>200</v>
      </c>
      <c r="H27" s="3">
        <v>1.34</v>
      </c>
      <c r="I27" s="2">
        <f t="shared" si="5"/>
        <v>10.840600000000002</v>
      </c>
      <c r="J27" s="2">
        <f t="shared" si="1"/>
        <v>5.420300000000001</v>
      </c>
      <c r="K27" s="3">
        <f t="shared" si="2"/>
        <v>4.420300000000001</v>
      </c>
      <c r="L27" s="3">
        <f t="shared" si="3"/>
        <v>1</v>
      </c>
      <c r="M27" s="3">
        <f t="shared" si="4"/>
        <v>7.9575595761596882E-2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F. Allan</dc:creator>
  <cp:lastModifiedBy>Matthew F. Allan</cp:lastModifiedBy>
  <dcterms:created xsi:type="dcterms:W3CDTF">2024-05-23T23:50:49Z</dcterms:created>
  <dcterms:modified xsi:type="dcterms:W3CDTF">2024-05-24T06:25:16Z</dcterms:modified>
</cp:coreProperties>
</file>