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Total cost" sheetId="6" r:id="rId1"/>
    <sheet name="BOM" sheetId="1" r:id="rId2"/>
  </sheets>
  <calcPr calcId="144525"/>
</workbook>
</file>

<file path=xl/sharedStrings.xml><?xml version="1.0" encoding="utf-8"?>
<sst xmlns="http://schemas.openxmlformats.org/spreadsheetml/2006/main" count="269" uniqueCount="212">
  <si>
    <t>Quotation</t>
  </si>
  <si>
    <r>
      <rPr>
        <b/>
        <sz val="10"/>
        <rFont val="Arial"/>
        <charset val="0"/>
      </rPr>
      <t xml:space="preserve">Vendor: </t>
    </r>
    <r>
      <rPr>
        <sz val="10"/>
        <rFont val="Arial"/>
        <charset val="0"/>
      </rPr>
      <t>Elecrow</t>
    </r>
  </si>
  <si>
    <t xml:space="preserve">Customer: Alexander </t>
  </si>
  <si>
    <t xml:space="preserve"> Customer Address </t>
  </si>
  <si>
    <t>Elecrow Address</t>
  </si>
  <si>
    <r>
      <rPr>
        <b/>
        <sz val="10"/>
        <rFont val="Arial"/>
        <charset val="0"/>
      </rPr>
      <t>Contact Person:</t>
    </r>
    <r>
      <rPr>
        <sz val="10"/>
        <rFont val="Arial"/>
        <charset val="0"/>
      </rPr>
      <t xml:space="preserve"> Fiano</t>
    </r>
  </si>
  <si>
    <t>USA</t>
  </si>
  <si>
    <t>8 Floor F Building, 
FuSen Industrial Park, 
Hangcheng Road, Gushu, Bao'an District, Shenzhen, 518126
China</t>
  </si>
  <si>
    <r>
      <rPr>
        <b/>
        <sz val="10"/>
        <rFont val="Arial"/>
        <charset val="0"/>
      </rPr>
      <t>Tel:</t>
    </r>
    <r>
      <rPr>
        <sz val="10"/>
        <rFont val="Arial"/>
        <charset val="0"/>
      </rPr>
      <t xml:space="preserve"> +86 0755 66814728</t>
    </r>
  </si>
  <si>
    <r>
      <rPr>
        <b/>
        <sz val="10"/>
        <rFont val="Arial"/>
        <charset val="0"/>
      </rPr>
      <t>Email:</t>
    </r>
    <r>
      <rPr>
        <sz val="10"/>
        <rFont val="Arial"/>
        <charset val="0"/>
      </rPr>
      <t xml:space="preserve"> fiano@elecrow.com</t>
    </r>
  </si>
  <si>
    <r>
      <rPr>
        <b/>
        <sz val="10"/>
        <rFont val="Arial"/>
        <charset val="0"/>
      </rPr>
      <t>Shipping Method:</t>
    </r>
    <r>
      <rPr>
        <sz val="10"/>
        <rFont val="Arial"/>
        <charset val="0"/>
      </rPr>
      <t xml:space="preserve">  DHL</t>
    </r>
  </si>
  <si>
    <t>Date: 2019/4/24</t>
  </si>
  <si>
    <t>If there is any problem, please feel free to contact with me.</t>
  </si>
  <si>
    <t>For PCB Fabricate</t>
  </si>
  <si>
    <t>Project Name</t>
  </si>
  <si>
    <t>Layers</t>
  </si>
  <si>
    <t>Dimension/mm</t>
  </si>
  <si>
    <t>Thickness/mm</t>
  </si>
  <si>
    <t>Surface Finished</t>
  </si>
  <si>
    <t>Solder Mask</t>
  </si>
  <si>
    <t>Silkscreen</t>
  </si>
  <si>
    <t>cooper weight</t>
  </si>
  <si>
    <t>Qty/pcs</t>
  </si>
  <si>
    <t>Quotation/USD</t>
  </si>
  <si>
    <t>RoverWing-V1.0</t>
  </si>
  <si>
    <t>82*82mm</t>
  </si>
  <si>
    <t>1.6mm</t>
  </si>
  <si>
    <t>Hasl lead free</t>
  </si>
  <si>
    <t>Blue</t>
  </si>
  <si>
    <t>White</t>
  </si>
  <si>
    <t>1oz</t>
  </si>
  <si>
    <t>Stencil for assembly</t>
  </si>
  <si>
    <t>For PCB Assembly</t>
  </si>
  <si>
    <t>Specifications</t>
  </si>
  <si>
    <t>Qty of boards</t>
  </si>
  <si>
    <t>Remark</t>
  </si>
  <si>
    <t>Unique Parts</t>
  </si>
  <si>
    <t>Number of Components</t>
  </si>
  <si>
    <t>SMD pads</t>
  </si>
  <si>
    <t>THT pads</t>
  </si>
  <si>
    <t>Components</t>
  </si>
  <si>
    <t>Price</t>
  </si>
  <si>
    <t>Shipping</t>
  </si>
  <si>
    <t>Products</t>
  </si>
  <si>
    <t>Shipping Method</t>
  </si>
  <si>
    <t>Weight/kg</t>
  </si>
  <si>
    <t>HK DHL</t>
  </si>
  <si>
    <t>3kg</t>
  </si>
  <si>
    <t>3-7  business days</t>
  </si>
  <si>
    <t>Total 100pcs PCBA Quotation (USD):</t>
  </si>
  <si>
    <t>#</t>
  </si>
  <si>
    <t>Description</t>
  </si>
  <si>
    <t>Manufacturer Part number</t>
  </si>
  <si>
    <t>Value</t>
  </si>
  <si>
    <t>Package</t>
  </si>
  <si>
    <t>Reference</t>
  </si>
  <si>
    <t>QTY</t>
  </si>
  <si>
    <t>100p  unit price(USD)</t>
  </si>
  <si>
    <t>100p total price(USD)</t>
  </si>
  <si>
    <t>SMD</t>
  </si>
  <si>
    <t>THT</t>
  </si>
  <si>
    <t xml:space="preserve">Original </t>
  </si>
  <si>
    <t>CAP ALUM 220uF 20% 35V SMD</t>
  </si>
  <si>
    <t>CK1V221MCRF10</t>
  </si>
  <si>
    <t>220uF</t>
  </si>
  <si>
    <t>CAP-8X10.5</t>
  </si>
  <si>
    <t>C1</t>
  </si>
  <si>
    <t>Y</t>
  </si>
  <si>
    <t>CAP CER 2.2NF 50V</t>
  </si>
  <si>
    <t>C2012X7R1H222KT000N</t>
  </si>
  <si>
    <t>2.2nF</t>
  </si>
  <si>
    <t>0805</t>
  </si>
  <si>
    <t>C17</t>
  </si>
  <si>
    <t>N</t>
  </si>
  <si>
    <t>CAP CER 10NF 100V</t>
  </si>
  <si>
    <t>CL21B103KCANNNC</t>
  </si>
  <si>
    <t>10nF</t>
  </si>
  <si>
    <t>C18</t>
  </si>
  <si>
    <t>CAP CER 22uF 25V X5R</t>
  </si>
  <si>
    <t>CL21A226MAQNNNE</t>
  </si>
  <si>
    <t>22uF</t>
  </si>
  <si>
    <t>C2, C6, C7</t>
  </si>
  <si>
    <t xml:space="preserve">CAP CER 0.1UF 50V </t>
  </si>
  <si>
    <t>0805B104M500NT</t>
  </si>
  <si>
    <t>100nF</t>
  </si>
  <si>
    <t>C3, C4, C11, C12, C13, C14, C15, C16, C19, C20</t>
  </si>
  <si>
    <t xml:space="preserve">CAP CER 33pF  50V </t>
  </si>
  <si>
    <t>CL21C330JBANNNC</t>
  </si>
  <si>
    <t>33pF</t>
  </si>
  <si>
    <t>C5</t>
  </si>
  <si>
    <t xml:space="preserve">CAP CER 1uF 25V </t>
  </si>
  <si>
    <t>0805B105K250AT</t>
  </si>
  <si>
    <t>1uF</t>
  </si>
  <si>
    <t>C8, C9, C10</t>
  </si>
  <si>
    <t>Light Emitting Diodes (LED) Green 567.5~576.5nm 18~71mcd@20mA Top View 0805 RoHS</t>
  </si>
  <si>
    <t>LTST-C170KGKT</t>
  </si>
  <si>
    <t>GREEN</t>
  </si>
  <si>
    <t>LED-0805</t>
  </si>
  <si>
    <t>D1</t>
  </si>
  <si>
    <t>FERRITE BEAD 330 OHM 0805 1LN</t>
  </si>
  <si>
    <t>BLM21PG331SN1D</t>
  </si>
  <si>
    <t>330R-1500MA</t>
  </si>
  <si>
    <t>FB</t>
  </si>
  <si>
    <t>CONN HEADER VH TOP 2POS 3.96MM</t>
  </si>
  <si>
    <t>B2P-VH(LF)(SN)</t>
  </si>
  <si>
    <t>HEADER-VH</t>
  </si>
  <si>
    <t>B2P-VH</t>
  </si>
  <si>
    <t>J1, J2, J3</t>
  </si>
  <si>
    <t>CONN HEADER PH TOP 3POS 2MM</t>
  </si>
  <si>
    <t>B3B-PH-K-S(LF)(SN)</t>
  </si>
  <si>
    <t>HEADER-PH-3P</t>
  </si>
  <si>
    <t>B3B-PH-K</t>
  </si>
  <si>
    <t>J11</t>
  </si>
  <si>
    <t>FEMALE HEADER 2*16 2.54MM</t>
  </si>
  <si>
    <t>DS1023-2*16SF11</t>
  </si>
  <si>
    <t>HEADER-2X16</t>
  </si>
  <si>
    <t>2X16</t>
  </si>
  <si>
    <t>J14</t>
  </si>
  <si>
    <t>FEMALE HEADER  2*12 2.54MM</t>
  </si>
  <si>
    <t>DS1023-2*12SF11</t>
  </si>
  <si>
    <t>HEADER-2X12</t>
  </si>
  <si>
    <t>2X12</t>
  </si>
  <si>
    <t>J15</t>
  </si>
  <si>
    <t>CONN HEADER DF13 4POS 1.25MM</t>
  </si>
  <si>
    <t>DF13-4P-1.25DSA</t>
  </si>
  <si>
    <t>J16</t>
  </si>
  <si>
    <t>CONN HEADER DF13 6POS 1.25MM</t>
  </si>
  <si>
    <t>DF13-6P-1.25DSA</t>
  </si>
  <si>
    <t>J17</t>
  </si>
  <si>
    <t>CONN HEADER PH TOP 4POS 2MM</t>
  </si>
  <si>
    <t>B4B-PH-K-S(LF)(SN)</t>
  </si>
  <si>
    <t>HEADER-PH-4P</t>
  </si>
  <si>
    <t>B4B-PH-K</t>
  </si>
  <si>
    <t>J4, J5, J6, J7, J8, J9, J10</t>
  </si>
  <si>
    <t>Power Inductors 4.7uH Â±20% 5.6A</t>
  </si>
  <si>
    <t>SPM6530T-4R7M</t>
  </si>
  <si>
    <t>4.7uH</t>
  </si>
  <si>
    <t>IND_TDK_7.1X6.5</t>
  </si>
  <si>
    <t>L1</t>
  </si>
  <si>
    <t>SMART LED, 3.5MM SMD</t>
  </si>
  <si>
    <t>WS2812B-3535</t>
  </si>
  <si>
    <t>WS2812B3535</t>
  </si>
  <si>
    <t>LED3535</t>
  </si>
  <si>
    <t>LED1</t>
  </si>
  <si>
    <t>RES SMD 100K OHM 1%</t>
  </si>
  <si>
    <t>RC0805FR-07100KL</t>
  </si>
  <si>
    <t>100k</t>
  </si>
  <si>
    <t>R1, R5</t>
  </si>
  <si>
    <t>Resistor Networks &amp; Arrays 2.7KOhms Â±5% 1/16W 0603_x4</t>
  </si>
  <si>
    <t>RTA03-4D272JTP</t>
  </si>
  <si>
    <t>2.7k*4</t>
  </si>
  <si>
    <t>0603*4</t>
  </si>
  <si>
    <t>R11</t>
  </si>
  <si>
    <t>RES SMD 40.2KOhms ±1% 1/8W 0805 RoHS</t>
  </si>
  <si>
    <t>RC0805FR-0740K2L</t>
  </si>
  <si>
    <t>40.2k</t>
  </si>
  <si>
    <t>R2</t>
  </si>
  <si>
    <t>RES SMD 5.49KOhms ±1% 1/8W 0805 RoHS</t>
  </si>
  <si>
    <t>RC0805FR-075K49L</t>
  </si>
  <si>
    <t>5.49</t>
  </si>
  <si>
    <t>R3</t>
  </si>
  <si>
    <t xml:space="preserve">RES SMD 1K OHMs Â±5% 1/8W </t>
  </si>
  <si>
    <t>RC0805JR-071KL</t>
  </si>
  <si>
    <t>1k</t>
  </si>
  <si>
    <t>R4, R10, R109</t>
  </si>
  <si>
    <t xml:space="preserve">RES SMD 22KOhms Â±1% </t>
  </si>
  <si>
    <t>RC0805FR-0722KL</t>
  </si>
  <si>
    <t>22k</t>
  </si>
  <si>
    <t>R6, R7, R8</t>
  </si>
  <si>
    <t>Tactile Switches SPST 4.50mm x 4.50mm 0.90mm 50mA @ 12VDC SMD RoHS</t>
  </si>
  <si>
    <t>TSA453G38-250</t>
  </si>
  <si>
    <t>SW-TACTILE-4.5X4.5_SMD</t>
  </si>
  <si>
    <t>TL3305</t>
  </si>
  <si>
    <t>SW1</t>
  </si>
  <si>
    <t>IC MCU 32BIT 256KB FLASH 48TQFP</t>
  </si>
  <si>
    <t>ATSAMD21G18A-AU</t>
  </si>
  <si>
    <t>ATSAMD21G</t>
  </si>
  <si>
    <t>TQFP-48-EDITED</t>
  </si>
  <si>
    <t>U1</t>
  </si>
  <si>
    <t>DC-DC Converters Step-Down Adjustable 1 4.5V 18V 0.6V 17V 5A TSOT-23-8Â </t>
  </si>
  <si>
    <t>MP2225GJ-Z</t>
  </si>
  <si>
    <t>PMIC-MP2225</t>
  </si>
  <si>
    <t>SOT-23-8</t>
  </si>
  <si>
    <t>U2</t>
  </si>
  <si>
    <t>Low Dropout Regulators(LDO) Positive Fixed 1.3V @ 1A 13V 3.3V 1AÂ </t>
  </si>
  <si>
    <t>AZ1117EH-3.3TRG1</t>
  </si>
  <si>
    <t>AZ1117EH-3.3</t>
  </si>
  <si>
    <t>SOT223</t>
  </si>
  <si>
    <t>U3</t>
  </si>
  <si>
    <t>IMU ACCEL/GYRO 3-AXIS I2C 24QFN</t>
  </si>
  <si>
    <t>MPU-6050</t>
  </si>
  <si>
    <t>QFN50P400X400X95-24N</t>
  </si>
  <si>
    <t>U4</t>
  </si>
  <si>
    <t>Motor Drivers SO-8 RoHS</t>
  </si>
  <si>
    <t>DRV8871DDAR</t>
  </si>
  <si>
    <t>DRV8871</t>
  </si>
  <si>
    <t>HSOP8</t>
  </si>
  <si>
    <t>U5, U6</t>
  </si>
  <si>
    <t>Level Translators,  Shifters TSSOP-14 RoHS</t>
  </si>
  <si>
    <t>TXS0104EPWR</t>
  </si>
  <si>
    <t>PW14</t>
  </si>
  <si>
    <t>U7</t>
  </si>
  <si>
    <t>74 Series Buffer, Non-Inverting 4.5V ~ 5.5V SOT-23-5 RoHS</t>
  </si>
  <si>
    <t>SN74AHCT1G125DBVR</t>
  </si>
  <si>
    <t>74AHCT1G125DBV</t>
  </si>
  <si>
    <t>SOT23-5</t>
  </si>
  <si>
    <t>U8</t>
  </si>
  <si>
    <t>CONN USB MICRO B RECPT SMT R/A</t>
  </si>
  <si>
    <t>10118193-0001LF</t>
  </si>
  <si>
    <t>MICRO-USB-SMD-B-(10118193-0001LF)</t>
  </si>
  <si>
    <t>MICRO-USB5+6P-SMD-0.65-B</t>
  </si>
  <si>
    <t>USB1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</si>
</sst>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176" formatCode="[$-409]d/mmm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\$#,##0.00;\-\$#,##0.00"/>
    <numFmt numFmtId="178" formatCode="0_);[Red]\(0\)"/>
    <numFmt numFmtId="179" formatCode="0.0_);[Red]\(0.0\)"/>
    <numFmt numFmtId="24" formatCode="\$#,##0_);[Red]\(\$#,##0\)"/>
    <numFmt numFmtId="180" formatCode="0.00_);[Red]\(0.00\)"/>
    <numFmt numFmtId="181" formatCode="0.000_);[Red]\(0.000\)"/>
    <numFmt numFmtId="26" formatCode="\$#,##0.00_);[Red]\(\$#,##0.00\)"/>
    <numFmt numFmtId="182" formatCode="\$#,##0.00;[Red]\$#,##0.00"/>
  </numFmts>
  <fonts count="3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Arial"/>
      <charset val="0"/>
    </font>
    <font>
      <sz val="11.5"/>
      <color theme="1"/>
      <name val="Arial"/>
      <charset val="0"/>
    </font>
    <font>
      <b/>
      <sz val="18"/>
      <color theme="1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sz val="10"/>
      <color theme="1"/>
      <name val="Arial"/>
      <charset val="0"/>
    </font>
    <font>
      <u/>
      <sz val="10"/>
      <color indexed="12"/>
      <name val="Arial"/>
      <charset val="0"/>
    </font>
    <font>
      <b/>
      <sz val="11"/>
      <color theme="1"/>
      <name val="Arial"/>
      <charset val="0"/>
    </font>
    <font>
      <sz val="11"/>
      <color rgb="FFFF0000"/>
      <name val="Arial"/>
      <charset val="0"/>
    </font>
    <font>
      <b/>
      <sz val="11"/>
      <color rgb="FFFF0000"/>
      <name val="Arial"/>
      <charset val="0"/>
    </font>
    <font>
      <sz val="11.5"/>
      <name val="Arial"/>
      <charset val="0"/>
    </font>
    <font>
      <b/>
      <sz val="14"/>
      <color rgb="FFFF0000"/>
      <name val="Arial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0"/>
      <color indexed="8"/>
      <name val="MS Sans Serif"/>
      <charset val="134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1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19" borderId="12" applyNumberFormat="0" applyFon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34" fillId="18" borderId="15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76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36" fillId="0" borderId="0"/>
    <xf numFmtId="0" fontId="37" fillId="0" borderId="0"/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8" fontId="3" fillId="0" borderId="0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/>
    <xf numFmtId="178" fontId="4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 wrapText="1"/>
    </xf>
    <xf numFmtId="178" fontId="8" fillId="0" borderId="0" xfId="0" applyNumberFormat="1" applyFont="1" applyFill="1" applyBorder="1" applyAlignment="1">
      <alignment horizontal="left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8" fontId="9" fillId="0" borderId="0" xfId="10" applyNumberFormat="1" applyFont="1" applyBorder="1" applyAlignment="1" applyProtection="1">
      <alignment horizontal="center" vertical="center"/>
    </xf>
    <xf numFmtId="176" fontId="6" fillId="0" borderId="0" xfId="0" applyNumberFormat="1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vertical="center"/>
    </xf>
    <xf numFmtId="178" fontId="7" fillId="0" borderId="0" xfId="0" applyNumberFormat="1" applyFont="1" applyFill="1" applyBorder="1" applyAlignment="1">
      <alignment horizontal="left" vertical="center"/>
    </xf>
    <xf numFmtId="178" fontId="7" fillId="0" borderId="0" xfId="10" applyNumberFormat="1" applyFont="1" applyBorder="1" applyAlignment="1" applyProtection="1">
      <alignment horizontal="center" vertical="center"/>
    </xf>
    <xf numFmtId="178" fontId="8" fillId="0" borderId="0" xfId="0" applyNumberFormat="1" applyFont="1" applyFill="1" applyBorder="1" applyAlignment="1">
      <alignment vertical="center" wrapText="1"/>
    </xf>
    <xf numFmtId="178" fontId="3" fillId="0" borderId="0" xfId="0" applyNumberFormat="1" applyFont="1" applyFill="1" applyBorder="1" applyAlignment="1">
      <alignment horizontal="left" vertical="center"/>
    </xf>
    <xf numFmtId="178" fontId="10" fillId="2" borderId="0" xfId="0" applyNumberFormat="1" applyFont="1" applyFill="1" applyBorder="1" applyAlignment="1">
      <alignment horizontal="left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8" fontId="3" fillId="0" borderId="2" xfId="55" applyNumberFormat="1" applyFont="1" applyBorder="1" applyAlignment="1">
      <alignment horizontal="center" vertical="center"/>
    </xf>
    <xf numFmtId="178" fontId="3" fillId="0" borderId="2" xfId="55" applyNumberFormat="1" applyFont="1" applyBorder="1" applyAlignment="1">
      <alignment horizontal="center" vertical="center" wrapText="1"/>
    </xf>
    <xf numFmtId="179" fontId="11" fillId="0" borderId="2" xfId="55" applyNumberFormat="1" applyFont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178" fontId="10" fillId="2" borderId="3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center"/>
    </xf>
    <xf numFmtId="178" fontId="3" fillId="3" borderId="4" xfId="0" applyNumberFormat="1" applyFont="1" applyFill="1" applyBorder="1" applyAlignment="1">
      <alignment horizontal="center"/>
    </xf>
    <xf numFmtId="178" fontId="3" fillId="3" borderId="5" xfId="0" applyNumberFormat="1" applyFont="1" applyFill="1" applyBorder="1" applyAlignment="1">
      <alignment horizontal="center"/>
    </xf>
    <xf numFmtId="178" fontId="3" fillId="3" borderId="1" xfId="0" applyNumberFormat="1" applyFont="1" applyFill="1" applyBorder="1" applyAlignment="1">
      <alignment horizontal="center"/>
    </xf>
    <xf numFmtId="178" fontId="10" fillId="0" borderId="6" xfId="0" applyNumberFormat="1" applyFont="1" applyFill="1" applyBorder="1" applyAlignment="1">
      <alignment horizontal="center" vertical="center" wrapText="1"/>
    </xf>
    <xf numFmtId="178" fontId="3" fillId="0" borderId="1" xfId="48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24" fontId="3" fillId="0" borderId="2" xfId="0" applyNumberFormat="1" applyFont="1" applyFill="1" applyBorder="1" applyAlignment="1">
      <alignment horizontal="center" vertical="center"/>
    </xf>
    <xf numFmtId="24" fontId="3" fillId="0" borderId="6" xfId="0" applyNumberFormat="1" applyFont="1" applyFill="1" applyBorder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 wrapText="1"/>
    </xf>
    <xf numFmtId="24" fontId="3" fillId="0" borderId="7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24" fontId="11" fillId="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left"/>
    </xf>
    <xf numFmtId="180" fontId="3" fillId="0" borderId="0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26" fontId="4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vertical="center"/>
    </xf>
    <xf numFmtId="180" fontId="14" fillId="5" borderId="4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5" xfId="0" applyNumberFormat="1" applyFont="1" applyFill="1" applyBorder="1" applyAlignment="1">
      <alignment horizontal="center" vertical="center"/>
    </xf>
    <xf numFmtId="182" fontId="14" fillId="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vertical="center" wrapText="1"/>
    </xf>
    <xf numFmtId="26" fontId="3" fillId="4" borderId="1" xfId="0" applyNumberFormat="1" applyFont="1" applyFill="1" applyBorder="1" applyAlignment="1">
      <alignment horizontal="center" vertical="center"/>
    </xf>
    <xf numFmtId="26" fontId="3" fillId="0" borderId="1" xfId="0" applyNumberFormat="1" applyFont="1" applyFill="1" applyBorder="1" applyAlignment="1">
      <alignment horizontal="center" vertical="center"/>
    </xf>
    <xf numFmtId="182" fontId="14" fillId="0" borderId="0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righ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  <cellStyle name="常规 11" xfId="55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</xdr:colOff>
      <xdr:row>0</xdr:row>
      <xdr:rowOff>10160</xdr:rowOff>
    </xdr:from>
    <xdr:to>
      <xdr:col>1</xdr:col>
      <xdr:colOff>488315</xdr:colOff>
      <xdr:row>2</xdr:row>
      <xdr:rowOff>32385</xdr:rowOff>
    </xdr:to>
    <xdr:pic>
      <xdr:nvPicPr>
        <xdr:cNvPr id="2" name="图片 1" descr="5VV}QGO93Q5}@CN47TT`7%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10160"/>
          <a:ext cx="2222500" cy="650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opLeftCell="A7" workbookViewId="0">
      <selection activeCell="H23" sqref="H23"/>
    </sheetView>
  </sheetViews>
  <sheetFormatPr defaultColWidth="9.04166666666667" defaultRowHeight="14.25"/>
  <cols>
    <col min="1" max="1" width="22.8916666666667" style="21" customWidth="1"/>
    <col min="2" max="2" width="20.5666666666667" style="21" customWidth="1"/>
    <col min="3" max="3" width="13.85" style="21" customWidth="1"/>
    <col min="4" max="4" width="16.625" style="21" customWidth="1"/>
    <col min="5" max="5" width="20.4166666666667" style="21" customWidth="1"/>
    <col min="6" max="6" width="11.225" style="21" customWidth="1"/>
    <col min="7" max="7" width="18.5166666666667" style="21" customWidth="1"/>
    <col min="8" max="8" width="14" style="21" customWidth="1"/>
    <col min="9" max="9" width="16.475" style="21" customWidth="1"/>
    <col min="10" max="10" width="13.7083333333333" style="21" customWidth="1"/>
    <col min="11" max="16384" width="9.04166666666667" style="18"/>
  </cols>
  <sheetData>
    <row r="1" s="18" customFormat="1" ht="34.5" customHeight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="18" customFormat="1" ht="15" customHeight="1" spans="1:10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="18" customFormat="1" ht="21" customHeight="1" spans="1:10">
      <c r="A3" s="23" t="s">
        <v>1</v>
      </c>
      <c r="B3" s="24"/>
      <c r="C3" s="25" t="s">
        <v>2</v>
      </c>
      <c r="D3" s="26"/>
      <c r="E3" s="23" t="s">
        <v>3</v>
      </c>
      <c r="F3" s="23"/>
      <c r="G3" s="23" t="s">
        <v>4</v>
      </c>
      <c r="H3" s="23"/>
      <c r="I3" s="75"/>
      <c r="J3" s="21"/>
    </row>
    <row r="4" s="18" customFormat="1" ht="21" customHeight="1" spans="1:10">
      <c r="A4" s="23" t="s">
        <v>5</v>
      </c>
      <c r="B4" s="24"/>
      <c r="C4" s="25"/>
      <c r="D4" s="27"/>
      <c r="E4" s="28" t="s">
        <v>6</v>
      </c>
      <c r="F4" s="28"/>
      <c r="G4" s="29" t="s">
        <v>7</v>
      </c>
      <c r="H4" s="29"/>
      <c r="I4" s="75"/>
      <c r="J4" s="21"/>
    </row>
    <row r="5" s="18" customFormat="1" ht="21" customHeight="1" spans="1:10">
      <c r="A5" s="23" t="s">
        <v>8</v>
      </c>
      <c r="B5" s="30"/>
      <c r="C5" s="25"/>
      <c r="D5" s="26"/>
      <c r="E5" s="28"/>
      <c r="F5" s="28"/>
      <c r="G5" s="29"/>
      <c r="H5" s="29"/>
      <c r="I5" s="75"/>
      <c r="J5" s="21"/>
    </row>
    <row r="6" s="18" customFormat="1" ht="21" customHeight="1" spans="1:10">
      <c r="A6" s="23" t="s">
        <v>9</v>
      </c>
      <c r="B6" s="31"/>
      <c r="C6" s="32"/>
      <c r="D6" s="32"/>
      <c r="E6" s="28"/>
      <c r="F6" s="28"/>
      <c r="G6" s="29"/>
      <c r="H6" s="29"/>
      <c r="I6" s="75"/>
      <c r="J6" s="21"/>
    </row>
    <row r="7" s="18" customFormat="1" ht="21" customHeight="1" spans="1:10">
      <c r="A7" s="23" t="s">
        <v>10</v>
      </c>
      <c r="B7" s="31"/>
      <c r="C7" s="33" t="s">
        <v>11</v>
      </c>
      <c r="D7" s="34"/>
      <c r="E7" s="28"/>
      <c r="F7" s="28"/>
      <c r="G7" s="29"/>
      <c r="H7" s="29"/>
      <c r="I7" s="75"/>
      <c r="J7" s="21"/>
    </row>
    <row r="8" s="18" customFormat="1" ht="21" customHeight="1" spans="1:10">
      <c r="A8" s="35" t="s">
        <v>12</v>
      </c>
      <c r="B8" s="36"/>
      <c r="C8" s="24"/>
      <c r="D8" s="37"/>
      <c r="E8" s="28"/>
      <c r="F8" s="28"/>
      <c r="G8" s="29"/>
      <c r="H8" s="29"/>
      <c r="I8" s="75"/>
      <c r="J8" s="21"/>
    </row>
    <row r="9" s="18" customFormat="1" spans="1:10">
      <c r="A9" s="35"/>
      <c r="B9" s="36"/>
      <c r="C9" s="24"/>
      <c r="D9" s="21"/>
      <c r="E9" s="21"/>
      <c r="F9" s="38"/>
      <c r="G9" s="21"/>
      <c r="H9" s="21"/>
      <c r="I9" s="21"/>
      <c r="J9" s="21"/>
    </row>
    <row r="10" s="18" customFormat="1" spans="1:10">
      <c r="A10" s="35"/>
      <c r="B10" s="36"/>
      <c r="C10" s="24"/>
      <c r="D10" s="21"/>
      <c r="E10" s="21"/>
      <c r="F10" s="38"/>
      <c r="G10" s="21"/>
      <c r="H10" s="21"/>
      <c r="I10" s="21"/>
      <c r="J10" s="21"/>
    </row>
    <row r="11" s="18" customFormat="1" ht="15" spans="1:10">
      <c r="A11" s="39" t="s">
        <v>13</v>
      </c>
      <c r="B11" s="39"/>
      <c r="C11" s="21"/>
      <c r="D11" s="21"/>
      <c r="E11" s="21"/>
      <c r="F11" s="21"/>
      <c r="G11" s="21"/>
      <c r="H11" s="21"/>
      <c r="I11" s="21"/>
      <c r="J11" s="21"/>
    </row>
    <row r="12" s="18" customFormat="1" ht="18" customHeight="1" spans="1:10">
      <c r="A12" s="40" t="s">
        <v>14</v>
      </c>
      <c r="B12" s="40" t="s">
        <v>15</v>
      </c>
      <c r="C12" s="40" t="s">
        <v>16</v>
      </c>
      <c r="D12" s="40" t="s">
        <v>17</v>
      </c>
      <c r="E12" s="40" t="s">
        <v>18</v>
      </c>
      <c r="F12" s="40" t="s">
        <v>19</v>
      </c>
      <c r="G12" s="40" t="s">
        <v>20</v>
      </c>
      <c r="H12" s="40" t="s">
        <v>21</v>
      </c>
      <c r="I12" s="40" t="s">
        <v>22</v>
      </c>
      <c r="J12" s="40" t="s">
        <v>23</v>
      </c>
    </row>
    <row r="13" s="18" customFormat="1" ht="18" customHeight="1" spans="1:10">
      <c r="A13" s="41" t="s">
        <v>24</v>
      </c>
      <c r="B13" s="42">
        <v>2</v>
      </c>
      <c r="C13" s="43" t="s">
        <v>25</v>
      </c>
      <c r="D13" s="44" t="s">
        <v>26</v>
      </c>
      <c r="E13" s="41" t="s">
        <v>27</v>
      </c>
      <c r="F13" s="42" t="s">
        <v>28</v>
      </c>
      <c r="G13" s="41" t="s">
        <v>29</v>
      </c>
      <c r="H13" s="41" t="s">
        <v>30</v>
      </c>
      <c r="I13" s="45">
        <v>100</v>
      </c>
      <c r="J13" s="76">
        <v>83.88</v>
      </c>
    </row>
    <row r="14" s="18" customFormat="1" ht="20" customHeight="1" spans="1:10">
      <c r="A14" s="45" t="s">
        <v>31</v>
      </c>
      <c r="B14" s="45"/>
      <c r="C14" s="45"/>
      <c r="D14" s="46"/>
      <c r="E14" s="45"/>
      <c r="F14" s="45"/>
      <c r="G14" s="45"/>
      <c r="H14" s="45"/>
      <c r="I14" s="55">
        <v>1</v>
      </c>
      <c r="J14" s="77">
        <v>18</v>
      </c>
    </row>
    <row r="15" s="18" customFormat="1" ht="15" spans="1:10">
      <c r="A15" s="21"/>
      <c r="B15" s="21"/>
      <c r="C15" s="21"/>
      <c r="D15" s="21"/>
      <c r="E15" s="21"/>
      <c r="F15" s="21"/>
      <c r="G15" s="47"/>
      <c r="H15" s="47"/>
      <c r="I15" s="21"/>
      <c r="J15" s="21"/>
    </row>
    <row r="16" s="18" customFormat="1" ht="15" spans="1:10">
      <c r="A16" s="21"/>
      <c r="B16" s="21"/>
      <c r="C16" s="21"/>
      <c r="D16" s="21"/>
      <c r="E16" s="21"/>
      <c r="F16" s="21"/>
      <c r="G16" s="47"/>
      <c r="H16" s="47"/>
      <c r="I16" s="21"/>
      <c r="J16" s="21"/>
    </row>
    <row r="17" s="19" customFormat="1" ht="15" spans="1:8">
      <c r="A17" s="48" t="s">
        <v>32</v>
      </c>
      <c r="B17" s="48"/>
      <c r="C17" s="49"/>
      <c r="D17" s="49"/>
      <c r="E17" s="49"/>
      <c r="F17" s="49"/>
      <c r="G17" s="49"/>
      <c r="H17" s="49"/>
    </row>
    <row r="18" s="19" customFormat="1" spans="1:8">
      <c r="A18" s="40" t="s">
        <v>14</v>
      </c>
      <c r="B18" s="50" t="s">
        <v>33</v>
      </c>
      <c r="C18" s="51"/>
      <c r="D18" s="40" t="s">
        <v>34</v>
      </c>
      <c r="E18" s="52" t="s">
        <v>0</v>
      </c>
      <c r="F18" s="52" t="s">
        <v>35</v>
      </c>
      <c r="G18" s="52"/>
      <c r="H18" s="18"/>
    </row>
    <row r="19" s="18" customFormat="1" ht="18" customHeight="1" spans="1:8">
      <c r="A19" s="53" t="s">
        <v>24</v>
      </c>
      <c r="B19" s="54" t="s">
        <v>36</v>
      </c>
      <c r="C19" s="54">
        <v>33</v>
      </c>
      <c r="D19" s="55">
        <v>100</v>
      </c>
      <c r="E19" s="56">
        <v>515</v>
      </c>
      <c r="F19" s="55"/>
      <c r="G19" s="55"/>
      <c r="H19" s="21"/>
    </row>
    <row r="20" s="18" customFormat="1" ht="18" customHeight="1" spans="1:8">
      <c r="A20" s="53"/>
      <c r="B20" s="54" t="s">
        <v>37</v>
      </c>
      <c r="C20" s="54">
        <v>60</v>
      </c>
      <c r="D20" s="55"/>
      <c r="E20" s="57"/>
      <c r="F20" s="55"/>
      <c r="G20" s="55"/>
      <c r="H20" s="21"/>
    </row>
    <row r="21" s="18" customFormat="1" ht="19" customHeight="1" spans="1:8">
      <c r="A21" s="53"/>
      <c r="B21" s="54" t="s">
        <v>38</v>
      </c>
      <c r="C21" s="54">
        <v>196</v>
      </c>
      <c r="D21" s="55"/>
      <c r="E21" s="57"/>
      <c r="F21" s="55"/>
      <c r="G21" s="55"/>
      <c r="H21" s="21"/>
    </row>
    <row r="22" s="18" customFormat="1" spans="1:8">
      <c r="A22" s="58"/>
      <c r="B22" s="54" t="s">
        <v>39</v>
      </c>
      <c r="C22" s="54">
        <v>103</v>
      </c>
      <c r="D22" s="55"/>
      <c r="E22" s="59"/>
      <c r="F22" s="55"/>
      <c r="G22" s="55"/>
      <c r="H22" s="21"/>
    </row>
    <row r="23" s="18" customFormat="1" ht="15.75" customHeight="1" spans="1:10">
      <c r="A23" s="47"/>
      <c r="B23" s="21"/>
      <c r="C23" s="21"/>
      <c r="D23" s="21"/>
      <c r="E23" s="21"/>
      <c r="F23" s="60"/>
      <c r="G23" s="21"/>
      <c r="H23" s="21"/>
      <c r="I23" s="21"/>
      <c r="J23" s="21"/>
    </row>
    <row r="24" s="18" customFormat="1" ht="15" spans="1:10">
      <c r="A24" s="48" t="s">
        <v>40</v>
      </c>
      <c r="B24" s="48"/>
      <c r="C24" s="21"/>
      <c r="D24" s="49"/>
      <c r="E24" s="49"/>
      <c r="F24" s="60"/>
      <c r="I24" s="21"/>
      <c r="J24" s="21"/>
    </row>
    <row r="25" s="18" customFormat="1" ht="20" customHeight="1" spans="1:10">
      <c r="A25" s="52" t="s">
        <v>14</v>
      </c>
      <c r="B25" s="52" t="s">
        <v>41</v>
      </c>
      <c r="C25" s="40" t="s">
        <v>35</v>
      </c>
      <c r="D25" s="40"/>
      <c r="E25" s="49"/>
      <c r="F25" s="60"/>
      <c r="G25" s="21"/>
      <c r="H25" s="21"/>
      <c r="I25" s="21"/>
      <c r="J25" s="21"/>
    </row>
    <row r="26" s="18" customFormat="1" ht="21" customHeight="1" spans="1:10">
      <c r="A26" s="45" t="s">
        <v>24</v>
      </c>
      <c r="B26" s="61">
        <f>100*BOM!I35</f>
        <v>1194</v>
      </c>
      <c r="C26" s="62"/>
      <c r="D26" s="62"/>
      <c r="E26" s="49"/>
      <c r="F26" s="60"/>
      <c r="G26" s="21"/>
      <c r="H26" s="21"/>
      <c r="I26" s="21"/>
      <c r="J26" s="21"/>
    </row>
    <row r="27" s="18" customFormat="1" ht="15" spans="1:10">
      <c r="A27" s="63"/>
      <c r="B27" s="47"/>
      <c r="C27" s="21"/>
      <c r="D27" s="21"/>
      <c r="E27" s="21"/>
      <c r="F27" s="64"/>
      <c r="I27" s="21"/>
      <c r="J27" s="21"/>
    </row>
    <row r="28" s="18" customFormat="1" ht="15" spans="1:10">
      <c r="A28" s="63"/>
      <c r="B28" s="47"/>
      <c r="C28" s="21"/>
      <c r="D28" s="21"/>
      <c r="E28" s="21"/>
      <c r="F28" s="64"/>
      <c r="I28" s="21"/>
      <c r="J28" s="21"/>
    </row>
    <row r="29" s="18" customFormat="1" ht="15" spans="1:10">
      <c r="A29" s="48" t="s">
        <v>42</v>
      </c>
      <c r="B29" s="48"/>
      <c r="C29" s="21"/>
      <c r="D29" s="49"/>
      <c r="E29" s="49"/>
      <c r="F29" s="60"/>
      <c r="I29" s="21"/>
      <c r="J29" s="21"/>
    </row>
    <row r="30" s="18" customFormat="1" spans="1:10">
      <c r="A30" s="52" t="s">
        <v>43</v>
      </c>
      <c r="B30" s="52" t="s">
        <v>44</v>
      </c>
      <c r="C30" s="52" t="s">
        <v>45</v>
      </c>
      <c r="D30" s="52" t="s">
        <v>0</v>
      </c>
      <c r="E30" s="40" t="s">
        <v>35</v>
      </c>
      <c r="G30" s="21"/>
      <c r="H30" s="21"/>
      <c r="I30" s="21"/>
      <c r="J30" s="21"/>
    </row>
    <row r="31" s="20" customFormat="1" ht="38" customHeight="1" spans="1:5">
      <c r="A31" s="65" t="s">
        <v>24</v>
      </c>
      <c r="B31" s="66" t="s">
        <v>46</v>
      </c>
      <c r="C31" s="67" t="s">
        <v>47</v>
      </c>
      <c r="D31" s="68">
        <v>40</v>
      </c>
      <c r="E31" s="69" t="s">
        <v>48</v>
      </c>
    </row>
    <row r="32" s="18" customFormat="1" ht="21.75" customHeight="1" spans="1:10">
      <c r="A32" s="21"/>
      <c r="B32" s="21"/>
      <c r="C32" s="21"/>
      <c r="D32" s="70"/>
      <c r="F32" s="21"/>
      <c r="G32" s="21"/>
      <c r="H32" s="21"/>
      <c r="I32" s="78"/>
      <c r="J32" s="79"/>
    </row>
    <row r="33" s="18" customFormat="1" ht="21.75" customHeight="1" spans="1:10">
      <c r="A33" s="21"/>
      <c r="B33" s="21"/>
      <c r="C33" s="21"/>
      <c r="D33" s="70"/>
      <c r="F33" s="21"/>
      <c r="G33" s="21"/>
      <c r="H33" s="21"/>
      <c r="I33" s="78"/>
      <c r="J33" s="79"/>
    </row>
    <row r="34" s="18" customFormat="1" spans="1:10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="18" customFormat="1" ht="39" customHeight="1" spans="1:10">
      <c r="A35" s="21"/>
      <c r="B35" s="21"/>
      <c r="C35" s="21"/>
      <c r="D35" s="21"/>
      <c r="E35" s="71" t="s">
        <v>49</v>
      </c>
      <c r="F35" s="72"/>
      <c r="G35" s="73"/>
      <c r="H35" s="74">
        <f>SUM(J13,J14,E19,B26,D31)</f>
        <v>1850.88</v>
      </c>
      <c r="J35" s="21"/>
    </row>
  </sheetData>
  <mergeCells count="18">
    <mergeCell ref="A1:J1"/>
    <mergeCell ref="E3:F3"/>
    <mergeCell ref="C6:D6"/>
    <mergeCell ref="A11:B11"/>
    <mergeCell ref="A17:B17"/>
    <mergeCell ref="B18:C18"/>
    <mergeCell ref="F18:G18"/>
    <mergeCell ref="A24:B24"/>
    <mergeCell ref="C25:D25"/>
    <mergeCell ref="C26:D26"/>
    <mergeCell ref="A29:B29"/>
    <mergeCell ref="E35:G35"/>
    <mergeCell ref="A19:A22"/>
    <mergeCell ref="D19:D22"/>
    <mergeCell ref="E19:E22"/>
    <mergeCell ref="G4:G8"/>
    <mergeCell ref="E4:F8"/>
    <mergeCell ref="F19:G2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pane ySplit="1" topLeftCell="A2" activePane="bottomLeft" state="frozen"/>
      <selection/>
      <selection pane="bottomLeft" activeCell="O11" sqref="O11"/>
    </sheetView>
  </sheetViews>
  <sheetFormatPr defaultColWidth="9" defaultRowHeight="15"/>
  <cols>
    <col min="1" max="1" width="5.45" style="4" customWidth="1"/>
    <col min="2" max="2" width="22.625" style="5" customWidth="1"/>
    <col min="3" max="3" width="22.9083333333333" style="4" customWidth="1"/>
    <col min="4" max="4" width="14.2666666666667" style="5" customWidth="1"/>
    <col min="5" max="5" width="13.1833333333333" style="5" customWidth="1"/>
    <col min="6" max="6" width="15.9083333333333" style="5" customWidth="1"/>
    <col min="7" max="7" width="7" style="4" customWidth="1"/>
    <col min="8" max="8" width="11.875" style="6" customWidth="1"/>
    <col min="9" max="9" width="11.25" style="6" customWidth="1"/>
    <col min="10" max="16384" width="9" style="4"/>
  </cols>
  <sheetData>
    <row r="1" s="1" customFormat="1" ht="30" spans="1:12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8" t="s">
        <v>57</v>
      </c>
      <c r="I1" s="8" t="s">
        <v>58</v>
      </c>
      <c r="J1" s="7" t="s">
        <v>59</v>
      </c>
      <c r="K1" s="7" t="s">
        <v>60</v>
      </c>
      <c r="L1" s="7" t="s">
        <v>61</v>
      </c>
    </row>
    <row r="2" s="2" customFormat="1" ht="30" spans="1:12">
      <c r="A2" s="9">
        <v>1</v>
      </c>
      <c r="B2" s="10" t="s">
        <v>62</v>
      </c>
      <c r="C2" s="11" t="s">
        <v>63</v>
      </c>
      <c r="D2" s="10" t="s">
        <v>64</v>
      </c>
      <c r="E2" s="10" t="s">
        <v>65</v>
      </c>
      <c r="F2" s="10" t="s">
        <v>66</v>
      </c>
      <c r="G2" s="12">
        <v>1</v>
      </c>
      <c r="H2" s="13">
        <v>0.08</v>
      </c>
      <c r="I2" s="13">
        <f>G2*H2</f>
        <v>0.08</v>
      </c>
      <c r="J2" s="16">
        <v>2</v>
      </c>
      <c r="K2" s="11"/>
      <c r="L2" s="11" t="s">
        <v>67</v>
      </c>
    </row>
    <row r="3" s="2" customFormat="1" spans="1:12">
      <c r="A3" s="9">
        <v>2</v>
      </c>
      <c r="B3" s="10" t="s">
        <v>68</v>
      </c>
      <c r="C3" s="11" t="s">
        <v>69</v>
      </c>
      <c r="D3" s="10" t="s">
        <v>70</v>
      </c>
      <c r="E3" s="10" t="s">
        <v>71</v>
      </c>
      <c r="F3" s="10" t="s">
        <v>72</v>
      </c>
      <c r="G3" s="12">
        <v>1</v>
      </c>
      <c r="H3" s="13">
        <v>0.02</v>
      </c>
      <c r="I3" s="13">
        <f t="shared" ref="I3:I34" si="0">G3*H3</f>
        <v>0.02</v>
      </c>
      <c r="J3" s="16">
        <v>2</v>
      </c>
      <c r="K3" s="11"/>
      <c r="L3" s="11" t="s">
        <v>73</v>
      </c>
    </row>
    <row r="4" s="2" customFormat="1" spans="1:12">
      <c r="A4" s="9">
        <v>3</v>
      </c>
      <c r="B4" s="10" t="s">
        <v>74</v>
      </c>
      <c r="C4" s="11" t="s">
        <v>75</v>
      </c>
      <c r="D4" s="10" t="s">
        <v>76</v>
      </c>
      <c r="E4" s="10" t="s">
        <v>71</v>
      </c>
      <c r="F4" s="10" t="s">
        <v>77</v>
      </c>
      <c r="G4" s="12">
        <v>1</v>
      </c>
      <c r="H4" s="13">
        <v>0.02</v>
      </c>
      <c r="I4" s="13">
        <f t="shared" si="0"/>
        <v>0.02</v>
      </c>
      <c r="J4" s="16">
        <v>2</v>
      </c>
      <c r="K4" s="11"/>
      <c r="L4" s="11" t="s">
        <v>73</v>
      </c>
    </row>
    <row r="5" s="2" customFormat="1" spans="1:12">
      <c r="A5" s="9">
        <v>4</v>
      </c>
      <c r="B5" s="10" t="s">
        <v>78</v>
      </c>
      <c r="C5" s="11" t="s">
        <v>79</v>
      </c>
      <c r="D5" s="10" t="s">
        <v>80</v>
      </c>
      <c r="E5" s="10" t="s">
        <v>71</v>
      </c>
      <c r="F5" s="10" t="s">
        <v>81</v>
      </c>
      <c r="G5" s="12">
        <v>3</v>
      </c>
      <c r="H5" s="13">
        <v>0.02</v>
      </c>
      <c r="I5" s="13">
        <f t="shared" si="0"/>
        <v>0.06</v>
      </c>
      <c r="J5" s="16">
        <v>6</v>
      </c>
      <c r="K5" s="11"/>
      <c r="L5" s="11" t="s">
        <v>73</v>
      </c>
    </row>
    <row r="6" s="2" customFormat="1" ht="45" spans="1:12">
      <c r="A6" s="9">
        <v>5</v>
      </c>
      <c r="B6" s="10" t="s">
        <v>82</v>
      </c>
      <c r="C6" s="11" t="s">
        <v>83</v>
      </c>
      <c r="D6" s="10" t="s">
        <v>84</v>
      </c>
      <c r="E6" s="10" t="s">
        <v>71</v>
      </c>
      <c r="F6" s="10" t="s">
        <v>85</v>
      </c>
      <c r="G6" s="12">
        <v>10</v>
      </c>
      <c r="H6" s="13">
        <v>0.02</v>
      </c>
      <c r="I6" s="13">
        <f t="shared" si="0"/>
        <v>0.2</v>
      </c>
      <c r="J6" s="16">
        <v>10</v>
      </c>
      <c r="K6" s="11"/>
      <c r="L6" s="11" t="s">
        <v>73</v>
      </c>
    </row>
    <row r="7" s="2" customFormat="1" spans="1:12">
      <c r="A7" s="9">
        <v>6</v>
      </c>
      <c r="B7" s="10" t="s">
        <v>86</v>
      </c>
      <c r="C7" s="11" t="s">
        <v>87</v>
      </c>
      <c r="D7" s="10" t="s">
        <v>88</v>
      </c>
      <c r="E7" s="10" t="s">
        <v>71</v>
      </c>
      <c r="F7" s="10" t="s">
        <v>89</v>
      </c>
      <c r="G7" s="12">
        <v>1</v>
      </c>
      <c r="H7" s="13">
        <v>0.02</v>
      </c>
      <c r="I7" s="13">
        <f t="shared" si="0"/>
        <v>0.02</v>
      </c>
      <c r="J7" s="16">
        <v>2</v>
      </c>
      <c r="K7" s="11"/>
      <c r="L7" s="11" t="s">
        <v>73</v>
      </c>
    </row>
    <row r="8" s="2" customFormat="1" spans="1:12">
      <c r="A8" s="9">
        <v>7</v>
      </c>
      <c r="B8" s="10" t="s">
        <v>90</v>
      </c>
      <c r="C8" s="11" t="s">
        <v>91</v>
      </c>
      <c r="D8" s="10" t="s">
        <v>92</v>
      </c>
      <c r="E8" s="10" t="s">
        <v>71</v>
      </c>
      <c r="F8" s="10" t="s">
        <v>93</v>
      </c>
      <c r="G8" s="12">
        <v>3</v>
      </c>
      <c r="H8" s="13">
        <v>0.02</v>
      </c>
      <c r="I8" s="13">
        <f t="shared" si="0"/>
        <v>0.06</v>
      </c>
      <c r="J8" s="16">
        <v>6</v>
      </c>
      <c r="K8" s="11"/>
      <c r="L8" s="11" t="s">
        <v>73</v>
      </c>
    </row>
    <row r="9" s="2" customFormat="1" ht="60" spans="1:12">
      <c r="A9" s="9">
        <v>8</v>
      </c>
      <c r="B9" s="10" t="s">
        <v>94</v>
      </c>
      <c r="C9" s="11" t="s">
        <v>95</v>
      </c>
      <c r="D9" s="10" t="s">
        <v>96</v>
      </c>
      <c r="E9" s="10" t="s">
        <v>97</v>
      </c>
      <c r="F9" s="10" t="s">
        <v>98</v>
      </c>
      <c r="G9" s="12">
        <v>1</v>
      </c>
      <c r="H9" s="13">
        <v>0.04</v>
      </c>
      <c r="I9" s="13">
        <f t="shared" si="0"/>
        <v>0.04</v>
      </c>
      <c r="J9" s="16">
        <v>2</v>
      </c>
      <c r="K9" s="11"/>
      <c r="L9" s="11" t="s">
        <v>73</v>
      </c>
    </row>
    <row r="10" s="2" customFormat="1" ht="30" spans="1:12">
      <c r="A10" s="9">
        <v>9</v>
      </c>
      <c r="B10" s="10" t="s">
        <v>99</v>
      </c>
      <c r="C10" s="11" t="s">
        <v>100</v>
      </c>
      <c r="D10" s="10" t="s">
        <v>101</v>
      </c>
      <c r="E10" s="10" t="s">
        <v>71</v>
      </c>
      <c r="F10" s="10" t="s">
        <v>102</v>
      </c>
      <c r="G10" s="12">
        <v>1</v>
      </c>
      <c r="H10" s="13">
        <v>0.04</v>
      </c>
      <c r="I10" s="13">
        <f t="shared" si="0"/>
        <v>0.04</v>
      </c>
      <c r="J10" s="16">
        <v>2</v>
      </c>
      <c r="K10" s="11"/>
      <c r="L10" s="11" t="s">
        <v>73</v>
      </c>
    </row>
    <row r="11" s="2" customFormat="1" ht="30" spans="1:12">
      <c r="A11" s="9">
        <v>10</v>
      </c>
      <c r="B11" s="10" t="s">
        <v>103</v>
      </c>
      <c r="C11" s="11" t="s">
        <v>104</v>
      </c>
      <c r="D11" s="10" t="s">
        <v>105</v>
      </c>
      <c r="E11" s="10" t="s">
        <v>106</v>
      </c>
      <c r="F11" s="10" t="s">
        <v>107</v>
      </c>
      <c r="G11" s="12">
        <v>3</v>
      </c>
      <c r="H11" s="13">
        <v>0.05</v>
      </c>
      <c r="I11" s="13">
        <f t="shared" si="0"/>
        <v>0.15</v>
      </c>
      <c r="J11" s="11"/>
      <c r="K11" s="16">
        <v>6</v>
      </c>
      <c r="L11" s="11" t="s">
        <v>73</v>
      </c>
    </row>
    <row r="12" s="2" customFormat="1" ht="30" spans="1:12">
      <c r="A12" s="9">
        <v>11</v>
      </c>
      <c r="B12" s="10" t="s">
        <v>108</v>
      </c>
      <c r="C12" s="11" t="s">
        <v>109</v>
      </c>
      <c r="D12" s="10" t="s">
        <v>110</v>
      </c>
      <c r="E12" s="10" t="s">
        <v>111</v>
      </c>
      <c r="F12" s="10" t="s">
        <v>112</v>
      </c>
      <c r="G12" s="12">
        <v>1</v>
      </c>
      <c r="H12" s="13">
        <v>0.05</v>
      </c>
      <c r="I12" s="13">
        <f t="shared" si="0"/>
        <v>0.05</v>
      </c>
      <c r="J12" s="11"/>
      <c r="K12" s="16">
        <v>3</v>
      </c>
      <c r="L12" s="11" t="s">
        <v>73</v>
      </c>
    </row>
    <row r="13" s="2" customFormat="1" ht="18.75" customHeight="1" spans="1:12">
      <c r="A13" s="9">
        <v>12</v>
      </c>
      <c r="B13" s="10" t="s">
        <v>113</v>
      </c>
      <c r="C13" s="11" t="s">
        <v>114</v>
      </c>
      <c r="D13" s="10" t="s">
        <v>115</v>
      </c>
      <c r="E13" s="10" t="s">
        <v>116</v>
      </c>
      <c r="F13" s="10" t="s">
        <v>117</v>
      </c>
      <c r="G13" s="12">
        <v>1</v>
      </c>
      <c r="H13" s="13">
        <v>0.12</v>
      </c>
      <c r="I13" s="13">
        <f t="shared" si="0"/>
        <v>0.12</v>
      </c>
      <c r="J13" s="11"/>
      <c r="K13" s="16">
        <v>32</v>
      </c>
      <c r="L13" s="11" t="s">
        <v>73</v>
      </c>
    </row>
    <row r="14" s="2" customFormat="1" ht="30" spans="1:12">
      <c r="A14" s="9">
        <v>13</v>
      </c>
      <c r="B14" s="10" t="s">
        <v>118</v>
      </c>
      <c r="C14" s="11" t="s">
        <v>119</v>
      </c>
      <c r="D14" s="10" t="s">
        <v>120</v>
      </c>
      <c r="E14" s="10" t="s">
        <v>121</v>
      </c>
      <c r="F14" s="10" t="s">
        <v>122</v>
      </c>
      <c r="G14" s="12">
        <v>1</v>
      </c>
      <c r="H14" s="13">
        <v>0.08</v>
      </c>
      <c r="I14" s="13">
        <f t="shared" si="0"/>
        <v>0.08</v>
      </c>
      <c r="J14" s="11"/>
      <c r="K14" s="16">
        <v>24</v>
      </c>
      <c r="L14" s="11" t="s">
        <v>73</v>
      </c>
    </row>
    <row r="15" s="2" customFormat="1" ht="30" spans="1:12">
      <c r="A15" s="9">
        <v>14</v>
      </c>
      <c r="B15" s="10" t="s">
        <v>123</v>
      </c>
      <c r="C15" s="11" t="s">
        <v>124</v>
      </c>
      <c r="D15" s="10" t="s">
        <v>124</v>
      </c>
      <c r="E15" s="10" t="s">
        <v>124</v>
      </c>
      <c r="F15" s="10" t="s">
        <v>125</v>
      </c>
      <c r="G15" s="12">
        <v>1</v>
      </c>
      <c r="H15" s="13">
        <v>0.06</v>
      </c>
      <c r="I15" s="13">
        <f t="shared" si="0"/>
        <v>0.06</v>
      </c>
      <c r="J15" s="11"/>
      <c r="K15" s="16">
        <v>4</v>
      </c>
      <c r="L15" s="11" t="s">
        <v>73</v>
      </c>
    </row>
    <row r="16" s="2" customFormat="1" ht="30" spans="1:12">
      <c r="A16" s="9">
        <v>15</v>
      </c>
      <c r="B16" s="10" t="s">
        <v>126</v>
      </c>
      <c r="C16" s="11" t="s">
        <v>127</v>
      </c>
      <c r="D16" s="10" t="s">
        <v>127</v>
      </c>
      <c r="E16" s="10" t="s">
        <v>127</v>
      </c>
      <c r="F16" s="10" t="s">
        <v>128</v>
      </c>
      <c r="G16" s="12">
        <v>1</v>
      </c>
      <c r="H16" s="13">
        <v>0.07</v>
      </c>
      <c r="I16" s="13">
        <f t="shared" si="0"/>
        <v>0.07</v>
      </c>
      <c r="J16" s="11"/>
      <c r="K16" s="16">
        <v>6</v>
      </c>
      <c r="L16" s="11" t="s">
        <v>73</v>
      </c>
    </row>
    <row r="17" s="2" customFormat="1" ht="30" spans="1:12">
      <c r="A17" s="9">
        <v>16</v>
      </c>
      <c r="B17" s="10" t="s">
        <v>129</v>
      </c>
      <c r="C17" s="11" t="s">
        <v>130</v>
      </c>
      <c r="D17" s="10" t="s">
        <v>131</v>
      </c>
      <c r="E17" s="10" t="s">
        <v>132</v>
      </c>
      <c r="F17" s="10" t="s">
        <v>133</v>
      </c>
      <c r="G17" s="12">
        <v>7</v>
      </c>
      <c r="H17" s="13">
        <v>0.04</v>
      </c>
      <c r="I17" s="13">
        <f t="shared" si="0"/>
        <v>0.28</v>
      </c>
      <c r="J17" s="11"/>
      <c r="K17" s="16">
        <v>28</v>
      </c>
      <c r="L17" s="11" t="s">
        <v>73</v>
      </c>
    </row>
    <row r="18" s="2" customFormat="1" ht="30" spans="1:12">
      <c r="A18" s="9">
        <v>17</v>
      </c>
      <c r="B18" s="10" t="s">
        <v>134</v>
      </c>
      <c r="C18" s="11" t="s">
        <v>135</v>
      </c>
      <c r="D18" s="10" t="s">
        <v>136</v>
      </c>
      <c r="E18" s="10" t="s">
        <v>137</v>
      </c>
      <c r="F18" s="10" t="s">
        <v>138</v>
      </c>
      <c r="G18" s="12">
        <v>1</v>
      </c>
      <c r="H18" s="13">
        <v>0.13</v>
      </c>
      <c r="I18" s="13">
        <f t="shared" si="0"/>
        <v>0.13</v>
      </c>
      <c r="J18" s="16">
        <v>2</v>
      </c>
      <c r="K18" s="11"/>
      <c r="L18" s="11" t="s">
        <v>67</v>
      </c>
    </row>
    <row r="19" s="2" customFormat="1" ht="21" customHeight="1" spans="1:12">
      <c r="A19" s="9">
        <v>18</v>
      </c>
      <c r="B19" s="10" t="s">
        <v>139</v>
      </c>
      <c r="C19" s="11" t="s">
        <v>140</v>
      </c>
      <c r="D19" s="10" t="s">
        <v>141</v>
      </c>
      <c r="E19" s="10" t="s">
        <v>142</v>
      </c>
      <c r="F19" s="10" t="s">
        <v>143</v>
      </c>
      <c r="G19" s="12">
        <v>1</v>
      </c>
      <c r="H19" s="13">
        <v>0.12</v>
      </c>
      <c r="I19" s="13">
        <f t="shared" si="0"/>
        <v>0.12</v>
      </c>
      <c r="J19" s="16">
        <v>4</v>
      </c>
      <c r="K19" s="11"/>
      <c r="L19" s="11" t="s">
        <v>67</v>
      </c>
    </row>
    <row r="20" s="2" customFormat="1" spans="1:12">
      <c r="A20" s="9">
        <v>19</v>
      </c>
      <c r="B20" s="10" t="s">
        <v>144</v>
      </c>
      <c r="C20" s="11" t="s">
        <v>145</v>
      </c>
      <c r="D20" s="10" t="s">
        <v>146</v>
      </c>
      <c r="E20" s="10" t="s">
        <v>71</v>
      </c>
      <c r="F20" s="10" t="s">
        <v>147</v>
      </c>
      <c r="G20" s="12">
        <v>2</v>
      </c>
      <c r="H20" s="13">
        <v>0.02</v>
      </c>
      <c r="I20" s="13">
        <f t="shared" si="0"/>
        <v>0.04</v>
      </c>
      <c r="J20" s="16">
        <v>4</v>
      </c>
      <c r="K20" s="11"/>
      <c r="L20" s="11" t="s">
        <v>73</v>
      </c>
    </row>
    <row r="21" s="2" customFormat="1" ht="45" spans="1:12">
      <c r="A21" s="9">
        <v>20</v>
      </c>
      <c r="B21" s="10" t="s">
        <v>148</v>
      </c>
      <c r="C21" s="11" t="s">
        <v>149</v>
      </c>
      <c r="D21" s="10" t="s">
        <v>150</v>
      </c>
      <c r="E21" s="10" t="s">
        <v>151</v>
      </c>
      <c r="F21" s="10" t="s">
        <v>152</v>
      </c>
      <c r="G21" s="12">
        <v>1</v>
      </c>
      <c r="H21" s="13">
        <v>0.02</v>
      </c>
      <c r="I21" s="13">
        <f t="shared" si="0"/>
        <v>0.02</v>
      </c>
      <c r="J21" s="16">
        <v>8</v>
      </c>
      <c r="K21" s="11"/>
      <c r="L21" s="11" t="s">
        <v>73</v>
      </c>
    </row>
    <row r="22" s="2" customFormat="1" ht="30" spans="1:12">
      <c r="A22" s="9">
        <v>21</v>
      </c>
      <c r="B22" s="10" t="s">
        <v>153</v>
      </c>
      <c r="C22" s="11" t="s">
        <v>154</v>
      </c>
      <c r="D22" s="10" t="s">
        <v>155</v>
      </c>
      <c r="E22" s="10" t="s">
        <v>71</v>
      </c>
      <c r="F22" s="10" t="s">
        <v>156</v>
      </c>
      <c r="G22" s="12">
        <v>1</v>
      </c>
      <c r="H22" s="13">
        <v>0.02</v>
      </c>
      <c r="I22" s="13">
        <f t="shared" si="0"/>
        <v>0.02</v>
      </c>
      <c r="J22" s="16">
        <v>2</v>
      </c>
      <c r="K22" s="11"/>
      <c r="L22" s="11" t="s">
        <v>73</v>
      </c>
    </row>
    <row r="23" s="2" customFormat="1" ht="30" spans="1:12">
      <c r="A23" s="9">
        <v>22</v>
      </c>
      <c r="B23" s="10" t="s">
        <v>157</v>
      </c>
      <c r="C23" s="11" t="s">
        <v>158</v>
      </c>
      <c r="D23" s="10" t="s">
        <v>159</v>
      </c>
      <c r="E23" s="10" t="s">
        <v>71</v>
      </c>
      <c r="F23" s="10" t="s">
        <v>160</v>
      </c>
      <c r="G23" s="12">
        <v>1</v>
      </c>
      <c r="H23" s="13">
        <v>0.02</v>
      </c>
      <c r="I23" s="13">
        <f t="shared" si="0"/>
        <v>0.02</v>
      </c>
      <c r="J23" s="16">
        <v>2</v>
      </c>
      <c r="K23" s="11"/>
      <c r="L23" s="11" t="s">
        <v>73</v>
      </c>
    </row>
    <row r="24" s="2" customFormat="1" ht="30" spans="1:12">
      <c r="A24" s="9">
        <v>23</v>
      </c>
      <c r="B24" s="10" t="s">
        <v>161</v>
      </c>
      <c r="C24" s="11" t="s">
        <v>162</v>
      </c>
      <c r="D24" s="10" t="s">
        <v>163</v>
      </c>
      <c r="E24" s="10" t="s">
        <v>71</v>
      </c>
      <c r="F24" s="10" t="s">
        <v>164</v>
      </c>
      <c r="G24" s="12">
        <v>3</v>
      </c>
      <c r="H24" s="13">
        <v>0.02</v>
      </c>
      <c r="I24" s="13">
        <f t="shared" si="0"/>
        <v>0.06</v>
      </c>
      <c r="J24" s="16">
        <v>6</v>
      </c>
      <c r="K24" s="11"/>
      <c r="L24" s="11" t="s">
        <v>73</v>
      </c>
    </row>
    <row r="25" s="2" customFormat="1" spans="1:12">
      <c r="A25" s="9">
        <v>24</v>
      </c>
      <c r="B25" s="10" t="s">
        <v>165</v>
      </c>
      <c r="C25" s="11" t="s">
        <v>166</v>
      </c>
      <c r="D25" s="10" t="s">
        <v>167</v>
      </c>
      <c r="E25" s="10" t="s">
        <v>71</v>
      </c>
      <c r="F25" s="10" t="s">
        <v>168</v>
      </c>
      <c r="G25" s="12">
        <v>3</v>
      </c>
      <c r="H25" s="13">
        <v>0.02</v>
      </c>
      <c r="I25" s="13">
        <f t="shared" si="0"/>
        <v>0.06</v>
      </c>
      <c r="J25" s="16">
        <v>6</v>
      </c>
      <c r="K25" s="11"/>
      <c r="L25" s="11" t="s">
        <v>73</v>
      </c>
    </row>
    <row r="26" ht="45" spans="1:12">
      <c r="A26" s="9">
        <v>25</v>
      </c>
      <c r="B26" s="10" t="s">
        <v>169</v>
      </c>
      <c r="C26" s="11" t="s">
        <v>170</v>
      </c>
      <c r="D26" s="10" t="s">
        <v>171</v>
      </c>
      <c r="E26" s="10" t="s">
        <v>172</v>
      </c>
      <c r="F26" s="10" t="s">
        <v>173</v>
      </c>
      <c r="G26" s="12">
        <v>1</v>
      </c>
      <c r="H26" s="13">
        <v>0.05</v>
      </c>
      <c r="I26" s="13">
        <f t="shared" si="0"/>
        <v>0.05</v>
      </c>
      <c r="J26" s="16">
        <v>4</v>
      </c>
      <c r="K26" s="11"/>
      <c r="L26" s="11" t="s">
        <v>67</v>
      </c>
    </row>
    <row r="27" ht="30" spans="1:12">
      <c r="A27" s="9">
        <v>26</v>
      </c>
      <c r="B27" s="10" t="s">
        <v>174</v>
      </c>
      <c r="C27" s="11" t="s">
        <v>175</v>
      </c>
      <c r="D27" s="10" t="s">
        <v>176</v>
      </c>
      <c r="E27" s="10" t="s">
        <v>177</v>
      </c>
      <c r="F27" s="10" t="s">
        <v>178</v>
      </c>
      <c r="G27" s="12">
        <v>1</v>
      </c>
      <c r="H27" s="13">
        <v>3.4</v>
      </c>
      <c r="I27" s="13">
        <f t="shared" si="0"/>
        <v>3.4</v>
      </c>
      <c r="J27" s="16">
        <v>48</v>
      </c>
      <c r="K27" s="11"/>
      <c r="L27" s="11" t="s">
        <v>67</v>
      </c>
    </row>
    <row r="28" ht="45" spans="1:12">
      <c r="A28" s="9">
        <v>27</v>
      </c>
      <c r="B28" s="10" t="s">
        <v>179</v>
      </c>
      <c r="C28" s="11" t="s">
        <v>180</v>
      </c>
      <c r="D28" s="10" t="s">
        <v>181</v>
      </c>
      <c r="E28" s="10" t="s">
        <v>182</v>
      </c>
      <c r="F28" s="10" t="s">
        <v>183</v>
      </c>
      <c r="G28" s="12">
        <v>1</v>
      </c>
      <c r="H28" s="13">
        <v>0.35</v>
      </c>
      <c r="I28" s="13">
        <f t="shared" si="0"/>
        <v>0.35</v>
      </c>
      <c r="J28" s="16">
        <v>8</v>
      </c>
      <c r="K28" s="11"/>
      <c r="L28" s="11" t="s">
        <v>67</v>
      </c>
    </row>
    <row r="29" ht="60" spans="1:12">
      <c r="A29" s="9">
        <v>28</v>
      </c>
      <c r="B29" s="10" t="s">
        <v>184</v>
      </c>
      <c r="C29" s="11" t="s">
        <v>185</v>
      </c>
      <c r="D29" s="10" t="s">
        <v>186</v>
      </c>
      <c r="E29" s="10" t="s">
        <v>187</v>
      </c>
      <c r="F29" s="10" t="s">
        <v>188</v>
      </c>
      <c r="G29" s="12">
        <v>1</v>
      </c>
      <c r="H29" s="13">
        <f>0.08</f>
        <v>0.08</v>
      </c>
      <c r="I29" s="13">
        <f t="shared" si="0"/>
        <v>0.08</v>
      </c>
      <c r="J29" s="16">
        <v>4</v>
      </c>
      <c r="K29" s="11"/>
      <c r="L29" s="11" t="s">
        <v>67</v>
      </c>
    </row>
    <row r="30" ht="30" spans="1:12">
      <c r="A30" s="9">
        <v>29</v>
      </c>
      <c r="B30" s="10" t="s">
        <v>189</v>
      </c>
      <c r="C30" s="11" t="s">
        <v>190</v>
      </c>
      <c r="D30" s="10" t="s">
        <v>190</v>
      </c>
      <c r="E30" s="10" t="s">
        <v>191</v>
      </c>
      <c r="F30" s="10" t="s">
        <v>192</v>
      </c>
      <c r="G30" s="12">
        <v>1</v>
      </c>
      <c r="H30" s="13">
        <v>2.18</v>
      </c>
      <c r="I30" s="13">
        <f t="shared" si="0"/>
        <v>2.18</v>
      </c>
      <c r="J30" s="16">
        <v>24</v>
      </c>
      <c r="K30" s="11"/>
      <c r="L30" s="11" t="s">
        <v>67</v>
      </c>
    </row>
    <row r="31" spans="1:12">
      <c r="A31" s="9">
        <v>30</v>
      </c>
      <c r="B31" s="10" t="s">
        <v>193</v>
      </c>
      <c r="C31" s="11" t="s">
        <v>194</v>
      </c>
      <c r="D31" s="10" t="s">
        <v>195</v>
      </c>
      <c r="E31" s="10" t="s">
        <v>196</v>
      </c>
      <c r="F31" s="10" t="s">
        <v>197</v>
      </c>
      <c r="G31" s="12">
        <v>2</v>
      </c>
      <c r="H31" s="13">
        <v>1.62</v>
      </c>
      <c r="I31" s="13">
        <f t="shared" si="0"/>
        <v>3.24</v>
      </c>
      <c r="J31" s="16">
        <v>16</v>
      </c>
      <c r="K31" s="11"/>
      <c r="L31" s="11" t="s">
        <v>67</v>
      </c>
    </row>
    <row r="32" ht="30" spans="1:12">
      <c r="A32" s="9">
        <v>31</v>
      </c>
      <c r="B32" s="10" t="s">
        <v>198</v>
      </c>
      <c r="C32" s="11" t="s">
        <v>199</v>
      </c>
      <c r="D32" s="10" t="s">
        <v>199</v>
      </c>
      <c r="E32" s="10" t="s">
        <v>200</v>
      </c>
      <c r="F32" s="10" t="s">
        <v>201</v>
      </c>
      <c r="G32" s="12">
        <v>1</v>
      </c>
      <c r="H32" s="13">
        <v>0.42</v>
      </c>
      <c r="I32" s="13">
        <f t="shared" si="0"/>
        <v>0.42</v>
      </c>
      <c r="J32" s="16">
        <v>14</v>
      </c>
      <c r="K32" s="11"/>
      <c r="L32" s="11" t="s">
        <v>67</v>
      </c>
    </row>
    <row r="33" ht="45" spans="1:12">
      <c r="A33" s="9">
        <v>32</v>
      </c>
      <c r="B33" s="10" t="s">
        <v>202</v>
      </c>
      <c r="C33" s="11" t="s">
        <v>203</v>
      </c>
      <c r="D33" s="10" t="s">
        <v>204</v>
      </c>
      <c r="E33" s="10" t="s">
        <v>205</v>
      </c>
      <c r="F33" s="10" t="s">
        <v>206</v>
      </c>
      <c r="G33" s="12">
        <v>1</v>
      </c>
      <c r="H33" s="13">
        <v>0.09</v>
      </c>
      <c r="I33" s="13">
        <f t="shared" si="0"/>
        <v>0.09</v>
      </c>
      <c r="J33" s="16">
        <v>5</v>
      </c>
      <c r="K33" s="11"/>
      <c r="L33" s="11" t="s">
        <v>67</v>
      </c>
    </row>
    <row r="34" ht="45" spans="1:12">
      <c r="A34" s="9">
        <v>33</v>
      </c>
      <c r="B34" s="10" t="s">
        <v>207</v>
      </c>
      <c r="C34" s="11" t="s">
        <v>208</v>
      </c>
      <c r="D34" s="10" t="s">
        <v>209</v>
      </c>
      <c r="E34" s="10" t="s">
        <v>210</v>
      </c>
      <c r="F34" s="10" t="s">
        <v>211</v>
      </c>
      <c r="G34" s="12">
        <v>1</v>
      </c>
      <c r="H34" s="13">
        <v>0.31</v>
      </c>
      <c r="I34" s="13">
        <f t="shared" si="0"/>
        <v>0.31</v>
      </c>
      <c r="J34" s="16">
        <v>5</v>
      </c>
      <c r="K34" s="11"/>
      <c r="L34" s="11" t="s">
        <v>67</v>
      </c>
    </row>
    <row r="35" s="3" customFormat="1" spans="2:11">
      <c r="B35" s="14"/>
      <c r="D35" s="14"/>
      <c r="E35" s="14"/>
      <c r="F35" s="14"/>
      <c r="G35" s="3">
        <f>SUM(G2:G34)</f>
        <v>60</v>
      </c>
      <c r="H35" s="15"/>
      <c r="I35" s="15">
        <f>SUM(I2:I34)</f>
        <v>11.94</v>
      </c>
      <c r="J35" s="17">
        <f>SUM(J2:J34)</f>
        <v>196</v>
      </c>
      <c r="K35" s="17">
        <f>SUM(K2:K34)</f>
        <v>103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 cost</vt:lpstr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爱上在路上</cp:lastModifiedBy>
  <dcterms:created xsi:type="dcterms:W3CDTF">2006-09-13T11:21:00Z</dcterms:created>
  <dcterms:modified xsi:type="dcterms:W3CDTF">2019-04-24T03:49:22Z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