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Юзер\Desktop\"/>
    </mc:Choice>
  </mc:AlternateContent>
  <bookViews>
    <workbookView xWindow="0" yWindow="0" windowWidth="22992" windowHeight="9024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E17" i="1" l="1"/>
  <c r="G17" i="1"/>
  <c r="E16" i="1"/>
  <c r="G16" i="1" s="1"/>
  <c r="G15" i="1"/>
  <c r="G14" i="1"/>
  <c r="G13" i="1"/>
  <c r="E11" i="1"/>
  <c r="E12" i="1"/>
  <c r="G12" i="1" s="1"/>
  <c r="G11" i="1"/>
  <c r="G10" i="1"/>
  <c r="G9" i="1"/>
  <c r="G8" i="1"/>
  <c r="G7" i="1"/>
  <c r="G6" i="1"/>
  <c r="G5" i="1"/>
  <c r="G4" i="1"/>
  <c r="E15" i="1"/>
  <c r="E14" i="1"/>
  <c r="E13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<sst xmlns="http://schemas.openxmlformats.org/spreadsheetml/2006/main" count="68" uniqueCount="23">
  <si>
    <t>№</t>
  </si>
  <si>
    <t>tax_amount</t>
  </si>
  <si>
    <t>tax_type</t>
  </si>
  <si>
    <t>volume_tons</t>
  </si>
  <si>
    <t>year</t>
  </si>
  <si>
    <t>enterprise_name</t>
  </si>
  <si>
    <t>КЕП «Чернігівська ТЕЦ» ТОВ «ТехНова»</t>
  </si>
  <si>
    <t>Полігон твердих побутових відходів Чернігівської міської ради</t>
  </si>
  <si>
    <t>Гнідинцівський газопереробний завод ПАТ «Укрнафта»</t>
  </si>
  <si>
    <t>pollutant_name</t>
  </si>
  <si>
    <t xml:space="preserve">atmosphere_tax </t>
  </si>
  <si>
    <t>Діоксид азоту</t>
  </si>
  <si>
    <t>Оксид вуглецю</t>
  </si>
  <si>
    <t>Діоксид сірки</t>
  </si>
  <si>
    <t>Метан</t>
  </si>
  <si>
    <t>Вуглеводні насичені</t>
  </si>
  <si>
    <t>Оксиди азоту</t>
  </si>
  <si>
    <t>Тверді частки (пил)</t>
  </si>
  <si>
    <t>Кадмій</t>
  </si>
  <si>
    <t>Нікель</t>
  </si>
  <si>
    <t>Хром</t>
  </si>
  <si>
    <t>Цинк</t>
  </si>
  <si>
    <t>Залізо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</si>
</sst>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B10" workbookViewId="0">
      <selection activeCell="E20" sqref="E20"/>
    </sheetView>
  </sheetViews>
  <sheetFormatPr defaultRowHeight="14.4" x14ac:dyDescent="0.3"/>
  <cols>
    <col min="1" max="1" width="7.33203125" customWidth="1"/>
    <col min="2" max="2" width="60.44140625" customWidth="1"/>
    <col min="3" max="3" width="18.77734375" customWidth="1"/>
    <col min="4" max="4" width="12.33203125" customWidth="1"/>
    <col min="5" max="5" width="16.109375" customWidth="1"/>
    <col min="6" max="6" width="17.5546875" customWidth="1"/>
    <col min="7" max="7" width="14.44140625" customWidth="1"/>
    <col min="12" max="12" width="18.5546875" customWidth="1"/>
    <col min="13" max="13" width="16.5546875" customWidth="1"/>
  </cols>
  <sheetData>
    <row r="1" spans="1:13" ht="24" customHeight="1" x14ac:dyDescent="0.3">
      <c r="A1" s="6" t="s">
        <v>0</v>
      </c>
      <c r="B1" s="6" t="s">
        <v>5</v>
      </c>
      <c r="C1" s="6" t="s">
        <v>9</v>
      </c>
      <c r="D1" s="6" t="s">
        <v>4</v>
      </c>
      <c r="E1" s="6" t="s">
        <v>3</v>
      </c>
      <c r="F1" s="6" t="s">
        <v>2</v>
      </c>
      <c r="G1" s="6" t="s">
        <v>1</v>
      </c>
      <c r="L1" s="10" t="s">
        <v>9</v>
      </c>
      <c r="M1" s="7" t="s">
        <v>10</v>
      </c>
    </row>
    <row r="2" spans="1:13" ht="22.95" customHeight="1" x14ac:dyDescent="0.3">
      <c r="A2" s="1">
        <v>1</v>
      </c>
      <c r="B2" s="4" t="s">
        <v>6</v>
      </c>
      <c r="C2" s="9" t="s">
        <v>11</v>
      </c>
      <c r="D2" s="1">
        <v>2018</v>
      </c>
      <c r="E2" s="5">
        <f>0.813*365</f>
        <v>296.745</v>
      </c>
      <c r="F2" s="7" t="s">
        <v>10</v>
      </c>
      <c r="G2" s="11">
        <f>E2*M2</f>
        <v>763949.23034999997</v>
      </c>
      <c r="L2" s="10" t="s">
        <v>11</v>
      </c>
      <c r="M2" s="7">
        <v>2574.4299999999998</v>
      </c>
    </row>
    <row r="3" spans="1:13" ht="22.95" customHeight="1" x14ac:dyDescent="0.3">
      <c r="A3" s="1">
        <v>2</v>
      </c>
      <c r="B3" s="4" t="s">
        <v>6</v>
      </c>
      <c r="C3" s="9" t="s">
        <v>12</v>
      </c>
      <c r="D3" s="1">
        <v>2018</v>
      </c>
      <c r="E3" s="5">
        <f>0.186*365</f>
        <v>67.89</v>
      </c>
      <c r="F3" s="7" t="s">
        <v>10</v>
      </c>
      <c r="G3" s="2">
        <f>E3*M4</f>
        <v>9407.5172999999995</v>
      </c>
      <c r="L3" s="10" t="s">
        <v>13</v>
      </c>
      <c r="M3" s="7">
        <v>138.57</v>
      </c>
    </row>
    <row r="4" spans="1:13" ht="22.95" customHeight="1" x14ac:dyDescent="0.3">
      <c r="A4" s="1">
        <v>3</v>
      </c>
      <c r="B4" s="4" t="s">
        <v>7</v>
      </c>
      <c r="C4" s="9" t="s">
        <v>14</v>
      </c>
      <c r="D4" s="1">
        <v>2018</v>
      </c>
      <c r="E4" s="5">
        <f>0.00201*365</f>
        <v>0.73365000000000002</v>
      </c>
      <c r="F4" s="7" t="s">
        <v>10</v>
      </c>
      <c r="G4" s="2">
        <f>E4*M8</f>
        <v>101.6618805</v>
      </c>
      <c r="L4" s="10" t="s">
        <v>12</v>
      </c>
      <c r="M4" s="7">
        <v>138.57</v>
      </c>
    </row>
    <row r="5" spans="1:13" ht="22.95" customHeight="1" x14ac:dyDescent="0.3">
      <c r="A5" s="1">
        <v>4</v>
      </c>
      <c r="B5" s="4" t="s">
        <v>8</v>
      </c>
      <c r="C5" s="9" t="s">
        <v>15</v>
      </c>
      <c r="D5" s="1">
        <v>2018</v>
      </c>
      <c r="E5" s="5">
        <f>0.079761*365</f>
        <v>29.112765</v>
      </c>
      <c r="F5" s="7" t="s">
        <v>10</v>
      </c>
      <c r="G5" s="2">
        <f>E5*M12</f>
        <v>4034.1558460499996</v>
      </c>
      <c r="L5" s="10" t="s">
        <v>17</v>
      </c>
      <c r="M5" s="7">
        <v>92.37</v>
      </c>
    </row>
    <row r="6" spans="1:13" ht="22.95" customHeight="1" x14ac:dyDescent="0.3">
      <c r="A6" s="1">
        <v>5</v>
      </c>
      <c r="B6" s="4" t="s">
        <v>6</v>
      </c>
      <c r="C6" s="9" t="s">
        <v>13</v>
      </c>
      <c r="D6" s="1">
        <v>2019</v>
      </c>
      <c r="E6" s="5">
        <f>0.0066*365</f>
        <v>2.4089999999999998</v>
      </c>
      <c r="F6" s="7" t="s">
        <v>10</v>
      </c>
      <c r="G6" s="2">
        <f>E6*M3</f>
        <v>333.81512999999995</v>
      </c>
      <c r="L6" s="10" t="s">
        <v>18</v>
      </c>
      <c r="M6" s="7">
        <v>20376.22</v>
      </c>
    </row>
    <row r="7" spans="1:13" ht="22.95" customHeight="1" x14ac:dyDescent="0.3">
      <c r="A7" s="1">
        <v>6</v>
      </c>
      <c r="B7" s="4" t="s">
        <v>7</v>
      </c>
      <c r="C7" s="9" t="s">
        <v>14</v>
      </c>
      <c r="D7" s="1">
        <v>2019</v>
      </c>
      <c r="E7" s="5">
        <f>0.00183*365</f>
        <v>0.66795000000000004</v>
      </c>
      <c r="F7" s="7" t="s">
        <v>10</v>
      </c>
      <c r="G7" s="2">
        <f>E7*M8</f>
        <v>92.557831500000006</v>
      </c>
      <c r="L7" s="10" t="s">
        <v>19</v>
      </c>
      <c r="M7" s="7">
        <v>103816.22</v>
      </c>
    </row>
    <row r="8" spans="1:13" ht="22.95" customHeight="1" x14ac:dyDescent="0.3">
      <c r="A8" s="1">
        <v>7</v>
      </c>
      <c r="B8" s="4" t="s">
        <v>8</v>
      </c>
      <c r="C8" s="9" t="s">
        <v>15</v>
      </c>
      <c r="D8" s="1">
        <v>2019</v>
      </c>
      <c r="E8" s="5">
        <f>0.018922*365</f>
        <v>6.9065300000000001</v>
      </c>
      <c r="F8" s="7" t="s">
        <v>10</v>
      </c>
      <c r="G8" s="2">
        <f>E8*M12</f>
        <v>957.03786209999998</v>
      </c>
      <c r="L8" s="10" t="s">
        <v>14</v>
      </c>
      <c r="M8" s="7">
        <v>138.57</v>
      </c>
    </row>
    <row r="9" spans="1:13" ht="22.95" customHeight="1" x14ac:dyDescent="0.3">
      <c r="A9" s="1">
        <v>8</v>
      </c>
      <c r="B9" s="4" t="s">
        <v>6</v>
      </c>
      <c r="C9" s="9" t="s">
        <v>12</v>
      </c>
      <c r="D9" s="1">
        <v>2020</v>
      </c>
      <c r="E9" s="5">
        <f>0.0779*365</f>
        <v>28.433499999999999</v>
      </c>
      <c r="F9" s="7" t="s">
        <v>10</v>
      </c>
      <c r="G9" s="2">
        <f>E9*M4</f>
        <v>3940.0300949999996</v>
      </c>
      <c r="L9" s="10" t="s">
        <v>20</v>
      </c>
      <c r="M9" s="7">
        <v>69113.38</v>
      </c>
    </row>
    <row r="10" spans="1:13" ht="22.95" customHeight="1" x14ac:dyDescent="0.3">
      <c r="A10" s="1">
        <v>9</v>
      </c>
      <c r="B10" s="4" t="s">
        <v>7</v>
      </c>
      <c r="C10" s="9" t="s">
        <v>14</v>
      </c>
      <c r="D10" s="1">
        <v>2020</v>
      </c>
      <c r="E10" s="5">
        <f>0.00214*365</f>
        <v>0.78110000000000002</v>
      </c>
      <c r="F10" s="7" t="s">
        <v>10</v>
      </c>
      <c r="G10" s="2">
        <f>E10*M8</f>
        <v>108.237027</v>
      </c>
      <c r="L10" s="10" t="s">
        <v>21</v>
      </c>
      <c r="M10" s="7">
        <v>69113.38</v>
      </c>
    </row>
    <row r="11" spans="1:13" ht="22.95" customHeight="1" x14ac:dyDescent="0.3">
      <c r="A11" s="1">
        <v>10</v>
      </c>
      <c r="B11" s="4" t="s">
        <v>8</v>
      </c>
      <c r="C11" s="9" t="s">
        <v>15</v>
      </c>
      <c r="D11" s="1">
        <v>2020</v>
      </c>
      <c r="E11" s="5">
        <f>0.0621*365</f>
        <v>22.666499999999999</v>
      </c>
      <c r="F11" s="7" t="s">
        <v>10</v>
      </c>
      <c r="G11" s="2">
        <f>E11*M12</f>
        <v>3140.8969049999996</v>
      </c>
      <c r="L11" s="10" t="s">
        <v>22</v>
      </c>
      <c r="M11" s="7">
        <v>532.38</v>
      </c>
    </row>
    <row r="12" spans="1:13" ht="22.95" customHeight="1" x14ac:dyDescent="0.3">
      <c r="A12" s="1">
        <v>11</v>
      </c>
      <c r="B12" s="4" t="s">
        <v>6</v>
      </c>
      <c r="C12" s="9" t="s">
        <v>13</v>
      </c>
      <c r="D12" s="1">
        <v>2021</v>
      </c>
      <c r="E12" s="5">
        <f>0.00795*365</f>
        <v>2.9017500000000003</v>
      </c>
      <c r="F12" s="7" t="s">
        <v>10</v>
      </c>
      <c r="G12" s="2">
        <f>E12*M3</f>
        <v>402.09549750000002</v>
      </c>
      <c r="L12" s="10" t="s">
        <v>15</v>
      </c>
      <c r="M12" s="7">
        <v>138.57</v>
      </c>
    </row>
    <row r="13" spans="1:13" ht="22.95" customHeight="1" x14ac:dyDescent="0.3">
      <c r="A13" s="1">
        <v>12</v>
      </c>
      <c r="B13" s="4" t="s">
        <v>7</v>
      </c>
      <c r="C13" s="9" t="s">
        <v>14</v>
      </c>
      <c r="D13" s="1">
        <v>2021</v>
      </c>
      <c r="E13" s="5">
        <f>0.01132*365</f>
        <v>4.1318000000000001</v>
      </c>
      <c r="F13" s="7" t="s">
        <v>10</v>
      </c>
      <c r="G13" s="2">
        <f>E13*M8</f>
        <v>572.54352600000004</v>
      </c>
    </row>
    <row r="14" spans="1:13" ht="22.95" customHeight="1" x14ac:dyDescent="0.3">
      <c r="A14" s="1">
        <v>13</v>
      </c>
      <c r="B14" s="4" t="s">
        <v>8</v>
      </c>
      <c r="C14" s="9" t="s">
        <v>16</v>
      </c>
      <c r="D14" s="1">
        <v>2021</v>
      </c>
      <c r="E14" s="5">
        <f>0.0315*365</f>
        <v>11.4975</v>
      </c>
      <c r="F14" s="7" t="s">
        <v>10</v>
      </c>
      <c r="G14" s="2">
        <f>E14*M2</f>
        <v>29599.508924999998</v>
      </c>
    </row>
    <row r="15" spans="1:13" ht="22.95" customHeight="1" x14ac:dyDescent="0.3">
      <c r="A15" s="1">
        <v>14</v>
      </c>
      <c r="B15" s="4" t="s">
        <v>6</v>
      </c>
      <c r="C15" s="9" t="s">
        <v>11</v>
      </c>
      <c r="D15" s="1">
        <v>2022</v>
      </c>
      <c r="E15" s="5">
        <f>0.275*365</f>
        <v>100.37500000000001</v>
      </c>
      <c r="F15" s="7" t="s">
        <v>10</v>
      </c>
      <c r="G15" s="2">
        <f>E15*M2</f>
        <v>258408.41125000003</v>
      </c>
    </row>
    <row r="16" spans="1:13" ht="22.95" customHeight="1" x14ac:dyDescent="0.3">
      <c r="A16" s="1">
        <v>15</v>
      </c>
      <c r="B16" s="4" t="s">
        <v>7</v>
      </c>
      <c r="C16" s="9" t="s">
        <v>14</v>
      </c>
      <c r="D16" s="1">
        <v>2022</v>
      </c>
      <c r="E16" s="5">
        <f>0.01911*365</f>
        <v>6.9751499999999993</v>
      </c>
      <c r="F16" s="7" t="s">
        <v>10</v>
      </c>
      <c r="G16" s="2">
        <f>E16*M8</f>
        <v>966.54653549999989</v>
      </c>
    </row>
    <row r="17" spans="1:7" ht="22.95" customHeight="1" x14ac:dyDescent="0.3">
      <c r="A17" s="1">
        <v>16</v>
      </c>
      <c r="B17" s="4" t="s">
        <v>8</v>
      </c>
      <c r="C17" s="9" t="s">
        <v>15</v>
      </c>
      <c r="D17" s="1">
        <v>2022</v>
      </c>
      <c r="E17" s="5">
        <f>0.0311*365</f>
        <v>11.3515</v>
      </c>
      <c r="F17" s="7" t="s">
        <v>10</v>
      </c>
      <c r="G17" s="2">
        <f>E17*M12</f>
        <v>1572.977355</v>
      </c>
    </row>
    <row r="18" spans="1:7" ht="22.95" customHeight="1" x14ac:dyDescent="0.3">
      <c r="A18" s="1">
        <v>17</v>
      </c>
      <c r="B18" s="2"/>
      <c r="C18" s="2"/>
      <c r="D18" s="1"/>
      <c r="E18" s="2"/>
      <c r="F18" s="8"/>
      <c r="G18" s="2"/>
    </row>
    <row r="19" spans="1:7" ht="22.95" customHeight="1" x14ac:dyDescent="0.3">
      <c r="A19" s="1">
        <v>18</v>
      </c>
      <c r="B19" s="2"/>
      <c r="C19" s="2"/>
      <c r="D19" s="1"/>
      <c r="E19" s="2"/>
      <c r="F19" s="8"/>
      <c r="G19" s="2"/>
    </row>
    <row r="20" spans="1:7" ht="22.95" customHeight="1" x14ac:dyDescent="0.3">
      <c r="A20" s="1">
        <v>19</v>
      </c>
      <c r="B20" s="2"/>
      <c r="C20" s="2"/>
      <c r="D20" s="1"/>
      <c r="E20" s="2"/>
      <c r="F20" s="8"/>
      <c r="G20" s="2"/>
    </row>
    <row r="21" spans="1:7" x14ac:dyDescent="0.3">
      <c r="A21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Юзер</dc:creator>
  <cp:lastModifiedBy>Юзер</cp:lastModifiedBy>
  <dcterms:created xsi:type="dcterms:W3CDTF">2024-11-20T10:55:09Z</dcterms:created>
  <dcterms:modified xsi:type="dcterms:W3CDTF">2024-11-20T15:10:14Z</dcterms:modified>
</cp:coreProperties>
</file>