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00" windowWidth="38340" windowHeight="1809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J24" i="1" l="1"/>
  <c r="J23" i="1"/>
  <c r="J19" i="1"/>
  <c r="J16" i="1"/>
  <c r="I11" i="1"/>
  <c r="J11" i="1"/>
  <c r="K11" i="1"/>
  <c r="L11" i="1"/>
  <c r="M11" i="1"/>
  <c r="I12" i="1"/>
  <c r="J12" i="1"/>
  <c r="K12" i="1"/>
  <c r="L12" i="1"/>
  <c r="M12" i="1"/>
  <c r="M10" i="1"/>
  <c r="L10" i="1"/>
  <c r="K10" i="1"/>
  <c r="J10" i="1"/>
  <c r="I10" i="1"/>
  <c r="F9" i="1"/>
  <c r="D8" i="1"/>
  <c r="E5" i="1"/>
  <c r="F5" i="1"/>
  <c r="G5" i="1"/>
  <c r="H5" i="1"/>
  <c r="I5" i="1"/>
  <c r="J5" i="1"/>
  <c r="K5" i="1"/>
  <c r="L5" i="1"/>
  <c r="M5" i="1"/>
  <c r="N5" i="1"/>
  <c r="D5" i="1"/>
  <c r="J3" i="1"/>
  <c r="K3" i="1"/>
  <c r="L3" i="1"/>
  <c r="M3" i="1"/>
  <c r="N3" i="1"/>
  <c r="J4" i="1"/>
  <c r="K4" i="1"/>
  <c r="L4" i="1"/>
  <c r="M4" i="1"/>
  <c r="N4" i="1"/>
  <c r="N2" i="1"/>
  <c r="M2" i="1"/>
  <c r="L2" i="1"/>
  <c r="K2" i="1"/>
  <c r="J2" i="1"/>
  <c r="I3" i="1"/>
  <c r="I4" i="1"/>
  <c r="I2" i="1"/>
</calcChain>
</file>

<file path=xl/sharedStrings.xml><?xml version="1.0" encoding="utf-8"?>
<sst xmlns="http://schemas.openxmlformats.org/spreadsheetml/2006/main" count="31" uniqueCount="31">
  <si>
    <t>send date</t>
  </si>
  <si>
    <t>subject line</t>
  </si>
  <si>
    <t>sent count</t>
  </si>
  <si>
    <t>number of opens</t>
  </si>
  <si>
    <t>number of clicks</t>
  </si>
  <si>
    <t>number of gifts</t>
  </si>
  <si>
    <t>total raised</t>
  </si>
  <si>
    <t>4/30/15</t>
  </si>
  <si>
    <t>Only You</t>
  </si>
  <si>
    <t>4/26/15</t>
  </si>
  <si>
    <t>before midnight</t>
  </si>
  <si>
    <t>4/23/15</t>
  </si>
  <si>
    <t>got a sec</t>
  </si>
  <si>
    <t>clicks/sent</t>
  </si>
  <si>
    <t>gifts/sent</t>
  </si>
  <si>
    <t>gifts/opens</t>
  </si>
  <si>
    <t>gifts/clicks</t>
  </si>
  <si>
    <t>entry</t>
  </si>
  <si>
    <t>totals</t>
  </si>
  <si>
    <t>g/o=g/o</t>
  </si>
  <si>
    <t>0.00337=224/66396</t>
  </si>
  <si>
    <t>300=0.00337*x</t>
  </si>
  <si>
    <t>x=300/0.00337</t>
  </si>
  <si>
    <t>I%=100*(F-I)/|I|</t>
  </si>
  <si>
    <t>I%=100*(0.07616-0.2955)/|0.02955|</t>
  </si>
  <si>
    <t>raise/gift</t>
  </si>
  <si>
    <t>open/sent</t>
  </si>
  <si>
    <t>Before Midnight, Only You, Got A Sec.</t>
  </si>
  <si>
    <t xml:space="preserve">Only you outperformed both of the other emails except in clicks per sent. Got a sec is the clear loser being in last place across the board except in gift per clicks. Only you falls in between the two, its merits are its great subject line and its high price which contributed to the total raised, which was about double of the other two. </t>
  </si>
  <si>
    <t>Despite raising more money, the second email has converted 39% less opens. On one hand, you may have found people willing to pay more for the client's product so you are maximizing gain, but I believe that continuing in this manner isn't sustainable. If higher prices are needed, the campaign should be reworked to keep the same rate of gifts received.</t>
  </si>
  <si>
    <t>I would choose A) much better because One More Minute's response rate is a 50% increase over Can't Stop Hitting Refresh.</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</si>
</sst>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Sheet1!$C$2</c:f>
              <c:strCache>
                <c:ptCount val="1"/>
                <c:pt idx="0">
                  <c:v>Only You</c:v>
                </c:pt>
              </c:strCache>
            </c:strRef>
          </c:tx>
          <c:invertIfNegative val="0"/>
          <c:cat>
            <c:strRef>
              <c:f>Sheet1!$I$1:$M$1</c:f>
              <c:strCache>
                <c:ptCount val="5"/>
                <c:pt idx="0">
                  <c:v>open/sent</c:v>
                </c:pt>
                <c:pt idx="1">
                  <c:v>clicks/sent</c:v>
                </c:pt>
                <c:pt idx="2">
                  <c:v>gifts/sent</c:v>
                </c:pt>
                <c:pt idx="3">
                  <c:v>gifts/opens</c:v>
                </c:pt>
                <c:pt idx="4">
                  <c:v>gifts/clicks</c:v>
                </c:pt>
              </c:strCache>
            </c:strRef>
          </c:cat>
          <c:val>
            <c:numRef>
              <c:f>Sheet1!$I$10:$M$10</c:f>
              <c:numCache>
                <c:formatCode>General</c:formatCode>
                <c:ptCount val="5"/>
                <c:pt idx="0">
                  <c:v>0.14982501768946854</c:v>
                </c:pt>
                <c:pt idx="1">
                  <c:v>0.83331739687517936</c:v>
                </c:pt>
                <c:pt idx="2">
                  <c:v>0.24621827848004435</c:v>
                </c:pt>
                <c:pt idx="3">
                  <c:v>0.16433722637054055</c:v>
                </c:pt>
                <c:pt idx="4">
                  <c:v>0.29546758462421113</c:v>
                </c:pt>
              </c:numCache>
            </c:numRef>
          </c:val>
        </c:ser>
        <c:ser>
          <c:idx val="1"/>
          <c:order val="1"/>
          <c:tx>
            <c:strRef>
              <c:f>Sheet1!$C$3</c:f>
              <c:strCache>
                <c:ptCount val="1"/>
                <c:pt idx="0">
                  <c:v>before midnight</c:v>
                </c:pt>
              </c:strCache>
            </c:strRef>
          </c:tx>
          <c:invertIfNegative val="0"/>
          <c:cat>
            <c:strRef>
              <c:f>Sheet1!$I$1:$M$1</c:f>
              <c:strCache>
                <c:ptCount val="5"/>
                <c:pt idx="0">
                  <c:v>open/sent</c:v>
                </c:pt>
                <c:pt idx="1">
                  <c:v>clicks/sent</c:v>
                </c:pt>
                <c:pt idx="2">
                  <c:v>gifts/sent</c:v>
                </c:pt>
                <c:pt idx="3">
                  <c:v>gifts/opens</c:v>
                </c:pt>
                <c:pt idx="4">
                  <c:v>gifts/clicks</c:v>
                </c:pt>
              </c:strCache>
            </c:strRef>
          </c:cat>
          <c:val>
            <c:numRef>
              <c:f>Sheet1!$I$11:$M$11</c:f>
              <c:numCache>
                <c:formatCode>General</c:formatCode>
                <c:ptCount val="5"/>
                <c:pt idx="0">
                  <c:v>0.15893069581848254</c:v>
                </c:pt>
                <c:pt idx="1">
                  <c:v>0.70398092716753591</c:v>
                </c:pt>
                <c:pt idx="2">
                  <c:v>0.53618404517350582</c:v>
                </c:pt>
                <c:pt idx="3">
                  <c:v>0.33736972106753421</c:v>
                </c:pt>
                <c:pt idx="4">
                  <c:v>0.76164569874192456</c:v>
                </c:pt>
              </c:numCache>
            </c:numRef>
          </c:val>
        </c:ser>
        <c:ser>
          <c:idx val="2"/>
          <c:order val="2"/>
          <c:tx>
            <c:strRef>
              <c:f>Sheet1!$C$4</c:f>
              <c:strCache>
                <c:ptCount val="1"/>
                <c:pt idx="0">
                  <c:v>got a sec</c:v>
                </c:pt>
              </c:strCache>
            </c:strRef>
          </c:tx>
          <c:invertIfNegative val="0"/>
          <c:cat>
            <c:strRef>
              <c:f>Sheet1!$I$1:$M$1</c:f>
              <c:strCache>
                <c:ptCount val="5"/>
                <c:pt idx="0">
                  <c:v>open/sent</c:v>
                </c:pt>
                <c:pt idx="1">
                  <c:v>clicks/sent</c:v>
                </c:pt>
                <c:pt idx="2">
                  <c:v>gifts/sent</c:v>
                </c:pt>
                <c:pt idx="3">
                  <c:v>gifts/opens</c:v>
                </c:pt>
                <c:pt idx="4">
                  <c:v>gifts/clicks</c:v>
                </c:pt>
              </c:strCache>
            </c:strRef>
          </c:cat>
          <c:val>
            <c:numRef>
              <c:f>Sheet1!$I$12:$M$12</c:f>
              <c:numCache>
                <c:formatCode>General</c:formatCode>
                <c:ptCount val="5"/>
                <c:pt idx="0">
                  <c:v>0.15478670432075897</c:v>
                </c:pt>
                <c:pt idx="1">
                  <c:v>0.55061893513328874</c:v>
                </c:pt>
                <c:pt idx="2">
                  <c:v>0.17079049538865662</c:v>
                </c:pt>
                <c:pt idx="3">
                  <c:v>0.11033925435529239</c:v>
                </c:pt>
                <c:pt idx="4">
                  <c:v>0.31017911751856708</c:v>
                </c:pt>
              </c:numCache>
            </c:numRef>
          </c:val>
        </c:ser>
        <c:dLbls>
          <c:showLegendKey val="0"/>
          <c:showVal val="0"/>
          <c:showCatName val="0"/>
          <c:showSerName val="0"/>
          <c:showPercent val="0"/>
          <c:showBubbleSize val="0"/>
        </c:dLbls>
        <c:gapWidth val="150"/>
        <c:axId val="191351424"/>
        <c:axId val="226484992"/>
      </c:barChart>
      <c:catAx>
        <c:axId val="191351424"/>
        <c:scaling>
          <c:orientation val="minMax"/>
        </c:scaling>
        <c:delete val="0"/>
        <c:axPos val="b"/>
        <c:majorTickMark val="out"/>
        <c:minorTickMark val="none"/>
        <c:tickLblPos val="nextTo"/>
        <c:crossAx val="226484992"/>
        <c:crosses val="autoZero"/>
        <c:auto val="1"/>
        <c:lblAlgn val="ctr"/>
        <c:lblOffset val="100"/>
        <c:noMultiLvlLbl val="0"/>
      </c:catAx>
      <c:valAx>
        <c:axId val="226484992"/>
        <c:scaling>
          <c:orientation val="minMax"/>
        </c:scaling>
        <c:delete val="0"/>
        <c:axPos val="l"/>
        <c:majorGridlines/>
        <c:numFmt formatCode="General" sourceLinked="1"/>
        <c:majorTickMark val="out"/>
        <c:minorTickMark val="none"/>
        <c:tickLblPos val="nextTo"/>
        <c:crossAx val="1913514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128814</xdr:colOff>
      <xdr:row>5</xdr:row>
      <xdr:rowOff>121557</xdr:rowOff>
    </xdr:from>
    <xdr:to>
      <xdr:col>20</xdr:col>
      <xdr:colOff>433614</xdr:colOff>
      <xdr:row>20</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abSelected="1" topLeftCell="A4" zoomScale="175" zoomScaleNormal="175" workbookViewId="0">
      <selection activeCell="K23" sqref="K23"/>
    </sheetView>
  </sheetViews>
  <sheetFormatPr defaultRowHeight="14.5" x14ac:dyDescent="0.35"/>
  <cols>
    <col min="5" max="5" width="15.26953125" bestFit="1" customWidth="1"/>
    <col min="6" max="6" width="14.453125" bestFit="1" customWidth="1"/>
    <col min="7" max="7" width="13.6328125" bestFit="1" customWidth="1"/>
  </cols>
  <sheetData>
    <row r="1" spans="1:14" x14ac:dyDescent="0.35">
      <c r="A1" t="s">
        <v>17</v>
      </c>
      <c r="B1" t="s">
        <v>0</v>
      </c>
      <c r="C1" t="s">
        <v>1</v>
      </c>
      <c r="D1" t="s">
        <v>2</v>
      </c>
      <c r="E1" t="s">
        <v>3</v>
      </c>
      <c r="F1" t="s">
        <v>4</v>
      </c>
      <c r="G1" t="s">
        <v>5</v>
      </c>
      <c r="H1" t="s">
        <v>6</v>
      </c>
      <c r="I1" t="s">
        <v>26</v>
      </c>
      <c r="J1" t="s">
        <v>13</v>
      </c>
      <c r="K1" t="s">
        <v>14</v>
      </c>
      <c r="L1" t="s">
        <v>15</v>
      </c>
      <c r="M1" t="s">
        <v>16</v>
      </c>
      <c r="N1" t="s">
        <v>25</v>
      </c>
    </row>
    <row r="2" spans="1:14" x14ac:dyDescent="0.35">
      <c r="A2">
        <v>1</v>
      </c>
      <c r="B2" t="s">
        <v>7</v>
      </c>
      <c r="C2" t="s">
        <v>8</v>
      </c>
      <c r="D2">
        <v>418328</v>
      </c>
      <c r="E2">
        <v>62676</v>
      </c>
      <c r="F2">
        <v>3486</v>
      </c>
      <c r="G2">
        <v>103</v>
      </c>
      <c r="H2">
        <v>3189</v>
      </c>
      <c r="I2">
        <f>E2/D2</f>
        <v>0.14982501768946854</v>
      </c>
      <c r="J2">
        <f>F2/D2</f>
        <v>8.3331739687517933E-3</v>
      </c>
      <c r="K2">
        <f>G2/D2</f>
        <v>2.4621827848004434E-4</v>
      </c>
      <c r="L2">
        <f>G2/E2</f>
        <v>1.6433722637054055E-3</v>
      </c>
      <c r="M2">
        <f>G2/F2</f>
        <v>2.9546758462421115E-2</v>
      </c>
      <c r="N2">
        <f>H2/G2</f>
        <v>30.961165048543688</v>
      </c>
    </row>
    <row r="3" spans="1:14" x14ac:dyDescent="0.35">
      <c r="A3">
        <v>2</v>
      </c>
      <c r="B3" t="s">
        <v>9</v>
      </c>
      <c r="C3" t="s">
        <v>10</v>
      </c>
      <c r="D3">
        <v>417767</v>
      </c>
      <c r="E3">
        <v>66396</v>
      </c>
      <c r="F3">
        <v>2941</v>
      </c>
      <c r="G3">
        <v>224</v>
      </c>
      <c r="H3">
        <v>1478</v>
      </c>
      <c r="I3">
        <f t="shared" ref="I3:I4" si="0">E3/D3</f>
        <v>0.15893069581848254</v>
      </c>
      <c r="J3">
        <f t="shared" ref="J3:J4" si="1">F3/D3</f>
        <v>7.0398092716753595E-3</v>
      </c>
      <c r="K3">
        <f t="shared" ref="K3:K4" si="2">G3/D3</f>
        <v>5.3618404517350577E-4</v>
      </c>
      <c r="L3">
        <f t="shared" ref="L3:L4" si="3">G3/E3</f>
        <v>3.3736972106753419E-3</v>
      </c>
      <c r="M3">
        <f t="shared" ref="M3:M4" si="4">G3/F3</f>
        <v>7.6164569874192456E-2</v>
      </c>
      <c r="N3">
        <f t="shared" ref="N3:N4" si="5">H3/G3</f>
        <v>6.5982142857142856</v>
      </c>
    </row>
    <row r="4" spans="1:14" x14ac:dyDescent="0.35">
      <c r="A4">
        <v>3</v>
      </c>
      <c r="B4" t="s">
        <v>11</v>
      </c>
      <c r="C4" t="s">
        <v>12</v>
      </c>
      <c r="D4">
        <v>415714</v>
      </c>
      <c r="E4">
        <v>64347</v>
      </c>
      <c r="F4">
        <v>2289</v>
      </c>
      <c r="G4">
        <v>71</v>
      </c>
      <c r="H4">
        <v>1283</v>
      </c>
      <c r="I4">
        <f t="shared" si="0"/>
        <v>0.15478670432075897</v>
      </c>
      <c r="J4">
        <f t="shared" si="1"/>
        <v>5.5061893513328871E-3</v>
      </c>
      <c r="K4">
        <f t="shared" si="2"/>
        <v>1.7079049538865662E-4</v>
      </c>
      <c r="L4">
        <f t="shared" si="3"/>
        <v>1.1033925435529239E-3</v>
      </c>
      <c r="M4">
        <f t="shared" si="4"/>
        <v>3.1017911751856708E-2</v>
      </c>
      <c r="N4">
        <f t="shared" si="5"/>
        <v>18.070422535211268</v>
      </c>
    </row>
    <row r="5" spans="1:14" x14ac:dyDescent="0.35">
      <c r="A5" t="s">
        <v>18</v>
      </c>
      <c r="D5">
        <f>SUM(D2:D4)</f>
        <v>1251809</v>
      </c>
      <c r="E5">
        <f t="shared" ref="E5:N5" si="6">SUM(E2:E4)</f>
        <v>193419</v>
      </c>
      <c r="F5">
        <f t="shared" si="6"/>
        <v>8716</v>
      </c>
      <c r="G5">
        <f t="shared" si="6"/>
        <v>398</v>
      </c>
      <c r="H5">
        <f t="shared" si="6"/>
        <v>5950</v>
      </c>
      <c r="I5">
        <f t="shared" si="6"/>
        <v>0.46354241782871003</v>
      </c>
      <c r="J5">
        <f t="shared" si="6"/>
        <v>2.0879172591760042E-2</v>
      </c>
      <c r="K5">
        <f t="shared" si="6"/>
        <v>9.5319281904220673E-4</v>
      </c>
      <c r="L5">
        <f t="shared" si="6"/>
        <v>6.1204620179336712E-3</v>
      </c>
      <c r="M5">
        <f t="shared" si="6"/>
        <v>0.13672924008847026</v>
      </c>
      <c r="N5">
        <f t="shared" si="6"/>
        <v>55.629801869469247</v>
      </c>
    </row>
    <row r="8" spans="1:14" x14ac:dyDescent="0.35">
      <c r="A8">
        <v>1</v>
      </c>
      <c r="B8" t="s">
        <v>23</v>
      </c>
      <c r="C8" t="s">
        <v>24</v>
      </c>
      <c r="D8">
        <f>100*(M3-M2)/ABS(M2)</f>
        <v>157.77639862275234</v>
      </c>
    </row>
    <row r="9" spans="1:14" x14ac:dyDescent="0.35">
      <c r="A9">
        <v>2</v>
      </c>
      <c r="B9" t="s">
        <v>19</v>
      </c>
      <c r="C9" t="s">
        <v>20</v>
      </c>
      <c r="D9" t="s">
        <v>21</v>
      </c>
      <c r="E9" t="s">
        <v>22</v>
      </c>
      <c r="F9">
        <f>300/L3</f>
        <v>88923.21428571429</v>
      </c>
    </row>
    <row r="10" spans="1:14" ht="14.5" customHeight="1" x14ac:dyDescent="0.35">
      <c r="A10">
        <v>3</v>
      </c>
      <c r="B10" s="1" t="s">
        <v>27</v>
      </c>
      <c r="C10" s="1" t="s">
        <v>28</v>
      </c>
      <c r="D10" s="1"/>
      <c r="E10" s="1"/>
      <c r="F10" s="1"/>
      <c r="G10" s="1"/>
      <c r="H10" s="1"/>
      <c r="I10">
        <f>I2</f>
        <v>0.14982501768946854</v>
      </c>
      <c r="J10">
        <f>J2*100</f>
        <v>0.83331739687517936</v>
      </c>
      <c r="K10">
        <f>K2*1000</f>
        <v>0.24621827848004435</v>
      </c>
      <c r="L10">
        <f>L2*100</f>
        <v>0.16433722637054055</v>
      </c>
      <c r="M10">
        <f>M2*10</f>
        <v>0.29546758462421113</v>
      </c>
    </row>
    <row r="11" spans="1:14" x14ac:dyDescent="0.35">
      <c r="B11" s="1"/>
      <c r="C11" s="1"/>
      <c r="D11" s="1"/>
      <c r="E11" s="1"/>
      <c r="F11" s="1"/>
      <c r="G11" s="1"/>
      <c r="H11" s="1"/>
      <c r="I11">
        <f t="shared" ref="I11:I12" si="7">I3</f>
        <v>0.15893069581848254</v>
      </c>
      <c r="J11">
        <f t="shared" ref="J11:J12" si="8">J3*100</f>
        <v>0.70398092716753591</v>
      </c>
      <c r="K11">
        <f t="shared" ref="K11:K12" si="9">K3*1000</f>
        <v>0.53618404517350582</v>
      </c>
      <c r="L11">
        <f t="shared" ref="L11:L12" si="10">L3*100</f>
        <v>0.33736972106753421</v>
      </c>
      <c r="M11">
        <f t="shared" ref="M11:M12" si="11">M3*10</f>
        <v>0.76164569874192456</v>
      </c>
    </row>
    <row r="12" spans="1:14" x14ac:dyDescent="0.35">
      <c r="B12" s="1"/>
      <c r="C12" s="1"/>
      <c r="D12" s="1"/>
      <c r="E12" s="1"/>
      <c r="F12" s="1"/>
      <c r="G12" s="1"/>
      <c r="H12" s="1"/>
      <c r="I12">
        <f t="shared" si="7"/>
        <v>0.15478670432075897</v>
      </c>
      <c r="J12">
        <f t="shared" si="8"/>
        <v>0.55061893513328874</v>
      </c>
      <c r="K12">
        <f t="shared" si="9"/>
        <v>0.17079049538865662</v>
      </c>
      <c r="L12">
        <f t="shared" si="10"/>
        <v>0.11033925435529239</v>
      </c>
      <c r="M12">
        <f t="shared" si="11"/>
        <v>0.31017911751856708</v>
      </c>
    </row>
    <row r="13" spans="1:14" x14ac:dyDescent="0.35">
      <c r="B13" s="1"/>
      <c r="C13" s="1"/>
      <c r="D13" s="1"/>
      <c r="E13" s="1"/>
      <c r="F13" s="1"/>
      <c r="G13" s="1"/>
      <c r="H13" s="1"/>
    </row>
    <row r="14" spans="1:14" ht="15.5" customHeight="1" x14ac:dyDescent="0.35">
      <c r="A14">
        <v>4</v>
      </c>
      <c r="B14" s="1" t="s">
        <v>29</v>
      </c>
      <c r="C14" s="1"/>
      <c r="D14" s="1"/>
      <c r="E14" s="1"/>
      <c r="F14" s="1"/>
      <c r="G14" s="1"/>
      <c r="H14" s="1"/>
    </row>
    <row r="15" spans="1:14" x14ac:dyDescent="0.35">
      <c r="B15" s="1"/>
      <c r="C15" s="1"/>
      <c r="D15" s="1"/>
      <c r="E15" s="1"/>
      <c r="F15" s="1"/>
      <c r="G15" s="1"/>
      <c r="H15" s="1"/>
    </row>
    <row r="16" spans="1:14" x14ac:dyDescent="0.35">
      <c r="B16" s="1"/>
      <c r="C16" s="1"/>
      <c r="D16" s="1"/>
      <c r="E16" s="1"/>
      <c r="F16" s="1"/>
      <c r="G16" s="1"/>
      <c r="H16" s="1"/>
      <c r="J16">
        <f>100*(71-51)/51</f>
        <v>39.215686274509807</v>
      </c>
    </row>
    <row r="17" spans="1:11" x14ac:dyDescent="0.35">
      <c r="B17" s="1"/>
      <c r="C17" s="1"/>
      <c r="D17" s="1"/>
      <c r="E17" s="1"/>
      <c r="F17" s="1"/>
      <c r="G17" s="1"/>
      <c r="H17" s="1"/>
    </row>
    <row r="18" spans="1:11" x14ac:dyDescent="0.35">
      <c r="B18" s="1"/>
      <c r="C18" s="1"/>
      <c r="D18" s="1"/>
      <c r="E18" s="1"/>
      <c r="F18" s="1"/>
      <c r="G18" s="1"/>
      <c r="H18" s="1"/>
    </row>
    <row r="19" spans="1:11" x14ac:dyDescent="0.35">
      <c r="A19">
        <v>5</v>
      </c>
      <c r="B19" s="1" t="s">
        <v>30</v>
      </c>
      <c r="C19" s="1"/>
      <c r="D19" s="1"/>
      <c r="E19" s="1"/>
      <c r="F19" s="1"/>
      <c r="G19" s="1"/>
      <c r="H19" s="1"/>
      <c r="J19">
        <f>100*(0.12-0.08)/0.08</f>
        <v>49.999999999999993</v>
      </c>
    </row>
    <row r="20" spans="1:11" x14ac:dyDescent="0.35">
      <c r="B20" s="1"/>
      <c r="C20" s="1"/>
      <c r="D20" s="1"/>
      <c r="E20" s="1"/>
      <c r="F20" s="1"/>
      <c r="G20" s="1"/>
      <c r="H20" s="1"/>
      <c r="J20">
        <v>1.1999999999999999E-3</v>
      </c>
      <c r="K20">
        <v>33251</v>
      </c>
    </row>
    <row r="21" spans="1:11" x14ac:dyDescent="0.35">
      <c r="B21" s="1"/>
      <c r="C21" s="1"/>
      <c r="D21" s="1"/>
      <c r="E21" s="1"/>
      <c r="F21" s="1"/>
      <c r="G21" s="1"/>
      <c r="H21" s="1"/>
      <c r="J21">
        <v>8.0000000000000004E-4</v>
      </c>
      <c r="K21">
        <v>33160</v>
      </c>
    </row>
    <row r="22" spans="1:11" x14ac:dyDescent="0.35">
      <c r="B22" s="1"/>
      <c r="C22" s="1"/>
      <c r="D22" s="1"/>
      <c r="E22" s="1"/>
      <c r="F22" s="1"/>
      <c r="G22" s="1"/>
      <c r="H22" s="1"/>
    </row>
    <row r="23" spans="1:11" x14ac:dyDescent="0.35">
      <c r="B23" s="1"/>
      <c r="C23" s="1"/>
      <c r="D23" s="1"/>
      <c r="E23" s="1"/>
      <c r="F23" s="1"/>
      <c r="G23" s="1"/>
      <c r="H23" s="1"/>
      <c r="J23">
        <f>J20*K20</f>
        <v>39.901199999999996</v>
      </c>
    </row>
    <row r="24" spans="1:11" x14ac:dyDescent="0.35">
      <c r="J24">
        <f>J21*K21</f>
        <v>26.528000000000002</v>
      </c>
    </row>
  </sheetData>
  <mergeCells count="4">
    <mergeCell ref="C10:H13"/>
    <mergeCell ref="B10:B13"/>
    <mergeCell ref="B14:H18"/>
    <mergeCell ref="B19:H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Rowe</dc:creator>
  <cp:lastModifiedBy>Jeff Rowe</cp:lastModifiedBy>
  <dcterms:created xsi:type="dcterms:W3CDTF">2020-08-13T16:45:39Z</dcterms:created>
  <dcterms:modified xsi:type="dcterms:W3CDTF">2020-08-13T18:45:16Z</dcterms:modified>
</cp:coreProperties>
</file>