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xr:revisionPtr revIDLastSave="0" documentId="8_{BA865149-FF5C-4E56-A627-B1BA731544B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</calcChain>
</file>

<file path=xl/sharedStrings.xml><?xml version="1.0" encoding="utf-8"?>
<sst xmlns="http://schemas.openxmlformats.org/spreadsheetml/2006/main" count="20" uniqueCount="20">
  <si>
    <t>Time (years)</t>
  </si>
  <si>
    <t>Susceptible S(t)</t>
  </si>
  <si>
    <t>Susceptible (R-K)</t>
  </si>
  <si>
    <t>Infectious I(t)</t>
  </si>
  <si>
    <t>Infectious  (R-K)</t>
  </si>
  <si>
    <t>Exposed E(t)</t>
  </si>
  <si>
    <t>Exposed  (R-K)</t>
  </si>
  <si>
    <t>Latent  (R-K)</t>
  </si>
  <si>
    <t>Latent L(t)</t>
  </si>
  <si>
    <t>S-true error</t>
  </si>
  <si>
    <t>I-true error</t>
  </si>
  <si>
    <t>E-ture error</t>
  </si>
  <si>
    <t>L-true error</t>
  </si>
  <si>
    <t>AVG ERROR</t>
  </si>
  <si>
    <t>Mean Square Error(S)</t>
  </si>
  <si>
    <t>Mean Square Error(E)</t>
  </si>
  <si>
    <t>Mean Square Error(I)</t>
  </si>
  <si>
    <t>Mean Square Error(L)</t>
  </si>
  <si>
    <t>Average Mean Square Error</t>
  </si>
  <si>
    <t>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</si>
</sst>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2"/>
  <sheetViews>
    <sheetView tabSelected="1" topLeftCell="F1" workbookViewId="0">
      <selection activeCell="S1" sqref="S1:S1048576"/>
    </sheetView>
  </sheetViews>
  <sheetFormatPr defaultRowHeight="15"/>
  <cols>
    <col min="1" max="1" width="16.28515625" customWidth="1"/>
    <col min="2" max="2" width="15.42578125" customWidth="1"/>
    <col min="3" max="3" width="16" customWidth="1"/>
    <col min="4" max="4" width="15.5703125" customWidth="1"/>
    <col min="5" max="5" width="14.85546875" customWidth="1"/>
    <col min="6" max="6" width="16.7109375" customWidth="1"/>
    <col min="7" max="7" width="15.140625" customWidth="1"/>
    <col min="8" max="8" width="13.7109375" customWidth="1"/>
    <col min="9" max="9" width="12.85546875" customWidth="1"/>
    <col min="10" max="10" width="12.5703125" customWidth="1"/>
    <col min="11" max="11" width="12.42578125" customWidth="1"/>
    <col min="12" max="12" width="13.140625" customWidth="1"/>
    <col min="13" max="13" width="12.7109375" customWidth="1"/>
    <col min="14" max="14" width="12.85546875" customWidth="1"/>
    <col min="15" max="15" width="18.85546875" customWidth="1"/>
    <col min="16" max="16" width="19.42578125" customWidth="1"/>
    <col min="17" max="17" width="18.7109375" customWidth="1"/>
    <col min="18" max="18" width="19.140625" customWidth="1"/>
    <col min="19" max="19" width="24.28515625" customWidth="1"/>
  </cols>
  <sheetData>
    <row r="1" spans="1:19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>
        <v>0</v>
      </c>
      <c r="B2">
        <v>198.019801980198</v>
      </c>
      <c r="C2">
        <v>198.019801980198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 s="4">
        <f>IF(B2="", "", ABS((B2 - C2) / B2) * 100)</f>
        <v>0</v>
      </c>
      <c r="K2" t="e">
        <f>ABS((D2-E2)/D2)*100</f>
        <v>#DIV/0!</v>
      </c>
      <c r="L2">
        <f>ABS((F2-G2)/F2)*100</f>
        <v>0</v>
      </c>
      <c r="M2" t="e">
        <f>ABS((H2-I2)/I2)*100</f>
        <v>#DIV/0!</v>
      </c>
      <c r="N2" t="s">
        <v>19</v>
      </c>
      <c r="O2">
        <f>(C2 - B2)^2</f>
        <v>0</v>
      </c>
      <c r="P2">
        <f>(G2 - F2)^2</f>
        <v>0</v>
      </c>
      <c r="Q2">
        <f>(E2-D2)^2</f>
        <v>0</v>
      </c>
      <c r="R2">
        <f>(H2 - I2)^2</f>
        <v>0</v>
      </c>
      <c r="S2">
        <f>ABS((O2+P2+Q2+R2)/4)</f>
        <v>0</v>
      </c>
    </row>
    <row r="3" spans="1:19">
      <c r="A3">
        <v>0.5</v>
      </c>
      <c r="B3">
        <v>198.0163674811275</v>
      </c>
      <c r="C3">
        <v>198.01636004409801</v>
      </c>
      <c r="D3">
        <v>2.9314674777278938E-3</v>
      </c>
      <c r="E3">
        <v>2.932486569533827E-3</v>
      </c>
      <c r="F3">
        <v>0.99544750456875608</v>
      </c>
      <c r="G3">
        <v>0.99545388595084427</v>
      </c>
      <c r="H3">
        <v>2.4416730465092351E-6</v>
      </c>
      <c r="I3">
        <v>2.4377555199466591E-6</v>
      </c>
      <c r="J3" s="4">
        <f t="shared" ref="J3:J42" si="0">IF(B3="", "", ABS((B3 - C3) / B3) * 100)</f>
        <v>3.7557650359677669E-6</v>
      </c>
      <c r="K3">
        <f t="shared" ref="K3:K42" si="1">ABS((D3-E3)/D3)*100</f>
        <v>3.4763878967644574E-2</v>
      </c>
      <c r="L3">
        <f t="shared" ref="L3:L42" si="2">ABS((F3-G3)/F3)*100</f>
        <v>6.410566161355422E-4</v>
      </c>
      <c r="M3">
        <f t="shared" ref="M3:M42" si="3">ABS((H3-I3)/I3)*100</f>
        <v>0.16070219226338281</v>
      </c>
      <c r="N3">
        <f>(J3+K3+L3+M3)/4</f>
        <v>4.9027720903049722E-2</v>
      </c>
      <c r="O3">
        <f t="shared" ref="O3:O42" si="4">(C3 - B3)^2</f>
        <v>5.5309407714700432E-11</v>
      </c>
      <c r="P3">
        <f t="shared" ref="P3:P42" si="5">(G3 - F3)^2</f>
        <v>4.0722037355525325E-11</v>
      </c>
      <c r="Q3">
        <f t="shared" ref="Q3:Q42" si="6">(E3-D3)^2</f>
        <v>1.0385481089201665E-12</v>
      </c>
      <c r="R3">
        <f t="shared" ref="R3:R42" si="7">(H3 - I3)^2</f>
        <v>1.5347014368487806E-17</v>
      </c>
      <c r="S3">
        <f t="shared" ref="S3:S42" si="8">ABS((O3+P3+Q3+R3)/4)</f>
        <v>2.426750213154007E-11</v>
      </c>
    </row>
    <row r="4" spans="1:19">
      <c r="A4">
        <v>1</v>
      </c>
      <c r="B4">
        <v>198.00443288490959</v>
      </c>
      <c r="C4">
        <v>198.00441052865631</v>
      </c>
      <c r="D4">
        <v>6.9498607098243681E-3</v>
      </c>
      <c r="E4">
        <v>6.9529120250612668E-3</v>
      </c>
      <c r="F4">
        <v>0.99828842600216672</v>
      </c>
      <c r="G4">
        <v>0.99830761902355214</v>
      </c>
      <c r="H4">
        <v>1.058065264704059E-5</v>
      </c>
      <c r="I4">
        <v>1.056821386964279E-5</v>
      </c>
      <c r="J4" s="4">
        <f t="shared" si="0"/>
        <v>1.1290784229760562E-5</v>
      </c>
      <c r="K4">
        <f t="shared" si="1"/>
        <v>4.3904696285283824E-2</v>
      </c>
      <c r="L4">
        <f t="shared" si="2"/>
        <v>1.9225927983843255E-3</v>
      </c>
      <c r="M4">
        <f t="shared" si="3"/>
        <v>0.11769990228462893</v>
      </c>
      <c r="N4">
        <f t="shared" ref="N4:N42" si="9">(J4+K4+L4+M4)/4</f>
        <v>4.0884620538131709E-2</v>
      </c>
      <c r="O4">
        <f t="shared" si="4"/>
        <v>4.9980206082665137E-10</v>
      </c>
      <c r="P4">
        <f t="shared" si="5"/>
        <v>3.6837206990126215E-10</v>
      </c>
      <c r="Q4">
        <f t="shared" si="6"/>
        <v>9.310524674929922E-12</v>
      </c>
      <c r="R4">
        <f t="shared" si="7"/>
        <v>1.5472318315202423E-16</v>
      </c>
      <c r="S4">
        <f t="shared" si="8"/>
        <v>2.1937120253150663E-10</v>
      </c>
    </row>
    <row r="5" spans="1:19">
      <c r="A5">
        <v>1.5</v>
      </c>
      <c r="B5">
        <v>197.9808383840813</v>
      </c>
      <c r="C5">
        <v>197.9807887688857</v>
      </c>
      <c r="D5">
        <v>1.248815266543607E-2</v>
      </c>
      <c r="E5">
        <v>1.249492162298173E-2</v>
      </c>
      <c r="F5">
        <v>1.01123276642424</v>
      </c>
      <c r="G5">
        <v>1.0112753794951801</v>
      </c>
      <c r="H5">
        <v>2.6055900344601489E-5</v>
      </c>
      <c r="I5">
        <v>2.6028116459327549E-5</v>
      </c>
      <c r="J5" s="4">
        <f t="shared" si="0"/>
        <v>2.5060604853397471E-5</v>
      </c>
      <c r="K5">
        <f t="shared" si="1"/>
        <v>5.4203033282853176E-2</v>
      </c>
      <c r="L5">
        <f t="shared" si="2"/>
        <v>4.2139725249205826E-3</v>
      </c>
      <c r="M5">
        <f t="shared" si="3"/>
        <v>0.10674566220477978</v>
      </c>
      <c r="N5">
        <f t="shared" si="9"/>
        <v>4.1296932154351734E-2</v>
      </c>
      <c r="O5">
        <f t="shared" si="4"/>
        <v>2.4616676337195486E-9</v>
      </c>
      <c r="P5">
        <f t="shared" si="5"/>
        <v>1.8158738149470005E-9</v>
      </c>
      <c r="Q5">
        <f t="shared" si="6"/>
        <v>4.5818786254945136E-11</v>
      </c>
      <c r="R5">
        <f t="shared" si="7"/>
        <v>7.7194428091548629E-16</v>
      </c>
      <c r="S5">
        <f t="shared" si="8"/>
        <v>1.0808402517164439E-9</v>
      </c>
    </row>
    <row r="6" spans="1:19">
      <c r="A6">
        <v>2</v>
      </c>
      <c r="B6">
        <v>197.94117122227911</v>
      </c>
      <c r="C6">
        <v>197.94109603166891</v>
      </c>
      <c r="D6">
        <v>2.014955638089979E-2</v>
      </c>
      <c r="E6">
        <v>2.015981243617912E-2</v>
      </c>
      <c r="F6">
        <v>1.038066587122072</v>
      </c>
      <c r="G6">
        <v>1.038131155793742</v>
      </c>
      <c r="H6">
        <v>5.1212207789886741E-5</v>
      </c>
      <c r="I6">
        <v>5.1170169933309421E-5</v>
      </c>
      <c r="J6" s="4">
        <f t="shared" si="0"/>
        <v>3.798634197200666E-5</v>
      </c>
      <c r="K6">
        <f t="shared" si="1"/>
        <v>5.0899657964935743E-2</v>
      </c>
      <c r="L6">
        <f t="shared" si="2"/>
        <v>6.220089584912822E-3</v>
      </c>
      <c r="M6">
        <f t="shared" si="3"/>
        <v>8.2153052514986918E-2</v>
      </c>
      <c r="N6">
        <f t="shared" si="9"/>
        <v>3.4827696601701874E-2</v>
      </c>
      <c r="O6">
        <f t="shared" si="4"/>
        <v>5.6536278628333534E-9</v>
      </c>
      <c r="P6">
        <f t="shared" si="5"/>
        <v>4.1691133612334251E-9</v>
      </c>
      <c r="Q6">
        <f t="shared" si="6"/>
        <v>1.0518666989267028E-10</v>
      </c>
      <c r="R6">
        <f t="shared" si="7"/>
        <v>1.7671813856153044E-15</v>
      </c>
      <c r="S6">
        <f t="shared" si="8"/>
        <v>2.4819824152852088E-9</v>
      </c>
    </row>
    <row r="7" spans="1:19">
      <c r="A7">
        <v>2.5</v>
      </c>
      <c r="B7">
        <v>197.87927677650691</v>
      </c>
      <c r="C7">
        <v>197.87916185724421</v>
      </c>
      <c r="D7">
        <v>3.0773544476401259E-2</v>
      </c>
      <c r="E7">
        <v>3.078920973879774E-2</v>
      </c>
      <c r="F7">
        <v>1.084072297726004</v>
      </c>
      <c r="G7">
        <v>1.0841709754901441</v>
      </c>
      <c r="H7">
        <v>8.9400568042365537E-5</v>
      </c>
      <c r="I7">
        <v>8.9336334440412728E-5</v>
      </c>
      <c r="J7" s="4">
        <f t="shared" si="0"/>
        <v>5.8075441032403322E-5</v>
      </c>
      <c r="K7">
        <f t="shared" si="1"/>
        <v>5.0904966142245933E-2</v>
      </c>
      <c r="L7">
        <f t="shared" si="2"/>
        <v>9.1025076784146831E-3</v>
      </c>
      <c r="M7">
        <f t="shared" si="3"/>
        <v>7.1900870295560304E-2</v>
      </c>
      <c r="N7">
        <f t="shared" si="9"/>
        <v>3.2991604889313332E-2</v>
      </c>
      <c r="O7">
        <f t="shared" si="4"/>
        <v>1.3206436939439544E-8</v>
      </c>
      <c r="P7">
        <f t="shared" si="5"/>
        <v>9.7373011356844705E-9</v>
      </c>
      <c r="Q7">
        <f t="shared" si="6"/>
        <v>2.4540044595060337E-10</v>
      </c>
      <c r="R7">
        <f t="shared" si="7"/>
        <v>4.1259556198319242E-15</v>
      </c>
      <c r="S7">
        <f t="shared" si="8"/>
        <v>5.7972856617575591E-9</v>
      </c>
    </row>
    <row r="8" spans="1:19">
      <c r="A8">
        <v>3</v>
      </c>
      <c r="B8">
        <v>197.7865838979223</v>
      </c>
      <c r="C8">
        <v>197.78640622541459</v>
      </c>
      <c r="D8">
        <v>4.5526496127274801E-2</v>
      </c>
      <c r="E8">
        <v>4.5550690525461603E-2</v>
      </c>
      <c r="F8">
        <v>1.156609053194338</v>
      </c>
      <c r="G8">
        <v>1.1567616295790559</v>
      </c>
      <c r="H8">
        <v>1.4533616197614721E-4</v>
      </c>
      <c r="I8">
        <v>1.4523682091880741E-4</v>
      </c>
      <c r="J8" s="4">
        <f t="shared" si="0"/>
        <v>8.9830414278915791E-5</v>
      </c>
      <c r="K8">
        <f t="shared" si="1"/>
        <v>5.314355429234624E-2</v>
      </c>
      <c r="L8">
        <f t="shared" si="2"/>
        <v>1.3191698983895776E-2</v>
      </c>
      <c r="M8">
        <f t="shared" si="3"/>
        <v>6.8399360927443753E-2</v>
      </c>
      <c r="N8">
        <f t="shared" si="9"/>
        <v>3.3706111154491167E-2</v>
      </c>
      <c r="O8">
        <f t="shared" si="4"/>
        <v>3.1567519993692544E-8</v>
      </c>
      <c r="P8">
        <f t="shared" si="5"/>
        <v>2.3279553173579759E-8</v>
      </c>
      <c r="Q8">
        <f t="shared" si="6"/>
        <v>5.8536890362148883E-10</v>
      </c>
      <c r="R8">
        <f t="shared" si="7"/>
        <v>9.8686456733894694E-15</v>
      </c>
      <c r="S8">
        <f t="shared" si="8"/>
        <v>1.3858112984884868E-8</v>
      </c>
    </row>
    <row r="9" spans="1:19">
      <c r="A9">
        <v>3.5</v>
      </c>
      <c r="B9">
        <v>197.6511789189602</v>
      </c>
      <c r="C9">
        <v>197.65090834257421</v>
      </c>
      <c r="D9">
        <v>6.6025227028968986E-2</v>
      </c>
      <c r="E9">
        <v>6.6062025737036539E-2</v>
      </c>
      <c r="F9">
        <v>1.265910225275614</v>
      </c>
      <c r="G9">
        <v>1.2661426239056051</v>
      </c>
      <c r="H9">
        <v>2.2562451565645629E-4</v>
      </c>
      <c r="I9">
        <v>2.2547314255316389E-4</v>
      </c>
      <c r="J9" s="4">
        <f t="shared" si="0"/>
        <v>1.368959130253544E-4</v>
      </c>
      <c r="K9">
        <f t="shared" si="1"/>
        <v>5.573431508445692E-2</v>
      </c>
      <c r="L9">
        <f t="shared" si="2"/>
        <v>1.8358223620512149E-2</v>
      </c>
      <c r="M9">
        <f t="shared" si="3"/>
        <v>6.7135757979113808E-2</v>
      </c>
      <c r="N9">
        <f t="shared" si="9"/>
        <v>3.5341298149277056E-2</v>
      </c>
      <c r="O9">
        <f t="shared" si="4"/>
        <v>7.3211580653508596E-8</v>
      </c>
      <c r="P9">
        <f t="shared" si="5"/>
        <v>5.4009123221705964E-8</v>
      </c>
      <c r="Q9">
        <f t="shared" si="6"/>
        <v>1.3541449154410334E-9</v>
      </c>
      <c r="R9">
        <f t="shared" si="7"/>
        <v>2.2913816400369901E-14</v>
      </c>
      <c r="S9">
        <f t="shared" si="8"/>
        <v>3.2143717926118004E-8</v>
      </c>
    </row>
    <row r="10" spans="1:19">
      <c r="A10">
        <v>4</v>
      </c>
      <c r="B10">
        <v>197.45654436561119</v>
      </c>
      <c r="C10">
        <v>197.45614691642811</v>
      </c>
      <c r="D10">
        <v>9.4503513868868294E-2</v>
      </c>
      <c r="E10">
        <v>9.4557517890262732E-2</v>
      </c>
      <c r="F10">
        <v>1.4261713094024471</v>
      </c>
      <c r="G10">
        <v>1.4265127018437149</v>
      </c>
      <c r="H10">
        <v>3.3947784686638868E-4</v>
      </c>
      <c r="I10">
        <v>3.3925543367652232E-4</v>
      </c>
      <c r="J10" s="4">
        <f t="shared" si="0"/>
        <v>2.0128438100650424E-4</v>
      </c>
      <c r="K10">
        <f t="shared" si="1"/>
        <v>5.7144987719052812E-2</v>
      </c>
      <c r="L10">
        <f t="shared" si="2"/>
        <v>2.3937688201769523E-2</v>
      </c>
      <c r="M10">
        <f t="shared" si="3"/>
        <v>6.5559212259640107E-2</v>
      </c>
      <c r="N10">
        <f t="shared" si="9"/>
        <v>3.6710793140367237E-2</v>
      </c>
      <c r="O10">
        <f t="shared" si="4"/>
        <v>1.579658531334664E-7</v>
      </c>
      <c r="P10">
        <f t="shared" si="5"/>
        <v>1.1654879895482344E-7</v>
      </c>
      <c r="Q10">
        <f t="shared" si="6"/>
        <v>2.9164343267709347E-9</v>
      </c>
      <c r="R10">
        <f t="shared" si="7"/>
        <v>4.9467627026526761E-14</v>
      </c>
      <c r="S10">
        <f t="shared" si="8"/>
        <v>6.9357783970671936E-8</v>
      </c>
    </row>
    <row r="11" spans="1:19">
      <c r="A11">
        <v>4.5</v>
      </c>
      <c r="B11">
        <v>197.17985973274719</v>
      </c>
      <c r="C11">
        <v>197.17928229339259</v>
      </c>
      <c r="D11">
        <v>0.13403303745324621</v>
      </c>
      <c r="E11">
        <v>0.13411138017588711</v>
      </c>
      <c r="F11">
        <v>1.6570188564210639</v>
      </c>
      <c r="G11">
        <v>1.657514932728092</v>
      </c>
      <c r="H11">
        <v>4.9970107346453303E-4</v>
      </c>
      <c r="I11">
        <v>4.9937772483911078E-4</v>
      </c>
      <c r="J11" s="4">
        <f t="shared" si="0"/>
        <v>2.9284905435229331E-4</v>
      </c>
      <c r="K11">
        <f t="shared" si="1"/>
        <v>5.8450307573032753E-2</v>
      </c>
      <c r="L11">
        <f t="shared" si="2"/>
        <v>2.9937879409504074E-2</v>
      </c>
      <c r="M11">
        <f t="shared" si="3"/>
        <v>6.4750310103724631E-2</v>
      </c>
      <c r="N11">
        <f t="shared" si="9"/>
        <v>3.8357836535153442E-2</v>
      </c>
      <c r="O11">
        <f t="shared" si="4"/>
        <v>3.3343620824147491E-7</v>
      </c>
      <c r="P11">
        <f t="shared" si="5"/>
        <v>2.4609170239461945E-7</v>
      </c>
      <c r="Q11">
        <f t="shared" si="6"/>
        <v>6.1375821907890776E-9</v>
      </c>
      <c r="R11">
        <f t="shared" si="7"/>
        <v>1.0455433356245784E-13</v>
      </c>
      <c r="S11">
        <f t="shared" si="8"/>
        <v>1.4641639934530425E-7</v>
      </c>
    </row>
    <row r="12" spans="1:19">
      <c r="A12">
        <v>5</v>
      </c>
      <c r="B12">
        <v>196.7897485813711</v>
      </c>
      <c r="C12">
        <v>196.78890699882371</v>
      </c>
      <c r="D12">
        <v>0.18880963863792621</v>
      </c>
      <c r="E12">
        <v>0.1889235443944762</v>
      </c>
      <c r="F12">
        <v>1.98546450134815</v>
      </c>
      <c r="G12">
        <v>1.98618775746054</v>
      </c>
      <c r="H12">
        <v>7.23999665681328E-4</v>
      </c>
      <c r="I12">
        <v>7.2352784370885567E-4</v>
      </c>
      <c r="J12" s="4">
        <f t="shared" si="0"/>
        <v>4.276556850453259E-4</v>
      </c>
      <c r="K12">
        <f t="shared" si="1"/>
        <v>6.0328358960751984E-2</v>
      </c>
      <c r="L12">
        <f t="shared" si="2"/>
        <v>3.6427551935524084E-2</v>
      </c>
      <c r="M12">
        <f t="shared" si="3"/>
        <v>6.5211308255082742E-2</v>
      </c>
      <c r="N12">
        <f t="shared" si="9"/>
        <v>4.0598718709101034E-2</v>
      </c>
      <c r="O12">
        <f t="shared" si="4"/>
        <v>7.0826118407924647E-7</v>
      </c>
      <c r="P12">
        <f t="shared" si="5"/>
        <v>5.2309940410948428E-7</v>
      </c>
      <c r="Q12">
        <f t="shared" si="6"/>
        <v>1.2974521375224862E-8</v>
      </c>
      <c r="R12">
        <f t="shared" si="7"/>
        <v>2.22615973707685E-13</v>
      </c>
      <c r="S12">
        <f t="shared" si="8"/>
        <v>3.1108383304498236E-7</v>
      </c>
    </row>
    <row r="13" spans="1:19">
      <c r="A13">
        <v>5.5</v>
      </c>
      <c r="B13">
        <v>196.243361590989</v>
      </c>
      <c r="C13">
        <v>196.24214603110701</v>
      </c>
      <c r="D13">
        <v>0.26451078861646421</v>
      </c>
      <c r="E13">
        <v>0.26467476050529182</v>
      </c>
      <c r="F13">
        <v>2.4484476665412318</v>
      </c>
      <c r="G13">
        <v>2.4494928429643581</v>
      </c>
      <c r="H13">
        <v>1.036698546932236E-3</v>
      </c>
      <c r="I13">
        <v>1.0360159305499131E-3</v>
      </c>
      <c r="J13" s="4">
        <f t="shared" si="0"/>
        <v>6.1941452293198666E-4</v>
      </c>
      <c r="K13">
        <f t="shared" si="1"/>
        <v>6.1990624157627017E-2</v>
      </c>
      <c r="L13">
        <f t="shared" si="2"/>
        <v>4.268730908195182E-2</v>
      </c>
      <c r="M13">
        <f t="shared" si="3"/>
        <v>6.5888599025747549E-2</v>
      </c>
      <c r="N13">
        <f t="shared" si="9"/>
        <v>4.2796486697064595E-2</v>
      </c>
      <c r="O13">
        <f t="shared" si="4"/>
        <v>1.4775858266902157E-6</v>
      </c>
      <c r="P13">
        <f t="shared" si="5"/>
        <v>1.0923937554590713E-6</v>
      </c>
      <c r="Q13">
        <f t="shared" si="6"/>
        <v>2.6886780325693307E-8</v>
      </c>
      <c r="R13">
        <f t="shared" si="7"/>
        <v>4.6596512541560292E-13</v>
      </c>
      <c r="S13">
        <f t="shared" si="8"/>
        <v>6.4921670711002641E-7</v>
      </c>
    </row>
    <row r="14" spans="1:19">
      <c r="A14">
        <v>6</v>
      </c>
      <c r="B14">
        <v>195.48273444168211</v>
      </c>
      <c r="C14">
        <v>195.48099259310899</v>
      </c>
      <c r="D14">
        <v>0.36871584587456391</v>
      </c>
      <c r="E14">
        <v>0.36894968566359609</v>
      </c>
      <c r="F14">
        <v>3.0960356119268191</v>
      </c>
      <c r="G14">
        <v>3.0975343760781819</v>
      </c>
      <c r="H14">
        <v>1.470976732908793E-3</v>
      </c>
      <c r="I14">
        <v>1.4699962569868861E-3</v>
      </c>
      <c r="J14" s="4">
        <f t="shared" si="0"/>
        <v>8.9104983010050601E-4</v>
      </c>
      <c r="K14">
        <f t="shared" si="1"/>
        <v>6.3420054128006761E-2</v>
      </c>
      <c r="L14">
        <f t="shared" si="2"/>
        <v>4.8409137982430892E-2</v>
      </c>
      <c r="M14">
        <f t="shared" si="3"/>
        <v>6.6699212140626574E-2</v>
      </c>
      <c r="N14">
        <f t="shared" si="9"/>
        <v>4.485486352029118E-2</v>
      </c>
      <c r="O14">
        <f t="shared" si="4"/>
        <v>3.0340364516747171E-6</v>
      </c>
      <c r="P14">
        <f t="shared" si="5"/>
        <v>2.2462939814104113E-6</v>
      </c>
      <c r="Q14">
        <f t="shared" si="6"/>
        <v>5.4681046934617438E-8</v>
      </c>
      <c r="R14">
        <f t="shared" si="7"/>
        <v>9.6133303343929004E-13</v>
      </c>
      <c r="S14">
        <f t="shared" si="8"/>
        <v>1.3337531103381948E-6</v>
      </c>
    </row>
    <row r="15" spans="1:19">
      <c r="A15">
        <v>6.5</v>
      </c>
      <c r="B15">
        <v>194.4304981772197</v>
      </c>
      <c r="C15">
        <v>194.42802781635049</v>
      </c>
      <c r="D15">
        <v>0.51134870107909036</v>
      </c>
      <c r="E15">
        <v>0.51167794749042605</v>
      </c>
      <c r="F15">
        <v>3.9952429991715932</v>
      </c>
      <c r="G15">
        <v>3.997370901372201</v>
      </c>
      <c r="H15">
        <v>2.0716056057645399E-3</v>
      </c>
      <c r="I15">
        <v>2.0702100696453518E-3</v>
      </c>
      <c r="J15" s="4">
        <f t="shared" si="0"/>
        <v>1.2705624335535165E-3</v>
      </c>
      <c r="K15">
        <f t="shared" si="1"/>
        <v>6.4387845444975209E-2</v>
      </c>
      <c r="L15">
        <f t="shared" si="2"/>
        <v>5.326089554625299E-2</v>
      </c>
      <c r="M15">
        <f t="shared" si="3"/>
        <v>6.7410362825021483E-2</v>
      </c>
      <c r="N15">
        <f t="shared" si="9"/>
        <v>4.6582416562450796E-2</v>
      </c>
      <c r="O15">
        <f t="shared" si="4"/>
        <v>6.1026828241274856E-6</v>
      </c>
      <c r="P15">
        <f t="shared" si="5"/>
        <v>4.5279677753513791E-6</v>
      </c>
      <c r="Q15">
        <f t="shared" si="6"/>
        <v>1.0840319937743235E-7</v>
      </c>
      <c r="R15">
        <f t="shared" si="7"/>
        <v>1.9475210599584754E-12</v>
      </c>
      <c r="S15">
        <f t="shared" si="8"/>
        <v>2.684763936594339E-6</v>
      </c>
    </row>
    <row r="16" spans="1:19">
      <c r="A16">
        <v>7</v>
      </c>
      <c r="B16">
        <v>192.9853217624015</v>
      </c>
      <c r="C16">
        <v>192.9818641998661</v>
      </c>
      <c r="D16">
        <v>0.70504030205861667</v>
      </c>
      <c r="E16">
        <v>0.70549594060974785</v>
      </c>
      <c r="F16">
        <v>5.2341940842219081</v>
      </c>
      <c r="G16">
        <v>5.2371773122935759</v>
      </c>
      <c r="H16">
        <v>2.8981199339635998E-3</v>
      </c>
      <c r="I16">
        <v>2.8961557190571459E-3</v>
      </c>
      <c r="J16" s="4">
        <f t="shared" si="0"/>
        <v>1.7916194370777919E-3</v>
      </c>
      <c r="K16">
        <f t="shared" si="1"/>
        <v>6.4625887314636823E-2</v>
      </c>
      <c r="L16">
        <f t="shared" si="2"/>
        <v>5.6994983824930234E-2</v>
      </c>
      <c r="M16">
        <f t="shared" si="3"/>
        <v>6.7821453574786833E-2</v>
      </c>
      <c r="N16">
        <f t="shared" si="9"/>
        <v>4.7808486037857922E-2</v>
      </c>
      <c r="O16">
        <f t="shared" si="4"/>
        <v>1.1954738686217603E-5</v>
      </c>
      <c r="P16">
        <f t="shared" si="5"/>
        <v>8.8996497275863729E-6</v>
      </c>
      <c r="Q16">
        <f t="shared" si="6"/>
        <v>2.076064892769179E-7</v>
      </c>
      <c r="R16">
        <f t="shared" si="7"/>
        <v>3.8581401987356093E-12</v>
      </c>
      <c r="S16">
        <f t="shared" si="8"/>
        <v>5.2654996903052734E-6</v>
      </c>
    </row>
    <row r="17" spans="1:19">
      <c r="A17">
        <v>7.5</v>
      </c>
      <c r="B17">
        <v>191.01803255670481</v>
      </c>
      <c r="C17">
        <v>191.01326491841431</v>
      </c>
      <c r="D17">
        <v>0.96520142739982617</v>
      </c>
      <c r="E17">
        <v>0.96582248870726217</v>
      </c>
      <c r="F17">
        <v>6.925893758735695</v>
      </c>
      <c r="G17">
        <v>6.9300142554822397</v>
      </c>
      <c r="H17">
        <v>4.0280614619135416E-3</v>
      </c>
      <c r="I17">
        <v>4.0253391333349726E-3</v>
      </c>
      <c r="J17" s="4">
        <f t="shared" si="0"/>
        <v>2.4959100597411491E-3</v>
      </c>
      <c r="K17">
        <f t="shared" si="1"/>
        <v>6.4345253726891788E-2</v>
      </c>
      <c r="L17">
        <f t="shared" si="2"/>
        <v>5.9494079610266433E-2</v>
      </c>
      <c r="M17">
        <f t="shared" si="3"/>
        <v>6.7629794369985743E-2</v>
      </c>
      <c r="N17">
        <f t="shared" si="9"/>
        <v>4.8491259441721279E-2</v>
      </c>
      <c r="O17">
        <f t="shared" si="4"/>
        <v>2.2730374869064824E-5</v>
      </c>
      <c r="P17">
        <f t="shared" si="5"/>
        <v>1.6978493438285361E-5</v>
      </c>
      <c r="Q17">
        <f t="shared" si="6"/>
        <v>3.85717147594113E-7</v>
      </c>
      <c r="R17">
        <f t="shared" si="7"/>
        <v>7.4110728896935565E-12</v>
      </c>
      <c r="S17">
        <f t="shared" si="8"/>
        <v>1.0023648216504296E-5</v>
      </c>
    </row>
    <row r="18" spans="1:19">
      <c r="A18">
        <v>8</v>
      </c>
      <c r="B18">
        <v>188.37028403565179</v>
      </c>
      <c r="C18">
        <v>188.3638255140493</v>
      </c>
      <c r="D18">
        <v>1.309436200327613</v>
      </c>
      <c r="E18">
        <v>1.3102638786733021</v>
      </c>
      <c r="F18">
        <v>9.2101136652076079</v>
      </c>
      <c r="G18">
        <v>9.2157086222473659</v>
      </c>
      <c r="H18">
        <v>5.5595152409416001E-3</v>
      </c>
      <c r="I18">
        <v>5.5557997800194693E-3</v>
      </c>
      <c r="J18" s="4">
        <f t="shared" si="0"/>
        <v>3.4286308138040682E-3</v>
      </c>
      <c r="K18">
        <f t="shared" si="1"/>
        <v>6.32087569812112E-2</v>
      </c>
      <c r="L18">
        <f t="shared" si="2"/>
        <v>6.0747969494596557E-2</v>
      </c>
      <c r="M18">
        <f t="shared" si="3"/>
        <v>6.6875356730688243E-2</v>
      </c>
      <c r="N18">
        <f t="shared" si="9"/>
        <v>4.856517850507501E-2</v>
      </c>
      <c r="O18">
        <f t="shared" si="4"/>
        <v>4.1712501289915288E-5</v>
      </c>
      <c r="P18">
        <f t="shared" si="5"/>
        <v>3.1303544276737451E-5</v>
      </c>
      <c r="Q18">
        <f t="shared" si="6"/>
        <v>6.8505144392262349E-7</v>
      </c>
      <c r="R18">
        <f t="shared" si="7"/>
        <v>1.3804649863881151E-11</v>
      </c>
      <c r="S18">
        <f t="shared" si="8"/>
        <v>1.8425277703806305E-5</v>
      </c>
    </row>
    <row r="19" spans="1:19">
      <c r="A19">
        <v>8.5</v>
      </c>
      <c r="B19">
        <v>184.85889510782221</v>
      </c>
      <c r="C19">
        <v>184.85030613169559</v>
      </c>
      <c r="D19">
        <v>1.755739765807264</v>
      </c>
      <c r="E19">
        <v>1.7568171716333401</v>
      </c>
      <c r="F19">
        <v>12.25083772026742</v>
      </c>
      <c r="G19">
        <v>12.25830071628156</v>
      </c>
      <c r="H19">
        <v>7.6113793193214362E-3</v>
      </c>
      <c r="I19">
        <v>7.6063896522434293E-3</v>
      </c>
      <c r="J19" s="4">
        <f t="shared" si="0"/>
        <v>4.6462336159737846E-3</v>
      </c>
      <c r="K19">
        <f t="shared" si="1"/>
        <v>6.1364778941524763E-2</v>
      </c>
      <c r="L19">
        <f t="shared" si="2"/>
        <v>6.091825052742509E-2</v>
      </c>
      <c r="M19">
        <f t="shared" si="3"/>
        <v>6.559836277300464E-2</v>
      </c>
      <c r="N19">
        <f t="shared" si="9"/>
        <v>4.8131906464482066E-2</v>
      </c>
      <c r="O19">
        <f t="shared" si="4"/>
        <v>7.3770510903602837E-5</v>
      </c>
      <c r="P19">
        <f t="shared" si="5"/>
        <v>5.5696309507081453E-5</v>
      </c>
      <c r="Q19">
        <f t="shared" si="6"/>
        <v>1.1608033140626634E-6</v>
      </c>
      <c r="R19">
        <f t="shared" si="7"/>
        <v>2.4896777549346219E-11</v>
      </c>
      <c r="S19">
        <f t="shared" si="8"/>
        <v>3.2656912155381122E-5</v>
      </c>
    </row>
    <row r="20" spans="1:19">
      <c r="A20">
        <v>9</v>
      </c>
      <c r="B20">
        <v>180.2901800642465</v>
      </c>
      <c r="C20">
        <v>180.279040102382</v>
      </c>
      <c r="D20">
        <v>2.3188184754326149</v>
      </c>
      <c r="E20">
        <v>2.3201730144172679</v>
      </c>
      <c r="F20">
        <v>16.225629902046801</v>
      </c>
      <c r="G20">
        <v>16.23535084578889</v>
      </c>
      <c r="H20">
        <v>1.0318928134823879E-2</v>
      </c>
      <c r="I20">
        <v>1.031236484577713E-2</v>
      </c>
      <c r="J20" s="4">
        <f t="shared" si="0"/>
        <v>6.1789066162844901E-3</v>
      </c>
      <c r="K20">
        <f t="shared" si="1"/>
        <v>5.8415050552858575E-2</v>
      </c>
      <c r="L20">
        <f t="shared" si="2"/>
        <v>5.9911040747098451E-2</v>
      </c>
      <c r="M20">
        <f t="shared" si="3"/>
        <v>6.3644849119521577E-2</v>
      </c>
      <c r="N20">
        <f t="shared" si="9"/>
        <v>4.7037461758940774E-2</v>
      </c>
      <c r="O20">
        <f t="shared" si="4"/>
        <v>1.2409875034253542E-4</v>
      </c>
      <c r="P20">
        <f t="shared" si="5"/>
        <v>9.4496747236852484E-5</v>
      </c>
      <c r="Q20">
        <f t="shared" si="6"/>
        <v>1.8347758609447436E-6</v>
      </c>
      <c r="R20">
        <f t="shared" si="7"/>
        <v>4.307676311118114E-11</v>
      </c>
      <c r="S20">
        <f t="shared" si="8"/>
        <v>5.5107579129273941E-5</v>
      </c>
    </row>
    <row r="21" spans="1:19">
      <c r="A21">
        <v>9.5</v>
      </c>
      <c r="B21">
        <v>174.48861871373299</v>
      </c>
      <c r="C21">
        <v>174.47459760733659</v>
      </c>
      <c r="D21">
        <v>3.0040977214043489</v>
      </c>
      <c r="E21">
        <v>3.0057281563861822</v>
      </c>
      <c r="F21">
        <v>21.303037488174439</v>
      </c>
      <c r="G21">
        <v>21.315344398756832</v>
      </c>
      <c r="H21">
        <v>1.3821510273292901E-2</v>
      </c>
      <c r="I21">
        <v>1.381309003593624E-2</v>
      </c>
      <c r="J21" s="4">
        <f t="shared" si="0"/>
        <v>8.0355420885083462E-3</v>
      </c>
      <c r="K21">
        <f t="shared" si="1"/>
        <v>5.4273699893858565E-2</v>
      </c>
      <c r="L21">
        <f t="shared" si="2"/>
        <v>5.7770684529020858E-2</v>
      </c>
      <c r="M21">
        <f t="shared" si="3"/>
        <v>6.0958390445255313E-2</v>
      </c>
      <c r="N21">
        <f t="shared" si="9"/>
        <v>4.5259579239160769E-2</v>
      </c>
      <c r="O21">
        <f t="shared" si="4"/>
        <v>1.9659142457913712E-4</v>
      </c>
      <c r="P21">
        <f t="shared" si="5"/>
        <v>1.514600480829997E-4</v>
      </c>
      <c r="Q21">
        <f t="shared" si="6"/>
        <v>2.6583182299855567E-6</v>
      </c>
      <c r="R21">
        <f t="shared" si="7"/>
        <v>7.090039714250387E-11</v>
      </c>
      <c r="S21">
        <f t="shared" si="8"/>
        <v>8.7677465448129875E-5</v>
      </c>
    </row>
    <row r="22" spans="1:19">
      <c r="A22">
        <v>10</v>
      </c>
      <c r="B22">
        <v>167.34116814189019</v>
      </c>
      <c r="C22">
        <v>167.32411271931139</v>
      </c>
      <c r="D22">
        <v>3.799904012561738</v>
      </c>
      <c r="E22">
        <v>3.8017685856232708</v>
      </c>
      <c r="F22">
        <v>27.606270035519131</v>
      </c>
      <c r="G22">
        <v>27.62135491022687</v>
      </c>
      <c r="H22">
        <v>1.8239415412329079E-2</v>
      </c>
      <c r="I22">
        <v>1.8228925484758001E-2</v>
      </c>
      <c r="J22" s="4">
        <f t="shared" si="0"/>
        <v>1.0192006407141366E-2</v>
      </c>
      <c r="K22">
        <f t="shared" si="1"/>
        <v>4.9068951620063195E-2</v>
      </c>
      <c r="L22">
        <f t="shared" si="2"/>
        <v>5.464292962551736E-2</v>
      </c>
      <c r="M22">
        <f t="shared" si="3"/>
        <v>5.754550689150055E-2</v>
      </c>
      <c r="N22">
        <f t="shared" si="9"/>
        <v>4.2862348636055619E-2</v>
      </c>
      <c r="O22">
        <f t="shared" si="4"/>
        <v>2.908874393416679E-4</v>
      </c>
      <c r="P22">
        <f t="shared" si="5"/>
        <v>2.2755344494818392E-4</v>
      </c>
      <c r="Q22">
        <f t="shared" si="6"/>
        <v>3.4766327017936472E-6</v>
      </c>
      <c r="R22">
        <f t="shared" si="7"/>
        <v>1.1003858044646065E-10</v>
      </c>
      <c r="S22">
        <f t="shared" si="8"/>
        <v>1.3047940675755648E-4</v>
      </c>
    </row>
    <row r="23" spans="1:19">
      <c r="A23">
        <v>10.5</v>
      </c>
      <c r="B23">
        <v>158.8506787669331</v>
      </c>
      <c r="C23">
        <v>158.83068327612281</v>
      </c>
      <c r="D23">
        <v>4.6701001715489072</v>
      </c>
      <c r="E23">
        <v>4.6721018263348784</v>
      </c>
      <c r="F23">
        <v>35.16742334401507</v>
      </c>
      <c r="G23">
        <v>35.185286631245802</v>
      </c>
      <c r="H23">
        <v>2.3639650520615091E-2</v>
      </c>
      <c r="I23">
        <v>2.3626976019048292E-2</v>
      </c>
      <c r="J23" s="4">
        <f t="shared" si="0"/>
        <v>1.2587601743663751E-2</v>
      </c>
      <c r="K23">
        <f t="shared" si="1"/>
        <v>4.2861067481284085E-2</v>
      </c>
      <c r="L23">
        <f t="shared" si="2"/>
        <v>5.0794984483194652E-2</v>
      </c>
      <c r="M23">
        <f t="shared" si="3"/>
        <v>5.3644197025387086E-2</v>
      </c>
      <c r="N23">
        <f t="shared" si="9"/>
        <v>3.9971962683382392E-2</v>
      </c>
      <c r="O23">
        <f t="shared" si="4"/>
        <v>3.9981965274431882E-4</v>
      </c>
      <c r="P23">
        <f t="shared" si="5"/>
        <v>3.1909703068762677E-4</v>
      </c>
      <c r="Q23">
        <f t="shared" si="6"/>
        <v>4.006621882201174E-6</v>
      </c>
      <c r="R23">
        <f t="shared" si="7"/>
        <v>1.6064298996679597E-10</v>
      </c>
      <c r="S23">
        <f t="shared" si="8"/>
        <v>1.807308664892842E-4</v>
      </c>
    </row>
    <row r="24" spans="1:19">
      <c r="A24">
        <v>11</v>
      </c>
      <c r="B24">
        <v>149.18059970874509</v>
      </c>
      <c r="C24">
        <v>149.15814845161569</v>
      </c>
      <c r="D24">
        <v>5.5514534786824372</v>
      </c>
      <c r="E24">
        <v>5.553417592193826</v>
      </c>
      <c r="F24">
        <v>43.885750573473061</v>
      </c>
      <c r="G24">
        <v>43.906081696912537</v>
      </c>
      <c r="H24">
        <v>2.999596837361802E-2</v>
      </c>
      <c r="I24">
        <v>2.9981177446008891E-2</v>
      </c>
      <c r="J24" s="4">
        <f t="shared" si="0"/>
        <v>1.5049716366094017E-2</v>
      </c>
      <c r="K24">
        <f t="shared" si="1"/>
        <v>3.538016699466183E-2</v>
      </c>
      <c r="L24">
        <f t="shared" si="2"/>
        <v>4.6327391405640697E-2</v>
      </c>
      <c r="M24">
        <f t="shared" si="3"/>
        <v>4.9334045121359998E-2</v>
      </c>
      <c r="N24">
        <f t="shared" si="9"/>
        <v>3.6522829971939133E-2</v>
      </c>
      <c r="O24">
        <f t="shared" si="4"/>
        <v>5.040589466906234E-4</v>
      </c>
      <c r="P24">
        <f t="shared" si="5"/>
        <v>4.1335458031121342E-4</v>
      </c>
      <c r="Q24">
        <f t="shared" si="6"/>
        <v>3.8577418856200804E-6</v>
      </c>
      <c r="R24">
        <f t="shared" si="7"/>
        <v>2.1877153953849554E-10</v>
      </c>
      <c r="S24">
        <f t="shared" si="8"/>
        <v>2.3031787191474912E-4</v>
      </c>
    </row>
    <row r="25" spans="1:19">
      <c r="A25">
        <v>11.5</v>
      </c>
      <c r="B25">
        <v>138.66582697833979</v>
      </c>
      <c r="C25">
        <v>138.64176228001031</v>
      </c>
      <c r="D25">
        <v>6.360299255487103</v>
      </c>
      <c r="E25">
        <v>6.3620198490485649</v>
      </c>
      <c r="F25">
        <v>53.510470429328727</v>
      </c>
      <c r="G25">
        <v>53.532634437987348</v>
      </c>
      <c r="H25">
        <v>3.7156190382903867E-2</v>
      </c>
      <c r="I25">
        <v>3.713966351344454E-2</v>
      </c>
      <c r="J25" s="4">
        <f t="shared" si="0"/>
        <v>1.7354454845779223E-2</v>
      </c>
      <c r="K25">
        <f t="shared" si="1"/>
        <v>2.7052085009640847E-2</v>
      </c>
      <c r="L25">
        <f t="shared" si="2"/>
        <v>4.1419947312727447E-2</v>
      </c>
      <c r="M25">
        <f t="shared" si="3"/>
        <v>4.4499243923801515E-2</v>
      </c>
      <c r="N25">
        <f t="shared" si="9"/>
        <v>3.2581432772987258E-2</v>
      </c>
      <c r="O25">
        <f t="shared" si="4"/>
        <v>5.7910970568898941E-4</v>
      </c>
      <c r="P25">
        <f t="shared" si="5"/>
        <v>4.9124327981940716E-4</v>
      </c>
      <c r="Q25">
        <f t="shared" si="6"/>
        <v>2.960442203744231E-6</v>
      </c>
      <c r="R25">
        <f t="shared" si="7"/>
        <v>2.7313741412562885E-10</v>
      </c>
      <c r="S25">
        <f t="shared" si="8"/>
        <v>2.6832842521238876E-4</v>
      </c>
    </row>
    <row r="26" spans="1:19">
      <c r="A26">
        <v>12</v>
      </c>
      <c r="B26">
        <v>127.7718773995732</v>
      </c>
      <c r="C26">
        <v>127.7473276771434</v>
      </c>
      <c r="D26">
        <v>7.0095958046485141</v>
      </c>
      <c r="E26">
        <v>7.0108655799718882</v>
      </c>
      <c r="F26">
        <v>63.664698517458213</v>
      </c>
      <c r="G26">
        <v>63.687778375301392</v>
      </c>
      <c r="H26">
        <v>4.4833952142464002E-2</v>
      </c>
      <c r="I26">
        <v>4.4816398761242451E-2</v>
      </c>
      <c r="J26" s="4">
        <f t="shared" si="0"/>
        <v>1.9213713478611189E-2</v>
      </c>
      <c r="K26">
        <f t="shared" si="1"/>
        <v>1.8114815158558274E-2</v>
      </c>
      <c r="L26">
        <f t="shared" si="2"/>
        <v>3.6252206294277507E-2</v>
      </c>
      <c r="M26">
        <f t="shared" si="3"/>
        <v>3.916731755950717E-2</v>
      </c>
      <c r="N26">
        <f t="shared" si="9"/>
        <v>2.8187013122738535E-2</v>
      </c>
      <c r="O26">
        <f t="shared" si="4"/>
        <v>6.0268887138004656E-4</v>
      </c>
      <c r="P26">
        <f t="shared" si="5"/>
        <v>5.3267983806134134E-4</v>
      </c>
      <c r="Q26">
        <f t="shared" si="6"/>
        <v>1.6123293718498861E-6</v>
      </c>
      <c r="R26">
        <f t="shared" si="7"/>
        <v>3.0812119230909463E-10</v>
      </c>
      <c r="S26">
        <f t="shared" si="8"/>
        <v>2.8424533673360755E-4</v>
      </c>
    </row>
    <row r="27" spans="1:19">
      <c r="A27">
        <v>12.5</v>
      </c>
      <c r="B27">
        <v>117.00893707215759</v>
      </c>
      <c r="C27">
        <v>116.9851167868534</v>
      </c>
      <c r="D27">
        <v>7.4310569542258724</v>
      </c>
      <c r="E27">
        <v>7.4317208299275981</v>
      </c>
      <c r="F27">
        <v>73.909159232850683</v>
      </c>
      <c r="G27">
        <v>73.932101970519597</v>
      </c>
      <c r="H27">
        <v>5.2636291933909042E-2</v>
      </c>
      <c r="I27">
        <v>5.2618693196212887E-2</v>
      </c>
      <c r="J27" s="4">
        <f t="shared" si="0"/>
        <v>2.0357663183887643E-2</v>
      </c>
      <c r="K27">
        <f t="shared" si="1"/>
        <v>8.9337991326809453E-3</v>
      </c>
      <c r="L27">
        <f t="shared" si="2"/>
        <v>3.1041805788416595E-2</v>
      </c>
      <c r="M27">
        <f t="shared" si="3"/>
        <v>3.344579013114185E-2</v>
      </c>
      <c r="N27">
        <f t="shared" si="9"/>
        <v>2.3444764559031758E-2</v>
      </c>
      <c r="O27">
        <f t="shared" si="4"/>
        <v>5.6740599197333821E-4</v>
      </c>
      <c r="P27">
        <f t="shared" si="5"/>
        <v>5.2636921174456335E-4</v>
      </c>
      <c r="Q27">
        <f t="shared" si="6"/>
        <v>4.4073094734173486E-7</v>
      </c>
      <c r="R27">
        <f t="shared" si="7"/>
        <v>3.0971556849805911E-10</v>
      </c>
      <c r="S27">
        <f t="shared" si="8"/>
        <v>2.7355406109520292E-4</v>
      </c>
    </row>
    <row r="28" spans="1:19">
      <c r="A28">
        <v>13</v>
      </c>
      <c r="B28">
        <v>106.83349090917361</v>
      </c>
      <c r="C28">
        <v>106.811383531228</v>
      </c>
      <c r="D28">
        <v>7.5925448161204576</v>
      </c>
      <c r="E28">
        <v>7.592592880051626</v>
      </c>
      <c r="F28">
        <v>83.822786747746875</v>
      </c>
      <c r="G28">
        <v>83.844627552901528</v>
      </c>
      <c r="H28">
        <v>6.0123670079003079E-2</v>
      </c>
      <c r="I28">
        <v>6.01072146491251E-2</v>
      </c>
      <c r="J28" s="4">
        <f t="shared" si="0"/>
        <v>2.0693302968445546E-2</v>
      </c>
      <c r="K28">
        <f t="shared" si="1"/>
        <v>6.3304112563627036E-4</v>
      </c>
      <c r="L28">
        <f t="shared" si="2"/>
        <v>2.6055928229134336E-2</v>
      </c>
      <c r="M28">
        <f t="shared" si="3"/>
        <v>2.7376796569325821E-2</v>
      </c>
      <c r="N28">
        <f t="shared" si="9"/>
        <v>1.8689767223135492E-2</v>
      </c>
      <c r="O28">
        <f t="shared" si="4"/>
        <v>4.8873615962969079E-4</v>
      </c>
      <c r="P28">
        <f t="shared" si="5"/>
        <v>4.7702076980352814E-4</v>
      </c>
      <c r="Q28">
        <f t="shared" si="6"/>
        <v>2.3101414793613885E-9</v>
      </c>
      <c r="R28">
        <f t="shared" si="7"/>
        <v>2.7078117246908358E-10</v>
      </c>
      <c r="S28">
        <f t="shared" si="8"/>
        <v>2.4143987758896767E-4</v>
      </c>
    </row>
    <row r="29" spans="1:19">
      <c r="A29">
        <v>13.5</v>
      </c>
      <c r="B29">
        <v>97.576392207707471</v>
      </c>
      <c r="C29">
        <v>97.556618385456531</v>
      </c>
      <c r="D29">
        <v>7.5029389329289051</v>
      </c>
      <c r="E29">
        <v>7.5024476281816348</v>
      </c>
      <c r="F29">
        <v>93.069260820780499</v>
      </c>
      <c r="G29">
        <v>93.089310922074759</v>
      </c>
      <c r="H29">
        <v>6.6883690430173226E-2</v>
      </c>
      <c r="I29">
        <v>6.6869353190028E-2</v>
      </c>
      <c r="J29" s="4">
        <f t="shared" si="0"/>
        <v>2.0264965534745532E-2</v>
      </c>
      <c r="K29">
        <f t="shared" si="1"/>
        <v>6.5481640149580352E-3</v>
      </c>
      <c r="L29">
        <f t="shared" si="2"/>
        <v>2.1543204617117537E-2</v>
      </c>
      <c r="M29">
        <f t="shared" si="3"/>
        <v>2.1440674182211725E-2</v>
      </c>
      <c r="N29">
        <f t="shared" si="9"/>
        <v>1.7449252087258206E-2</v>
      </c>
      <c r="O29">
        <f t="shared" si="4"/>
        <v>3.9100404641177153E-4</v>
      </c>
      <c r="P29">
        <f t="shared" si="5"/>
        <v>4.0200656191006839E-4</v>
      </c>
      <c r="Q29">
        <f t="shared" si="6"/>
        <v>2.4138035469035983E-7</v>
      </c>
      <c r="R29">
        <f t="shared" si="7"/>
        <v>2.0555645498188879E-10</v>
      </c>
      <c r="S29">
        <f t="shared" si="8"/>
        <v>1.9831304855824633E-4</v>
      </c>
    </row>
    <row r="30" spans="1:19">
      <c r="A30">
        <v>14</v>
      </c>
      <c r="B30">
        <v>89.417759924058259</v>
      </c>
      <c r="C30">
        <v>89.400601099626101</v>
      </c>
      <c r="D30">
        <v>7.203979554136354</v>
      </c>
      <c r="E30">
        <v>7.203085503062324</v>
      </c>
      <c r="F30">
        <v>101.42976909245969</v>
      </c>
      <c r="G30">
        <v>101.44761747146499</v>
      </c>
      <c r="H30">
        <v>7.2592946733223279E-2</v>
      </c>
      <c r="I30">
        <v>7.2581429625617755E-2</v>
      </c>
      <c r="J30" s="4">
        <f t="shared" si="0"/>
        <v>1.9189503792905536E-2</v>
      </c>
      <c r="K30">
        <f t="shared" si="1"/>
        <v>1.2410516538969405E-2</v>
      </c>
      <c r="L30">
        <f t="shared" si="2"/>
        <v>1.7596785603475891E-2</v>
      </c>
      <c r="M30">
        <f t="shared" si="3"/>
        <v>1.586784342073538E-2</v>
      </c>
      <c r="N30">
        <f t="shared" si="9"/>
        <v>1.6266162339021555E-2</v>
      </c>
      <c r="O30">
        <f t="shared" si="4"/>
        <v>2.944252558936335E-4</v>
      </c>
      <c r="P30">
        <f t="shared" si="5"/>
        <v>3.1856463311686186E-4</v>
      </c>
      <c r="Q30">
        <f t="shared" si="6"/>
        <v>7.9932732297431577E-7</v>
      </c>
      <c r="R30">
        <f t="shared" si="7"/>
        <v>1.3264376759722495E-10</v>
      </c>
      <c r="S30">
        <f t="shared" si="8"/>
        <v>1.5344733724430932E-4</v>
      </c>
    </row>
    <row r="31" spans="1:19">
      <c r="A31">
        <v>14.5</v>
      </c>
      <c r="B31">
        <v>82.403275281182289</v>
      </c>
      <c r="C31">
        <v>82.388695295821265</v>
      </c>
      <c r="D31">
        <v>6.7550014942168941</v>
      </c>
      <c r="E31">
        <v>6.7538592616178832</v>
      </c>
      <c r="F31">
        <v>108.80164417449259</v>
      </c>
      <c r="G31">
        <v>108.81717708925861</v>
      </c>
      <c r="H31">
        <v>7.705148234934274E-2</v>
      </c>
      <c r="I31">
        <v>7.7043088525788853E-2</v>
      </c>
      <c r="J31" s="4">
        <f t="shared" si="0"/>
        <v>1.7693453702262892E-2</v>
      </c>
      <c r="K31">
        <f t="shared" si="1"/>
        <v>1.6909435179086309E-2</v>
      </c>
      <c r="L31">
        <f t="shared" si="2"/>
        <v>1.4276360328802938E-2</v>
      </c>
      <c r="M31">
        <f t="shared" si="3"/>
        <v>1.0894972819109519E-2</v>
      </c>
      <c r="N31">
        <f t="shared" si="9"/>
        <v>1.4943555507315414E-2</v>
      </c>
      <c r="O31">
        <f t="shared" si="4"/>
        <v>2.1257597312768079E-4</v>
      </c>
      <c r="P31">
        <f t="shared" si="5"/>
        <v>2.4127144112821213E-4</v>
      </c>
      <c r="Q31">
        <f t="shared" si="6"/>
        <v>1.3046953102432347E-6</v>
      </c>
      <c r="R31">
        <f t="shared" si="7"/>
        <v>7.0456273853791228E-11</v>
      </c>
      <c r="S31">
        <f t="shared" si="8"/>
        <v>1.1378804500560249E-4</v>
      </c>
    </row>
    <row r="32" spans="1:19">
      <c r="A32">
        <v>15</v>
      </c>
      <c r="B32">
        <v>76.482078704212725</v>
      </c>
      <c r="C32">
        <v>76.469849597948112</v>
      </c>
      <c r="D32">
        <v>6.217822424602784</v>
      </c>
      <c r="E32">
        <v>6.2165700948347178</v>
      </c>
      <c r="F32">
        <v>115.1754540447559</v>
      </c>
      <c r="G32">
        <v>115.18876372219751</v>
      </c>
      <c r="H32">
        <v>8.0186374695261992E-2</v>
      </c>
      <c r="I32">
        <v>8.0181068521942525E-2</v>
      </c>
      <c r="J32" s="4">
        <f t="shared" si="0"/>
        <v>1.598950560942209E-2</v>
      </c>
      <c r="K32">
        <f t="shared" si="1"/>
        <v>2.0140970303541939E-2</v>
      </c>
      <c r="L32">
        <f t="shared" si="2"/>
        <v>1.1556001712343777E-2</v>
      </c>
      <c r="M32">
        <f t="shared" si="3"/>
        <v>6.6177383480670125E-3</v>
      </c>
      <c r="N32">
        <f t="shared" si="9"/>
        <v>1.3576053993343705E-2</v>
      </c>
      <c r="O32">
        <f t="shared" si="4"/>
        <v>1.4955104003118983E-4</v>
      </c>
      <c r="P32">
        <f t="shared" si="5"/>
        <v>1.7714751359974767E-4</v>
      </c>
      <c r="Q32">
        <f t="shared" si="6"/>
        <v>1.5683298479847879E-6</v>
      </c>
      <c r="R32">
        <f t="shared" si="7"/>
        <v>2.8155475296217906E-11</v>
      </c>
      <c r="S32">
        <f t="shared" si="8"/>
        <v>8.2066727908599387E-5</v>
      </c>
    </row>
    <row r="33" spans="1:19">
      <c r="A33">
        <v>15.5</v>
      </c>
      <c r="B33">
        <v>71.547272487800001</v>
      </c>
      <c r="C33">
        <v>71.537100654191264</v>
      </c>
      <c r="D33">
        <v>5.6462764533319314</v>
      </c>
      <c r="E33">
        <v>5.6450136854183226</v>
      </c>
      <c r="F33">
        <v>120.6050127937485</v>
      </c>
      <c r="G33">
        <v>120.616293707466</v>
      </c>
      <c r="H33">
        <v>8.2032747583093257E-2</v>
      </c>
      <c r="I33">
        <v>8.2030262093462605E-2</v>
      </c>
      <c r="J33" s="4">
        <f t="shared" si="0"/>
        <v>1.4216941128638787E-2</v>
      </c>
      <c r="K33">
        <f t="shared" si="1"/>
        <v>2.2364613636011818E-2</v>
      </c>
      <c r="L33">
        <f t="shared" si="2"/>
        <v>9.3536026871379879E-3</v>
      </c>
      <c r="M33">
        <f t="shared" si="3"/>
        <v>3.029966706457791E-3</v>
      </c>
      <c r="N33">
        <f t="shared" si="9"/>
        <v>1.2241281039561597E-2</v>
      </c>
      <c r="O33">
        <f t="shared" si="4"/>
        <v>1.0346619896383772E-4</v>
      </c>
      <c r="P33">
        <f t="shared" si="5"/>
        <v>1.2725901430166105E-4</v>
      </c>
      <c r="Q33">
        <f t="shared" si="6"/>
        <v>1.594582803639916E-6</v>
      </c>
      <c r="R33">
        <f t="shared" si="7"/>
        <v>6.1776587040785285E-12</v>
      </c>
      <c r="S33">
        <f t="shared" si="8"/>
        <v>5.8079950561699351E-5</v>
      </c>
    </row>
    <row r="34" spans="1:19">
      <c r="A34">
        <v>16</v>
      </c>
      <c r="B34">
        <v>67.468312867721565</v>
      </c>
      <c r="C34">
        <v>67.459890465024159</v>
      </c>
      <c r="D34">
        <v>5.0813185149524767</v>
      </c>
      <c r="E34">
        <v>5.0801122918766781</v>
      </c>
      <c r="F34">
        <v>125.18003117759589</v>
      </c>
      <c r="G34">
        <v>125.1895235412683</v>
      </c>
      <c r="H34">
        <v>8.270372621163001E-2</v>
      </c>
      <c r="I34">
        <v>8.2703673955596746E-2</v>
      </c>
      <c r="J34" s="4">
        <f t="shared" si="0"/>
        <v>1.2483493864621373E-2</v>
      </c>
      <c r="K34">
        <f t="shared" si="1"/>
        <v>2.3738387433282594E-2</v>
      </c>
      <c r="L34">
        <f t="shared" si="2"/>
        <v>7.5829695703946067E-3</v>
      </c>
      <c r="M34">
        <f t="shared" si="3"/>
        <v>6.3184657664030219E-5</v>
      </c>
      <c r="N34">
        <f t="shared" si="9"/>
        <v>1.096700888149065E-2</v>
      </c>
      <c r="O34">
        <f t="shared" si="4"/>
        <v>7.0936867197264681E-5</v>
      </c>
      <c r="P34">
        <f t="shared" si="5"/>
        <v>9.0104968089243077E-5</v>
      </c>
      <c r="Q34">
        <f t="shared" si="6"/>
        <v>1.4549741085888913E-6</v>
      </c>
      <c r="R34">
        <f t="shared" si="7"/>
        <v>2.7306930125321197E-15</v>
      </c>
      <c r="S34">
        <f t="shared" si="8"/>
        <v>4.0624202349456841E-5</v>
      </c>
    </row>
    <row r="35" spans="1:19">
      <c r="A35">
        <v>16.5</v>
      </c>
      <c r="B35">
        <v>64.112427613926869</v>
      </c>
      <c r="C35">
        <v>64.10546111618477</v>
      </c>
      <c r="D35">
        <v>4.5504303926361178</v>
      </c>
      <c r="E35">
        <v>4.5493208934125224</v>
      </c>
      <c r="F35">
        <v>129.00547323409711</v>
      </c>
      <c r="G35">
        <v>129.0134290287161</v>
      </c>
      <c r="H35">
        <v>8.235916008564198E-2</v>
      </c>
      <c r="I35">
        <v>8.2361103307191763E-2</v>
      </c>
      <c r="J35" s="4">
        <f t="shared" si="0"/>
        <v>1.0866064507882012E-2</v>
      </c>
      <c r="K35">
        <f t="shared" si="1"/>
        <v>2.4382291956182023E-2</v>
      </c>
      <c r="L35">
        <f t="shared" si="2"/>
        <v>6.167020994959518E-3</v>
      </c>
      <c r="M35">
        <f t="shared" si="3"/>
        <v>2.3593923244749539E-3</v>
      </c>
      <c r="N35">
        <f t="shared" si="9"/>
        <v>1.0943692445874627E-2</v>
      </c>
      <c r="O35">
        <f t="shared" si="4"/>
        <v>4.8532090790662859E-5</v>
      </c>
      <c r="P35">
        <f t="shared" si="5"/>
        <v>6.329466801960832E-5</v>
      </c>
      <c r="Q35">
        <f t="shared" si="6"/>
        <v>1.230988527158747E-6</v>
      </c>
      <c r="R35">
        <f t="shared" si="7"/>
        <v>3.7761099915401498E-12</v>
      </c>
      <c r="S35">
        <f t="shared" si="8"/>
        <v>2.8264437778384977E-5</v>
      </c>
    </row>
    <row r="36" spans="1:19">
      <c r="A36">
        <v>17</v>
      </c>
      <c r="B36">
        <v>61.356561162428029</v>
      </c>
      <c r="C36">
        <v>61.350790607323042</v>
      </c>
      <c r="D36">
        <v>4.0694697127807808</v>
      </c>
      <c r="E36">
        <v>4.068476520048284</v>
      </c>
      <c r="F36">
        <v>132.1879311459864</v>
      </c>
      <c r="G36">
        <v>132.19458903641461</v>
      </c>
      <c r="H36">
        <v>8.1178954014417659E-2</v>
      </c>
      <c r="I36">
        <v>8.1182462224298785E-2</v>
      </c>
      <c r="J36" s="4">
        <f t="shared" si="0"/>
        <v>9.4049519654654853E-3</v>
      </c>
      <c r="K36">
        <f t="shared" si="1"/>
        <v>2.4405949732900129E-2</v>
      </c>
      <c r="L36">
        <f t="shared" si="2"/>
        <v>5.0366855510148049E-3</v>
      </c>
      <c r="M36">
        <f t="shared" si="3"/>
        <v>4.3213888628221625E-3</v>
      </c>
      <c r="N36">
        <f t="shared" si="9"/>
        <v>1.0792244028050645E-2</v>
      </c>
      <c r="O36">
        <f t="shared" si="4"/>
        <v>3.3299306219700836E-5</v>
      </c>
      <c r="P36">
        <f t="shared" si="5"/>
        <v>4.4327504954120859E-5</v>
      </c>
      <c r="Q36">
        <f t="shared" si="6"/>
        <v>9.8643180388460421E-7</v>
      </c>
      <c r="R36">
        <f t="shared" si="7"/>
        <v>1.2307536570027696E-11</v>
      </c>
      <c r="S36">
        <f t="shared" si="8"/>
        <v>1.9653313821310718E-5</v>
      </c>
    </row>
    <row r="37" spans="1:19">
      <c r="A37">
        <v>17.5</v>
      </c>
      <c r="B37">
        <v>59.092697218561213</v>
      </c>
      <c r="C37">
        <v>59.087913252213802</v>
      </c>
      <c r="D37">
        <v>3.6454362372122988</v>
      </c>
      <c r="E37">
        <v>3.6445630977390211</v>
      </c>
      <c r="F37">
        <v>134.8276727030501</v>
      </c>
      <c r="G37">
        <v>134.83323654343309</v>
      </c>
      <c r="H37">
        <v>7.9343349987602993E-2</v>
      </c>
      <c r="I37">
        <v>7.9348039295005904E-2</v>
      </c>
      <c r="J37" s="4">
        <f t="shared" si="0"/>
        <v>8.0956980686068252E-3</v>
      </c>
      <c r="K37">
        <f t="shared" si="1"/>
        <v>2.3951577162831299E-2</v>
      </c>
      <c r="L37">
        <f t="shared" si="2"/>
        <v>4.1266308847771327E-3</v>
      </c>
      <c r="M37">
        <f t="shared" si="3"/>
        <v>5.9097961897667051E-3</v>
      </c>
      <c r="N37">
        <f t="shared" si="9"/>
        <v>1.0520925576495491E-2</v>
      </c>
      <c r="O37">
        <f t="shared" si="4"/>
        <v>2.2886334013158455E-5</v>
      </c>
      <c r="P37">
        <f t="shared" si="5"/>
        <v>3.0956319807393566E-5</v>
      </c>
      <c r="Q37">
        <f t="shared" si="6"/>
        <v>7.6237253979569006E-7</v>
      </c>
      <c r="R37">
        <f t="shared" si="7"/>
        <v>2.1989603918994475E-11</v>
      </c>
      <c r="S37">
        <f t="shared" si="8"/>
        <v>1.3651262087487907E-5</v>
      </c>
    </row>
    <row r="38" spans="1:19">
      <c r="A38">
        <v>18</v>
      </c>
      <c r="B38">
        <v>57.229174044583367</v>
      </c>
      <c r="C38">
        <v>57.225189467570011</v>
      </c>
      <c r="D38">
        <v>3.2792193125152078</v>
      </c>
      <c r="E38">
        <v>3.2784597592281042</v>
      </c>
      <c r="F38">
        <v>137.01467721898979</v>
      </c>
      <c r="G38">
        <v>137.01933879842269</v>
      </c>
      <c r="H38">
        <v>7.7020156705468773E-2</v>
      </c>
      <c r="I38">
        <v>7.7025661363583284E-2</v>
      </c>
      <c r="J38" s="4">
        <f t="shared" si="0"/>
        <v>6.9624926095407077E-3</v>
      </c>
      <c r="K38">
        <f t="shared" si="1"/>
        <v>2.3162625451880935E-2</v>
      </c>
      <c r="L38">
        <f t="shared" si="2"/>
        <v>3.4022482317387841E-3</v>
      </c>
      <c r="M38">
        <f t="shared" si="3"/>
        <v>7.1465249594250928E-3</v>
      </c>
      <c r="N38">
        <f t="shared" si="9"/>
        <v>1.0168472813146378E-2</v>
      </c>
      <c r="O38">
        <f t="shared" si="4"/>
        <v>1.5876853975359491E-5</v>
      </c>
      <c r="P38">
        <f t="shared" si="5"/>
        <v>2.1730322809289265E-5</v>
      </c>
      <c r="Q38">
        <f t="shared" si="6"/>
        <v>5.7692119594994846E-7</v>
      </c>
      <c r="R38">
        <f t="shared" si="7"/>
        <v>3.0301260957648823E-11</v>
      </c>
      <c r="S38">
        <f t="shared" si="8"/>
        <v>9.5460320704649155E-6</v>
      </c>
    </row>
    <row r="39" spans="1:19">
      <c r="A39">
        <v>18.5</v>
      </c>
      <c r="B39">
        <v>55.689875290429747</v>
      </c>
      <c r="C39">
        <v>55.686548169906928</v>
      </c>
      <c r="D39">
        <v>2.9678901588158859</v>
      </c>
      <c r="E39">
        <v>2.967234879613847</v>
      </c>
      <c r="F39">
        <v>138.82721714736201</v>
      </c>
      <c r="G39">
        <v>138.83112615396351</v>
      </c>
      <c r="H39">
        <v>7.4357518349329799E-2</v>
      </c>
      <c r="I39">
        <v>7.4363560619745112E-2</v>
      </c>
      <c r="J39" s="4">
        <f t="shared" si="0"/>
        <v>5.9743723710415251E-3</v>
      </c>
      <c r="K39">
        <f t="shared" si="1"/>
        <v>2.2078957339187185E-2</v>
      </c>
      <c r="L39">
        <f t="shared" si="2"/>
        <v>2.815735042325442E-3</v>
      </c>
      <c r="M39">
        <f t="shared" si="3"/>
        <v>8.1253107906032133E-3</v>
      </c>
      <c r="N39">
        <f t="shared" si="9"/>
        <v>9.748593885789341E-3</v>
      </c>
      <c r="O39">
        <f t="shared" si="4"/>
        <v>1.1069730973362818E-5</v>
      </c>
      <c r="P39">
        <f t="shared" si="5"/>
        <v>1.5280332610597992E-5</v>
      </c>
      <c r="Q39">
        <f t="shared" si="6"/>
        <v>4.2939083262472995E-7</v>
      </c>
      <c r="R39">
        <f t="shared" si="7"/>
        <v>3.6509031771765665E-11</v>
      </c>
      <c r="S39">
        <f t="shared" si="8"/>
        <v>6.6948727314043281E-6</v>
      </c>
    </row>
    <row r="40" spans="1:19">
      <c r="A40">
        <v>19</v>
      </c>
      <c r="B40">
        <v>54.412475609142</v>
      </c>
      <c r="C40">
        <v>54.409699675198233</v>
      </c>
      <c r="D40">
        <v>2.7064205579977392</v>
      </c>
      <c r="E40">
        <v>2.7058592111977422</v>
      </c>
      <c r="F40">
        <v>140.33193180236671</v>
      </c>
      <c r="G40">
        <v>140.33520358286381</v>
      </c>
      <c r="H40">
        <v>7.1481059979713796E-2</v>
      </c>
      <c r="I40">
        <v>7.1487431498857862E-2</v>
      </c>
      <c r="J40" s="4">
        <f t="shared" si="0"/>
        <v>5.1016497828673037E-3</v>
      </c>
      <c r="K40">
        <f t="shared" si="1"/>
        <v>2.0741299734002558E-2</v>
      </c>
      <c r="L40">
        <f t="shared" si="2"/>
        <v>2.3314583182031264E-3</v>
      </c>
      <c r="M40">
        <f t="shared" si="3"/>
        <v>8.9127823037926327E-3</v>
      </c>
      <c r="N40">
        <f t="shared" si="9"/>
        <v>9.2717975347164049E-3</v>
      </c>
      <c r="O40">
        <f t="shared" si="4"/>
        <v>7.7058092601551308E-6</v>
      </c>
      <c r="P40">
        <f t="shared" si="5"/>
        <v>1.0704547621213199E-5</v>
      </c>
      <c r="Q40">
        <f t="shared" si="6"/>
        <v>3.1511022986684463E-7</v>
      </c>
      <c r="R40">
        <f t="shared" si="7"/>
        <v>4.0596256203200612E-11</v>
      </c>
      <c r="S40">
        <f t="shared" si="8"/>
        <v>4.6813769268728447E-6</v>
      </c>
    </row>
    <row r="41" spans="1:19">
      <c r="A41">
        <v>19.5</v>
      </c>
      <c r="B41">
        <v>53.346406297077522</v>
      </c>
      <c r="C41">
        <v>53.344082052060273</v>
      </c>
      <c r="D41">
        <v>2.4888715595355051</v>
      </c>
      <c r="E41">
        <v>2.4883953422860219</v>
      </c>
      <c r="F41">
        <v>141.58469183974509</v>
      </c>
      <c r="G41">
        <v>141.58743353326449</v>
      </c>
      <c r="H41">
        <v>6.8493750638281267E-2</v>
      </c>
      <c r="I41">
        <v>6.8500276436489441E-2</v>
      </c>
      <c r="J41" s="4">
        <f t="shared" si="0"/>
        <v>4.3568914545163212E-3</v>
      </c>
      <c r="K41">
        <f t="shared" si="1"/>
        <v>1.9133861996964145E-2</v>
      </c>
      <c r="L41">
        <f t="shared" si="2"/>
        <v>1.936433581746347E-3</v>
      </c>
      <c r="M41">
        <f t="shared" si="3"/>
        <v>9.526674267108827E-3</v>
      </c>
      <c r="N41">
        <f t="shared" si="9"/>
        <v>8.7384653250839103E-3</v>
      </c>
      <c r="O41">
        <f t="shared" si="4"/>
        <v>5.4021149002064649E-6</v>
      </c>
      <c r="P41">
        <f t="shared" si="5"/>
        <v>7.5168833543029807E-6</v>
      </c>
      <c r="Q41">
        <f t="shared" si="6"/>
        <v>2.267828687053566E-7</v>
      </c>
      <c r="R41">
        <f t="shared" si="7"/>
        <v>4.2586042253799809E-11</v>
      </c>
      <c r="S41">
        <f t="shared" si="8"/>
        <v>3.2864559273142637E-6</v>
      </c>
    </row>
    <row r="42" spans="1:19">
      <c r="A42">
        <v>20</v>
      </c>
      <c r="B42">
        <v>52.450879421857977</v>
      </c>
      <c r="C42">
        <v>52.448924420001759</v>
      </c>
      <c r="D42">
        <v>2.3091572686201309</v>
      </c>
      <c r="E42">
        <v>2.3087569033702371</v>
      </c>
      <c r="F42">
        <v>142.63181738072171</v>
      </c>
      <c r="G42">
        <v>142.6341196870666</v>
      </c>
      <c r="H42">
        <v>6.5477385631762586E-2</v>
      </c>
      <c r="I42">
        <v>6.5483925278860808E-2</v>
      </c>
      <c r="J42" s="4">
        <f t="shared" si="0"/>
        <v>3.7273004337890973E-3</v>
      </c>
      <c r="K42">
        <f t="shared" si="1"/>
        <v>1.7338154284012249E-2</v>
      </c>
      <c r="L42">
        <f t="shared" si="2"/>
        <v>1.6141604216834903E-3</v>
      </c>
      <c r="M42">
        <f t="shared" si="3"/>
        <v>9.986644921441773E-3</v>
      </c>
      <c r="N42">
        <f t="shared" si="9"/>
        <v>8.1665650152316534E-3</v>
      </c>
      <c r="O42">
        <f t="shared" si="4"/>
        <v>3.8220322578123415E-6</v>
      </c>
      <c r="P42">
        <f t="shared" si="5"/>
        <v>5.3006145057091649E-6</v>
      </c>
      <c r="Q42">
        <f t="shared" si="6"/>
        <v>1.6029233332255815E-7</v>
      </c>
      <c r="R42">
        <f t="shared" si="7"/>
        <v>4.2766984169284459E-11</v>
      </c>
      <c r="S42">
        <f t="shared" si="8"/>
        <v>2.3207454659570584E-6</v>
      </c>
    </row>
  </sheetData>
  <printOptions horizontalCentered="1" verticalCentered="1" gridLines="1"/>
  <pageMargins left="0.75" right="0.75" top="1" bottom="1" header="0.5" footer="0.5"/>
  <pageSetup fitToWidth="0" orientation="landscape" blackAndWhit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2025-06-12T19:16:01Z</dcterms:created>
  <dcterms:modified xsi:type="dcterms:W3CDTF">2025-06-18T15:09:35Z</dcterms:modified>
  <cp:category/>
  <cp:contentStatus/>
</cp:coreProperties>
</file>