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Default Extension="wmf" ContentType="image/x-w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roxberry/Workspaces/breach/assets/"/>
    </mc:Choice>
  </mc:AlternateContent>
  <bookViews>
    <workbookView xWindow="0" yWindow="440" windowWidth="33600" windowHeight="20460"/>
  </bookViews>
  <sheets>
    <sheet name="Bureau_Recl_Hiso_Data" sheetId="2" r:id="rId1"/>
    <sheet name="MacDonald_Graphs" sheetId="4" r:id="rId2"/>
    <sheet name="Sing_Snorr_Data_II" sheetId="5" r:id="rId3"/>
    <sheet name="Sing_Snor_Data_I" sheetId="6" r:id="rId4"/>
    <sheet name="Froehlich Graph" sheetId="9" r:id="rId5"/>
    <sheet name="Thorton_Pierce_Graphs_I" sheetId="10" r:id="rId6"/>
    <sheet name="fig5" sheetId="12" r:id="rId7"/>
    <sheet name="Fig_6" sheetId="13" r:id="rId8"/>
    <sheet name="fig_7" sheetId="14" r:id="rId9"/>
    <sheet name="Fig 8" sheetId="15" r:id="rId10"/>
    <sheet name="Fig 9" sheetId="16" r:id="rId11"/>
    <sheet name="Fig 10" sheetId="22" r:id="rId12"/>
    <sheet name="Fig 11" sheetId="21" r:id="rId13"/>
    <sheet name="Fig 12" sheetId="19" r:id="rId14"/>
    <sheet name="Fig 12-1" sheetId="20" r:id="rId15"/>
    <sheet name="Fig 13" sheetId="18" r:id="rId16"/>
    <sheet name="Fig 14" sheetId="17" r:id="rId17"/>
    <sheet name="Throton_Pierce_Graphs_II" sheetId="11" r:id="rId1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G5" i="2"/>
  <c r="G4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3" i="2"/>
  <c r="E29" i="2"/>
  <c r="E30" i="2"/>
</calcChain>
</file>

<file path=xl/sharedStrings.xml><?xml version="1.0" encoding="utf-8"?>
<sst xmlns="http://schemas.openxmlformats.org/spreadsheetml/2006/main" count="239" uniqueCount="107">
  <si>
    <t>W</t>
  </si>
  <si>
    <t>W norm</t>
  </si>
  <si>
    <t>Q norm</t>
  </si>
  <si>
    <t>S</t>
  </si>
  <si>
    <t>h norm</t>
  </si>
  <si>
    <t>m</t>
  </si>
  <si>
    <t>Q p</t>
  </si>
  <si>
    <t>hw</t>
  </si>
  <si>
    <t xml:space="preserve">m3/s      </t>
  </si>
  <si>
    <t>m3</t>
  </si>
  <si>
    <t>Apishapa, Colorado</t>
  </si>
  <si>
    <t>Baldwin Hills, California</t>
  </si>
  <si>
    <t>Buffalo Creek, West Virginia</t>
  </si>
  <si>
    <t>Castlewood, Colorado</t>
  </si>
  <si>
    <t>Otto Run, Johnstown, PA</t>
  </si>
  <si>
    <t xml:space="preserve"> French Landing, Michigan</t>
  </si>
  <si>
    <t>Granite Creek, Alaska</t>
  </si>
  <si>
    <t>Hatchtown, Utah</t>
  </si>
  <si>
    <t>Hell Hole, California</t>
  </si>
  <si>
    <t>Kelly Barnes, Georgia</t>
  </si>
  <si>
    <t>Laurel Run, Pennsylvania</t>
  </si>
  <si>
    <t>Little Deer Creek, Utah</t>
  </si>
  <si>
    <t>Lower Two Medicine, Montana</t>
  </si>
  <si>
    <t>Oros, Brazil</t>
  </si>
  <si>
    <t>Sandy Run, Pennsylvania</t>
  </si>
  <si>
    <t>Schaeffer, Colorado</t>
  </si>
  <si>
    <t>South Fork Tributary, Pennsylvania</t>
  </si>
  <si>
    <t>Swift, Montana</t>
  </si>
  <si>
    <t>North Branch Tributary, Johnstown</t>
  </si>
  <si>
    <t>Teton, Idaho</t>
  </si>
  <si>
    <t>Austin, Texas</t>
  </si>
  <si>
    <t>St. Francis, CA</t>
  </si>
  <si>
    <t>Dam and Location</t>
  </si>
  <si>
    <t xml:space="preserve">ft3/s      </t>
  </si>
  <si>
    <t>ft</t>
  </si>
  <si>
    <t>Qp Norm</t>
  </si>
  <si>
    <t>Vw</t>
  </si>
  <si>
    <t>Vw Norm</t>
  </si>
  <si>
    <t>hw Norm</t>
  </si>
  <si>
    <t>Vwhw</t>
  </si>
  <si>
    <t>Vwhw Norm</t>
  </si>
  <si>
    <t>m4</t>
  </si>
  <si>
    <t>Davis Reservoir, California</t>
  </si>
  <si>
    <t>Frenchman Creek, Montana</t>
  </si>
  <si>
    <t>Goose Creek, South Carolina</t>
  </si>
  <si>
    <t xml:space="preserve">Johnstown (South Fork Dam, Penn.) </t>
  </si>
  <si>
    <t>North Branch Tributary, Pennsylvania</t>
  </si>
  <si>
    <t>Otto Run, USA</t>
  </si>
  <si>
    <t>Built</t>
  </si>
  <si>
    <t>Failed</t>
  </si>
  <si>
    <t>Failure Mode</t>
  </si>
  <si>
    <t>Construction</t>
  </si>
  <si>
    <t>Pierce Lake Dam</t>
  </si>
  <si>
    <t>Lake in the Hills Dam No. 1</t>
  </si>
  <si>
    <t>Lake in the Hills Dam No. 2</t>
  </si>
  <si>
    <t>Lake Marian Dam</t>
  </si>
  <si>
    <t>Clinton Lake Dam</t>
  </si>
  <si>
    <t>Lake Springfield Dam</t>
  </si>
  <si>
    <t>Weslake Dam</t>
  </si>
  <si>
    <t>Kinkaid Lake Dam</t>
  </si>
  <si>
    <t>hd</t>
  </si>
  <si>
    <t>hd Norm</t>
  </si>
  <si>
    <t>S Norm</t>
  </si>
  <si>
    <t>Piping</t>
  </si>
  <si>
    <t>Homogeneous earthfill, fine sand</t>
  </si>
  <si>
    <t>Homogeneous earthfill</t>
  </si>
  <si>
    <t>Butler, Arizona</t>
  </si>
  <si>
    <t xml:space="preserve"> </t>
  </si>
  <si>
    <t xml:space="preserve">Overtopping </t>
  </si>
  <si>
    <t>Overtopping</t>
  </si>
  <si>
    <t>Earth/rockfill with masonry wall</t>
  </si>
  <si>
    <t>Fred Burr, Montana</t>
  </si>
  <si>
    <t xml:space="preserve">Piping  </t>
  </si>
  <si>
    <t xml:space="preserve">Homogeneous earthfill </t>
  </si>
  <si>
    <t xml:space="preserve"> Piping</t>
  </si>
  <si>
    <t>Piping or foundation defect</t>
  </si>
  <si>
    <t>Zoned earthfill</t>
  </si>
  <si>
    <t>Rockfill</t>
  </si>
  <si>
    <t>Ireland No. 5, Colorado</t>
  </si>
  <si>
    <t>Earthfill</t>
  </si>
  <si>
    <t>Lily Lake, Colorado</t>
  </si>
  <si>
    <t>Lower Latham, Colorado</t>
  </si>
  <si>
    <t>Zoned earthfill and rockfill</t>
  </si>
  <si>
    <t>Prospect, Colorado</t>
  </si>
  <si>
    <t>Puddingstone, California</t>
  </si>
  <si>
    <t>Quail Creek, Utah</t>
  </si>
  <si>
    <t>Break Neck Run, USA</t>
  </si>
  <si>
    <t>Lake Avalon, New Mexico</t>
  </si>
  <si>
    <t>Lake Latonka, Pennsylvania</t>
  </si>
  <si>
    <t>Lawn Lake, Colorado</t>
  </si>
  <si>
    <t>L</t>
  </si>
  <si>
    <t>L norm</t>
  </si>
  <si>
    <t>V norm</t>
  </si>
  <si>
    <t>Banqiao, China</t>
  </si>
  <si>
    <t>Big Bay Dam,USA</t>
  </si>
  <si>
    <t>Shimantan, China</t>
  </si>
  <si>
    <t>Taum Sauk, USA</t>
  </si>
  <si>
    <t>USDA-ARS- Test #1, Okla</t>
  </si>
  <si>
    <t>USDA-ARS- Test #3, Okla</t>
  </si>
  <si>
    <t>USDA-ARS- Test #4, Okla</t>
  </si>
  <si>
    <t>USDA-ARS- Test #6, Okla</t>
  </si>
  <si>
    <t>USDA-ARS- Test #7, Okla</t>
  </si>
  <si>
    <t>V</t>
  </si>
  <si>
    <t>Mean</t>
  </si>
  <si>
    <t>std</t>
  </si>
  <si>
    <t>Qp = 19.1(Hw)^1.85</t>
  </si>
  <si>
    <t>Norm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</si>
</sst>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Fill="1" applyBorder="1"/>
    <xf numFmtId="0" fontId="0" fillId="0" borderId="1" xfId="0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hartsheet" Target="chartsheets/sheet3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chartsheet" Target="chartsheets/sheet4.xml"/><Relationship Id="rId11" Type="http://schemas.openxmlformats.org/officeDocument/2006/relationships/chartsheet" Target="chartsheets/sheet5.xml"/><Relationship Id="rId12" Type="http://schemas.openxmlformats.org/officeDocument/2006/relationships/chartsheet" Target="chartsheets/sheet6.xml"/><Relationship Id="rId13" Type="http://schemas.openxmlformats.org/officeDocument/2006/relationships/chartsheet" Target="chartsheets/sheet7.xml"/><Relationship Id="rId14" Type="http://schemas.openxmlformats.org/officeDocument/2006/relationships/chartsheet" Target="chartsheets/sheet8.xml"/><Relationship Id="rId15" Type="http://schemas.openxmlformats.org/officeDocument/2006/relationships/chartsheet" Target="chartsheets/sheet9.xml"/><Relationship Id="rId16" Type="http://schemas.openxmlformats.org/officeDocument/2006/relationships/chartsheet" Target="chartsheets/sheet10.xml"/><Relationship Id="rId17" Type="http://schemas.openxmlformats.org/officeDocument/2006/relationships/chartsheet" Target="chartsheets/sheet11.xml"/><Relationship Id="rId18" Type="http://schemas.openxmlformats.org/officeDocument/2006/relationships/worksheet" Target="worksheets/sheet7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chartsheet" Target="chartsheets/sheet1.xml"/><Relationship Id="rId8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chartUserShapes" Target="../drawings/drawing2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4" Type="http://schemas.openxmlformats.org/officeDocument/2006/relationships/chartUserShapes" Target="../drawings/drawing12.xml"/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4" Type="http://schemas.openxmlformats.org/officeDocument/2006/relationships/chartUserShapes" Target="../drawings/drawing14.xml"/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U.S. Bureau of Reclamation (1982)</a:t>
            </a:r>
          </a:p>
          <a:p>
            <a:pPr>
              <a:defRPr sz="2000"/>
            </a:pPr>
            <a:r>
              <a:rPr lang="en-US" sz="2000"/>
              <a:t>21</a:t>
            </a:r>
            <a:r>
              <a:rPr lang="en-US" sz="2000" baseline="0"/>
              <a:t> Data Points</a:t>
            </a:r>
            <a:endParaRPr lang="en-US" sz="2000"/>
          </a:p>
        </c:rich>
      </c:tx>
      <c:layout>
        <c:manualLayout>
          <c:xMode val="edge"/>
          <c:yMode val="edge"/>
          <c:x val="0.303878515185602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365146664359"/>
          <c:y val="0.178141414141414"/>
          <c:w val="0.673363791064579"/>
          <c:h val="0.7915555555555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Bureau_Recl_Hiso_Data!$F$3:$F$24</c:f>
              <c:numCache>
                <c:formatCode>General</c:formatCode>
                <c:ptCount val="22"/>
                <c:pt idx="0">
                  <c:v>-1.116333550624935</c:v>
                </c:pt>
                <c:pt idx="1">
                  <c:v>-0.92668615206317</c:v>
                </c:pt>
                <c:pt idx="2">
                  <c:v>-0.910882202183023</c:v>
                </c:pt>
                <c:pt idx="3">
                  <c:v>-0.768646653261699</c:v>
                </c:pt>
                <c:pt idx="4">
                  <c:v>-0.768646653261699</c:v>
                </c:pt>
                <c:pt idx="5">
                  <c:v>-0.689626903860963</c:v>
                </c:pt>
                <c:pt idx="6">
                  <c:v>-0.642215054220522</c:v>
                </c:pt>
                <c:pt idx="7">
                  <c:v>-0.54739135493964</c:v>
                </c:pt>
                <c:pt idx="8">
                  <c:v>-0.515783455179346</c:v>
                </c:pt>
                <c:pt idx="9">
                  <c:v>-0.389351856138169</c:v>
                </c:pt>
                <c:pt idx="10">
                  <c:v>-0.278724206977139</c:v>
                </c:pt>
                <c:pt idx="11">
                  <c:v>-0.136488658055816</c:v>
                </c:pt>
                <c:pt idx="12">
                  <c:v>-0.104880758295522</c:v>
                </c:pt>
                <c:pt idx="13">
                  <c:v>-0.104880758295522</c:v>
                </c:pt>
                <c:pt idx="14">
                  <c:v>0.132178489906685</c:v>
                </c:pt>
                <c:pt idx="15">
                  <c:v>0.21119823930742</c:v>
                </c:pt>
                <c:pt idx="16">
                  <c:v>0.369237738108891</c:v>
                </c:pt>
                <c:pt idx="17">
                  <c:v>0.448257487509626</c:v>
                </c:pt>
                <c:pt idx="18">
                  <c:v>0.622100936191244</c:v>
                </c:pt>
                <c:pt idx="19">
                  <c:v>1.270062881277274</c:v>
                </c:pt>
                <c:pt idx="20">
                  <c:v>1.712573477921393</c:v>
                </c:pt>
                <c:pt idx="21">
                  <c:v>3.13492896713463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06-4778-8929-D4D6448F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14569440"/>
        <c:axId val="-1414567120"/>
      </c:barChart>
      <c:catAx>
        <c:axId val="-14145694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-1414567120"/>
        <c:crosses val="autoZero"/>
        <c:auto val="1"/>
        <c:lblAlgn val="ctr"/>
        <c:lblOffset val="100"/>
        <c:noMultiLvlLbl val="1"/>
      </c:catAx>
      <c:valAx>
        <c:axId val="-1414567120"/>
        <c:scaling>
          <c:orientation val="minMax"/>
          <c:max val="5.0"/>
          <c:min val="-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Height</a:t>
                </a:r>
                <a:r>
                  <a:rPr lang="en-US" baseline="0"/>
                  <a:t> (meters)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17449757878972"/>
              <c:y val="0.41628018298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456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</a:rPr>
              <a:t>Pierce et al. (2010)</a:t>
            </a:r>
            <a:endParaRPr lang="en-US" sz="2000">
              <a:effectLst/>
            </a:endParaRPr>
          </a:p>
          <a:p>
            <a:pPr>
              <a:defRPr sz="2000"/>
            </a:pPr>
            <a:r>
              <a:rPr lang="en-US" sz="2000" b="0" i="0" baseline="0">
                <a:effectLst/>
              </a:rPr>
              <a:t>25 Data Points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38185393170013"/>
          <c:y val="0.00655200655200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709007527905"/>
          <c:y val="0.192519844110395"/>
          <c:w val="0.637702748694875"/>
          <c:h val="0.76178557225801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Throton_Pierce_Graphs_II!$D$3:$D$16</c:f>
              <c:numCache>
                <c:formatCode>General</c:formatCode>
                <c:ptCount val="14"/>
                <c:pt idx="0">
                  <c:v>-0.664867699712731</c:v>
                </c:pt>
                <c:pt idx="1">
                  <c:v>-0.664867699712731</c:v>
                </c:pt>
                <c:pt idx="2">
                  <c:v>-0.66133573755159</c:v>
                </c:pt>
                <c:pt idx="3">
                  <c:v>-0.66133573755159</c:v>
                </c:pt>
                <c:pt idx="4">
                  <c:v>-0.654418978319357</c:v>
                </c:pt>
                <c:pt idx="5">
                  <c:v>-0.380691910830982</c:v>
                </c:pt>
                <c:pt idx="6">
                  <c:v>-0.339485685617678</c:v>
                </c:pt>
                <c:pt idx="7">
                  <c:v>-0.321825874811976</c:v>
                </c:pt>
                <c:pt idx="8">
                  <c:v>-0.25412993339012</c:v>
                </c:pt>
                <c:pt idx="9">
                  <c:v>-0.179075737465888</c:v>
                </c:pt>
                <c:pt idx="10">
                  <c:v>0.0637466611125099</c:v>
                </c:pt>
                <c:pt idx="11">
                  <c:v>0.175695145111654</c:v>
                </c:pt>
                <c:pt idx="12">
                  <c:v>2.271223011825216</c:v>
                </c:pt>
                <c:pt idx="13">
                  <c:v>2.271370176915264</c:v>
                </c:pt>
              </c:numCache>
            </c:numRef>
          </c:xVal>
          <c:yVal>
            <c:numRef>
              <c:f>Throton_Pierce_Graphs_II!$I$3:$I$16</c:f>
              <c:numCache>
                <c:formatCode>General</c:formatCode>
                <c:ptCount val="14"/>
                <c:pt idx="0">
                  <c:v>1.5</c:v>
                </c:pt>
                <c:pt idx="1">
                  <c:v>1.5</c:v>
                </c:pt>
                <c:pt idx="2">
                  <c:v>2.29</c:v>
                </c:pt>
                <c:pt idx="3">
                  <c:v>2.29</c:v>
                </c:pt>
                <c:pt idx="4">
                  <c:v>2.13</c:v>
                </c:pt>
                <c:pt idx="5">
                  <c:v>12.2</c:v>
                </c:pt>
                <c:pt idx="6">
                  <c:v>47.85</c:v>
                </c:pt>
                <c:pt idx="7">
                  <c:v>16.8</c:v>
                </c:pt>
                <c:pt idx="8">
                  <c:v>24.6</c:v>
                </c:pt>
                <c:pt idx="9">
                  <c:v>30.5</c:v>
                </c:pt>
                <c:pt idx="10">
                  <c:v>27.4</c:v>
                </c:pt>
                <c:pt idx="11">
                  <c:v>13.5</c:v>
                </c:pt>
                <c:pt idx="12">
                  <c:v>31.0</c:v>
                </c:pt>
                <c:pt idx="13">
                  <c:v>31.46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D0-4792-9DEA-1FA036123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289984"/>
        <c:axId val="-1412286224"/>
      </c:scatterChart>
      <c:valAx>
        <c:axId val="-1412289984"/>
        <c:scaling>
          <c:orientation val="minMax"/>
          <c:max val="60.0"/>
          <c:min val="-6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Length (</a:t>
                </a:r>
                <a:r>
                  <a:rPr lang="en-US" baseline="0"/>
                  <a:t>meters)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2286224"/>
        <c:crosses val="autoZero"/>
        <c:crossBetween val="midCat"/>
      </c:valAx>
      <c:valAx>
        <c:axId val="-1412286224"/>
        <c:scaling>
          <c:orientation val="minMax"/>
          <c:min val="-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Height (</a:t>
                </a:r>
                <a:r>
                  <a:rPr lang="en-US" baseline="0"/>
                  <a:t>meters)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77778546912405"/>
              <c:y val="0.451947983774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228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</a:rPr>
              <a:t>Pierce et al. (2010)</a:t>
            </a:r>
            <a:endParaRPr lang="en-US" sz="2000">
              <a:effectLst/>
            </a:endParaRPr>
          </a:p>
          <a:p>
            <a:pPr>
              <a:defRPr sz="2000"/>
            </a:pPr>
            <a:r>
              <a:rPr lang="en-US" sz="2000" b="0" i="0" baseline="0">
                <a:effectLst/>
              </a:rPr>
              <a:t>14 Data Points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418019439877708"/>
          <c:y val="0.00404040404040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5676501975715"/>
          <c:y val="0.205717171717172"/>
          <c:w val="0.641378443079231"/>
          <c:h val="0.7700404040404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Throton_Pierce_Graphs_II!$D$3:$D$16</c:f>
              <c:numCache>
                <c:formatCode>General</c:formatCode>
                <c:ptCount val="14"/>
                <c:pt idx="0">
                  <c:v>-0.664867699712731</c:v>
                </c:pt>
                <c:pt idx="1">
                  <c:v>-0.664867699712731</c:v>
                </c:pt>
                <c:pt idx="2">
                  <c:v>-0.66133573755159</c:v>
                </c:pt>
                <c:pt idx="3">
                  <c:v>-0.66133573755159</c:v>
                </c:pt>
                <c:pt idx="4">
                  <c:v>-0.654418978319357</c:v>
                </c:pt>
                <c:pt idx="5">
                  <c:v>-0.380691910830982</c:v>
                </c:pt>
                <c:pt idx="6">
                  <c:v>-0.339485685617678</c:v>
                </c:pt>
                <c:pt idx="7">
                  <c:v>-0.321825874811976</c:v>
                </c:pt>
                <c:pt idx="8">
                  <c:v>-0.25412993339012</c:v>
                </c:pt>
                <c:pt idx="9">
                  <c:v>-0.179075737465888</c:v>
                </c:pt>
                <c:pt idx="10">
                  <c:v>0.0637466611125099</c:v>
                </c:pt>
                <c:pt idx="11">
                  <c:v>0.175695145111654</c:v>
                </c:pt>
                <c:pt idx="12">
                  <c:v>2.271223011825216</c:v>
                </c:pt>
                <c:pt idx="13">
                  <c:v>2.271370176915264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A9F-42B1-BF49-B15FBC20C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0710560"/>
        <c:axId val="-1510627360"/>
      </c:barChart>
      <c:catAx>
        <c:axId val="-15107105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-1510627360"/>
        <c:crosses val="autoZero"/>
        <c:auto val="1"/>
        <c:lblAlgn val="ctr"/>
        <c:lblOffset val="100"/>
        <c:tickMarkSkip val="1"/>
        <c:noMultiLvlLbl val="1"/>
      </c:catAx>
      <c:valAx>
        <c:axId val="-1510627360"/>
        <c:scaling>
          <c:orientation val="minMax"/>
          <c:max val="5.0"/>
          <c:min val="-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Length (</a:t>
                </a:r>
                <a:r>
                  <a:rPr lang="en-US" baseline="0"/>
                  <a:t>meters)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71420034034207"/>
              <c:y val="0.457217211484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071056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MacDonald</a:t>
            </a:r>
            <a:r>
              <a:rPr lang="en-US" sz="2000" baseline="0"/>
              <a:t> and Langridge-Monopolis (1984)</a:t>
            </a:r>
          </a:p>
          <a:p>
            <a:pPr>
              <a:defRPr sz="2000"/>
            </a:pPr>
            <a:r>
              <a:rPr lang="en-US" sz="2000" baseline="0"/>
              <a:t>23 Data Points</a:t>
            </a:r>
          </a:p>
          <a:p>
            <a:pPr>
              <a:defRPr sz="2000"/>
            </a:pP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2498226183266"/>
          <c:y val="0.18837381690925"/>
          <c:w val="0.656432176747137"/>
          <c:h val="0.75868670961584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MacDonald_Graphs!$F$3:$F$25</c:f>
              <c:numCache>
                <c:formatCode>General</c:formatCode>
                <c:ptCount val="23"/>
                <c:pt idx="0">
                  <c:v>-0.211928653831619</c:v>
                </c:pt>
                <c:pt idx="1">
                  <c:v>-0.356915358688761</c:v>
                </c:pt>
                <c:pt idx="2">
                  <c:v>-0.359816454802859</c:v>
                </c:pt>
                <c:pt idx="3">
                  <c:v>-0.321094312772905</c:v>
                </c:pt>
                <c:pt idx="4">
                  <c:v>0.0318723811089963</c:v>
                </c:pt>
                <c:pt idx="5">
                  <c:v>-0.336757507755123</c:v>
                </c:pt>
                <c:pt idx="6">
                  <c:v>-0.254151179435859</c:v>
                </c:pt>
                <c:pt idx="7">
                  <c:v>-0.290925637220198</c:v>
                </c:pt>
                <c:pt idx="8">
                  <c:v>-0.262323281165712</c:v>
                </c:pt>
                <c:pt idx="9">
                  <c:v>-0.154723941722648</c:v>
                </c:pt>
                <c:pt idx="10">
                  <c:v>-0.234401933588714</c:v>
                </c:pt>
                <c:pt idx="11">
                  <c:v>-0.357821099963819</c:v>
                </c:pt>
                <c:pt idx="12">
                  <c:v>-0.359332938783842</c:v>
                </c:pt>
                <c:pt idx="13">
                  <c:v>-0.353850820540066</c:v>
                </c:pt>
                <c:pt idx="14">
                  <c:v>-0.161534026497525</c:v>
                </c:pt>
                <c:pt idx="15">
                  <c:v>-0.362961351951897</c:v>
                </c:pt>
                <c:pt idx="16">
                  <c:v>4.131543415585258</c:v>
                </c:pt>
                <c:pt idx="17">
                  <c:v>-0.363062141206565</c:v>
                </c:pt>
                <c:pt idx="18">
                  <c:v>-0.362726404027164</c:v>
                </c:pt>
                <c:pt idx="19">
                  <c:v>-0.332875759433443</c:v>
                </c:pt>
                <c:pt idx="20">
                  <c:v>-0.363087338520232</c:v>
                </c:pt>
                <c:pt idx="21">
                  <c:v>-0.111139399163431</c:v>
                </c:pt>
                <c:pt idx="22">
                  <c:v>1.74801374437813</c:v>
                </c:pt>
              </c:numCache>
            </c:numRef>
          </c:xVal>
          <c:yVal>
            <c:numRef>
              <c:f>MacDonald_Graphs!$H$3:$H$25</c:f>
              <c:numCache>
                <c:formatCode>General</c:formatCode>
                <c:ptCount val="23"/>
                <c:pt idx="0">
                  <c:v>0.470019281878602</c:v>
                </c:pt>
                <c:pt idx="1">
                  <c:v>-0.445285401871915</c:v>
                </c:pt>
                <c:pt idx="2">
                  <c:v>-0.339851571212045</c:v>
                </c:pt>
                <c:pt idx="3">
                  <c:v>0.099262954283456</c:v>
                </c:pt>
                <c:pt idx="4">
                  <c:v>-0.481202421107694</c:v>
                </c:pt>
                <c:pt idx="5">
                  <c:v>-0.657890983477256</c:v>
                </c:pt>
                <c:pt idx="6">
                  <c:v>-0.526388348533353</c:v>
                </c:pt>
                <c:pt idx="7">
                  <c:v>-1.072674624974325</c:v>
                </c:pt>
                <c:pt idx="8">
                  <c:v>-0.178804291412903</c:v>
                </c:pt>
                <c:pt idx="9">
                  <c:v>0.881327082804467</c:v>
                </c:pt>
                <c:pt idx="10">
                  <c:v>0.273054982843681</c:v>
                </c:pt>
                <c:pt idx="11">
                  <c:v>-0.497423010439982</c:v>
                </c:pt>
                <c:pt idx="12">
                  <c:v>-0.335217117117106</c:v>
                </c:pt>
                <c:pt idx="13">
                  <c:v>0.17457283332622</c:v>
                </c:pt>
                <c:pt idx="14">
                  <c:v>-0.497423010439982</c:v>
                </c:pt>
                <c:pt idx="15">
                  <c:v>-0.83400023908495</c:v>
                </c:pt>
                <c:pt idx="16">
                  <c:v>0.921878556135186</c:v>
                </c:pt>
                <c:pt idx="17">
                  <c:v>-0.816621036228928</c:v>
                </c:pt>
                <c:pt idx="18">
                  <c:v>-0.657890983477256</c:v>
                </c:pt>
                <c:pt idx="19">
                  <c:v>0.614845972345455</c:v>
                </c:pt>
                <c:pt idx="20">
                  <c:v>-1.046026513928424</c:v>
                </c:pt>
                <c:pt idx="21">
                  <c:v>1.619943204185421</c:v>
                </c:pt>
                <c:pt idx="22">
                  <c:v>3.331794685503634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E3-4DF2-A04C-34F7497C9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1365328"/>
        <c:axId val="-1411361568"/>
      </c:scatterChart>
      <c:valAx>
        <c:axId val="-1411365328"/>
        <c:scaling>
          <c:orientation val="minMax"/>
          <c:min val="-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Volume (cubic</a:t>
                </a:r>
                <a:r>
                  <a:rPr lang="en-US" baseline="0"/>
                  <a:t> meters)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1361568"/>
        <c:crosses val="autoZero"/>
        <c:crossBetween val="midCat"/>
      </c:valAx>
      <c:valAx>
        <c:axId val="-1411361568"/>
        <c:scaling>
          <c:orientation val="minMax"/>
          <c:max val="5.0"/>
          <c:min val="-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Height (meters)</a:t>
                </a:r>
              </a:p>
            </c:rich>
          </c:tx>
          <c:layout>
            <c:manualLayout>
              <c:xMode val="edge"/>
              <c:yMode val="edge"/>
              <c:x val="0.171410606139838"/>
              <c:y val="0.445656565656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136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Singh</a:t>
            </a:r>
            <a:r>
              <a:rPr lang="en-US" sz="2000" baseline="0"/>
              <a:t> and Snorrason (1982)</a:t>
            </a:r>
          </a:p>
          <a:p>
            <a:pPr>
              <a:defRPr sz="2000"/>
            </a:pPr>
            <a:r>
              <a:rPr lang="en-US" sz="2000" baseline="0"/>
              <a:t>8 Data Points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1841885149"/>
          <c:y val="0.194320528115804"/>
          <c:w val="0.699226212108102"/>
          <c:h val="0.7826420106577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Sing_Snorr_Data_II!$F$3:$F$10</c:f>
              <c:numCache>
                <c:formatCode>General</c:formatCode>
                <c:ptCount val="8"/>
                <c:pt idx="0">
                  <c:v>-0.739679606524097</c:v>
                </c:pt>
                <c:pt idx="1">
                  <c:v>-0.737636684598832</c:v>
                </c:pt>
                <c:pt idx="2">
                  <c:v>-0.725152161722212</c:v>
                </c:pt>
                <c:pt idx="3">
                  <c:v>-0.678391948766145</c:v>
                </c:pt>
                <c:pt idx="4">
                  <c:v>-0.667496365164731</c:v>
                </c:pt>
                <c:pt idx="5">
                  <c:v>0.756193225419989</c:v>
                </c:pt>
                <c:pt idx="6">
                  <c:v>1.335929069545209</c:v>
                </c:pt>
                <c:pt idx="7">
                  <c:v>1.456234471810818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0E-48B7-8ACF-8FA49B570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11330384"/>
        <c:axId val="-1411327632"/>
      </c:barChart>
      <c:catAx>
        <c:axId val="-14113303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-1411327632"/>
        <c:crosses val="autoZero"/>
        <c:auto val="1"/>
        <c:lblAlgn val="ctr"/>
        <c:lblOffset val="100"/>
        <c:noMultiLvlLbl val="1"/>
      </c:catAx>
      <c:valAx>
        <c:axId val="-1411327632"/>
        <c:scaling>
          <c:orientation val="minMax"/>
          <c:max val="5.0"/>
          <c:min val="-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 Storage</a:t>
                </a:r>
                <a:r>
                  <a:rPr lang="en-US" baseline="0"/>
                  <a:t> (Cubic meters)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133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Singh and Snorrason (1982)</a:t>
            </a:r>
          </a:p>
          <a:p>
            <a:pPr>
              <a:defRPr sz="2000"/>
            </a:pPr>
            <a:r>
              <a:rPr lang="en-US" sz="2000"/>
              <a:t>8 Data Points</a:t>
            </a:r>
          </a:p>
          <a:p>
            <a:pPr>
              <a:defRPr sz="2000"/>
            </a:pP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5420091719304"/>
          <c:y val="0.197530263262547"/>
          <c:w val="0.672557930258718"/>
          <c:h val="0.7590505050505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Sing_Snor_Data_I!$D$3:$D$10</c:f>
              <c:numCache>
                <c:formatCode>General</c:formatCode>
                <c:ptCount val="8"/>
                <c:pt idx="0">
                  <c:v>-1.638531367580021</c:v>
                </c:pt>
                <c:pt idx="1">
                  <c:v>-0.47135833861891</c:v>
                </c:pt>
                <c:pt idx="2">
                  <c:v>-0.202010716550961</c:v>
                </c:pt>
                <c:pt idx="3">
                  <c:v>-0.112228175861645</c:v>
                </c:pt>
                <c:pt idx="4">
                  <c:v>-0.112228175861645</c:v>
                </c:pt>
                <c:pt idx="5">
                  <c:v>-0.0224456351723288</c:v>
                </c:pt>
                <c:pt idx="6">
                  <c:v>0.665887176779096</c:v>
                </c:pt>
                <c:pt idx="7">
                  <c:v>1.892915232866418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70-4A84-AAC2-A0042640B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11296224"/>
        <c:axId val="-1411293472"/>
      </c:barChart>
      <c:catAx>
        <c:axId val="-141129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-1411293472"/>
        <c:crosses val="autoZero"/>
        <c:auto val="1"/>
        <c:lblAlgn val="ctr"/>
        <c:lblOffset val="100"/>
        <c:tickMarkSkip val="1"/>
        <c:noMultiLvlLbl val="1"/>
      </c:catAx>
      <c:valAx>
        <c:axId val="-1411293472"/>
        <c:scaling>
          <c:orientation val="minMax"/>
          <c:max val="5.0"/>
          <c:min val="-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Height (Feet)</a:t>
                </a:r>
              </a:p>
            </c:rich>
          </c:tx>
          <c:layout>
            <c:manualLayout>
              <c:xMode val="edge"/>
              <c:yMode val="edge"/>
              <c:x val="0.149442012056185"/>
              <c:y val="0.460429173626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129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Froehlich</a:t>
            </a:r>
            <a:r>
              <a:rPr lang="en-US" sz="2000" baseline="0"/>
              <a:t> (1995)</a:t>
            </a:r>
          </a:p>
          <a:p>
            <a:pPr>
              <a:defRPr sz="2000"/>
            </a:pPr>
            <a:r>
              <a:rPr lang="en-US" sz="2000" baseline="0"/>
              <a:t>22 Data Points</a:t>
            </a:r>
          </a:p>
        </c:rich>
      </c:tx>
      <c:layout>
        <c:manualLayout>
          <c:xMode val="edge"/>
          <c:yMode val="edge"/>
          <c:x val="0.411497332064261"/>
          <c:y val="0.00606060606060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63742032246"/>
          <c:y val="0.19359595959596"/>
          <c:w val="0.668153788468749"/>
          <c:h val="0.75346456692913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'Froehlich Graph'!$J$3:$J$24</c:f>
              <c:numCache>
                <c:formatCode>General</c:formatCode>
                <c:ptCount val="22"/>
                <c:pt idx="0">
                  <c:v>-0.19735991373767</c:v>
                </c:pt>
                <c:pt idx="1">
                  <c:v>-0.338733757148284</c:v>
                </c:pt>
                <c:pt idx="2">
                  <c:v>-0.328972387969627</c:v>
                </c:pt>
                <c:pt idx="3">
                  <c:v>-0.303805320495403</c:v>
                </c:pt>
                <c:pt idx="4">
                  <c:v>-0.339796219099702</c:v>
                </c:pt>
                <c:pt idx="5">
                  <c:v>-0.319078211047043</c:v>
                </c:pt>
                <c:pt idx="6">
                  <c:v>-0.238530314355134</c:v>
                </c:pt>
                <c:pt idx="7">
                  <c:v>-0.246498778990772</c:v>
                </c:pt>
                <c:pt idx="8">
                  <c:v>-0.141580661288203</c:v>
                </c:pt>
                <c:pt idx="9">
                  <c:v>-0.343714047545558</c:v>
                </c:pt>
                <c:pt idx="10">
                  <c:v>-0.339616928645401</c:v>
                </c:pt>
                <c:pt idx="11">
                  <c:v>-0.341091094602994</c:v>
                </c:pt>
                <c:pt idx="12">
                  <c:v>-0.344162273681313</c:v>
                </c:pt>
                <c:pt idx="13">
                  <c:v>-0.33574558290992</c:v>
                </c:pt>
                <c:pt idx="14">
                  <c:v>-0.297762568146711</c:v>
                </c:pt>
                <c:pt idx="15">
                  <c:v>-0.148221048484568</c:v>
                </c:pt>
                <c:pt idx="16">
                  <c:v>4.037879040104024</c:v>
                </c:pt>
                <c:pt idx="17">
                  <c:v>-0.321269538821844</c:v>
                </c:pt>
                <c:pt idx="18">
                  <c:v>-0.340679390596819</c:v>
                </c:pt>
                <c:pt idx="19">
                  <c:v>-0.14025258384893</c:v>
                </c:pt>
                <c:pt idx="20">
                  <c:v>-0.34475194006435</c:v>
                </c:pt>
                <c:pt idx="21">
                  <c:v>1.713743521376221</c:v>
                </c:pt>
              </c:numCache>
            </c:numRef>
          </c:xVal>
          <c:yVal>
            <c:numRef>
              <c:f>'Froehlich Graph'!$L$3:$L$24</c:f>
              <c:numCache>
                <c:formatCode>General</c:formatCode>
                <c:ptCount val="22"/>
                <c:pt idx="0">
                  <c:v>0.668033702523832</c:v>
                </c:pt>
                <c:pt idx="1">
                  <c:v>-0.281888633321061</c:v>
                </c:pt>
                <c:pt idx="2">
                  <c:v>-0.584901834122216</c:v>
                </c:pt>
                <c:pt idx="3">
                  <c:v>0.283255034839825</c:v>
                </c:pt>
                <c:pt idx="4">
                  <c:v>-0.402131966972313</c:v>
                </c:pt>
                <c:pt idx="5">
                  <c:v>-0.502535150571109</c:v>
                </c:pt>
                <c:pt idx="6">
                  <c:v>-0.366058966876937</c:v>
                </c:pt>
                <c:pt idx="7">
                  <c:v>-0.00532896592318035</c:v>
                </c:pt>
                <c:pt idx="8">
                  <c:v>1.094897536985778</c:v>
                </c:pt>
                <c:pt idx="9">
                  <c:v>-0.786309417988064</c:v>
                </c:pt>
                <c:pt idx="10">
                  <c:v>-0.335998133464124</c:v>
                </c:pt>
                <c:pt idx="11">
                  <c:v>-0.167657466352371</c:v>
                </c:pt>
                <c:pt idx="12">
                  <c:v>-0.813965384727852</c:v>
                </c:pt>
                <c:pt idx="13">
                  <c:v>0.361413201713139</c:v>
                </c:pt>
                <c:pt idx="14">
                  <c:v>-0.667268517673324</c:v>
                </c:pt>
                <c:pt idx="15">
                  <c:v>-0.335998133464124</c:v>
                </c:pt>
                <c:pt idx="16">
                  <c:v>1.136982703763716</c:v>
                </c:pt>
                <c:pt idx="17">
                  <c:v>-0.914368568326648</c:v>
                </c:pt>
                <c:pt idx="18">
                  <c:v>-0.101523632844182</c:v>
                </c:pt>
                <c:pt idx="19">
                  <c:v>-0.011341132605743</c:v>
                </c:pt>
                <c:pt idx="20">
                  <c:v>-0.905350318302804</c:v>
                </c:pt>
                <c:pt idx="21">
                  <c:v>3.638044043709764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AD-46F9-9966-2F157917C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1259056"/>
        <c:axId val="-1411255296"/>
      </c:scatterChart>
      <c:valAx>
        <c:axId val="-1411259056"/>
        <c:scaling>
          <c:orientation val="minMax"/>
          <c:min val="-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Height</a:t>
                </a:r>
                <a:r>
                  <a:rPr lang="en-US" baseline="0"/>
                  <a:t> (Meters)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1255296"/>
        <c:crosses val="autoZero"/>
        <c:crossBetween val="midCat"/>
      </c:valAx>
      <c:valAx>
        <c:axId val="-1411255296"/>
        <c:scaling>
          <c:orientation val="minMax"/>
          <c:min val="-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Voulme (</a:t>
                </a:r>
                <a:r>
                  <a:rPr lang="en-US" baseline="0"/>
                  <a:t>cubic meters)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67032967032967"/>
              <c:y val="0.474944404676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125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 Pierce et al. (2010)</a:t>
            </a:r>
          </a:p>
          <a:p>
            <a:pPr>
              <a:defRPr sz="2000"/>
            </a:pPr>
            <a:r>
              <a:rPr lang="en-US" sz="2000"/>
              <a:t>25</a:t>
            </a:r>
            <a:r>
              <a:rPr lang="en-US" sz="2000" baseline="0"/>
              <a:t> Data Points</a:t>
            </a:r>
          </a:p>
          <a:p>
            <a:pPr>
              <a:defRPr sz="2000"/>
            </a:pP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3707017392057"/>
          <c:y val="0.194434422969856"/>
          <c:w val="0.646175766490727"/>
          <c:h val="0.7546463055754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Thorton_Pierce_Graphs_I!$D$3:$D$27</c:f>
              <c:numCache>
                <c:formatCode>General</c:formatCode>
                <c:ptCount val="25"/>
                <c:pt idx="0">
                  <c:v>0.447949508790025</c:v>
                </c:pt>
                <c:pt idx="1">
                  <c:v>0.000369057565045274</c:v>
                </c:pt>
                <c:pt idx="2">
                  <c:v>0.518620106351863</c:v>
                </c:pt>
                <c:pt idx="3">
                  <c:v>1.343110411239983</c:v>
                </c:pt>
                <c:pt idx="4">
                  <c:v>-0.980578098036367</c:v>
                </c:pt>
                <c:pt idx="5">
                  <c:v>-0.239125745283409</c:v>
                </c:pt>
                <c:pt idx="6">
                  <c:v>-0.564995722929665</c:v>
                </c:pt>
                <c:pt idx="7">
                  <c:v>-0.496288197522322</c:v>
                </c:pt>
                <c:pt idx="8">
                  <c:v>-0.437396032887456</c:v>
                </c:pt>
                <c:pt idx="9">
                  <c:v>-0.290165621300292</c:v>
                </c:pt>
                <c:pt idx="10">
                  <c:v>0.856268516925093</c:v>
                </c:pt>
                <c:pt idx="11">
                  <c:v>-0.816268958705092</c:v>
                </c:pt>
                <c:pt idx="12">
                  <c:v>0.0867442323628482</c:v>
                </c:pt>
                <c:pt idx="13">
                  <c:v>-0.788785948542155</c:v>
                </c:pt>
                <c:pt idx="14">
                  <c:v>-0.331390136544698</c:v>
                </c:pt>
                <c:pt idx="15">
                  <c:v>-0.61996174325554</c:v>
                </c:pt>
                <c:pt idx="16">
                  <c:v>-0.3745777239436</c:v>
                </c:pt>
                <c:pt idx="17">
                  <c:v>-0.890865700575922</c:v>
                </c:pt>
                <c:pt idx="18">
                  <c:v>0.0690765829723886</c:v>
                </c:pt>
                <c:pt idx="19">
                  <c:v>-0.665112402808937</c:v>
                </c:pt>
                <c:pt idx="20">
                  <c:v>0.989757423430789</c:v>
                </c:pt>
                <c:pt idx="21">
                  <c:v>-0.912459494275373</c:v>
                </c:pt>
                <c:pt idx="22">
                  <c:v>-0.0585231070698204</c:v>
                </c:pt>
                <c:pt idx="23">
                  <c:v>0.416540354318096</c:v>
                </c:pt>
                <c:pt idx="24">
                  <c:v>3.738058439724521</c:v>
                </c:pt>
              </c:numCache>
            </c:numRef>
          </c:xVal>
          <c:yVal>
            <c:numRef>
              <c:f>Thorton_Pierce_Graphs_I!$H$3:$H$27</c:f>
              <c:numCache>
                <c:formatCode>General</c:formatCode>
                <c:ptCount val="25"/>
                <c:pt idx="0">
                  <c:v>-0.173012645674686</c:v>
                </c:pt>
                <c:pt idx="1">
                  <c:v>-0.323090792450751</c:v>
                </c:pt>
                <c:pt idx="2">
                  <c:v>-0.3290758449924</c:v>
                </c:pt>
                <c:pt idx="3">
                  <c:v>-0.326052037959163</c:v>
                </c:pt>
                <c:pt idx="4">
                  <c:v>-0.312872410062571</c:v>
                </c:pt>
                <c:pt idx="5">
                  <c:v>-0.300012541070643</c:v>
                </c:pt>
                <c:pt idx="6">
                  <c:v>-0.324189094775467</c:v>
                </c:pt>
                <c:pt idx="7">
                  <c:v>-0.302515002063667</c:v>
                </c:pt>
                <c:pt idx="8">
                  <c:v>-0.183439566478951</c:v>
                </c:pt>
                <c:pt idx="9">
                  <c:v>-0.22653750580325</c:v>
                </c:pt>
                <c:pt idx="10">
                  <c:v>-0.11670727333165</c:v>
                </c:pt>
                <c:pt idx="11">
                  <c:v>-0.328304252852884</c:v>
                </c:pt>
                <c:pt idx="12">
                  <c:v>-0.198037255604924</c:v>
                </c:pt>
                <c:pt idx="13">
                  <c:v>-0.325906061067903</c:v>
                </c:pt>
                <c:pt idx="14">
                  <c:v>-0.275544033583299</c:v>
                </c:pt>
                <c:pt idx="15">
                  <c:v>-0.318363921686151</c:v>
                </c:pt>
                <c:pt idx="16">
                  <c:v>-0.326740214732244</c:v>
                </c:pt>
                <c:pt idx="17">
                  <c:v>-0.323869335870803</c:v>
                </c:pt>
                <c:pt idx="18">
                  <c:v>-0.317390742411086</c:v>
                </c:pt>
                <c:pt idx="19">
                  <c:v>-0.280201391542538</c:v>
                </c:pt>
                <c:pt idx="20">
                  <c:v>4.188915890776502</c:v>
                </c:pt>
                <c:pt idx="21">
                  <c:v>-0.304808924640605</c:v>
                </c:pt>
                <c:pt idx="22">
                  <c:v>-0.115317017224415</c:v>
                </c:pt>
                <c:pt idx="23">
                  <c:v>-0.302167438036858</c:v>
                </c:pt>
                <c:pt idx="24">
                  <c:v>2.145239413140408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54-484E-99D9-BE7AB6532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1222944"/>
        <c:axId val="-1411219184"/>
      </c:scatterChart>
      <c:valAx>
        <c:axId val="-1411222944"/>
        <c:scaling>
          <c:orientation val="minMax"/>
          <c:min val="-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Width (</a:t>
                </a:r>
                <a:r>
                  <a:rPr lang="en-US" baseline="0"/>
                  <a:t>meters)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1219184"/>
        <c:crosses val="autoZero"/>
        <c:crossBetween val="midCat"/>
      </c:valAx>
      <c:valAx>
        <c:axId val="-1411219184"/>
        <c:scaling>
          <c:orientation val="minMax"/>
          <c:min val="-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Volume</a:t>
                </a:r>
                <a:r>
                  <a:rPr lang="en-US" baseline="0"/>
                  <a:t> (cubic meters)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122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</a:rPr>
              <a:t>Pierce et al. (2010)</a:t>
            </a:r>
            <a:endParaRPr lang="en-US" sz="2000">
              <a:effectLst/>
            </a:endParaRPr>
          </a:p>
          <a:p>
            <a:pPr>
              <a:defRPr sz="2000"/>
            </a:pPr>
            <a:r>
              <a:rPr lang="en-US" sz="2000" b="0" i="0" baseline="0">
                <a:effectLst/>
              </a:rPr>
              <a:t>25 Data Points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403635430186611"/>
          <c:y val="0.00404040404040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776614461654"/>
          <c:y val="0.19359595959596"/>
          <c:w val="0.666688587003548"/>
          <c:h val="0.753464566929134"/>
        </c:manualLayout>
      </c:layout>
      <c:scatterChart>
        <c:scatterStyle val="lineMarker"/>
        <c:varyColors val="0"/>
        <c:ser>
          <c:idx val="0"/>
          <c:order val="0"/>
          <c:tx>
            <c:strRef>
              <c:f>Thorton_Pierce_Graphs_I!$J$3:$J$27</c:f>
              <c:strCache>
                <c:ptCount val="25"/>
                <c:pt idx="0">
                  <c:v>0.655068605</c:v>
                </c:pt>
                <c:pt idx="1">
                  <c:v>-0.350379613</c:v>
                </c:pt>
                <c:pt idx="2">
                  <c:v>-0.681286622</c:v>
                </c:pt>
                <c:pt idx="3">
                  <c:v>-0.23456216</c:v>
                </c:pt>
                <c:pt idx="4">
                  <c:v>-0.671104868</c:v>
                </c:pt>
                <c:pt idx="5">
                  <c:v>0.247798441</c:v>
                </c:pt>
                <c:pt idx="6">
                  <c:v>-0.47765154</c:v>
                </c:pt>
                <c:pt idx="7">
                  <c:v>-0.583923598</c:v>
                </c:pt>
                <c:pt idx="8">
                  <c:v>-0.439469962</c:v>
                </c:pt>
                <c:pt idx="9">
                  <c:v>-0.057654183</c:v>
                </c:pt>
                <c:pt idx="10">
                  <c:v>1.106883944</c:v>
                </c:pt>
                <c:pt idx="11">
                  <c:v>-0.884285345</c:v>
                </c:pt>
                <c:pt idx="12">
                  <c:v>0.43870633</c:v>
                </c:pt>
                <c:pt idx="13">
                  <c:v>-0.40765198</c:v>
                </c:pt>
                <c:pt idx="14">
                  <c:v>-0.254925669</c:v>
                </c:pt>
                <c:pt idx="15">
                  <c:v>-0.729013594</c:v>
                </c:pt>
                <c:pt idx="16">
                  <c:v>-0.229471283</c:v>
                </c:pt>
                <c:pt idx="17">
                  <c:v>-0.699741051</c:v>
                </c:pt>
                <c:pt idx="18">
                  <c:v>0.330525193</c:v>
                </c:pt>
                <c:pt idx="19">
                  <c:v>-0.758286137</c:v>
                </c:pt>
                <c:pt idx="20">
                  <c:v>1.151429118</c:v>
                </c:pt>
                <c:pt idx="21">
                  <c:v>-1.019829946</c:v>
                </c:pt>
                <c:pt idx="22">
                  <c:v>-0.064017779</c:v>
                </c:pt>
                <c:pt idx="23">
                  <c:v>0.814158513</c:v>
                </c:pt>
                <c:pt idx="24">
                  <c:v>3.798685187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Thorton_Pierce_Graphs_I!$J$3:$J$27</c:f>
              <c:numCache>
                <c:formatCode>General</c:formatCode>
                <c:ptCount val="25"/>
                <c:pt idx="0">
                  <c:v>0.655068605135666</c:v>
                </c:pt>
                <c:pt idx="1">
                  <c:v>-0.350379613355059</c:v>
                </c:pt>
                <c:pt idx="2">
                  <c:v>-0.681286621972259</c:v>
                </c:pt>
                <c:pt idx="3">
                  <c:v>-0.234562160339039</c:v>
                </c:pt>
                <c:pt idx="4">
                  <c:v>-0.671104867860961</c:v>
                </c:pt>
                <c:pt idx="5">
                  <c:v>0.247798440683727</c:v>
                </c:pt>
                <c:pt idx="6">
                  <c:v>-0.47765153974629</c:v>
                </c:pt>
                <c:pt idx="7">
                  <c:v>-0.583923598282968</c:v>
                </c:pt>
                <c:pt idx="8">
                  <c:v>-0.439469961828921</c:v>
                </c:pt>
                <c:pt idx="9">
                  <c:v>-0.0576541826552276</c:v>
                </c:pt>
                <c:pt idx="10">
                  <c:v>1.106883943824536</c:v>
                </c:pt>
                <c:pt idx="11">
                  <c:v>-0.884285344566273</c:v>
                </c:pt>
                <c:pt idx="12">
                  <c:v>0.438706330270573</c:v>
                </c:pt>
                <c:pt idx="13">
                  <c:v>-0.407651980231113</c:v>
                </c:pt>
                <c:pt idx="14">
                  <c:v>-0.254925668561636</c:v>
                </c:pt>
                <c:pt idx="15">
                  <c:v>-0.729013594368971</c:v>
                </c:pt>
                <c:pt idx="16">
                  <c:v>-0.229471283283389</c:v>
                </c:pt>
                <c:pt idx="17">
                  <c:v>-0.699741051298988</c:v>
                </c:pt>
                <c:pt idx="18">
                  <c:v>0.330525192838027</c:v>
                </c:pt>
                <c:pt idx="19">
                  <c:v>-0.758286137438954</c:v>
                </c:pt>
                <c:pt idx="20">
                  <c:v>1.151429118061467</c:v>
                </c:pt>
                <c:pt idx="21">
                  <c:v>-1.019829946172934</c:v>
                </c:pt>
                <c:pt idx="22">
                  <c:v>-0.0640177789747892</c:v>
                </c:pt>
                <c:pt idx="23">
                  <c:v>0.814158513124705</c:v>
                </c:pt>
                <c:pt idx="24">
                  <c:v>3.798685186999072</c:v>
                </c:pt>
              </c:numCache>
            </c:numRef>
          </c:xVal>
          <c:yVal>
            <c:numRef>
              <c:f>Thorton_Pierce_Graphs_I!$D$3:$D$27</c:f>
              <c:numCache>
                <c:formatCode>General</c:formatCode>
                <c:ptCount val="25"/>
                <c:pt idx="0">
                  <c:v>0.447949508790025</c:v>
                </c:pt>
                <c:pt idx="1">
                  <c:v>0.000369057565045274</c:v>
                </c:pt>
                <c:pt idx="2">
                  <c:v>0.518620106351863</c:v>
                </c:pt>
                <c:pt idx="3">
                  <c:v>1.343110411239983</c:v>
                </c:pt>
                <c:pt idx="4">
                  <c:v>-0.980578098036367</c:v>
                </c:pt>
                <c:pt idx="5">
                  <c:v>-0.239125745283409</c:v>
                </c:pt>
                <c:pt idx="6">
                  <c:v>-0.564995722929665</c:v>
                </c:pt>
                <c:pt idx="7">
                  <c:v>-0.496288197522322</c:v>
                </c:pt>
                <c:pt idx="8">
                  <c:v>-0.437396032887456</c:v>
                </c:pt>
                <c:pt idx="9">
                  <c:v>-0.290165621300292</c:v>
                </c:pt>
                <c:pt idx="10">
                  <c:v>0.856268516925093</c:v>
                </c:pt>
                <c:pt idx="11">
                  <c:v>-0.816268958705092</c:v>
                </c:pt>
                <c:pt idx="12">
                  <c:v>0.0867442323628482</c:v>
                </c:pt>
                <c:pt idx="13">
                  <c:v>-0.788785948542155</c:v>
                </c:pt>
                <c:pt idx="14">
                  <c:v>-0.331390136544698</c:v>
                </c:pt>
                <c:pt idx="15">
                  <c:v>-0.61996174325554</c:v>
                </c:pt>
                <c:pt idx="16">
                  <c:v>-0.3745777239436</c:v>
                </c:pt>
                <c:pt idx="17">
                  <c:v>-0.890865700575922</c:v>
                </c:pt>
                <c:pt idx="18">
                  <c:v>0.0690765829723886</c:v>
                </c:pt>
                <c:pt idx="19">
                  <c:v>-0.665112402808937</c:v>
                </c:pt>
                <c:pt idx="20">
                  <c:v>0.989757423430789</c:v>
                </c:pt>
                <c:pt idx="21">
                  <c:v>-0.912459494275373</c:v>
                </c:pt>
                <c:pt idx="22">
                  <c:v>-0.0585231070698204</c:v>
                </c:pt>
                <c:pt idx="23">
                  <c:v>0.416540354318096</c:v>
                </c:pt>
                <c:pt idx="24">
                  <c:v>3.738058439724521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00-48EE-A3E0-FE3060E61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1192096"/>
        <c:axId val="-1411188064"/>
      </c:scatterChart>
      <c:valAx>
        <c:axId val="-1411192096"/>
        <c:scaling>
          <c:orientation val="minMax"/>
          <c:min val="-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Height (meters)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1188064"/>
        <c:crosses val="autoZero"/>
        <c:crossBetween val="midCat"/>
      </c:valAx>
      <c:valAx>
        <c:axId val="-1411188064"/>
        <c:scaling>
          <c:orientation val="minMax"/>
          <c:min val="-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Width</a:t>
                </a:r>
                <a:r>
                  <a:rPr lang="en-US" baseline="0"/>
                  <a:t> (meters)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47985347985348"/>
              <c:y val="0.4930656167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119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</a:rPr>
              <a:t>Pierce et al. (2010)</a:t>
            </a:r>
            <a:endParaRPr lang="en-US" sz="2000">
              <a:effectLst/>
            </a:endParaRPr>
          </a:p>
          <a:p>
            <a:pPr>
              <a:defRPr sz="2000"/>
            </a:pPr>
            <a:r>
              <a:rPr lang="en-US" sz="2000" b="0" i="0" baseline="0">
                <a:effectLst/>
              </a:rPr>
              <a:t>25 Data Points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37535808023997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798592483632"/>
          <c:y val="0.185515151515152"/>
          <c:w val="0.644102564102564"/>
          <c:h val="0.76154537500994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Throton_Pierce_Graphs_II!$D$3:$D$16</c:f>
              <c:numCache>
                <c:formatCode>General</c:formatCode>
                <c:ptCount val="14"/>
                <c:pt idx="0">
                  <c:v>-0.664867699712731</c:v>
                </c:pt>
                <c:pt idx="1">
                  <c:v>-0.664867699712731</c:v>
                </c:pt>
                <c:pt idx="2">
                  <c:v>-0.66133573755159</c:v>
                </c:pt>
                <c:pt idx="3">
                  <c:v>-0.66133573755159</c:v>
                </c:pt>
                <c:pt idx="4">
                  <c:v>-0.654418978319357</c:v>
                </c:pt>
                <c:pt idx="5">
                  <c:v>-0.380691910830982</c:v>
                </c:pt>
                <c:pt idx="6">
                  <c:v>-0.339485685617678</c:v>
                </c:pt>
                <c:pt idx="7">
                  <c:v>-0.321825874811976</c:v>
                </c:pt>
                <c:pt idx="8">
                  <c:v>-0.25412993339012</c:v>
                </c:pt>
                <c:pt idx="9">
                  <c:v>-0.179075737465888</c:v>
                </c:pt>
                <c:pt idx="10">
                  <c:v>0.0637466611125099</c:v>
                </c:pt>
                <c:pt idx="11">
                  <c:v>0.175695145111654</c:v>
                </c:pt>
                <c:pt idx="12">
                  <c:v>2.271223011825216</c:v>
                </c:pt>
                <c:pt idx="13">
                  <c:v>2.271370176915264</c:v>
                </c:pt>
              </c:numCache>
            </c:numRef>
          </c:xVal>
          <c:yVal>
            <c:numRef>
              <c:f>Throton_Pierce_Graphs_II!$H$3:$H$16</c:f>
              <c:numCache>
                <c:formatCode>General</c:formatCode>
                <c:ptCount val="14"/>
                <c:pt idx="0">
                  <c:v>-0.365499636361483</c:v>
                </c:pt>
                <c:pt idx="1">
                  <c:v>-0.365499014909608</c:v>
                </c:pt>
                <c:pt idx="2">
                  <c:v>-0.365500817120047</c:v>
                </c:pt>
                <c:pt idx="3">
                  <c:v>-0.365500817120047</c:v>
                </c:pt>
                <c:pt idx="4">
                  <c:v>-0.365501625007485</c:v>
                </c:pt>
                <c:pt idx="5">
                  <c:v>-0.359876056193513</c:v>
                </c:pt>
                <c:pt idx="6">
                  <c:v>-0.13559407427038</c:v>
                </c:pt>
                <c:pt idx="7">
                  <c:v>-0.273556390665325</c:v>
                </c:pt>
                <c:pt idx="8">
                  <c:v>-0.248076863763556</c:v>
                </c:pt>
                <c:pt idx="9">
                  <c:v>-0.337938804982965</c:v>
                </c:pt>
                <c:pt idx="10">
                  <c:v>0.361567426251941</c:v>
                </c:pt>
                <c:pt idx="11">
                  <c:v>-0.256777190022696</c:v>
                </c:pt>
                <c:pt idx="12">
                  <c:v>3.409788876329427</c:v>
                </c:pt>
                <c:pt idx="13">
                  <c:v>-0.332035012164263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9F-489E-9891-6E04E6D34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1164336"/>
        <c:axId val="-1411160576"/>
      </c:scatterChart>
      <c:valAx>
        <c:axId val="-1411164336"/>
        <c:scaling>
          <c:orientation val="minMax"/>
          <c:max val="5.0"/>
          <c:min val="-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Length (</a:t>
                </a:r>
                <a:r>
                  <a:rPr lang="en-US" baseline="0"/>
                  <a:t>meters)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9216174901214"/>
              <c:y val="0.959181738646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1160576"/>
        <c:crosses val="autoZero"/>
        <c:crossBetween val="midCat"/>
      </c:valAx>
      <c:valAx>
        <c:axId val="-1411160576"/>
        <c:scaling>
          <c:orientation val="minMax"/>
          <c:max val="5.0"/>
          <c:min val="-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Volume (</a:t>
                </a:r>
                <a:r>
                  <a:rPr lang="en-US" baseline="0"/>
                  <a:t>cubic meters)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31868131868132"/>
              <c:y val="0.467873697605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11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 </a:t>
            </a:r>
            <a:r>
              <a:rPr lang="en-US" sz="2000" b="0" i="0" baseline="0">
                <a:effectLst/>
              </a:rPr>
              <a:t>Pierce et al. (2010)</a:t>
            </a:r>
            <a:endParaRPr lang="en-US" sz="2000">
              <a:effectLst/>
            </a:endParaRPr>
          </a:p>
          <a:p>
            <a:pPr>
              <a:defRPr sz="2000"/>
            </a:pPr>
            <a:r>
              <a:rPr lang="en-US" sz="2000" b="0" i="0" baseline="0">
                <a:effectLst/>
              </a:rPr>
              <a:t>25 Data Points</a:t>
            </a:r>
            <a:endParaRPr lang="en-US" sz="2000">
              <a:effectLst/>
            </a:endParaRPr>
          </a:p>
          <a:p>
            <a:pPr>
              <a:defRPr sz="2000"/>
            </a:pP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824233509273"/>
          <c:y val="0.18837381690925"/>
          <c:w val="0.602219722534683"/>
          <c:h val="0.76272711365624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Throton_Pierce_Graphs_II!$H$3:$H$16</c:f>
              <c:numCache>
                <c:formatCode>General</c:formatCode>
                <c:ptCount val="14"/>
                <c:pt idx="0">
                  <c:v>-0.365499636361483</c:v>
                </c:pt>
                <c:pt idx="1">
                  <c:v>-0.365499014909608</c:v>
                </c:pt>
                <c:pt idx="2">
                  <c:v>-0.365500817120047</c:v>
                </c:pt>
                <c:pt idx="3">
                  <c:v>-0.365500817120047</c:v>
                </c:pt>
                <c:pt idx="4">
                  <c:v>-0.365501625007485</c:v>
                </c:pt>
                <c:pt idx="5">
                  <c:v>-0.359876056193513</c:v>
                </c:pt>
                <c:pt idx="6">
                  <c:v>-0.13559407427038</c:v>
                </c:pt>
                <c:pt idx="7">
                  <c:v>-0.273556390665325</c:v>
                </c:pt>
                <c:pt idx="8">
                  <c:v>-0.248076863763556</c:v>
                </c:pt>
                <c:pt idx="9">
                  <c:v>-0.337938804982965</c:v>
                </c:pt>
                <c:pt idx="10">
                  <c:v>0.361567426251941</c:v>
                </c:pt>
                <c:pt idx="11">
                  <c:v>-0.256777190022696</c:v>
                </c:pt>
                <c:pt idx="12">
                  <c:v>3.409788876329427</c:v>
                </c:pt>
                <c:pt idx="13">
                  <c:v>-0.332035012164263</c:v>
                </c:pt>
              </c:numCache>
            </c:numRef>
          </c:xVal>
          <c:yVal>
            <c:numRef>
              <c:f>Throton_Pierce_Graphs_II!$J$3:$J$17</c:f>
              <c:numCache>
                <c:formatCode>General</c:formatCode>
                <c:ptCount val="15"/>
                <c:pt idx="0">
                  <c:v>-1.076713816421943</c:v>
                </c:pt>
                <c:pt idx="1">
                  <c:v>-1.076713816421943</c:v>
                </c:pt>
                <c:pt idx="2">
                  <c:v>-1.02355581798597</c:v>
                </c:pt>
                <c:pt idx="3">
                  <c:v>-1.02355581798597</c:v>
                </c:pt>
                <c:pt idx="4">
                  <c:v>-1.034321994884395</c:v>
                </c:pt>
                <c:pt idx="5">
                  <c:v>-0.356725736339776</c:v>
                </c:pt>
                <c:pt idx="6">
                  <c:v>2.042113053840529</c:v>
                </c:pt>
                <c:pt idx="7">
                  <c:v>-0.0471981505100591</c:v>
                </c:pt>
                <c:pt idx="8">
                  <c:v>0.477652973288156</c:v>
                </c:pt>
                <c:pt idx="9">
                  <c:v>0.874655746417576</c:v>
                </c:pt>
                <c:pt idx="10">
                  <c:v>0.666061069010592</c:v>
                </c:pt>
                <c:pt idx="11">
                  <c:v>-0.269250549040073</c:v>
                </c:pt>
                <c:pt idx="12">
                  <c:v>0.908300049225153</c:v>
                </c:pt>
                <c:pt idx="13">
                  <c:v>0.939252807808125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C9-4C2C-8A9D-BC714EB83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323056"/>
        <c:axId val="-1412319984"/>
      </c:scatterChart>
      <c:valAx>
        <c:axId val="-1412323056"/>
        <c:scaling>
          <c:orientation val="minMax"/>
          <c:max val="5.0"/>
          <c:min val="-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Volume (</a:t>
                </a:r>
                <a:r>
                  <a:rPr lang="en-US" baseline="0"/>
                  <a:t>cubic meters)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2319984"/>
        <c:crosses val="autoZero"/>
        <c:crossBetween val="midCat"/>
      </c:valAx>
      <c:valAx>
        <c:axId val="-1412319984"/>
        <c:scaling>
          <c:orientation val="minMax"/>
          <c:max val="5.0"/>
          <c:min val="-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Height (meters)</a:t>
                </a:r>
              </a:p>
            </c:rich>
          </c:tx>
          <c:layout>
            <c:manualLayout>
              <c:xMode val="edge"/>
              <c:yMode val="edge"/>
              <c:x val="0.177289377289377"/>
              <c:y val="0.468474667939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232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64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6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6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6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6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64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64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64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w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wmf"/><Relationship Id="rId2" Type="http://schemas.openxmlformats.org/officeDocument/2006/relationships/image" Target="../media/image10.w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Relationship Id="rId2" Type="http://schemas.openxmlformats.org/officeDocument/2006/relationships/image" Target="../media/image3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1879482-53AF-446A-9069-8A42334C3D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0.41711</cdr:x>
      <cdr:y>0.10367</cdr:y>
    </cdr:from>
    <cdr:to>
      <cdr:x>0.62406</cdr:x>
      <cdr:y>0.16265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xmlns="" id="{376CE978-DEE0-4D0A-B950-7A596635A9D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615396" y="651733"/>
          <a:ext cx="1793801" cy="370741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5427" cy="62803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CF3C61A-3C2A-4814-BF6D-2773F11317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0.37232</cdr:x>
      <cdr:y>0.10985</cdr:y>
    </cdr:from>
    <cdr:to>
      <cdr:x>0.6391</cdr:x>
      <cdr:y>0.1563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xmlns="" id="{24A3F29C-C7CC-4CB3-AAD2-2FDCD25CB9C3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227215" y="690556"/>
          <a:ext cx="2312326" cy="292024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5427" cy="62803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DAE0F6D-294B-47DD-88B6-C5FF6CE8E1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0.37918</cdr:x>
      <cdr:y>0.10449</cdr:y>
    </cdr:from>
    <cdr:to>
      <cdr:x>0.68248</cdr:x>
      <cdr:y>0.16294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xmlns="" id="{C00087D7-5A6D-436F-AED5-A799938E6EF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286603" y="656869"/>
          <a:ext cx="2628923" cy="36747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5427" cy="62803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338B158-003E-45B5-9414-7592477F4E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0.35561</cdr:x>
      <cdr:y>0.09179</cdr:y>
    </cdr:from>
    <cdr:to>
      <cdr:x>0.64083</cdr:x>
      <cdr:y>0.15502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xmlns="" id="{924558D5-7483-458B-8CDA-F6A432A41B9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082313" y="577042"/>
          <a:ext cx="2472266" cy="397499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5427" cy="62803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C2D1B1B-2B79-4B0D-A270-D23156F431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0.15956</cdr:x>
      <cdr:y>0.11005</cdr:y>
    </cdr:from>
    <cdr:to>
      <cdr:x>0.49624</cdr:x>
      <cdr:y>0.16546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xmlns="" id="{E9BEA2B4-C5CA-4893-A69B-7ECA9AE51B3D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383048" y="691815"/>
          <a:ext cx="2918241" cy="348379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0.51877</cdr:x>
      <cdr:y>0.10932</cdr:y>
    </cdr:from>
    <cdr:to>
      <cdr:x>0.82475</cdr:x>
      <cdr:y>0.16604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xmlns="" id="{0F7E1256-D058-45B4-B07C-A606682BA68B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496552" y="687258"/>
          <a:ext cx="2652211" cy="356575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65427" cy="62803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C15F8D1-B446-4ADE-BB6E-3F8BDA129B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0.43113</cdr:x>
      <cdr:y>0.10113</cdr:y>
    </cdr:from>
    <cdr:to>
      <cdr:x>0.60456</cdr:x>
      <cdr:y>0.168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xmlns="" id="{90D6D03D-7F28-4935-A440-EBF790546ED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731061" y="635037"/>
          <a:ext cx="1500885" cy="419951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0.38096</cdr:x>
      <cdr:y>0.10571</cdr:y>
    </cdr:from>
    <cdr:to>
      <cdr:x>0.63678</cdr:x>
      <cdr:y>0.16301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xmlns="" id="{6A07E593-ADB2-40A0-9A0A-0AE854EE480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302055" y="664533"/>
          <a:ext cx="2217431" cy="360228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CD811EB-F7E5-4916-B280-008EBB553F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0.45072</cdr:x>
      <cdr:y>0.09651</cdr:y>
    </cdr:from>
    <cdr:to>
      <cdr:x>0.63505</cdr:x>
      <cdr:y>0.16081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xmlns="" id="{520343C8-0310-4325-888E-E78F336A267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906745" y="606706"/>
          <a:ext cx="1597702" cy="40422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427" cy="62803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2021FF2-9D0E-4483-B0E3-CA7E5C1D5C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</cdr:x>
      <cdr:y>0.11324</cdr:y>
    </cdr:from>
    <cdr:to>
      <cdr:x>0.46933</cdr:x>
      <cdr:y>0.16827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xmlns="" id="{89C8525D-1357-40B0-AB86-1B6D9A0A39AC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079057" y="711867"/>
          <a:ext cx="1986625" cy="345961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0.54869</cdr:x>
      <cdr:y>0.11324</cdr:y>
    </cdr:from>
    <cdr:to>
      <cdr:x>0.76505</cdr:x>
      <cdr:y>0.16568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xmlns="" id="{9CA6B017-A53F-40EC-8419-CA2A76C39E00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753157" y="711867"/>
          <a:ext cx="1874270" cy="329679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427" cy="62803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FCABCD9-5F40-455D-B394-18DB2A56A8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0.43159</cdr:x>
      <cdr:y>0.10599</cdr:y>
    </cdr:from>
    <cdr:to>
      <cdr:x>0.59133</cdr:x>
      <cdr:y>0.168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xmlns="" id="{23436753-07DB-4C42-AEFE-E10742174E8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740915" y="666289"/>
          <a:ext cx="1384587" cy="389826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5427" cy="62803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BC70DEE-458C-4F52-8FA5-79DE1FCC8F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0.41968</cdr:x>
      <cdr:y>0.1087</cdr:y>
    </cdr:from>
    <cdr:to>
      <cdr:x>0.57721</cdr:x>
      <cdr:y>0.16963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xmlns="" id="{5FE17888-24A4-4FB5-9250-61950A54941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637695" y="683356"/>
          <a:ext cx="1365436" cy="383003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5427" cy="62803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55AF0D8-9143-4474-972A-5D84FABA93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G3" sqref="G3"/>
    </sheetView>
  </sheetViews>
  <sheetFormatPr baseColWidth="10" defaultColWidth="8.83203125" defaultRowHeight="15" x14ac:dyDescent="0.2"/>
  <cols>
    <col min="1" max="1" width="4" bestFit="1" customWidth="1"/>
    <col min="2" max="2" width="32.33203125" bestFit="1" customWidth="1"/>
    <col min="9" max="9" width="20.83203125" customWidth="1"/>
    <col min="10" max="10" width="10.1640625" bestFit="1" customWidth="1"/>
  </cols>
  <sheetData>
    <row r="1" spans="1:9" x14ac:dyDescent="0.2">
      <c r="C1" t="s">
        <v>6</v>
      </c>
      <c r="E1" t="s">
        <v>7</v>
      </c>
    </row>
    <row r="2" spans="1:9" x14ac:dyDescent="0.2">
      <c r="A2" t="s">
        <v>32</v>
      </c>
      <c r="C2" t="s">
        <v>33</v>
      </c>
      <c r="E2" t="s">
        <v>34</v>
      </c>
      <c r="G2" t="s">
        <v>106</v>
      </c>
      <c r="I2" t="s">
        <v>105</v>
      </c>
    </row>
    <row r="3" spans="1:9" x14ac:dyDescent="0.2">
      <c r="A3">
        <v>129</v>
      </c>
      <c r="B3" t="s">
        <v>26</v>
      </c>
      <c r="C3">
        <v>43000</v>
      </c>
      <c r="D3">
        <v>-0.4704613399523509</v>
      </c>
      <c r="E3">
        <v>6</v>
      </c>
      <c r="F3" s="1">
        <v>-1.1163335506249348</v>
      </c>
      <c r="G3">
        <f>(E3-E29)/E30</f>
        <v>-1.1163335506249348</v>
      </c>
      <c r="I3">
        <f>(19.1*6)^1.85</f>
        <v>6448.9876108947892</v>
      </c>
    </row>
    <row r="4" spans="1:9" x14ac:dyDescent="0.2">
      <c r="A4">
        <v>133</v>
      </c>
      <c r="B4" t="s">
        <v>28</v>
      </c>
      <c r="C4">
        <v>1040</v>
      </c>
      <c r="D4">
        <v>-0.55435888231466302</v>
      </c>
      <c r="E4">
        <v>18</v>
      </c>
      <c r="F4" s="1">
        <v>-0.92668615206316973</v>
      </c>
      <c r="G4">
        <f>(E4-E29)/E30</f>
        <v>-0.92668615206316973</v>
      </c>
    </row>
    <row r="5" spans="1:9" x14ac:dyDescent="0.2">
      <c r="A5">
        <v>37</v>
      </c>
      <c r="B5" t="s">
        <v>14</v>
      </c>
      <c r="C5">
        <v>2120</v>
      </c>
      <c r="D5">
        <v>-0.55219946034728229</v>
      </c>
      <c r="E5">
        <v>19</v>
      </c>
      <c r="F5" s="1">
        <v>-0.91088220218302274</v>
      </c>
      <c r="G5">
        <f>(E5-E29)/E30</f>
        <v>-0.91088220218302274</v>
      </c>
    </row>
    <row r="6" spans="1:9" x14ac:dyDescent="0.2">
      <c r="A6">
        <v>38</v>
      </c>
      <c r="B6" t="s">
        <v>15</v>
      </c>
      <c r="C6">
        <v>32800</v>
      </c>
      <c r="D6">
        <v>-0.49085588075539149</v>
      </c>
      <c r="E6">
        <v>28</v>
      </c>
      <c r="F6" s="1">
        <v>-0.76864665326169901</v>
      </c>
      <c r="G6" t="e">
        <f t="shared" ref="G4:G24" si="0">(E6-E32)/E33</f>
        <v>#DIV/0!</v>
      </c>
    </row>
    <row r="7" spans="1:9" x14ac:dyDescent="0.2">
      <c r="A7">
        <v>119</v>
      </c>
      <c r="B7" t="s">
        <v>24</v>
      </c>
      <c r="C7">
        <v>153000</v>
      </c>
      <c r="D7">
        <v>-0.25052021364505034</v>
      </c>
      <c r="E7">
        <v>28</v>
      </c>
      <c r="F7" s="1">
        <v>-0.76864665326169901</v>
      </c>
      <c r="G7" t="e">
        <f t="shared" si="0"/>
        <v>#DIV/0!</v>
      </c>
    </row>
    <row r="8" spans="1:9" x14ac:dyDescent="0.2">
      <c r="A8">
        <v>67</v>
      </c>
      <c r="B8" t="s">
        <v>19</v>
      </c>
      <c r="C8">
        <v>24000</v>
      </c>
      <c r="D8">
        <v>-0.5084511708599756</v>
      </c>
      <c r="E8">
        <v>33</v>
      </c>
      <c r="F8" s="1">
        <v>-0.68962690386096359</v>
      </c>
      <c r="G8" t="e">
        <f t="shared" si="0"/>
        <v>#DIV/0!</v>
      </c>
    </row>
    <row r="9" spans="1:9" x14ac:dyDescent="0.2">
      <c r="A9">
        <v>89</v>
      </c>
      <c r="B9" t="s">
        <v>22</v>
      </c>
      <c r="C9">
        <v>63500</v>
      </c>
      <c r="D9">
        <v>-0.42947231186780854</v>
      </c>
      <c r="E9">
        <v>36</v>
      </c>
      <c r="F9" s="1">
        <v>-0.64221505422052227</v>
      </c>
      <c r="G9" t="e">
        <f t="shared" si="0"/>
        <v>#DIV/0!</v>
      </c>
    </row>
    <row r="10" spans="1:9" x14ac:dyDescent="0.2">
      <c r="A10">
        <v>79</v>
      </c>
      <c r="B10" t="s">
        <v>20</v>
      </c>
      <c r="C10">
        <v>37000</v>
      </c>
      <c r="D10">
        <v>-0.48245812866002186</v>
      </c>
      <c r="E10">
        <v>42</v>
      </c>
      <c r="F10" s="1">
        <v>-0.54739135493963986</v>
      </c>
      <c r="G10" t="e">
        <f t="shared" si="0"/>
        <v>#DIV/0!</v>
      </c>
    </row>
    <row r="11" spans="1:9" x14ac:dyDescent="0.2">
      <c r="A11">
        <v>11</v>
      </c>
      <c r="B11" t="s">
        <v>12</v>
      </c>
      <c r="C11">
        <v>50000</v>
      </c>
      <c r="D11">
        <v>-0.45646508646006817</v>
      </c>
      <c r="E11">
        <v>44</v>
      </c>
      <c r="F11" s="1">
        <v>-0.51578345517934565</v>
      </c>
      <c r="G11" t="e">
        <f t="shared" si="0"/>
        <v>#DIV/0!</v>
      </c>
    </row>
    <row r="12" spans="1:9" x14ac:dyDescent="0.2">
      <c r="A12">
        <v>50</v>
      </c>
      <c r="B12" t="s">
        <v>17</v>
      </c>
      <c r="C12">
        <v>110000</v>
      </c>
      <c r="D12">
        <v>-0.3364971993833587</v>
      </c>
      <c r="E12">
        <v>52</v>
      </c>
      <c r="F12" s="1">
        <v>-0.38935185613816903</v>
      </c>
      <c r="G12" t="e">
        <f t="shared" si="0"/>
        <v>#DIV/0!</v>
      </c>
    </row>
    <row r="13" spans="1:9" x14ac:dyDescent="0.2">
      <c r="A13">
        <v>3</v>
      </c>
      <c r="B13" t="s">
        <v>11</v>
      </c>
      <c r="C13">
        <v>35000</v>
      </c>
      <c r="D13">
        <v>-0.48645705822924551</v>
      </c>
      <c r="E13">
        <v>59</v>
      </c>
      <c r="F13" s="1">
        <v>-0.27872420697713945</v>
      </c>
      <c r="G13" t="e">
        <f t="shared" si="0"/>
        <v>#DIV/0!</v>
      </c>
    </row>
    <row r="14" spans="1:9" x14ac:dyDescent="0.2">
      <c r="A14">
        <v>162</v>
      </c>
      <c r="B14" t="s">
        <v>30</v>
      </c>
      <c r="C14">
        <v>236000</v>
      </c>
      <c r="D14">
        <v>-8.4564636522268949E-2</v>
      </c>
      <c r="E14">
        <v>68</v>
      </c>
      <c r="F14" s="1">
        <v>-0.13648865805581575</v>
      </c>
      <c r="G14" t="e">
        <f t="shared" si="0"/>
        <v>#DIV/0!</v>
      </c>
    </row>
    <row r="15" spans="1:9" x14ac:dyDescent="0.2">
      <c r="A15">
        <v>15</v>
      </c>
      <c r="B15" t="s">
        <v>13</v>
      </c>
      <c r="C15">
        <v>126000</v>
      </c>
      <c r="D15">
        <v>-0.30450576282956954</v>
      </c>
      <c r="E15">
        <v>70</v>
      </c>
      <c r="F15" s="1">
        <v>-0.1048807582955216</v>
      </c>
      <c r="G15" t="e">
        <f t="shared" si="0"/>
        <v>#DIV/0!</v>
      </c>
    </row>
    <row r="16" spans="1:9" x14ac:dyDescent="0.2">
      <c r="A16">
        <v>83</v>
      </c>
      <c r="B16" t="s">
        <v>21</v>
      </c>
      <c r="C16">
        <v>47000</v>
      </c>
      <c r="D16">
        <v>-0.46246348081390359</v>
      </c>
      <c r="E16">
        <v>70</v>
      </c>
      <c r="F16" s="1">
        <v>-0.1048807582955216</v>
      </c>
      <c r="G16" t="e">
        <f t="shared" si="0"/>
        <v>#DIV/0!</v>
      </c>
    </row>
    <row r="17" spans="1:7" x14ac:dyDescent="0.2">
      <c r="A17">
        <v>47</v>
      </c>
      <c r="B17" t="s">
        <v>16</v>
      </c>
      <c r="C17">
        <v>586000</v>
      </c>
      <c r="D17">
        <v>0.61524803809186934</v>
      </c>
      <c r="E17">
        <v>85</v>
      </c>
      <c r="F17" s="1">
        <v>0.1321784899066846</v>
      </c>
      <c r="G17" t="e">
        <f t="shared" si="0"/>
        <v>#DIV/0!</v>
      </c>
    </row>
    <row r="18" spans="1:7" x14ac:dyDescent="0.2">
      <c r="A18">
        <v>120</v>
      </c>
      <c r="B18" t="s">
        <v>25</v>
      </c>
      <c r="C18">
        <v>153000</v>
      </c>
      <c r="D18">
        <v>-0.25052021364505034</v>
      </c>
      <c r="E18">
        <v>90</v>
      </c>
      <c r="F18" s="1">
        <v>0.21119823930742002</v>
      </c>
      <c r="G18" t="e">
        <f t="shared" si="0"/>
        <v>#DIV/0!</v>
      </c>
    </row>
    <row r="19" spans="1:7" x14ac:dyDescent="0.2">
      <c r="A19">
        <v>53</v>
      </c>
      <c r="B19" t="s">
        <v>18</v>
      </c>
      <c r="C19">
        <v>260000</v>
      </c>
      <c r="D19">
        <v>-3.6577481691585187E-2</v>
      </c>
      <c r="E19">
        <v>100</v>
      </c>
      <c r="F19" s="1">
        <v>0.36923773810889082</v>
      </c>
      <c r="G19" t="e">
        <f t="shared" si="0"/>
        <v>#DIV/0!</v>
      </c>
    </row>
    <row r="20" spans="1:7" x14ac:dyDescent="0.2">
      <c r="A20">
        <v>1</v>
      </c>
      <c r="B20" t="s">
        <v>10</v>
      </c>
      <c r="C20">
        <v>242000</v>
      </c>
      <c r="D20">
        <v>-7.2567847814598005E-2</v>
      </c>
      <c r="E20">
        <v>105</v>
      </c>
      <c r="F20" s="1">
        <v>0.44825748750962624</v>
      </c>
      <c r="G20" t="e">
        <f t="shared" si="0"/>
        <v>#DIV/0!</v>
      </c>
    </row>
    <row r="21" spans="1:7" x14ac:dyDescent="0.2">
      <c r="A21">
        <v>106</v>
      </c>
      <c r="B21" t="s">
        <v>23</v>
      </c>
      <c r="C21">
        <v>340000</v>
      </c>
      <c r="D21">
        <v>0.12337970107736071</v>
      </c>
      <c r="E21">
        <v>116</v>
      </c>
      <c r="F21" s="1">
        <v>0.62210093619124407</v>
      </c>
      <c r="G21" t="e">
        <f t="shared" si="0"/>
        <v>#DIV/0!</v>
      </c>
    </row>
    <row r="22" spans="1:7" x14ac:dyDescent="0.2">
      <c r="A22">
        <v>132</v>
      </c>
      <c r="B22" t="s">
        <v>27</v>
      </c>
      <c r="C22">
        <v>881000</v>
      </c>
      <c r="D22">
        <v>1.2050901495523574</v>
      </c>
      <c r="E22">
        <v>157</v>
      </c>
      <c r="F22" s="1">
        <v>1.2700628812772743</v>
      </c>
      <c r="G22" t="e">
        <f t="shared" si="0"/>
        <v>#DIV/0!</v>
      </c>
    </row>
    <row r="23" spans="1:7" x14ac:dyDescent="0.2">
      <c r="A23">
        <v>163</v>
      </c>
      <c r="B23" t="s">
        <v>31</v>
      </c>
      <c r="C23">
        <v>400000</v>
      </c>
      <c r="D23">
        <v>0.24334758815407012</v>
      </c>
      <c r="E23">
        <v>185</v>
      </c>
      <c r="F23" s="1">
        <v>1.7125734779213926</v>
      </c>
      <c r="G23" t="e">
        <f t="shared" si="0"/>
        <v>#DIV/0!</v>
      </c>
    </row>
    <row r="24" spans="1:7" x14ac:dyDescent="0.2">
      <c r="A24">
        <v>134</v>
      </c>
      <c r="B24" t="s">
        <v>29</v>
      </c>
      <c r="C24">
        <v>2300000</v>
      </c>
      <c r="D24">
        <v>4.0423306789165352</v>
      </c>
      <c r="E24">
        <v>275</v>
      </c>
      <c r="F24" s="1">
        <v>3.1349289671346301</v>
      </c>
      <c r="G24" t="e">
        <f t="shared" si="0"/>
        <v>#DIV/0!</v>
      </c>
    </row>
    <row r="25" spans="1:7" x14ac:dyDescent="0.2">
      <c r="F25" s="1"/>
    </row>
    <row r="26" spans="1:7" x14ac:dyDescent="0.2">
      <c r="F26" s="1"/>
    </row>
    <row r="29" spans="1:7" x14ac:dyDescent="0.2">
      <c r="D29" t="s">
        <v>103</v>
      </c>
      <c r="E29">
        <f>AVERAGE(E3:E26)</f>
        <v>76.63636363636364</v>
      </c>
    </row>
    <row r="30" spans="1:7" x14ac:dyDescent="0.2">
      <c r="D30" t="s">
        <v>104</v>
      </c>
      <c r="E30">
        <f>STDEVA(E3:E25)</f>
        <v>63.275320890266798</v>
      </c>
    </row>
  </sheetData>
  <sortState ref="A3:F24">
    <sortCondition ref="F3:F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J3" sqref="J3:J25"/>
    </sheetView>
  </sheetViews>
  <sheetFormatPr baseColWidth="10" defaultColWidth="8.83203125" defaultRowHeight="15" x14ac:dyDescent="0.2"/>
  <sheetData>
    <row r="1" spans="1:10" x14ac:dyDescent="0.2">
      <c r="C1" t="s">
        <v>6</v>
      </c>
      <c r="D1" t="s">
        <v>35</v>
      </c>
      <c r="E1" t="s">
        <v>36</v>
      </c>
      <c r="F1" t="s">
        <v>37</v>
      </c>
      <c r="G1" t="s">
        <v>7</v>
      </c>
      <c r="H1" t="s">
        <v>38</v>
      </c>
      <c r="I1" t="s">
        <v>39</v>
      </c>
      <c r="J1" t="s">
        <v>40</v>
      </c>
    </row>
    <row r="2" spans="1:10" x14ac:dyDescent="0.2">
      <c r="A2" t="s">
        <v>32</v>
      </c>
      <c r="C2" t="s">
        <v>8</v>
      </c>
      <c r="E2" t="s">
        <v>9</v>
      </c>
      <c r="G2" t="s">
        <v>5</v>
      </c>
      <c r="I2" t="s">
        <v>41</v>
      </c>
    </row>
    <row r="3" spans="1:10" x14ac:dyDescent="0.2">
      <c r="A3">
        <v>1</v>
      </c>
      <c r="B3" t="s">
        <v>10</v>
      </c>
      <c r="C3">
        <v>6850</v>
      </c>
      <c r="D3">
        <v>3.9047545739787137E-2</v>
      </c>
      <c r="E3">
        <v>22200000</v>
      </c>
      <c r="F3" s="1">
        <v>-0.21192865383161863</v>
      </c>
      <c r="G3">
        <v>28</v>
      </c>
      <c r="H3" s="1">
        <v>0.47001928187860176</v>
      </c>
      <c r="I3">
        <v>622000000</v>
      </c>
      <c r="J3" s="2">
        <v>-0.24984933839855275</v>
      </c>
    </row>
    <row r="4" spans="1:10" x14ac:dyDescent="0.2">
      <c r="A4">
        <v>3</v>
      </c>
      <c r="B4" t="s">
        <v>11</v>
      </c>
      <c r="C4">
        <v>1130</v>
      </c>
      <c r="D4">
        <v>-0.37150622546095419</v>
      </c>
      <c r="E4">
        <v>910000</v>
      </c>
      <c r="F4" s="1">
        <v>-0.3569153586887609</v>
      </c>
      <c r="G4">
        <v>12.2</v>
      </c>
      <c r="H4" s="1">
        <v>-0.44528540187191457</v>
      </c>
      <c r="I4">
        <v>11100000</v>
      </c>
      <c r="J4" s="2">
        <v>-0.3397950461855988</v>
      </c>
    </row>
    <row r="5" spans="1:10" x14ac:dyDescent="0.2">
      <c r="A5">
        <v>11</v>
      </c>
      <c r="B5" t="s">
        <v>12</v>
      </c>
      <c r="C5">
        <v>1420</v>
      </c>
      <c r="D5">
        <v>-0.35069143636161587</v>
      </c>
      <c r="E5">
        <v>484000</v>
      </c>
      <c r="F5" s="1">
        <v>-0.35981645480285868</v>
      </c>
      <c r="G5">
        <v>14.02</v>
      </c>
      <c r="H5" s="1">
        <v>-0.33985157121204496</v>
      </c>
      <c r="I5">
        <v>6780000</v>
      </c>
      <c r="J5" s="2">
        <v>-0.34043110029861245</v>
      </c>
    </row>
    <row r="6" spans="1:10" x14ac:dyDescent="0.2">
      <c r="A6">
        <v>15</v>
      </c>
      <c r="B6" t="s">
        <v>13</v>
      </c>
      <c r="C6">
        <v>3570</v>
      </c>
      <c r="D6">
        <v>-0.19637489648721138</v>
      </c>
      <c r="E6">
        <v>6170000</v>
      </c>
      <c r="F6" s="1">
        <v>-0.32109431277290518</v>
      </c>
      <c r="G6">
        <v>21.6</v>
      </c>
      <c r="H6" s="1">
        <v>9.9262954283455981E-2</v>
      </c>
      <c r="I6">
        <v>133000000</v>
      </c>
      <c r="J6" s="2">
        <v>-0.32184713035773677</v>
      </c>
    </row>
    <row r="7" spans="1:10" x14ac:dyDescent="0.2">
      <c r="A7">
        <v>24</v>
      </c>
      <c r="B7" t="s">
        <v>42</v>
      </c>
      <c r="C7">
        <v>510</v>
      </c>
      <c r="D7">
        <v>-0.41600680905264292</v>
      </c>
      <c r="E7">
        <v>58000000</v>
      </c>
      <c r="F7" s="1">
        <v>3.1872381108996289E-2</v>
      </c>
      <c r="G7">
        <v>11.58</v>
      </c>
      <c r="H7" s="1">
        <v>-0.48120242110769429</v>
      </c>
      <c r="I7">
        <v>671000000</v>
      </c>
      <c r="J7" s="2">
        <v>-0.24263483572779607</v>
      </c>
    </row>
    <row r="8" spans="1:10" x14ac:dyDescent="0.2">
      <c r="A8">
        <v>38</v>
      </c>
      <c r="B8" t="s">
        <v>15</v>
      </c>
      <c r="C8">
        <v>929</v>
      </c>
      <c r="D8">
        <v>-0.38593302756084036</v>
      </c>
      <c r="E8">
        <v>3870000</v>
      </c>
      <c r="F8" s="1">
        <v>-0.33675750775512342</v>
      </c>
      <c r="G8">
        <v>8.5299999999999994</v>
      </c>
      <c r="H8" s="1">
        <v>-0.65789098347725605</v>
      </c>
      <c r="I8">
        <v>33000000</v>
      </c>
      <c r="J8" s="2">
        <v>-0.33657060519601573</v>
      </c>
    </row>
    <row r="9" spans="1:10" x14ac:dyDescent="0.2">
      <c r="A9">
        <v>39</v>
      </c>
      <c r="B9" t="s">
        <v>43</v>
      </c>
      <c r="C9">
        <v>1420</v>
      </c>
      <c r="D9">
        <v>-0.35069143636161587</v>
      </c>
      <c r="E9">
        <v>16000000</v>
      </c>
      <c r="F9" s="1">
        <v>-0.25415117943585924</v>
      </c>
      <c r="G9">
        <v>10.8</v>
      </c>
      <c r="H9" s="1">
        <v>-0.5263883485333527</v>
      </c>
      <c r="I9">
        <v>173000000</v>
      </c>
      <c r="J9" s="2">
        <v>-0.31595774042242519</v>
      </c>
    </row>
    <row r="10" spans="1:10" x14ac:dyDescent="0.2">
      <c r="A10">
        <v>43</v>
      </c>
      <c r="B10" t="s">
        <v>44</v>
      </c>
      <c r="C10">
        <v>565</v>
      </c>
      <c r="D10">
        <v>-0.41205917663725117</v>
      </c>
      <c r="E10">
        <v>10600000</v>
      </c>
      <c r="F10" s="1">
        <v>-0.29092563722019776</v>
      </c>
      <c r="G10">
        <v>1.37</v>
      </c>
      <c r="H10" s="1">
        <v>-1.0726746249743253</v>
      </c>
      <c r="I10">
        <v>14500000</v>
      </c>
      <c r="J10" s="2">
        <v>-0.33929444804109732</v>
      </c>
    </row>
    <row r="11" spans="1:10" x14ac:dyDescent="0.2">
      <c r="A11">
        <v>50</v>
      </c>
      <c r="B11" t="s">
        <v>17</v>
      </c>
      <c r="C11">
        <v>3080</v>
      </c>
      <c r="D11">
        <v>-0.23154471255161055</v>
      </c>
      <c r="E11">
        <v>14800000</v>
      </c>
      <c r="F11" s="1">
        <v>-0.26232328116571224</v>
      </c>
      <c r="G11">
        <v>16.8</v>
      </c>
      <c r="H11" s="1">
        <v>-0.17880429141290344</v>
      </c>
      <c r="I11">
        <v>249000000</v>
      </c>
      <c r="J11" s="2">
        <v>-0.30476789954533318</v>
      </c>
    </row>
    <row r="12" spans="1:10" x14ac:dyDescent="0.2">
      <c r="A12">
        <v>53</v>
      </c>
      <c r="B12" t="s">
        <v>18</v>
      </c>
      <c r="C12">
        <v>7360</v>
      </c>
      <c r="D12">
        <v>7.5652864500692391E-2</v>
      </c>
      <c r="E12">
        <v>30600000</v>
      </c>
      <c r="F12" s="1">
        <v>-0.15472394172264753</v>
      </c>
      <c r="G12">
        <v>35.1</v>
      </c>
      <c r="H12" s="1">
        <v>0.8813270828044667</v>
      </c>
      <c r="I12">
        <v>1070000000</v>
      </c>
      <c r="J12" s="2">
        <v>-0.1838881711230631</v>
      </c>
    </row>
    <row r="13" spans="1:10" x14ac:dyDescent="0.2">
      <c r="A13">
        <v>65</v>
      </c>
      <c r="B13" t="s">
        <v>45</v>
      </c>
      <c r="C13">
        <v>8500</v>
      </c>
      <c r="D13">
        <v>0.15747651820153943</v>
      </c>
      <c r="E13">
        <v>18900000</v>
      </c>
      <c r="F13" s="1">
        <v>-0.23440193358871445</v>
      </c>
      <c r="G13">
        <v>24.6</v>
      </c>
      <c r="H13" s="1">
        <v>0.27305498284368057</v>
      </c>
      <c r="I13">
        <v>465000000</v>
      </c>
      <c r="J13" s="2">
        <v>-0.27296519389465068</v>
      </c>
    </row>
    <row r="14" spans="1:10" x14ac:dyDescent="0.2">
      <c r="A14">
        <v>67</v>
      </c>
      <c r="B14" t="s">
        <v>19</v>
      </c>
      <c r="C14">
        <v>680</v>
      </c>
      <c r="D14">
        <v>-0.40380503613234114</v>
      </c>
      <c r="E14">
        <v>777000</v>
      </c>
      <c r="F14" s="1">
        <v>-0.35782109996381956</v>
      </c>
      <c r="G14">
        <v>11.3</v>
      </c>
      <c r="H14" s="1">
        <v>-0.49742301043998188</v>
      </c>
      <c r="I14">
        <v>8780000</v>
      </c>
      <c r="J14" s="2">
        <v>-0.34013663080184686</v>
      </c>
    </row>
    <row r="15" spans="1:10" x14ac:dyDescent="0.2">
      <c r="A15">
        <v>79</v>
      </c>
      <c r="B15" t="s">
        <v>20</v>
      </c>
      <c r="C15">
        <v>1050</v>
      </c>
      <c r="D15">
        <v>-0.37724823624697851</v>
      </c>
      <c r="E15">
        <v>555000</v>
      </c>
      <c r="F15" s="1">
        <v>-0.35933293878384237</v>
      </c>
      <c r="G15">
        <v>14.1</v>
      </c>
      <c r="H15" s="1">
        <v>-0.33521711711710561</v>
      </c>
      <c r="I15">
        <v>7830000</v>
      </c>
      <c r="J15" s="2">
        <v>-0.34027650381281049</v>
      </c>
    </row>
    <row r="16" spans="1:10" x14ac:dyDescent="0.2">
      <c r="A16">
        <v>83</v>
      </c>
      <c r="B16" t="s">
        <v>21</v>
      </c>
      <c r="C16">
        <v>1330</v>
      </c>
      <c r="D16">
        <v>-0.35715119849589327</v>
      </c>
      <c r="E16">
        <v>1360000</v>
      </c>
      <c r="F16" s="1">
        <v>-0.353850820540066</v>
      </c>
      <c r="G16">
        <v>22.9</v>
      </c>
      <c r="H16" s="1">
        <v>0.17457283332621981</v>
      </c>
      <c r="I16">
        <v>31100000</v>
      </c>
      <c r="J16" s="2">
        <v>-0.33685035121794299</v>
      </c>
    </row>
    <row r="17" spans="1:10" x14ac:dyDescent="0.2">
      <c r="A17">
        <v>89</v>
      </c>
      <c r="B17" t="s">
        <v>22</v>
      </c>
      <c r="C17">
        <v>1800</v>
      </c>
      <c r="D17">
        <v>-0.32341688512800021</v>
      </c>
      <c r="E17">
        <v>29600000</v>
      </c>
      <c r="F17" s="1">
        <v>-0.16153402649752505</v>
      </c>
      <c r="G17">
        <v>11.3</v>
      </c>
      <c r="H17" s="1">
        <v>-0.49742301043998188</v>
      </c>
      <c r="I17">
        <v>334000000</v>
      </c>
      <c r="J17" s="2">
        <v>-0.2922529459327961</v>
      </c>
    </row>
    <row r="18" spans="1:10" x14ac:dyDescent="0.2">
      <c r="A18">
        <v>104</v>
      </c>
      <c r="B18" t="s">
        <v>46</v>
      </c>
      <c r="C18">
        <v>29.4</v>
      </c>
      <c r="D18">
        <v>-0.45050193884968426</v>
      </c>
      <c r="E18">
        <v>22200</v>
      </c>
      <c r="F18" s="1">
        <v>-0.3629613519518971</v>
      </c>
      <c r="G18">
        <v>5.49</v>
      </c>
      <c r="H18" s="1">
        <v>-0.83400023908495025</v>
      </c>
      <c r="I18">
        <v>122000</v>
      </c>
      <c r="J18" s="2">
        <v>-0.34141138925334508</v>
      </c>
    </row>
    <row r="19" spans="1:10" x14ac:dyDescent="0.2">
      <c r="A19">
        <v>106</v>
      </c>
      <c r="B19" t="s">
        <v>23</v>
      </c>
      <c r="C19">
        <v>9630</v>
      </c>
      <c r="D19">
        <v>0.23858242055413345</v>
      </c>
      <c r="E19">
        <v>660000000</v>
      </c>
      <c r="F19" s="1">
        <v>4.1315434155852584</v>
      </c>
      <c r="G19">
        <v>35.799999999999997</v>
      </c>
      <c r="H19" s="1">
        <v>0.92187855613518555</v>
      </c>
      <c r="I19">
        <v>23600000000</v>
      </c>
      <c r="J19" s="2">
        <v>3.1333107099411817</v>
      </c>
    </row>
    <row r="20" spans="1:10" x14ac:dyDescent="0.2">
      <c r="A20">
        <v>108</v>
      </c>
      <c r="B20" t="s">
        <v>47</v>
      </c>
      <c r="C20">
        <v>60</v>
      </c>
      <c r="D20">
        <v>-0.44830561972402988</v>
      </c>
      <c r="E20">
        <v>7400</v>
      </c>
      <c r="F20" s="1">
        <v>-0.36306214120656533</v>
      </c>
      <c r="G20">
        <v>5.79</v>
      </c>
      <c r="H20" s="1">
        <v>-0.81662103622892779</v>
      </c>
      <c r="I20">
        <v>42900</v>
      </c>
      <c r="J20" s="2">
        <v>-0.34142303552194214</v>
      </c>
    </row>
    <row r="21" spans="1:10" x14ac:dyDescent="0.2">
      <c r="A21">
        <v>119</v>
      </c>
      <c r="B21" t="s">
        <v>24</v>
      </c>
      <c r="C21">
        <v>435</v>
      </c>
      <c r="D21">
        <v>-0.42138994416454073</v>
      </c>
      <c r="E21">
        <v>56700</v>
      </c>
      <c r="F21" s="1">
        <v>-0.36272640402716383</v>
      </c>
      <c r="G21">
        <v>8.5299999999999994</v>
      </c>
      <c r="H21" s="1">
        <v>-0.65789098347725605</v>
      </c>
      <c r="I21">
        <v>484000</v>
      </c>
      <c r="J21" s="2">
        <v>-0.34135809027443048</v>
      </c>
    </row>
    <row r="22" spans="1:10" x14ac:dyDescent="0.2">
      <c r="A22">
        <v>120</v>
      </c>
      <c r="B22" t="s">
        <v>25</v>
      </c>
      <c r="C22">
        <v>4500</v>
      </c>
      <c r="D22">
        <v>-0.12962402109967824</v>
      </c>
      <c r="E22">
        <v>4440000</v>
      </c>
      <c r="F22" s="1">
        <v>-0.33287575943344327</v>
      </c>
      <c r="G22">
        <v>30.5</v>
      </c>
      <c r="H22" s="1">
        <v>0.61484597234545557</v>
      </c>
      <c r="I22">
        <v>135000000</v>
      </c>
      <c r="J22" s="2">
        <v>-0.32155266086097117</v>
      </c>
    </row>
    <row r="23" spans="1:10" x14ac:dyDescent="0.2">
      <c r="A23">
        <v>129</v>
      </c>
      <c r="B23" t="s">
        <v>26</v>
      </c>
      <c r="C23">
        <v>122</v>
      </c>
      <c r="D23">
        <v>-0.44385556136486104</v>
      </c>
      <c r="E23">
        <v>3700</v>
      </c>
      <c r="F23" s="1">
        <v>-0.36308733852023234</v>
      </c>
      <c r="G23">
        <v>1.83</v>
      </c>
      <c r="H23" s="1">
        <v>-1.0460265139284242</v>
      </c>
      <c r="I23">
        <v>6770</v>
      </c>
      <c r="J23" s="2">
        <v>-0.34142835511340119</v>
      </c>
    </row>
    <row r="24" spans="1:10" x14ac:dyDescent="0.2">
      <c r="A24">
        <v>132</v>
      </c>
      <c r="B24" t="s">
        <v>27</v>
      </c>
      <c r="C24">
        <v>24947</v>
      </c>
      <c r="D24">
        <v>1.3379621606733212</v>
      </c>
      <c r="E24">
        <v>37000000</v>
      </c>
      <c r="F24" s="1">
        <v>-0.11113939916343146</v>
      </c>
      <c r="G24">
        <v>47.85</v>
      </c>
      <c r="H24" s="1">
        <v>1.6199432041854214</v>
      </c>
      <c r="I24">
        <v>1770000000</v>
      </c>
      <c r="J24" s="2">
        <v>-8.0823847255110548E-2</v>
      </c>
    </row>
    <row r="25" spans="1:10" x14ac:dyDescent="0.2">
      <c r="A25">
        <v>134</v>
      </c>
      <c r="B25" t="s">
        <v>29</v>
      </c>
      <c r="C25">
        <v>65120</v>
      </c>
      <c r="D25">
        <v>4.2213846520102765</v>
      </c>
      <c r="E25">
        <v>310000000</v>
      </c>
      <c r="F25" s="1">
        <v>1.7480137443781292</v>
      </c>
      <c r="G25">
        <v>77.400000000000006</v>
      </c>
      <c r="H25" s="1">
        <v>3.3317946855036342</v>
      </c>
      <c r="I25">
        <v>24000000000</v>
      </c>
      <c r="J25" s="3">
        <v>3.1922046092942975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2" workbookViewId="0">
      <selection activeCell="F3" sqref="F3:F10"/>
    </sheetView>
  </sheetViews>
  <sheetFormatPr baseColWidth="10" defaultColWidth="8.83203125" defaultRowHeight="15" x14ac:dyDescent="0.2"/>
  <cols>
    <col min="2" max="2" width="24.6640625" bestFit="1" customWidth="1"/>
  </cols>
  <sheetData>
    <row r="1" spans="1:6" x14ac:dyDescent="0.2">
      <c r="C1" t="s">
        <v>6</v>
      </c>
      <c r="D1" t="s">
        <v>35</v>
      </c>
      <c r="E1" t="s">
        <v>3</v>
      </c>
      <c r="F1" t="s">
        <v>62</v>
      </c>
    </row>
    <row r="2" spans="1:6" x14ac:dyDescent="0.2">
      <c r="A2" t="s">
        <v>32</v>
      </c>
      <c r="C2" t="s">
        <v>8</v>
      </c>
      <c r="E2" t="s">
        <v>9</v>
      </c>
    </row>
    <row r="3" spans="1:6" x14ac:dyDescent="0.2">
      <c r="A3">
        <v>156</v>
      </c>
      <c r="B3" t="s">
        <v>54</v>
      </c>
      <c r="C3">
        <v>321</v>
      </c>
      <c r="D3">
        <v>-0.65787746336905339</v>
      </c>
      <c r="E3">
        <v>100000</v>
      </c>
      <c r="F3" s="1">
        <v>-0.73967960652409681</v>
      </c>
    </row>
    <row r="4" spans="1:6" x14ac:dyDescent="0.2">
      <c r="A4">
        <v>157</v>
      </c>
      <c r="B4" t="s">
        <v>55</v>
      </c>
      <c r="C4">
        <v>90</v>
      </c>
      <c r="D4">
        <v>-0.79790943207511311</v>
      </c>
      <c r="E4">
        <v>190000</v>
      </c>
      <c r="F4" s="1">
        <v>-0.7376366845988318</v>
      </c>
    </row>
    <row r="5" spans="1:6" x14ac:dyDescent="0.2">
      <c r="A5">
        <v>155</v>
      </c>
      <c r="B5" t="s">
        <v>53</v>
      </c>
      <c r="C5">
        <v>238</v>
      </c>
      <c r="D5">
        <v>-0.70819198026343855</v>
      </c>
      <c r="E5">
        <v>740000</v>
      </c>
      <c r="F5" s="1">
        <v>-0.72515216172221197</v>
      </c>
    </row>
    <row r="6" spans="1:6" x14ac:dyDescent="0.2">
      <c r="A6">
        <v>160</v>
      </c>
      <c r="B6" t="s">
        <v>58</v>
      </c>
      <c r="C6">
        <v>35</v>
      </c>
      <c r="D6">
        <v>-0.83125037700512738</v>
      </c>
      <c r="E6">
        <v>2800000</v>
      </c>
      <c r="F6" s="1">
        <v>-0.67839194876614484</v>
      </c>
    </row>
    <row r="7" spans="1:6" x14ac:dyDescent="0.2">
      <c r="A7">
        <v>154</v>
      </c>
      <c r="B7" t="s">
        <v>52</v>
      </c>
      <c r="C7">
        <v>864</v>
      </c>
      <c r="D7">
        <v>-0.32871140706000385</v>
      </c>
      <c r="E7">
        <v>3280000</v>
      </c>
      <c r="F7" s="1">
        <v>-0.66749636516473099</v>
      </c>
    </row>
    <row r="8" spans="1:6" x14ac:dyDescent="0.2">
      <c r="A8">
        <v>159</v>
      </c>
      <c r="B8" t="s">
        <v>57</v>
      </c>
      <c r="C8">
        <v>3437</v>
      </c>
      <c r="D8">
        <v>1.2310386166659344</v>
      </c>
      <c r="E8">
        <v>66000000</v>
      </c>
      <c r="F8" s="1">
        <v>0.75619322541998946</v>
      </c>
    </row>
    <row r="9" spans="1:6" x14ac:dyDescent="0.2">
      <c r="A9">
        <v>158</v>
      </c>
      <c r="B9" t="s">
        <v>56</v>
      </c>
      <c r="C9">
        <v>4254</v>
      </c>
      <c r="D9">
        <v>1.7263031986263273</v>
      </c>
      <c r="E9">
        <v>91540000</v>
      </c>
      <c r="F9" s="1">
        <v>1.3359290695452088</v>
      </c>
    </row>
    <row r="10" spans="1:6" x14ac:dyDescent="0.2">
      <c r="A10">
        <v>161</v>
      </c>
      <c r="B10" t="s">
        <v>59</v>
      </c>
      <c r="C10">
        <v>2011</v>
      </c>
      <c r="D10">
        <v>0.36659884448047458</v>
      </c>
      <c r="E10">
        <v>96840000</v>
      </c>
      <c r="F10" s="1">
        <v>1.4562344718108182</v>
      </c>
    </row>
  </sheetData>
  <sortState ref="A3:F10">
    <sortCondition ref="F3:F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H33" sqref="H33"/>
    </sheetView>
  </sheetViews>
  <sheetFormatPr baseColWidth="10" defaultColWidth="8.83203125" defaultRowHeight="15" x14ac:dyDescent="0.2"/>
  <cols>
    <col min="2" max="2" width="24.6640625" bestFit="1" customWidth="1"/>
  </cols>
  <sheetData>
    <row r="1" spans="1:6" x14ac:dyDescent="0.2">
      <c r="C1" t="s">
        <v>60</v>
      </c>
      <c r="D1" t="s">
        <v>61</v>
      </c>
      <c r="E1" t="s">
        <v>6</v>
      </c>
      <c r="F1" t="s">
        <v>35</v>
      </c>
    </row>
    <row r="2" spans="1:6" x14ac:dyDescent="0.2">
      <c r="A2" t="s">
        <v>32</v>
      </c>
      <c r="C2" t="s">
        <v>5</v>
      </c>
      <c r="E2" t="s">
        <v>8</v>
      </c>
    </row>
    <row r="3" spans="1:6" x14ac:dyDescent="0.2">
      <c r="A3">
        <v>156</v>
      </c>
      <c r="B3" t="s">
        <v>54</v>
      </c>
      <c r="C3">
        <v>4.4000000000000004</v>
      </c>
      <c r="D3" s="1">
        <v>-1.6385313675800215</v>
      </c>
      <c r="E3">
        <v>321</v>
      </c>
      <c r="F3">
        <v>-0.65787746336905339</v>
      </c>
    </row>
    <row r="4" spans="1:6" x14ac:dyDescent="0.2">
      <c r="A4">
        <v>155</v>
      </c>
      <c r="B4" t="s">
        <v>53</v>
      </c>
      <c r="C4">
        <v>12.2</v>
      </c>
      <c r="D4" s="1">
        <v>-0.47135833861891013</v>
      </c>
      <c r="E4">
        <v>238</v>
      </c>
      <c r="F4">
        <v>-0.70819198026343855</v>
      </c>
    </row>
    <row r="5" spans="1:6" x14ac:dyDescent="0.2">
      <c r="A5">
        <v>154</v>
      </c>
      <c r="B5" t="s">
        <v>52</v>
      </c>
      <c r="C5">
        <v>14</v>
      </c>
      <c r="D5" s="1">
        <v>-0.20201071655096126</v>
      </c>
      <c r="E5">
        <v>864</v>
      </c>
      <c r="F5">
        <v>-0.32871140706000385</v>
      </c>
    </row>
    <row r="6" spans="1:6" x14ac:dyDescent="0.2">
      <c r="A6">
        <v>160</v>
      </c>
      <c r="B6" t="s">
        <v>58</v>
      </c>
      <c r="C6">
        <v>14.6</v>
      </c>
      <c r="D6" s="1">
        <v>-0.11222817586164506</v>
      </c>
      <c r="E6">
        <v>35</v>
      </c>
      <c r="F6">
        <v>-0.83125037700512738</v>
      </c>
    </row>
    <row r="7" spans="1:6" x14ac:dyDescent="0.2">
      <c r="A7">
        <v>159</v>
      </c>
      <c r="B7" t="s">
        <v>57</v>
      </c>
      <c r="C7">
        <v>14.6</v>
      </c>
      <c r="D7" s="1">
        <v>-0.11222817586164506</v>
      </c>
      <c r="E7">
        <v>3437</v>
      </c>
      <c r="F7">
        <v>1.2310386166659344</v>
      </c>
    </row>
    <row r="8" spans="1:6" x14ac:dyDescent="0.2">
      <c r="A8">
        <v>157</v>
      </c>
      <c r="B8" t="s">
        <v>55</v>
      </c>
      <c r="C8">
        <v>15.2</v>
      </c>
      <c r="D8" s="1">
        <v>-2.2445635172328851E-2</v>
      </c>
      <c r="E8">
        <v>90</v>
      </c>
      <c r="F8">
        <v>-0.79790943207511311</v>
      </c>
    </row>
    <row r="9" spans="1:6" x14ac:dyDescent="0.2">
      <c r="A9">
        <v>158</v>
      </c>
      <c r="B9" t="s">
        <v>56</v>
      </c>
      <c r="C9">
        <v>19.8</v>
      </c>
      <c r="D9" s="1">
        <v>0.66588717677909603</v>
      </c>
      <c r="E9">
        <v>4254</v>
      </c>
      <c r="F9">
        <v>1.7263031986263273</v>
      </c>
    </row>
    <row r="10" spans="1:6" x14ac:dyDescent="0.2">
      <c r="A10">
        <v>161</v>
      </c>
      <c r="B10" t="s">
        <v>59</v>
      </c>
      <c r="C10">
        <v>28</v>
      </c>
      <c r="D10" s="1">
        <v>1.8929152328664181</v>
      </c>
      <c r="E10">
        <v>2011</v>
      </c>
      <c r="F10">
        <v>0.36659884448047458</v>
      </c>
    </row>
  </sheetData>
  <sortState ref="A3:F10">
    <sortCondition ref="D3:D1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L3" sqref="L3:L24"/>
    </sheetView>
  </sheetViews>
  <sheetFormatPr baseColWidth="10" defaultColWidth="8.83203125" defaultRowHeight="15" x14ac:dyDescent="0.2"/>
  <sheetData>
    <row r="1" spans="1:12" x14ac:dyDescent="0.2">
      <c r="G1" t="s">
        <v>6</v>
      </c>
      <c r="I1" t="s">
        <v>36</v>
      </c>
      <c r="K1" t="s">
        <v>7</v>
      </c>
    </row>
    <row r="2" spans="1:12" x14ac:dyDescent="0.2">
      <c r="A2" t="s">
        <v>32</v>
      </c>
      <c r="C2" t="s">
        <v>48</v>
      </c>
      <c r="D2" t="s">
        <v>49</v>
      </c>
      <c r="E2" t="s">
        <v>50</v>
      </c>
      <c r="F2" t="s">
        <v>51</v>
      </c>
      <c r="G2" t="s">
        <v>8</v>
      </c>
      <c r="I2" t="s">
        <v>9</v>
      </c>
      <c r="K2" t="s">
        <v>5</v>
      </c>
    </row>
    <row r="3" spans="1:12" x14ac:dyDescent="0.2">
      <c r="A3">
        <v>1</v>
      </c>
      <c r="B3" t="s">
        <v>10</v>
      </c>
      <c r="C3">
        <v>1920</v>
      </c>
      <c r="D3">
        <v>1923</v>
      </c>
      <c r="E3" t="s">
        <v>63</v>
      </c>
      <c r="F3" t="s">
        <v>64</v>
      </c>
      <c r="G3">
        <v>6850</v>
      </c>
      <c r="H3">
        <v>0.13600846892880331</v>
      </c>
      <c r="I3">
        <v>22200000</v>
      </c>
      <c r="J3" s="1">
        <v>-0.19735991373766998</v>
      </c>
      <c r="K3">
        <v>28</v>
      </c>
      <c r="L3" s="1">
        <v>0.66803370252383243</v>
      </c>
    </row>
    <row r="4" spans="1:12" x14ac:dyDescent="0.2">
      <c r="A4">
        <v>3</v>
      </c>
      <c r="B4" t="s">
        <v>11</v>
      </c>
      <c r="C4">
        <v>1951</v>
      </c>
      <c r="D4">
        <v>1963</v>
      </c>
      <c r="E4" t="s">
        <v>63</v>
      </c>
      <c r="F4" t="s">
        <v>65</v>
      </c>
      <c r="G4">
        <v>1130</v>
      </c>
      <c r="H4">
        <v>-0.28207022885810878</v>
      </c>
      <c r="I4">
        <v>910000</v>
      </c>
      <c r="J4" s="1">
        <v>-0.33873375714828408</v>
      </c>
      <c r="K4">
        <v>12.2</v>
      </c>
      <c r="L4" s="1">
        <v>-0.28188863332106068</v>
      </c>
    </row>
    <row r="5" spans="1:12" x14ac:dyDescent="0.2">
      <c r="A5">
        <v>13</v>
      </c>
      <c r="B5" t="s">
        <v>66</v>
      </c>
      <c r="C5" t="s">
        <v>67</v>
      </c>
      <c r="D5">
        <v>1982</v>
      </c>
      <c r="E5" t="s">
        <v>68</v>
      </c>
      <c r="F5" t="s">
        <v>65</v>
      </c>
      <c r="G5">
        <v>810</v>
      </c>
      <c r="H5">
        <v>-0.30545924691611781</v>
      </c>
      <c r="I5">
        <v>2380000</v>
      </c>
      <c r="J5" s="1">
        <v>-0.3289723879696273</v>
      </c>
      <c r="K5">
        <v>7.16</v>
      </c>
      <c r="L5" s="1">
        <v>-0.58490183412221641</v>
      </c>
    </row>
    <row r="6" spans="1:12" x14ac:dyDescent="0.2">
      <c r="A6">
        <v>15</v>
      </c>
      <c r="B6" t="s">
        <v>13</v>
      </c>
      <c r="C6">
        <v>1890</v>
      </c>
      <c r="D6">
        <v>1933</v>
      </c>
      <c r="E6" t="s">
        <v>69</v>
      </c>
      <c r="F6" t="s">
        <v>70</v>
      </c>
      <c r="G6">
        <v>3570</v>
      </c>
      <c r="H6">
        <v>-0.10372896616578964</v>
      </c>
      <c r="I6">
        <v>6170000</v>
      </c>
      <c r="J6" s="1">
        <v>-0.30380532049540337</v>
      </c>
      <c r="K6">
        <v>21.6</v>
      </c>
      <c r="L6" s="1">
        <v>0.28325503483982517</v>
      </c>
    </row>
    <row r="7" spans="1:12" x14ac:dyDescent="0.2">
      <c r="A7">
        <v>37</v>
      </c>
      <c r="B7" t="s">
        <v>71</v>
      </c>
      <c r="D7">
        <v>1948</v>
      </c>
      <c r="E7" t="s">
        <v>72</v>
      </c>
      <c r="F7" t="s">
        <v>73</v>
      </c>
      <c r="G7">
        <v>654</v>
      </c>
      <c r="H7">
        <v>-0.31686139321939727</v>
      </c>
      <c r="I7">
        <v>750000</v>
      </c>
      <c r="J7" s="1">
        <v>-0.33979621909970253</v>
      </c>
      <c r="K7">
        <v>10.199999999999999</v>
      </c>
      <c r="L7" s="1">
        <v>-0.40213196697231302</v>
      </c>
    </row>
    <row r="8" spans="1:12" x14ac:dyDescent="0.2">
      <c r="A8">
        <v>38</v>
      </c>
      <c r="B8" t="s">
        <v>15</v>
      </c>
      <c r="C8">
        <v>1925</v>
      </c>
      <c r="D8">
        <v>1925</v>
      </c>
      <c r="E8" t="s">
        <v>74</v>
      </c>
      <c r="F8" t="s">
        <v>73</v>
      </c>
      <c r="G8">
        <v>929</v>
      </c>
      <c r="H8">
        <v>-0.29676145582579572</v>
      </c>
      <c r="I8">
        <v>3870000</v>
      </c>
      <c r="J8" s="1">
        <v>-0.31907821104704326</v>
      </c>
      <c r="K8">
        <v>8.5299999999999994</v>
      </c>
      <c r="L8" s="1">
        <v>-0.50253515057110865</v>
      </c>
    </row>
    <row r="9" spans="1:12" x14ac:dyDescent="0.2">
      <c r="A9">
        <v>39</v>
      </c>
      <c r="B9" t="s">
        <v>43</v>
      </c>
      <c r="C9">
        <v>1952</v>
      </c>
      <c r="D9">
        <v>1952</v>
      </c>
      <c r="E9" t="s">
        <v>74</v>
      </c>
      <c r="F9" t="s">
        <v>73</v>
      </c>
      <c r="G9">
        <v>1420</v>
      </c>
      <c r="H9">
        <v>-0.26087393124303804</v>
      </c>
      <c r="I9">
        <v>16000000</v>
      </c>
      <c r="J9" s="1">
        <v>-0.23853031435513394</v>
      </c>
      <c r="K9">
        <v>10.8</v>
      </c>
      <c r="L9" s="1">
        <v>-0.36605896687693723</v>
      </c>
    </row>
    <row r="10" spans="1:12" x14ac:dyDescent="0.2">
      <c r="A10">
        <v>50</v>
      </c>
      <c r="B10" t="s">
        <v>17</v>
      </c>
      <c r="C10">
        <v>1908</v>
      </c>
      <c r="D10">
        <v>1914</v>
      </c>
      <c r="E10" t="s">
        <v>75</v>
      </c>
      <c r="F10" t="s">
        <v>76</v>
      </c>
      <c r="G10">
        <v>3080</v>
      </c>
      <c r="H10">
        <v>-0.13954340006711602</v>
      </c>
      <c r="I10">
        <v>14800000</v>
      </c>
      <c r="J10" s="1">
        <v>-0.2464987789907721</v>
      </c>
      <c r="K10">
        <v>16.8</v>
      </c>
      <c r="L10" s="1">
        <v>-5.3289659231803514E-3</v>
      </c>
    </row>
    <row r="11" spans="1:12" x14ac:dyDescent="0.2">
      <c r="A11">
        <v>53</v>
      </c>
      <c r="B11" t="s">
        <v>18</v>
      </c>
      <c r="C11">
        <v>1964</v>
      </c>
      <c r="D11">
        <v>1964</v>
      </c>
      <c r="E11" t="s">
        <v>63</v>
      </c>
      <c r="F11" t="s">
        <v>77</v>
      </c>
      <c r="G11">
        <v>7360</v>
      </c>
      <c r="H11">
        <v>0.17328471645875526</v>
      </c>
      <c r="I11">
        <v>30600000</v>
      </c>
      <c r="J11" s="1">
        <v>-0.14158066128820271</v>
      </c>
      <c r="K11">
        <v>35.1</v>
      </c>
      <c r="L11" s="1">
        <v>1.0948975369857781</v>
      </c>
    </row>
    <row r="12" spans="1:12" x14ac:dyDescent="0.2">
      <c r="A12">
        <v>61</v>
      </c>
      <c r="B12" t="s">
        <v>78</v>
      </c>
      <c r="D12">
        <v>1984</v>
      </c>
      <c r="E12" t="s">
        <v>63</v>
      </c>
      <c r="F12" t="s">
        <v>65</v>
      </c>
      <c r="G12">
        <v>110</v>
      </c>
      <c r="H12">
        <v>-0.3566227239180127</v>
      </c>
      <c r="I12">
        <v>160000</v>
      </c>
      <c r="J12" s="1">
        <v>-0.34371404754555795</v>
      </c>
      <c r="K12">
        <v>3.81</v>
      </c>
      <c r="L12" s="1">
        <v>-0.78630941798806397</v>
      </c>
    </row>
    <row r="13" spans="1:12" x14ac:dyDescent="0.2">
      <c r="A13">
        <v>67</v>
      </c>
      <c r="B13" t="s">
        <v>19</v>
      </c>
      <c r="C13">
        <v>1948</v>
      </c>
      <c r="D13">
        <v>1977</v>
      </c>
      <c r="E13" t="s">
        <v>63</v>
      </c>
      <c r="F13" t="s">
        <v>73</v>
      </c>
      <c r="G13">
        <v>680</v>
      </c>
      <c r="H13">
        <v>-0.31496103550218402</v>
      </c>
      <c r="I13">
        <v>777000</v>
      </c>
      <c r="J13" s="1">
        <v>-0.33961692864540066</v>
      </c>
      <c r="K13">
        <v>11.3</v>
      </c>
      <c r="L13" s="1">
        <v>-0.33599813346412416</v>
      </c>
    </row>
    <row r="14" spans="1:12" x14ac:dyDescent="0.2">
      <c r="A14">
        <v>79</v>
      </c>
      <c r="B14" t="s">
        <v>20</v>
      </c>
      <c r="D14">
        <v>1977</v>
      </c>
      <c r="E14" t="s">
        <v>69</v>
      </c>
      <c r="F14" t="s">
        <v>79</v>
      </c>
      <c r="G14">
        <v>1050</v>
      </c>
      <c r="H14">
        <v>-0.28791748337261103</v>
      </c>
      <c r="I14">
        <v>555000</v>
      </c>
      <c r="J14" s="1">
        <v>-0.34109109460299369</v>
      </c>
      <c r="K14">
        <v>14.1</v>
      </c>
      <c r="L14" s="1">
        <v>-0.167657466352371</v>
      </c>
    </row>
    <row r="15" spans="1:12" x14ac:dyDescent="0.2">
      <c r="A15">
        <v>82</v>
      </c>
      <c r="B15" t="s">
        <v>80</v>
      </c>
      <c r="C15">
        <v>1913</v>
      </c>
      <c r="D15">
        <v>1951</v>
      </c>
      <c r="E15" t="s">
        <v>63</v>
      </c>
      <c r="F15" t="s">
        <v>65</v>
      </c>
      <c r="G15">
        <v>71</v>
      </c>
      <c r="H15">
        <v>-0.35947326049383255</v>
      </c>
      <c r="I15">
        <v>92500</v>
      </c>
      <c r="J15" s="1">
        <v>-0.34416227368131258</v>
      </c>
      <c r="K15">
        <v>3.35</v>
      </c>
      <c r="L15" s="1">
        <v>-0.81396538472785207</v>
      </c>
    </row>
    <row r="16" spans="1:12" x14ac:dyDescent="0.2">
      <c r="A16">
        <v>83</v>
      </c>
      <c r="B16" t="s">
        <v>21</v>
      </c>
      <c r="C16">
        <v>1962</v>
      </c>
      <c r="D16">
        <v>1963</v>
      </c>
      <c r="E16" t="s">
        <v>63</v>
      </c>
      <c r="F16" t="s">
        <v>65</v>
      </c>
      <c r="G16">
        <v>1330</v>
      </c>
      <c r="H16">
        <v>-0.2674520925718531</v>
      </c>
      <c r="I16">
        <v>1360000</v>
      </c>
      <c r="J16" s="1">
        <v>-0.33574558290991979</v>
      </c>
      <c r="K16">
        <v>22.9</v>
      </c>
      <c r="L16" s="1">
        <v>0.36141320171313901</v>
      </c>
    </row>
    <row r="17" spans="1:12" x14ac:dyDescent="0.2">
      <c r="A17">
        <v>87</v>
      </c>
      <c r="B17" t="s">
        <v>81</v>
      </c>
      <c r="D17">
        <v>1973</v>
      </c>
      <c r="E17" t="s">
        <v>63</v>
      </c>
      <c r="F17" t="s">
        <v>65</v>
      </c>
      <c r="G17">
        <v>340</v>
      </c>
      <c r="H17">
        <v>-0.33981186718881867</v>
      </c>
      <c r="I17">
        <v>7080000</v>
      </c>
      <c r="J17" s="1">
        <v>-0.29776256814671109</v>
      </c>
      <c r="K17">
        <v>5.79</v>
      </c>
      <c r="L17" s="1">
        <v>-0.66726851767332429</v>
      </c>
    </row>
    <row r="18" spans="1:12" x14ac:dyDescent="0.2">
      <c r="A18">
        <v>89</v>
      </c>
      <c r="B18" t="s">
        <v>22</v>
      </c>
      <c r="C18">
        <v>1913</v>
      </c>
      <c r="D18">
        <v>1964</v>
      </c>
      <c r="E18" t="s">
        <v>63</v>
      </c>
      <c r="F18" t="s">
        <v>65</v>
      </c>
      <c r="G18">
        <v>1800</v>
      </c>
      <c r="H18">
        <v>-0.23309947229915229</v>
      </c>
      <c r="I18">
        <v>29600000</v>
      </c>
      <c r="J18" s="1">
        <v>-0.14822104848456785</v>
      </c>
      <c r="K18">
        <v>11.3</v>
      </c>
      <c r="L18" s="1">
        <v>-0.33599813346412416</v>
      </c>
    </row>
    <row r="19" spans="1:12" x14ac:dyDescent="0.2">
      <c r="A19">
        <v>106</v>
      </c>
      <c r="B19" t="s">
        <v>23</v>
      </c>
      <c r="C19">
        <v>1960</v>
      </c>
      <c r="D19">
        <v>1960</v>
      </c>
      <c r="E19" t="s">
        <v>69</v>
      </c>
      <c r="F19" t="s">
        <v>82</v>
      </c>
      <c r="G19">
        <v>9630</v>
      </c>
      <c r="H19">
        <v>0.33920056330775705</v>
      </c>
      <c r="I19">
        <v>660000000</v>
      </c>
      <c r="J19" s="1">
        <v>4.0378790401040243</v>
      </c>
      <c r="K19">
        <v>35.799999999999997</v>
      </c>
      <c r="L19" s="1">
        <v>1.1369827037637161</v>
      </c>
    </row>
    <row r="20" spans="1:12" x14ac:dyDescent="0.2">
      <c r="A20">
        <v>111</v>
      </c>
      <c r="B20" t="s">
        <v>83</v>
      </c>
      <c r="C20">
        <v>1914</v>
      </c>
      <c r="D20">
        <v>1980</v>
      </c>
      <c r="E20" t="s">
        <v>63</v>
      </c>
      <c r="F20" t="s">
        <v>65</v>
      </c>
      <c r="G20">
        <v>116</v>
      </c>
      <c r="H20">
        <v>-0.35618417982942502</v>
      </c>
      <c r="I20">
        <v>3540000</v>
      </c>
      <c r="J20" s="1">
        <v>-0.32126953882184373</v>
      </c>
      <c r="K20">
        <v>1.68</v>
      </c>
      <c r="L20" s="1">
        <v>-0.9143685683266477</v>
      </c>
    </row>
    <row r="21" spans="1:12" x14ac:dyDescent="0.2">
      <c r="A21">
        <v>112</v>
      </c>
      <c r="B21" t="s">
        <v>84</v>
      </c>
      <c r="C21">
        <v>1926</v>
      </c>
      <c r="D21">
        <v>1926</v>
      </c>
      <c r="E21" t="s">
        <v>69</v>
      </c>
      <c r="F21" t="s">
        <v>65</v>
      </c>
      <c r="G21">
        <v>480</v>
      </c>
      <c r="H21">
        <v>-0.32957917178843971</v>
      </c>
      <c r="I21">
        <v>617000</v>
      </c>
      <c r="J21" s="1">
        <v>-0.34067939059681906</v>
      </c>
      <c r="K21">
        <v>15.2</v>
      </c>
      <c r="L21" s="1">
        <v>-0.10152363284418227</v>
      </c>
    </row>
    <row r="22" spans="1:12" x14ac:dyDescent="0.2">
      <c r="A22">
        <v>114</v>
      </c>
      <c r="B22" t="s">
        <v>85</v>
      </c>
      <c r="C22">
        <v>1986</v>
      </c>
      <c r="D22">
        <v>1989</v>
      </c>
      <c r="E22" t="s">
        <v>63</v>
      </c>
      <c r="F22" t="s">
        <v>65</v>
      </c>
      <c r="G22">
        <v>3110</v>
      </c>
      <c r="H22">
        <v>-0.13735067962417766</v>
      </c>
      <c r="I22">
        <v>30800000</v>
      </c>
      <c r="J22" s="1">
        <v>-0.14025258384892966</v>
      </c>
      <c r="K22">
        <v>16.7</v>
      </c>
      <c r="L22" s="1">
        <v>-1.1341132605743052E-2</v>
      </c>
    </row>
    <row r="23" spans="1:12" x14ac:dyDescent="0.2">
      <c r="A23">
        <v>129</v>
      </c>
      <c r="B23" t="s">
        <v>26</v>
      </c>
      <c r="D23">
        <v>1977</v>
      </c>
      <c r="F23" t="s">
        <v>79</v>
      </c>
      <c r="G23">
        <v>122</v>
      </c>
      <c r="H23">
        <v>-0.35574563574083734</v>
      </c>
      <c r="I23">
        <v>3700</v>
      </c>
      <c r="J23" s="1">
        <v>-0.34475194006434984</v>
      </c>
      <c r="K23">
        <v>1.83</v>
      </c>
      <c r="L23" s="1">
        <v>-0.90535031830280377</v>
      </c>
    </row>
    <row r="24" spans="1:12" x14ac:dyDescent="0.2">
      <c r="A24">
        <v>134</v>
      </c>
      <c r="B24" t="s">
        <v>29</v>
      </c>
      <c r="C24">
        <v>1975</v>
      </c>
      <c r="D24">
        <v>1976</v>
      </c>
      <c r="E24" t="s">
        <v>63</v>
      </c>
      <c r="F24" t="s">
        <v>76</v>
      </c>
      <c r="G24">
        <v>65120</v>
      </c>
      <c r="H24">
        <v>4.3950024759293917</v>
      </c>
      <c r="I24">
        <v>310000000</v>
      </c>
      <c r="J24" s="1">
        <v>1.7137435213762211</v>
      </c>
      <c r="K24">
        <v>77.400000000000006</v>
      </c>
      <c r="L24" s="1">
        <v>3.6380440437097641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3" sqref="J3:J27"/>
    </sheetView>
  </sheetViews>
  <sheetFormatPr baseColWidth="10" defaultColWidth="8.83203125" defaultRowHeight="15" x14ac:dyDescent="0.2"/>
  <sheetData>
    <row r="1" spans="1:10" x14ac:dyDescent="0.2">
      <c r="C1" t="s">
        <v>0</v>
      </c>
      <c r="D1" t="s">
        <v>1</v>
      </c>
      <c r="E1" t="s">
        <v>6</v>
      </c>
      <c r="F1" t="s">
        <v>2</v>
      </c>
      <c r="G1" t="s">
        <v>102</v>
      </c>
      <c r="H1" t="s">
        <v>92</v>
      </c>
      <c r="I1" t="s">
        <v>7</v>
      </c>
      <c r="J1" t="s">
        <v>4</v>
      </c>
    </row>
    <row r="2" spans="1:10" x14ac:dyDescent="0.2">
      <c r="A2" t="s">
        <v>32</v>
      </c>
      <c r="C2" t="s">
        <v>5</v>
      </c>
      <c r="E2" t="s">
        <v>8</v>
      </c>
      <c r="G2" t="s">
        <v>9</v>
      </c>
      <c r="I2" t="s">
        <v>5</v>
      </c>
    </row>
    <row r="3" spans="1:10" x14ac:dyDescent="0.2">
      <c r="A3">
        <v>1</v>
      </c>
      <c r="B3" t="s">
        <v>10</v>
      </c>
      <c r="C3">
        <v>82.4</v>
      </c>
      <c r="D3" s="1">
        <v>0.4479495087900246</v>
      </c>
      <c r="E3">
        <v>6850</v>
      </c>
      <c r="F3">
        <v>0.14467378537524658</v>
      </c>
      <c r="G3">
        <v>22500000</v>
      </c>
      <c r="H3" s="1">
        <v>-0.17301264567468569</v>
      </c>
      <c r="I3">
        <v>28</v>
      </c>
      <c r="J3" s="1">
        <v>0.655068605135666</v>
      </c>
    </row>
    <row r="4" spans="1:10" x14ac:dyDescent="0.2">
      <c r="A4">
        <v>3</v>
      </c>
      <c r="B4" t="s">
        <v>11</v>
      </c>
      <c r="C4">
        <v>59.6</v>
      </c>
      <c r="D4" s="1">
        <v>3.6905756504527457E-4</v>
      </c>
      <c r="E4">
        <v>1130</v>
      </c>
      <c r="F4">
        <v>-0.30108249446436885</v>
      </c>
      <c r="G4">
        <v>910000</v>
      </c>
      <c r="H4" s="1">
        <v>-0.32309079245075129</v>
      </c>
      <c r="I4">
        <v>12.2</v>
      </c>
      <c r="J4" s="1">
        <v>-0.35037961335505896</v>
      </c>
    </row>
    <row r="5" spans="1:10" x14ac:dyDescent="0.2">
      <c r="A5">
        <v>9</v>
      </c>
      <c r="B5" t="s">
        <v>86</v>
      </c>
      <c r="C5">
        <v>86</v>
      </c>
      <c r="D5" s="1">
        <v>0.51862010635186329</v>
      </c>
      <c r="E5">
        <v>9.1999999999999993</v>
      </c>
      <c r="F5">
        <v>-0.38842578789867677</v>
      </c>
      <c r="G5">
        <v>49000</v>
      </c>
      <c r="H5" s="1">
        <v>-0.32907584499239984</v>
      </c>
      <c r="I5">
        <v>7</v>
      </c>
      <c r="J5" s="1">
        <v>-0.68128662197225942</v>
      </c>
    </row>
    <row r="6" spans="1:10" x14ac:dyDescent="0.2">
      <c r="A6">
        <v>11</v>
      </c>
      <c r="B6" t="s">
        <v>12</v>
      </c>
      <c r="C6">
        <v>128</v>
      </c>
      <c r="D6" s="1">
        <v>1.343110411239983</v>
      </c>
      <c r="E6">
        <v>1420</v>
      </c>
      <c r="F6">
        <v>-0.27848296279417856</v>
      </c>
      <c r="G6">
        <v>484000</v>
      </c>
      <c r="H6" s="1">
        <v>-0.32605203795916277</v>
      </c>
      <c r="I6">
        <v>14.02</v>
      </c>
      <c r="J6" s="1">
        <v>-0.23456216033903871</v>
      </c>
    </row>
    <row r="7" spans="1:10" x14ac:dyDescent="0.2">
      <c r="A7">
        <v>13</v>
      </c>
      <c r="B7" t="s">
        <v>66</v>
      </c>
      <c r="C7">
        <v>9.6300000000000008</v>
      </c>
      <c r="D7" s="1">
        <v>-0.98057809803636753</v>
      </c>
      <c r="E7">
        <v>810</v>
      </c>
      <c r="F7">
        <v>-0.32601990872113057</v>
      </c>
      <c r="G7">
        <v>2380000</v>
      </c>
      <c r="H7" s="1">
        <v>-0.31287241006257077</v>
      </c>
      <c r="I7">
        <v>7.16</v>
      </c>
      <c r="J7" s="1">
        <v>-0.67110486786096102</v>
      </c>
    </row>
    <row r="8" spans="1:10" x14ac:dyDescent="0.2">
      <c r="A8">
        <v>15</v>
      </c>
      <c r="B8" t="s">
        <v>13</v>
      </c>
      <c r="C8">
        <v>47.4</v>
      </c>
      <c r="D8" s="1">
        <v>-0.23912574528340858</v>
      </c>
      <c r="E8">
        <v>3570</v>
      </c>
      <c r="F8">
        <v>-0.11093471075656088</v>
      </c>
      <c r="G8">
        <v>4230000</v>
      </c>
      <c r="H8" s="1">
        <v>-0.30001254107064301</v>
      </c>
      <c r="I8">
        <v>21.6</v>
      </c>
      <c r="J8" s="1">
        <v>0.24779844068372686</v>
      </c>
    </row>
    <row r="9" spans="1:10" x14ac:dyDescent="0.2">
      <c r="A9">
        <v>37</v>
      </c>
      <c r="B9" t="s">
        <v>71</v>
      </c>
      <c r="C9">
        <v>30.8</v>
      </c>
      <c r="D9" s="1">
        <v>-0.56499572292966538</v>
      </c>
      <c r="E9">
        <v>654</v>
      </c>
      <c r="F9">
        <v>-0.33817689817130192</v>
      </c>
      <c r="G9">
        <v>752000</v>
      </c>
      <c r="H9" s="1">
        <v>-0.32418909477546726</v>
      </c>
      <c r="I9">
        <v>10.199999999999999</v>
      </c>
      <c r="J9" s="1">
        <v>-0.47765153974628993</v>
      </c>
    </row>
    <row r="10" spans="1:10" x14ac:dyDescent="0.2">
      <c r="A10">
        <v>38</v>
      </c>
      <c r="B10" t="s">
        <v>15</v>
      </c>
      <c r="C10">
        <v>34.299999999999997</v>
      </c>
      <c r="D10" s="1">
        <v>-0.49628819752232212</v>
      </c>
      <c r="E10">
        <v>929</v>
      </c>
      <c r="F10">
        <v>-0.31674630779439733</v>
      </c>
      <c r="G10">
        <v>3870000</v>
      </c>
      <c r="H10" s="1">
        <v>-0.30251500206366677</v>
      </c>
      <c r="I10">
        <v>8.5299999999999994</v>
      </c>
      <c r="J10" s="1">
        <v>-0.5839235982829678</v>
      </c>
    </row>
    <row r="11" spans="1:10" x14ac:dyDescent="0.2">
      <c r="A11">
        <v>39</v>
      </c>
      <c r="B11" t="s">
        <v>43</v>
      </c>
      <c r="C11">
        <v>37.299999999999997</v>
      </c>
      <c r="D11" s="1">
        <v>-0.43739603288745643</v>
      </c>
      <c r="E11">
        <v>1420</v>
      </c>
      <c r="F11">
        <v>-0.27848296279417856</v>
      </c>
      <c r="G11">
        <v>21000000</v>
      </c>
      <c r="H11" s="1">
        <v>-0.18343956647895149</v>
      </c>
      <c r="I11">
        <v>10.8</v>
      </c>
      <c r="J11" s="1">
        <v>-0.43946996182892056</v>
      </c>
    </row>
    <row r="12" spans="1:10" x14ac:dyDescent="0.2">
      <c r="A12">
        <v>50</v>
      </c>
      <c r="B12" t="s">
        <v>17</v>
      </c>
      <c r="C12">
        <v>44.8</v>
      </c>
      <c r="D12" s="1">
        <v>-0.29016562130029222</v>
      </c>
      <c r="E12">
        <v>3080</v>
      </c>
      <c r="F12">
        <v>-0.14912012633722724</v>
      </c>
      <c r="G12">
        <v>14800000</v>
      </c>
      <c r="H12" s="1">
        <v>-0.22653750580325008</v>
      </c>
      <c r="I12">
        <v>16.8</v>
      </c>
      <c r="J12" s="1">
        <v>-5.7654182655227565E-2</v>
      </c>
    </row>
    <row r="13" spans="1:10" x14ac:dyDescent="0.2">
      <c r="A13">
        <v>53</v>
      </c>
      <c r="B13" t="s">
        <v>18</v>
      </c>
      <c r="C13">
        <v>103.2</v>
      </c>
      <c r="D13" s="1">
        <v>0.85626851692509331</v>
      </c>
      <c r="E13">
        <v>7360</v>
      </c>
      <c r="F13">
        <v>0.18441778934696054</v>
      </c>
      <c r="G13">
        <v>30600000</v>
      </c>
      <c r="H13" s="1">
        <v>-0.11670727333165044</v>
      </c>
      <c r="I13">
        <v>35.1</v>
      </c>
      <c r="J13" s="1">
        <v>1.1068839438245361</v>
      </c>
    </row>
    <row r="14" spans="1:10" x14ac:dyDescent="0.2">
      <c r="A14">
        <v>61</v>
      </c>
      <c r="B14" t="s">
        <v>78</v>
      </c>
      <c r="C14">
        <v>18</v>
      </c>
      <c r="D14" s="1">
        <v>-0.81626895870509231</v>
      </c>
      <c r="E14">
        <v>110</v>
      </c>
      <c r="F14">
        <v>-0.38057050240779677</v>
      </c>
      <c r="G14">
        <v>160000</v>
      </c>
      <c r="H14" s="1">
        <v>-0.32830425285288417</v>
      </c>
      <c r="I14">
        <v>3.81</v>
      </c>
      <c r="J14" s="1">
        <v>-0.88428534456627284</v>
      </c>
    </row>
    <row r="15" spans="1:10" x14ac:dyDescent="0.2">
      <c r="A15">
        <v>65</v>
      </c>
      <c r="B15" t="s">
        <v>45</v>
      </c>
      <c r="C15">
        <v>64</v>
      </c>
      <c r="D15" s="1">
        <v>8.6744232362848256E-2</v>
      </c>
      <c r="E15">
        <v>8500</v>
      </c>
      <c r="F15">
        <v>0.2732573276366741</v>
      </c>
      <c r="G15">
        <v>18900000</v>
      </c>
      <c r="H15" s="1">
        <v>-0.19803725560492358</v>
      </c>
      <c r="I15">
        <v>24.6</v>
      </c>
      <c r="J15" s="1">
        <v>0.43870633027057337</v>
      </c>
    </row>
    <row r="16" spans="1:10" x14ac:dyDescent="0.2">
      <c r="A16">
        <v>67</v>
      </c>
      <c r="B16" t="s">
        <v>19</v>
      </c>
      <c r="C16">
        <v>19.399999999999999</v>
      </c>
      <c r="D16" s="1">
        <v>-0.788785948542155</v>
      </c>
      <c r="E16">
        <v>680</v>
      </c>
      <c r="F16">
        <v>-0.33615073326294004</v>
      </c>
      <c r="G16">
        <v>505000</v>
      </c>
      <c r="H16" s="1">
        <v>-0.32590606106790304</v>
      </c>
      <c r="I16">
        <v>11.3</v>
      </c>
      <c r="J16" s="1">
        <v>-0.40765198023111282</v>
      </c>
    </row>
    <row r="17" spans="1:10" x14ac:dyDescent="0.2">
      <c r="A17">
        <v>72</v>
      </c>
      <c r="B17" t="s">
        <v>87</v>
      </c>
      <c r="C17">
        <v>42.7</v>
      </c>
      <c r="D17" s="1">
        <v>-0.33139013654469807</v>
      </c>
      <c r="E17">
        <v>2320</v>
      </c>
      <c r="F17">
        <v>-0.20834648519703627</v>
      </c>
      <c r="G17">
        <v>7750000</v>
      </c>
      <c r="H17" s="1">
        <v>-0.27554403358329926</v>
      </c>
      <c r="I17">
        <v>13.7</v>
      </c>
      <c r="J17" s="1">
        <v>-0.25492566856163568</v>
      </c>
    </row>
    <row r="18" spans="1:10" x14ac:dyDescent="0.2">
      <c r="A18">
        <v>76</v>
      </c>
      <c r="B18" t="s">
        <v>88</v>
      </c>
      <c r="C18">
        <v>28</v>
      </c>
      <c r="D18" s="1">
        <v>-0.61996174325553999</v>
      </c>
      <c r="E18">
        <v>290</v>
      </c>
      <c r="F18">
        <v>-0.36654320688836833</v>
      </c>
      <c r="G18">
        <v>1590000</v>
      </c>
      <c r="H18" s="1">
        <v>-0.3183639216861508</v>
      </c>
      <c r="I18">
        <v>6.25</v>
      </c>
      <c r="J18" s="1">
        <v>-0.72901359436897106</v>
      </c>
    </row>
    <row r="19" spans="1:10" x14ac:dyDescent="0.2">
      <c r="A19">
        <v>79</v>
      </c>
      <c r="B19" t="s">
        <v>20</v>
      </c>
      <c r="C19">
        <v>40.5</v>
      </c>
      <c r="D19" s="1">
        <v>-0.37457772394359962</v>
      </c>
      <c r="E19">
        <v>1050</v>
      </c>
      <c r="F19">
        <v>-0.3073168480285593</v>
      </c>
      <c r="G19">
        <v>385000</v>
      </c>
      <c r="H19" s="1">
        <v>-0.32674021473224429</v>
      </c>
      <c r="I19">
        <v>14.1</v>
      </c>
      <c r="J19" s="1">
        <v>-0.22947128328338948</v>
      </c>
    </row>
    <row r="20" spans="1:10" x14ac:dyDescent="0.2">
      <c r="A20">
        <v>80</v>
      </c>
      <c r="B20" t="s">
        <v>89</v>
      </c>
      <c r="C20">
        <v>14.2</v>
      </c>
      <c r="D20" s="1">
        <v>-0.89086570057592207</v>
      </c>
      <c r="E20">
        <v>510</v>
      </c>
      <c r="F20">
        <v>-0.34939873458684467</v>
      </c>
      <c r="G20">
        <v>798000</v>
      </c>
      <c r="H20" s="1">
        <v>-0.32386933587080313</v>
      </c>
      <c r="I20">
        <v>6.71</v>
      </c>
      <c r="J20" s="1">
        <v>-0.69974105129898789</v>
      </c>
    </row>
    <row r="21" spans="1:10" x14ac:dyDescent="0.2">
      <c r="A21">
        <v>83</v>
      </c>
      <c r="B21" t="s">
        <v>21</v>
      </c>
      <c r="C21">
        <v>63.1</v>
      </c>
      <c r="D21" s="1">
        <v>6.907658297238857E-2</v>
      </c>
      <c r="E21">
        <v>1330</v>
      </c>
      <c r="F21">
        <v>-0.2854966105538928</v>
      </c>
      <c r="G21">
        <v>1730000</v>
      </c>
      <c r="H21" s="1">
        <v>-0.31739074241108595</v>
      </c>
      <c r="I21">
        <v>22.9</v>
      </c>
      <c r="J21" s="1">
        <v>0.33052519283802684</v>
      </c>
    </row>
    <row r="22" spans="1:10" x14ac:dyDescent="0.2">
      <c r="A22">
        <v>87</v>
      </c>
      <c r="B22" t="s">
        <v>81</v>
      </c>
      <c r="C22">
        <v>25.7</v>
      </c>
      <c r="D22" s="1">
        <v>-0.66511240280893691</v>
      </c>
      <c r="E22">
        <v>340</v>
      </c>
      <c r="F22">
        <v>-0.36264673591074931</v>
      </c>
      <c r="G22">
        <v>7080000</v>
      </c>
      <c r="H22" s="1">
        <v>-0.28020139154253798</v>
      </c>
      <c r="I22">
        <v>5.79</v>
      </c>
      <c r="J22" s="1">
        <v>-0.75828613743895423</v>
      </c>
    </row>
    <row r="23" spans="1:10" x14ac:dyDescent="0.2">
      <c r="A23">
        <v>106</v>
      </c>
      <c r="B23" t="s">
        <v>23</v>
      </c>
      <c r="C23">
        <v>110</v>
      </c>
      <c r="D23" s="1">
        <v>0.98975742343078876</v>
      </c>
      <c r="E23">
        <v>9630</v>
      </c>
      <c r="F23">
        <v>0.36131757173086387</v>
      </c>
      <c r="G23">
        <v>650000000</v>
      </c>
      <c r="H23" s="1">
        <v>4.1889158907765021</v>
      </c>
      <c r="I23">
        <v>35.799999999999997</v>
      </c>
      <c r="J23" s="1">
        <v>1.1514291180614666</v>
      </c>
    </row>
    <row r="24" spans="1:10" x14ac:dyDescent="0.2">
      <c r="A24">
        <v>111</v>
      </c>
      <c r="B24" t="s">
        <v>83</v>
      </c>
      <c r="C24">
        <v>13.1</v>
      </c>
      <c r="D24" s="1">
        <v>-0.91245949427537287</v>
      </c>
      <c r="E24">
        <v>116</v>
      </c>
      <c r="F24">
        <v>-0.3801029258904825</v>
      </c>
      <c r="G24">
        <v>3540000</v>
      </c>
      <c r="H24" s="1">
        <v>-0.30480892464060527</v>
      </c>
      <c r="I24">
        <v>1.68</v>
      </c>
      <c r="J24" s="1">
        <v>-1.0198299461729339</v>
      </c>
    </row>
    <row r="25" spans="1:10" x14ac:dyDescent="0.2">
      <c r="A25">
        <v>114</v>
      </c>
      <c r="B25" t="s">
        <v>85</v>
      </c>
      <c r="C25">
        <v>56.6</v>
      </c>
      <c r="D25" s="1">
        <v>-5.8523107069820411E-2</v>
      </c>
      <c r="E25">
        <v>3110</v>
      </c>
      <c r="F25">
        <v>-0.14678224375065582</v>
      </c>
      <c r="G25">
        <v>30800000</v>
      </c>
      <c r="H25" s="1">
        <v>-0.11531701722441501</v>
      </c>
      <c r="I25">
        <v>16.7</v>
      </c>
      <c r="J25" s="1">
        <v>-6.4017778974789205E-2</v>
      </c>
    </row>
    <row r="26" spans="1:10" x14ac:dyDescent="0.2">
      <c r="A26">
        <v>120</v>
      </c>
      <c r="B26" t="s">
        <v>25</v>
      </c>
      <c r="C26">
        <v>80.8</v>
      </c>
      <c r="D26" s="1">
        <v>0.41654035431809605</v>
      </c>
      <c r="E26">
        <v>4500</v>
      </c>
      <c r="F26">
        <v>-3.8460350572847177E-2</v>
      </c>
      <c r="G26">
        <v>3920000</v>
      </c>
      <c r="H26" s="1">
        <v>-0.30216743803685792</v>
      </c>
      <c r="I26">
        <v>30.5</v>
      </c>
      <c r="J26" s="1">
        <v>0.81415851312470466</v>
      </c>
    </row>
    <row r="27" spans="1:10" x14ac:dyDescent="0.2">
      <c r="A27">
        <v>134</v>
      </c>
      <c r="B27" t="s">
        <v>29</v>
      </c>
      <c r="C27">
        <v>250</v>
      </c>
      <c r="D27" s="1">
        <v>3.7380584397245209</v>
      </c>
      <c r="E27">
        <v>65120</v>
      </c>
      <c r="F27">
        <v>4.6856210626924479</v>
      </c>
      <c r="G27">
        <v>356000000</v>
      </c>
      <c r="H27" s="1">
        <v>2.1452394131404078</v>
      </c>
      <c r="I27">
        <v>77.400000000000006</v>
      </c>
      <c r="J27" s="1">
        <v>3.7986851869990717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3" sqref="J3"/>
    </sheetView>
  </sheetViews>
  <sheetFormatPr baseColWidth="10" defaultColWidth="8.83203125" defaultRowHeight="15" x14ac:dyDescent="0.2"/>
  <cols>
    <col min="2" max="2" width="33.6640625" bestFit="1" customWidth="1"/>
  </cols>
  <sheetData>
    <row r="1" spans="1:10" x14ac:dyDescent="0.2">
      <c r="C1" t="s">
        <v>90</v>
      </c>
      <c r="D1" t="s">
        <v>91</v>
      </c>
      <c r="E1" t="s">
        <v>6</v>
      </c>
      <c r="F1" t="s">
        <v>2</v>
      </c>
      <c r="G1" t="s">
        <v>36</v>
      </c>
      <c r="H1" t="s">
        <v>92</v>
      </c>
      <c r="I1" t="s">
        <v>7</v>
      </c>
      <c r="J1" t="s">
        <v>4</v>
      </c>
    </row>
    <row r="2" spans="1:10" x14ac:dyDescent="0.2">
      <c r="A2" t="s">
        <v>32</v>
      </c>
      <c r="C2" t="s">
        <v>5</v>
      </c>
      <c r="E2" t="s">
        <v>8</v>
      </c>
      <c r="G2" t="s">
        <v>9</v>
      </c>
      <c r="I2" t="s">
        <v>5</v>
      </c>
    </row>
    <row r="3" spans="1:10" x14ac:dyDescent="0.2">
      <c r="A3">
        <v>151</v>
      </c>
      <c r="B3" t="s">
        <v>99</v>
      </c>
      <c r="C3">
        <v>4.9000000000000004</v>
      </c>
      <c r="D3">
        <v>-0.66486769971273085</v>
      </c>
      <c r="E3">
        <v>2.2999999999999998</v>
      </c>
      <c r="F3">
        <v>-0.54255368213497379</v>
      </c>
      <c r="G3">
        <v>5090</v>
      </c>
      <c r="H3">
        <v>-0.36549963636148336</v>
      </c>
      <c r="I3">
        <v>1.5</v>
      </c>
      <c r="J3">
        <v>-1.0767138164219432</v>
      </c>
    </row>
    <row r="4" spans="1:10" x14ac:dyDescent="0.2">
      <c r="A4">
        <v>152</v>
      </c>
      <c r="B4" t="s">
        <v>100</v>
      </c>
      <c r="C4">
        <v>4.9000000000000004</v>
      </c>
      <c r="D4">
        <v>-0.66486769971273085</v>
      </c>
      <c r="E4">
        <v>1.3</v>
      </c>
      <c r="F4">
        <v>-0.54260052787847624</v>
      </c>
      <c r="G4">
        <v>5190</v>
      </c>
      <c r="H4">
        <v>-0.36549901490960773</v>
      </c>
      <c r="I4">
        <v>1.5</v>
      </c>
      <c r="J4">
        <v>-1.0767138164219432</v>
      </c>
    </row>
    <row r="5" spans="1:10" x14ac:dyDescent="0.2">
      <c r="A5">
        <v>149</v>
      </c>
      <c r="B5" t="s">
        <v>97</v>
      </c>
      <c r="C5">
        <v>7.3</v>
      </c>
      <c r="D5">
        <v>-0.66133573755159047</v>
      </c>
      <c r="E5">
        <v>6.5</v>
      </c>
      <c r="F5">
        <v>-0.54235693001226337</v>
      </c>
      <c r="G5">
        <v>4900</v>
      </c>
      <c r="H5">
        <v>-0.36550081712004712</v>
      </c>
      <c r="I5">
        <v>2.29</v>
      </c>
      <c r="J5">
        <v>-1.0235558179859703</v>
      </c>
    </row>
    <row r="6" spans="1:10" x14ac:dyDescent="0.2">
      <c r="A6">
        <v>150</v>
      </c>
      <c r="B6" t="s">
        <v>98</v>
      </c>
      <c r="C6">
        <v>7.3</v>
      </c>
      <c r="D6">
        <v>-0.66133573755159047</v>
      </c>
      <c r="E6">
        <v>1.8</v>
      </c>
      <c r="F6">
        <v>-0.54257710500672507</v>
      </c>
      <c r="G6">
        <v>4900</v>
      </c>
      <c r="H6">
        <v>-0.36550081712004712</v>
      </c>
      <c r="I6">
        <v>2.29</v>
      </c>
      <c r="J6">
        <v>-1.0235558179859703</v>
      </c>
    </row>
    <row r="7" spans="1:10" x14ac:dyDescent="0.2">
      <c r="A7">
        <v>153</v>
      </c>
      <c r="B7" t="s">
        <v>101</v>
      </c>
      <c r="C7">
        <v>12</v>
      </c>
      <c r="D7">
        <v>-0.65441897831935736</v>
      </c>
      <c r="E7">
        <v>4.2</v>
      </c>
      <c r="F7">
        <v>-0.542464675222319</v>
      </c>
      <c r="G7">
        <v>4770</v>
      </c>
      <c r="H7">
        <v>-0.36550162500748545</v>
      </c>
      <c r="I7">
        <v>2.13</v>
      </c>
      <c r="J7">
        <v>-1.0343219948843951</v>
      </c>
    </row>
    <row r="8" spans="1:10" x14ac:dyDescent="0.2">
      <c r="A8">
        <v>3</v>
      </c>
      <c r="B8" t="s">
        <v>11</v>
      </c>
      <c r="C8">
        <v>198</v>
      </c>
      <c r="D8">
        <v>-0.38069191083098169</v>
      </c>
      <c r="E8">
        <v>1130</v>
      </c>
      <c r="F8">
        <v>-0.48972573718724188</v>
      </c>
      <c r="G8">
        <v>910000</v>
      </c>
      <c r="H8">
        <v>-0.35987605619351271</v>
      </c>
      <c r="I8">
        <v>12.2</v>
      </c>
      <c r="J8">
        <v>-0.356725736339776</v>
      </c>
    </row>
    <row r="9" spans="1:10" x14ac:dyDescent="0.2">
      <c r="A9">
        <v>132</v>
      </c>
      <c r="B9" t="s">
        <v>27</v>
      </c>
      <c r="C9">
        <v>226</v>
      </c>
      <c r="D9">
        <v>-0.33948568561767783</v>
      </c>
      <c r="E9">
        <v>24947</v>
      </c>
      <c r="F9">
        <v>0.62599933581101097</v>
      </c>
      <c r="G9">
        <v>37000000</v>
      </c>
      <c r="H9">
        <v>-0.13559407427038031</v>
      </c>
      <c r="I9">
        <v>47.85</v>
      </c>
      <c r="J9">
        <v>2.0421130538405294</v>
      </c>
    </row>
    <row r="10" spans="1:10" x14ac:dyDescent="0.2">
      <c r="A10">
        <v>50</v>
      </c>
      <c r="B10" t="s">
        <v>17</v>
      </c>
      <c r="C10">
        <v>238</v>
      </c>
      <c r="D10">
        <v>-0.32182587481197622</v>
      </c>
      <c r="E10">
        <v>3080</v>
      </c>
      <c r="F10">
        <v>-0.39837653735743156</v>
      </c>
      <c r="G10">
        <v>14800000</v>
      </c>
      <c r="H10">
        <v>-0.27355639066532461</v>
      </c>
      <c r="I10">
        <v>16.8</v>
      </c>
      <c r="J10">
        <v>-4.7198150510059093E-2</v>
      </c>
    </row>
    <row r="11" spans="1:10" x14ac:dyDescent="0.2">
      <c r="A11">
        <v>65</v>
      </c>
      <c r="B11" t="s">
        <v>45</v>
      </c>
      <c r="C11">
        <v>284</v>
      </c>
      <c r="D11">
        <v>-0.25412993339011986</v>
      </c>
      <c r="E11">
        <v>8500</v>
      </c>
      <c r="F11">
        <v>-0.14447260757406125</v>
      </c>
      <c r="G11">
        <v>18900000</v>
      </c>
      <c r="H11">
        <v>-0.24807686376355559</v>
      </c>
      <c r="I11">
        <v>24.6</v>
      </c>
      <c r="J11">
        <v>0.47765297328815637</v>
      </c>
    </row>
    <row r="12" spans="1:10" x14ac:dyDescent="0.2">
      <c r="A12">
        <v>120</v>
      </c>
      <c r="B12" t="s">
        <v>25</v>
      </c>
      <c r="C12">
        <v>335</v>
      </c>
      <c r="D12">
        <v>-0.17907573746588784</v>
      </c>
      <c r="E12">
        <v>4500</v>
      </c>
      <c r="F12">
        <v>-0.33185558158392864</v>
      </c>
      <c r="G12">
        <v>4440000</v>
      </c>
      <c r="H12">
        <v>-0.33793880498296525</v>
      </c>
      <c r="I12">
        <v>30.5</v>
      </c>
      <c r="J12">
        <v>0.8746557464175756</v>
      </c>
    </row>
    <row r="13" spans="1:10" x14ac:dyDescent="0.2">
      <c r="A13">
        <v>126</v>
      </c>
      <c r="B13" t="s">
        <v>95</v>
      </c>
      <c r="C13">
        <v>500</v>
      </c>
      <c r="D13">
        <v>6.3746661112509914E-2</v>
      </c>
      <c r="E13">
        <v>30000</v>
      </c>
      <c r="F13">
        <v>0.86271087772897603</v>
      </c>
      <c r="G13">
        <v>117000000</v>
      </c>
      <c r="H13">
        <v>0.36156742625194144</v>
      </c>
      <c r="I13">
        <v>27.4</v>
      </c>
      <c r="J13">
        <v>0.66606106901059248</v>
      </c>
    </row>
    <row r="14" spans="1:10" x14ac:dyDescent="0.2">
      <c r="A14">
        <v>7</v>
      </c>
      <c r="B14" t="s">
        <v>94</v>
      </c>
      <c r="C14">
        <v>576.07000000000005</v>
      </c>
      <c r="D14">
        <v>0.17569514511165371</v>
      </c>
      <c r="E14">
        <v>4160</v>
      </c>
      <c r="F14">
        <v>-0.34778313437476738</v>
      </c>
      <c r="G14">
        <v>17500000</v>
      </c>
      <c r="H14">
        <v>-0.25677719002269622</v>
      </c>
      <c r="I14">
        <v>13.5</v>
      </c>
      <c r="J14">
        <v>-0.26925054904007334</v>
      </c>
    </row>
    <row r="15" spans="1:10" x14ac:dyDescent="0.2">
      <c r="A15">
        <v>4</v>
      </c>
      <c r="B15" t="s">
        <v>93</v>
      </c>
      <c r="C15">
        <v>2000</v>
      </c>
      <c r="D15">
        <v>2.2712230118252164</v>
      </c>
      <c r="E15">
        <v>78100</v>
      </c>
      <c r="F15">
        <v>3.115991140197631</v>
      </c>
      <c r="G15">
        <v>607500000</v>
      </c>
      <c r="H15">
        <v>3.4097888763294271</v>
      </c>
      <c r="I15">
        <v>31</v>
      </c>
      <c r="J15">
        <v>0.90830004922515351</v>
      </c>
    </row>
    <row r="16" spans="1:10" x14ac:dyDescent="0.2">
      <c r="A16">
        <v>133</v>
      </c>
      <c r="B16" t="s">
        <v>96</v>
      </c>
      <c r="C16">
        <v>2000.1</v>
      </c>
      <c r="D16">
        <v>2.2713701769152639</v>
      </c>
      <c r="E16">
        <v>7743</v>
      </c>
      <c r="F16">
        <v>-0.17993483540542865</v>
      </c>
      <c r="G16">
        <v>5390000</v>
      </c>
      <c r="H16">
        <v>-0.33203501216426268</v>
      </c>
      <c r="I16">
        <v>31.46</v>
      </c>
      <c r="J16">
        <v>0.93925280780812526</v>
      </c>
    </row>
  </sheetData>
  <sortState ref="A3:J16">
    <sortCondition ref="D3:D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11</vt:i4>
      </vt:variant>
    </vt:vector>
  </HeadingPairs>
  <TitlesOfParts>
    <vt:vector size="18" baseType="lpstr">
      <vt:lpstr>Bureau_Recl_Hiso_Data</vt:lpstr>
      <vt:lpstr>MacDonald_Graphs</vt:lpstr>
      <vt:lpstr>Sing_Snorr_Data_II</vt:lpstr>
      <vt:lpstr>Sing_Snor_Data_I</vt:lpstr>
      <vt:lpstr>Froehlich Graph</vt:lpstr>
      <vt:lpstr>Thorton_Pierce_Graphs_I</vt:lpstr>
      <vt:lpstr>Throton_Pierce_Graphs_II</vt:lpstr>
      <vt:lpstr>fig5</vt:lpstr>
      <vt:lpstr>Fig_6</vt:lpstr>
      <vt:lpstr>fig_7</vt:lpstr>
      <vt:lpstr>Fig 8</vt:lpstr>
      <vt:lpstr>Fig 9</vt:lpstr>
      <vt:lpstr>Fig 10</vt:lpstr>
      <vt:lpstr>Fig 11</vt:lpstr>
      <vt:lpstr>Fig 12</vt:lpstr>
      <vt:lpstr>Fig 12-1</vt:lpstr>
      <vt:lpstr>Fig 13</vt:lpstr>
      <vt:lpstr>Fig 14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Mark Roxberry</cp:lastModifiedBy>
  <dcterms:created xsi:type="dcterms:W3CDTF">2017-07-17T15:39:19Z</dcterms:created>
  <dcterms:modified xsi:type="dcterms:W3CDTF">2017-09-11T12:46:30Z</dcterms:modified>
</cp:coreProperties>
</file>