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2" i="1" l="1"/>
  <c r="D32" i="1"/>
  <c r="E31" i="1"/>
  <c r="D31" i="1"/>
  <c r="E29" i="1"/>
  <c r="D29" i="1"/>
  <c r="E28" i="1"/>
  <c r="D28" i="1"/>
  <c r="C32" i="1"/>
  <c r="C31" i="1"/>
  <c r="C29" i="1"/>
  <c r="C28" i="1"/>
  <c r="B32" i="1"/>
  <c r="B31" i="1"/>
  <c r="B29" i="1"/>
  <c r="B28" i="1"/>
  <c r="M32" i="1"/>
  <c r="L32" i="1"/>
  <c r="K32" i="1"/>
  <c r="M31" i="1"/>
  <c r="L31" i="1"/>
  <c r="K31" i="1"/>
  <c r="M29" i="1"/>
  <c r="L29" i="1"/>
  <c r="K29" i="1"/>
  <c r="M28" i="1"/>
  <c r="L28" i="1"/>
  <c r="K28" i="1"/>
  <c r="J32" i="1"/>
  <c r="J31" i="1"/>
  <c r="J29" i="1"/>
  <c r="J2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32" i="1" s="1"/>
  <c r="F5" i="1"/>
  <c r="F31" i="1" s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32" i="1" s="1"/>
  <c r="B30" i="1" l="1"/>
  <c r="K30" i="1"/>
  <c r="M30" i="1"/>
  <c r="F29" i="1"/>
  <c r="N28" i="1"/>
  <c r="L30" i="1"/>
  <c r="N29" i="1"/>
  <c r="N30" i="1" s="1"/>
  <c r="N31" i="1"/>
  <c r="D30" i="1"/>
  <c r="F28" i="1"/>
  <c r="F30" i="1" s="1"/>
  <c r="E30" i="1"/>
  <c r="C30" i="1"/>
  <c r="J30" i="1"/>
</calcChain>
</file>

<file path=xl/sharedStrings.xml><?xml version="1.0" encoding="utf-8"?>
<sst xmlns="http://schemas.openxmlformats.org/spreadsheetml/2006/main" count="25" uniqueCount="14">
  <si>
    <t>Min</t>
  </si>
  <si>
    <t>Max</t>
  </si>
  <si>
    <t>ES</t>
  </si>
  <si>
    <t>SD</t>
  </si>
  <si>
    <t>Mean</t>
  </si>
  <si>
    <t>Weight</t>
  </si>
  <si>
    <t>Shoulder Datum</t>
  </si>
  <si>
    <t>2017 Issue: 230-GGG-16</t>
  </si>
  <si>
    <t>2016 Issue: 100-GGG-15</t>
  </si>
  <si>
    <t>???</t>
  </si>
  <si>
    <r>
      <t>COAL</t>
    </r>
    <r>
      <rPr>
        <vertAlign val="superscript"/>
        <sz val="11"/>
        <color theme="1"/>
        <rFont val="Calibri"/>
        <family val="2"/>
        <scheme val="minor"/>
      </rPr>
      <t>1</t>
    </r>
  </si>
  <si>
    <r>
      <t>CBTO</t>
    </r>
    <r>
      <rPr>
        <vertAlign val="superscript"/>
        <sz val="11"/>
        <color theme="1"/>
        <rFont val="Calibri"/>
        <family val="2"/>
        <scheme val="minor"/>
      </rPr>
      <t>2</t>
    </r>
  </si>
  <si>
    <t>1: Cartridge Overall Length</t>
  </si>
  <si>
    <t>2: Cartridge Base To Ogive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</si>
</sst>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textRotation="45"/>
    </xf>
    <xf numFmtId="164" fontId="0" fillId="0" borderId="0" xfId="0" applyNumberFormat="1"/>
    <xf numFmtId="164" fontId="0" fillId="0" borderId="0" xfId="0" applyNumberFormat="1" applyAlignment="1">
      <alignment textRotation="45"/>
    </xf>
    <xf numFmtId="165" fontId="0" fillId="0" borderId="0" xfId="0" applyNumberFormat="1" applyAlignment="1">
      <alignment textRotation="45"/>
    </xf>
    <xf numFmtId="165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1" fillId="0" borderId="0" xfId="0" applyFont="1"/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K5" sqref="K5"/>
    </sheetView>
  </sheetViews>
  <sheetFormatPr defaultRowHeight="15" x14ac:dyDescent="0.25"/>
  <cols>
    <col min="5" max="5" width="0" hidden="1" customWidth="1"/>
    <col min="10" max="10" width="9.140625" style="5" customWidth="1"/>
    <col min="11" max="12" width="9.140625" style="2"/>
    <col min="13" max="13" width="0" style="2" hidden="1" customWidth="1"/>
    <col min="14" max="14" width="9.140625" style="2"/>
  </cols>
  <sheetData>
    <row r="1" spans="1:14" x14ac:dyDescent="0.25">
      <c r="B1" s="5"/>
      <c r="C1" s="2"/>
      <c r="E1" s="2"/>
    </row>
    <row r="2" spans="1:14" ht="18.75" x14ac:dyDescent="0.3">
      <c r="A2" s="8"/>
      <c r="B2" s="9" t="s">
        <v>8</v>
      </c>
      <c r="C2" s="9"/>
      <c r="D2" s="9"/>
      <c r="E2" s="9"/>
      <c r="F2" s="9"/>
      <c r="G2" s="8"/>
      <c r="H2" s="8"/>
      <c r="I2" s="8"/>
      <c r="J2" s="9" t="s">
        <v>7</v>
      </c>
      <c r="K2" s="9"/>
      <c r="L2" s="9"/>
      <c r="M2" s="9"/>
      <c r="N2" s="9"/>
    </row>
    <row r="3" spans="1:14" x14ac:dyDescent="0.25">
      <c r="B3" s="5"/>
      <c r="C3" s="2"/>
      <c r="E3" s="2"/>
    </row>
    <row r="4" spans="1:14" s="1" customFormat="1" ht="66" x14ac:dyDescent="0.25">
      <c r="B4" s="4" t="s">
        <v>5</v>
      </c>
      <c r="C4" s="3" t="s">
        <v>10</v>
      </c>
      <c r="D4" s="1" t="s">
        <v>11</v>
      </c>
      <c r="E4" s="3" t="s">
        <v>6</v>
      </c>
      <c r="F4" s="3" t="s">
        <v>6</v>
      </c>
      <c r="J4" s="4" t="s">
        <v>5</v>
      </c>
      <c r="K4" s="3" t="s">
        <v>10</v>
      </c>
      <c r="L4" s="1" t="s">
        <v>11</v>
      </c>
      <c r="M4" s="3" t="s">
        <v>6</v>
      </c>
      <c r="N4" s="3" t="s">
        <v>6</v>
      </c>
    </row>
    <row r="5" spans="1:14" x14ac:dyDescent="0.25">
      <c r="A5">
        <v>1</v>
      </c>
      <c r="B5" s="6">
        <v>380.74</v>
      </c>
      <c r="C5" s="2">
        <v>2.7934999999999999</v>
      </c>
      <c r="D5" s="2">
        <v>2.2214999999999998</v>
      </c>
      <c r="E5" s="2">
        <v>0</v>
      </c>
      <c r="F5" s="2">
        <f>E5+1.632</f>
        <v>1.6319999999999999</v>
      </c>
      <c r="I5">
        <v>1</v>
      </c>
      <c r="J5" s="6">
        <v>381.88</v>
      </c>
      <c r="K5" s="2">
        <v>2.7919999999999998</v>
      </c>
      <c r="L5" s="2">
        <v>2.2240000000000002</v>
      </c>
      <c r="M5" s="2">
        <v>-2E-3</v>
      </c>
      <c r="N5" s="2">
        <f>M5+1.632</f>
        <v>1.63</v>
      </c>
    </row>
    <row r="6" spans="1:14" x14ac:dyDescent="0.25">
      <c r="A6">
        <v>2</v>
      </c>
      <c r="B6" s="6">
        <v>380.56</v>
      </c>
      <c r="C6" s="2">
        <v>2.794</v>
      </c>
      <c r="D6" s="2">
        <v>2.2170000000000001</v>
      </c>
      <c r="E6" s="2">
        <v>-5.0000000000000001E-4</v>
      </c>
      <c r="F6" s="2">
        <f t="shared" ref="F6:F23" si="0">E6+1.632</f>
        <v>1.6315</v>
      </c>
      <c r="I6">
        <v>2</v>
      </c>
      <c r="J6" s="6">
        <v>382.1</v>
      </c>
      <c r="K6" s="2">
        <v>2.7919999999999998</v>
      </c>
      <c r="L6" s="2">
        <v>2.2210000000000001</v>
      </c>
      <c r="M6" s="2">
        <v>-2E-3</v>
      </c>
      <c r="N6" s="2">
        <f t="shared" ref="N6:N24" si="1">M6+1.632</f>
        <v>1.63</v>
      </c>
    </row>
    <row r="7" spans="1:14" x14ac:dyDescent="0.25">
      <c r="A7">
        <v>3</v>
      </c>
      <c r="B7" s="6">
        <v>380.28</v>
      </c>
      <c r="C7" s="2">
        <v>2.7925</v>
      </c>
      <c r="D7" s="2">
        <v>2.2155</v>
      </c>
      <c r="E7" s="2">
        <v>-1.5E-3</v>
      </c>
      <c r="F7" s="2">
        <f t="shared" si="0"/>
        <v>1.6304999999999998</v>
      </c>
      <c r="I7">
        <v>3</v>
      </c>
      <c r="J7" s="6">
        <v>382.28</v>
      </c>
      <c r="K7" s="2">
        <v>2.7919999999999998</v>
      </c>
      <c r="L7" s="2">
        <v>2.2204999999999999</v>
      </c>
      <c r="M7" s="2">
        <v>-2.5000000000000001E-3</v>
      </c>
      <c r="N7" s="2">
        <f t="shared" si="1"/>
        <v>1.6294999999999999</v>
      </c>
    </row>
    <row r="8" spans="1:14" x14ac:dyDescent="0.25">
      <c r="A8">
        <v>4</v>
      </c>
      <c r="B8" s="6">
        <v>380.22</v>
      </c>
      <c r="C8" s="2">
        <v>2.7915000000000001</v>
      </c>
      <c r="D8" s="2">
        <v>2.2115</v>
      </c>
      <c r="E8" s="2">
        <v>-5.0000000000000001E-4</v>
      </c>
      <c r="F8" s="2">
        <f t="shared" si="0"/>
        <v>1.6315</v>
      </c>
      <c r="I8">
        <v>4</v>
      </c>
      <c r="J8" s="6">
        <v>382.14</v>
      </c>
      <c r="K8" s="2">
        <v>2.7909999999999999</v>
      </c>
      <c r="L8" s="2">
        <v>2.222</v>
      </c>
      <c r="M8" s="2">
        <v>-1E-3</v>
      </c>
      <c r="N8" s="2">
        <f t="shared" si="1"/>
        <v>1.631</v>
      </c>
    </row>
    <row r="9" spans="1:14" x14ac:dyDescent="0.25">
      <c r="A9">
        <v>5</v>
      </c>
      <c r="B9" s="6">
        <v>380.04</v>
      </c>
      <c r="C9" s="2">
        <v>2.7949999999999999</v>
      </c>
      <c r="D9" s="2">
        <v>2.218</v>
      </c>
      <c r="E9" s="2">
        <v>-1E-3</v>
      </c>
      <c r="F9" s="2">
        <f t="shared" si="0"/>
        <v>1.631</v>
      </c>
      <c r="I9">
        <v>5</v>
      </c>
      <c r="J9" s="6">
        <v>382.16</v>
      </c>
      <c r="K9" s="2">
        <v>2.7949999999999999</v>
      </c>
      <c r="L9" s="2">
        <v>2.2214999999999998</v>
      </c>
      <c r="M9" s="2">
        <v>-2E-3</v>
      </c>
      <c r="N9" s="2">
        <f t="shared" si="1"/>
        <v>1.63</v>
      </c>
    </row>
    <row r="10" spans="1:14" x14ac:dyDescent="0.25">
      <c r="A10">
        <v>6</v>
      </c>
      <c r="B10" s="6">
        <v>380.28</v>
      </c>
      <c r="C10" s="2">
        <v>2.794</v>
      </c>
      <c r="D10" s="2">
        <v>2.2170000000000001</v>
      </c>
      <c r="E10" s="2">
        <v>-5.0000000000000001E-4</v>
      </c>
      <c r="F10" s="2">
        <f t="shared" si="0"/>
        <v>1.6315</v>
      </c>
      <c r="I10">
        <v>6</v>
      </c>
      <c r="J10" s="6">
        <v>381.9</v>
      </c>
      <c r="K10" s="2">
        <v>2.79</v>
      </c>
      <c r="L10" s="2">
        <v>2.2235</v>
      </c>
      <c r="M10" s="2">
        <v>-2E-3</v>
      </c>
      <c r="N10" s="2">
        <f t="shared" si="1"/>
        <v>1.63</v>
      </c>
    </row>
    <row r="11" spans="1:14" x14ac:dyDescent="0.25">
      <c r="A11">
        <v>7</v>
      </c>
      <c r="B11" s="6">
        <v>380.16</v>
      </c>
      <c r="C11" s="2">
        <v>2.794</v>
      </c>
      <c r="D11" s="7">
        <v>2.206</v>
      </c>
      <c r="E11" s="2">
        <v>0</v>
      </c>
      <c r="F11" s="2">
        <f t="shared" si="0"/>
        <v>1.6319999999999999</v>
      </c>
      <c r="G11" t="s">
        <v>9</v>
      </c>
      <c r="I11">
        <v>7</v>
      </c>
      <c r="J11" s="6">
        <v>382.28</v>
      </c>
      <c r="K11" s="2">
        <v>2.7925</v>
      </c>
      <c r="L11" s="2">
        <v>2.2204999999999999</v>
      </c>
      <c r="M11" s="2">
        <v>-2E-3</v>
      </c>
      <c r="N11" s="2">
        <f t="shared" si="1"/>
        <v>1.63</v>
      </c>
    </row>
    <row r="12" spans="1:14" x14ac:dyDescent="0.25">
      <c r="A12">
        <v>8</v>
      </c>
      <c r="B12" s="6">
        <v>380.24</v>
      </c>
      <c r="C12" s="2">
        <v>2.794</v>
      </c>
      <c r="D12" s="2">
        <v>2.214</v>
      </c>
      <c r="E12" s="2">
        <v>-5.0000000000000001E-4</v>
      </c>
      <c r="F12" s="2">
        <f t="shared" si="0"/>
        <v>1.6315</v>
      </c>
      <c r="I12">
        <v>8</v>
      </c>
      <c r="J12" s="6">
        <v>382.18</v>
      </c>
      <c r="K12" s="2">
        <v>2.7915000000000001</v>
      </c>
      <c r="L12" s="2">
        <v>2.2200000000000002</v>
      </c>
      <c r="M12" s="2">
        <v>-1E-3</v>
      </c>
      <c r="N12" s="2">
        <f t="shared" si="1"/>
        <v>1.631</v>
      </c>
    </row>
    <row r="13" spans="1:14" x14ac:dyDescent="0.25">
      <c r="A13">
        <v>9</v>
      </c>
      <c r="B13" s="6">
        <v>380.14</v>
      </c>
      <c r="C13" s="2">
        <v>2.7945000000000002</v>
      </c>
      <c r="D13" s="2">
        <v>2.2195</v>
      </c>
      <c r="E13" s="2">
        <v>-1E-3</v>
      </c>
      <c r="F13" s="2">
        <f t="shared" si="0"/>
        <v>1.631</v>
      </c>
      <c r="I13">
        <v>9</v>
      </c>
      <c r="J13" s="6">
        <v>381.64</v>
      </c>
      <c r="K13" s="2">
        <v>2.7909999999999999</v>
      </c>
      <c r="L13" s="2">
        <v>2.2229999999999999</v>
      </c>
      <c r="M13" s="2">
        <v>-2E-3</v>
      </c>
      <c r="N13" s="2">
        <f t="shared" si="1"/>
        <v>1.63</v>
      </c>
    </row>
    <row r="14" spans="1:14" x14ac:dyDescent="0.25">
      <c r="A14">
        <v>10</v>
      </c>
      <c r="B14" s="6">
        <v>379.96</v>
      </c>
      <c r="C14" s="2">
        <v>2.7945000000000002</v>
      </c>
      <c r="D14" s="2">
        <v>2.218</v>
      </c>
      <c r="E14" s="2">
        <v>-1E-3</v>
      </c>
      <c r="F14" s="2">
        <f t="shared" si="0"/>
        <v>1.631</v>
      </c>
      <c r="I14">
        <v>10</v>
      </c>
      <c r="J14" s="6">
        <v>382.32</v>
      </c>
      <c r="K14" s="2">
        <v>2.7909999999999999</v>
      </c>
      <c r="L14" s="2">
        <v>2.2254999999999998</v>
      </c>
      <c r="M14" s="2">
        <v>-2E-3</v>
      </c>
      <c r="N14" s="2">
        <f t="shared" si="1"/>
        <v>1.63</v>
      </c>
    </row>
    <row r="15" spans="1:14" x14ac:dyDescent="0.25">
      <c r="A15">
        <v>11</v>
      </c>
      <c r="B15" s="6">
        <v>380.56</v>
      </c>
      <c r="C15" s="2">
        <v>2.7955000000000001</v>
      </c>
      <c r="D15" s="2">
        <v>2.2134999999999998</v>
      </c>
      <c r="E15" s="2">
        <v>-1E-3</v>
      </c>
      <c r="F15" s="2">
        <f t="shared" si="0"/>
        <v>1.631</v>
      </c>
      <c r="I15">
        <v>11</v>
      </c>
      <c r="J15" s="6">
        <v>382.16</v>
      </c>
      <c r="K15" s="2">
        <v>2.7919999999999998</v>
      </c>
      <c r="L15" s="2">
        <v>2.2225000000000001</v>
      </c>
      <c r="M15" s="2">
        <v>-2E-3</v>
      </c>
      <c r="N15" s="2">
        <f t="shared" si="1"/>
        <v>1.63</v>
      </c>
    </row>
    <row r="16" spans="1:14" x14ac:dyDescent="0.25">
      <c r="A16">
        <v>12</v>
      </c>
      <c r="B16" s="6">
        <v>380.2</v>
      </c>
      <c r="C16" s="2">
        <v>2.7945000000000002</v>
      </c>
      <c r="D16" s="2">
        <v>2.2185000000000001</v>
      </c>
      <c r="E16" s="2">
        <v>-5.0000000000000001E-4</v>
      </c>
      <c r="F16" s="2">
        <f t="shared" si="0"/>
        <v>1.6315</v>
      </c>
      <c r="I16">
        <v>12</v>
      </c>
      <c r="J16" s="6">
        <v>382.14</v>
      </c>
      <c r="K16" s="2">
        <v>2.7915000000000001</v>
      </c>
      <c r="L16" s="2">
        <v>2.222</v>
      </c>
      <c r="M16" s="2">
        <v>-1E-3</v>
      </c>
      <c r="N16" s="2">
        <f t="shared" si="1"/>
        <v>1.631</v>
      </c>
    </row>
    <row r="17" spans="1:14" x14ac:dyDescent="0.25">
      <c r="A17">
        <v>13</v>
      </c>
      <c r="B17" s="6">
        <v>380.68</v>
      </c>
      <c r="C17" s="2">
        <v>2.7949999999999999</v>
      </c>
      <c r="D17" s="2">
        <v>2.2189999999999999</v>
      </c>
      <c r="E17" s="2">
        <v>0</v>
      </c>
      <c r="F17" s="2">
        <f t="shared" si="0"/>
        <v>1.6319999999999999</v>
      </c>
      <c r="I17">
        <v>13</v>
      </c>
      <c r="J17" s="6">
        <v>381.88</v>
      </c>
      <c r="K17" s="2">
        <v>2.7909999999999999</v>
      </c>
      <c r="L17" s="2">
        <v>2.2214999999999998</v>
      </c>
      <c r="M17" s="2">
        <v>-2E-3</v>
      </c>
      <c r="N17" s="2">
        <f t="shared" si="1"/>
        <v>1.63</v>
      </c>
    </row>
    <row r="18" spans="1:14" x14ac:dyDescent="0.25">
      <c r="A18">
        <v>14</v>
      </c>
      <c r="B18" s="6">
        <v>380.6</v>
      </c>
      <c r="C18" s="2">
        <v>2.794</v>
      </c>
      <c r="D18" s="2">
        <v>2.2185000000000001</v>
      </c>
      <c r="E18" s="2">
        <v>-1E-3</v>
      </c>
      <c r="F18" s="2">
        <f t="shared" si="0"/>
        <v>1.631</v>
      </c>
      <c r="I18">
        <v>14</v>
      </c>
      <c r="J18" s="6">
        <v>381.9</v>
      </c>
      <c r="K18" s="2">
        <v>2.7919999999999998</v>
      </c>
      <c r="L18" s="2">
        <v>2.2210000000000001</v>
      </c>
      <c r="M18" s="2">
        <v>-2E-3</v>
      </c>
      <c r="N18" s="2">
        <f t="shared" si="1"/>
        <v>1.63</v>
      </c>
    </row>
    <row r="19" spans="1:14" x14ac:dyDescent="0.25">
      <c r="A19">
        <v>15</v>
      </c>
      <c r="B19" s="6">
        <v>380.38</v>
      </c>
      <c r="C19" s="2">
        <v>2.7965</v>
      </c>
      <c r="D19" s="2">
        <v>2.2200000000000002</v>
      </c>
      <c r="E19" s="2">
        <v>0</v>
      </c>
      <c r="F19" s="2">
        <f t="shared" si="0"/>
        <v>1.6319999999999999</v>
      </c>
      <c r="I19">
        <v>15</v>
      </c>
      <c r="J19" s="6">
        <v>381.88</v>
      </c>
      <c r="K19" s="2">
        <v>2.7905000000000002</v>
      </c>
      <c r="L19" s="2">
        <v>2.2204999999999999</v>
      </c>
      <c r="M19" s="2">
        <v>-3.0000000000000001E-3</v>
      </c>
      <c r="N19" s="2">
        <f t="shared" si="1"/>
        <v>1.629</v>
      </c>
    </row>
    <row r="20" spans="1:14" x14ac:dyDescent="0.25">
      <c r="A20">
        <v>16</v>
      </c>
      <c r="B20" s="6">
        <v>380.34</v>
      </c>
      <c r="C20" s="2">
        <v>2.7925</v>
      </c>
      <c r="D20" s="2">
        <v>2.2189999999999999</v>
      </c>
      <c r="E20" s="2">
        <v>-1E-3</v>
      </c>
      <c r="F20" s="2">
        <f t="shared" si="0"/>
        <v>1.631</v>
      </c>
      <c r="I20">
        <v>16</v>
      </c>
      <c r="J20" s="6">
        <v>382.26</v>
      </c>
      <c r="K20" s="2">
        <v>2.7909999999999999</v>
      </c>
      <c r="L20" s="2">
        <v>2.2195</v>
      </c>
      <c r="M20" s="2">
        <v>-2E-3</v>
      </c>
      <c r="N20" s="2">
        <f t="shared" si="1"/>
        <v>1.63</v>
      </c>
    </row>
    <row r="21" spans="1:14" x14ac:dyDescent="0.25">
      <c r="A21">
        <v>17</v>
      </c>
      <c r="B21" s="6">
        <v>380.78</v>
      </c>
      <c r="C21" s="2">
        <v>2.7955000000000001</v>
      </c>
      <c r="D21" s="2">
        <v>2.2120000000000002</v>
      </c>
      <c r="E21" s="2">
        <v>0</v>
      </c>
      <c r="F21" s="2">
        <f t="shared" si="0"/>
        <v>1.6319999999999999</v>
      </c>
      <c r="I21">
        <v>17</v>
      </c>
      <c r="J21" s="6">
        <v>382.52</v>
      </c>
      <c r="K21" s="2">
        <v>2.7925</v>
      </c>
      <c r="L21" s="2">
        <v>2.2240000000000002</v>
      </c>
      <c r="M21" s="2">
        <v>-2E-3</v>
      </c>
      <c r="N21" s="2">
        <f t="shared" si="1"/>
        <v>1.63</v>
      </c>
    </row>
    <row r="22" spans="1:14" x14ac:dyDescent="0.25">
      <c r="A22">
        <v>18</v>
      </c>
      <c r="B22" s="6">
        <v>380.7</v>
      </c>
      <c r="C22" s="2">
        <v>2.7945000000000002</v>
      </c>
      <c r="D22" s="2">
        <v>2.2155</v>
      </c>
      <c r="E22" s="2">
        <v>-5.0000000000000001E-4</v>
      </c>
      <c r="F22" s="2">
        <f t="shared" si="0"/>
        <v>1.6315</v>
      </c>
      <c r="I22">
        <v>18</v>
      </c>
      <c r="J22" s="6">
        <v>382.24</v>
      </c>
      <c r="K22" s="2">
        <v>2.7894999999999999</v>
      </c>
      <c r="L22" s="2">
        <v>2.2204999999999999</v>
      </c>
      <c r="M22" s="2">
        <v>-2E-3</v>
      </c>
      <c r="N22" s="2">
        <f t="shared" si="1"/>
        <v>1.63</v>
      </c>
    </row>
    <row r="23" spans="1:14" x14ac:dyDescent="0.25">
      <c r="A23">
        <v>19</v>
      </c>
      <c r="B23" s="6">
        <v>380.3</v>
      </c>
      <c r="C23" s="2">
        <v>2.7945000000000002</v>
      </c>
      <c r="D23" s="2">
        <v>2.2170000000000001</v>
      </c>
      <c r="E23" s="2">
        <v>-1E-3</v>
      </c>
      <c r="F23" s="2">
        <f t="shared" si="0"/>
        <v>1.631</v>
      </c>
      <c r="I23">
        <v>19</v>
      </c>
      <c r="J23" s="6">
        <v>382.28</v>
      </c>
      <c r="K23" s="2">
        <v>2.7925</v>
      </c>
      <c r="L23" s="2">
        <v>2.2214999999999998</v>
      </c>
      <c r="M23" s="2">
        <v>-1.5E-3</v>
      </c>
      <c r="N23" s="2">
        <f t="shared" si="1"/>
        <v>1.6304999999999998</v>
      </c>
    </row>
    <row r="24" spans="1:14" x14ac:dyDescent="0.25">
      <c r="B24" s="6"/>
      <c r="C24" s="2"/>
      <c r="D24" s="2"/>
      <c r="E24" s="2"/>
      <c r="F24" s="2"/>
      <c r="I24">
        <v>20</v>
      </c>
      <c r="J24" s="6">
        <v>382.44</v>
      </c>
      <c r="K24" s="2">
        <v>2.7919999999999998</v>
      </c>
      <c r="L24" s="2">
        <v>2.2240000000000002</v>
      </c>
      <c r="M24" s="2">
        <v>-2E-3</v>
      </c>
      <c r="N24" s="2">
        <f t="shared" si="1"/>
        <v>1.63</v>
      </c>
    </row>
    <row r="25" spans="1:14" x14ac:dyDescent="0.25">
      <c r="B25" s="6"/>
      <c r="C25" s="2"/>
      <c r="D25" s="2"/>
      <c r="E25" s="2"/>
      <c r="J25" s="6"/>
    </row>
    <row r="26" spans="1:14" x14ac:dyDescent="0.25">
      <c r="B26" s="6"/>
      <c r="C26" s="2"/>
      <c r="D26" s="2"/>
      <c r="E26" s="2"/>
      <c r="J26" s="6"/>
    </row>
    <row r="27" spans="1:14" x14ac:dyDescent="0.25">
      <c r="B27" s="6"/>
      <c r="C27" s="2"/>
      <c r="D27" s="2"/>
      <c r="E27" s="2"/>
      <c r="J27" s="6"/>
    </row>
    <row r="28" spans="1:14" x14ac:dyDescent="0.25">
      <c r="A28" t="s">
        <v>0</v>
      </c>
      <c r="B28" s="6">
        <f>MIN(B5:B23)</f>
        <v>379.96</v>
      </c>
      <c r="C28" s="2">
        <f>MIN(C5:C23)</f>
        <v>2.7915000000000001</v>
      </c>
      <c r="D28" s="2">
        <f t="shared" ref="D28:F28" si="2">MIN(D5:D23)</f>
        <v>2.206</v>
      </c>
      <c r="E28" s="2">
        <f t="shared" si="2"/>
        <v>-1.5E-3</v>
      </c>
      <c r="F28" s="2">
        <f t="shared" si="2"/>
        <v>1.6304999999999998</v>
      </c>
      <c r="I28" t="s">
        <v>0</v>
      </c>
      <c r="J28" s="6">
        <f>MIN(J5:J24)</f>
        <v>381.64</v>
      </c>
      <c r="K28" s="2">
        <f t="shared" ref="K28:N28" si="3">MIN(K5:K24)</f>
        <v>2.7894999999999999</v>
      </c>
      <c r="L28" s="2">
        <f t="shared" si="3"/>
        <v>2.2195</v>
      </c>
      <c r="M28" s="2">
        <f t="shared" si="3"/>
        <v>-3.0000000000000001E-3</v>
      </c>
      <c r="N28" s="2">
        <f t="shared" si="3"/>
        <v>1.629</v>
      </c>
    </row>
    <row r="29" spans="1:14" x14ac:dyDescent="0.25">
      <c r="A29" t="s">
        <v>1</v>
      </c>
      <c r="B29" s="6">
        <f>MAX(B5:B23)</f>
        <v>380.78</v>
      </c>
      <c r="C29" s="2">
        <f>MAX(C5:C23)</f>
        <v>2.7965</v>
      </c>
      <c r="D29" s="2">
        <f t="shared" ref="D29:F29" si="4">MAX(D5:D23)</f>
        <v>2.2214999999999998</v>
      </c>
      <c r="E29" s="2">
        <f t="shared" si="4"/>
        <v>0</v>
      </c>
      <c r="F29" s="2">
        <f t="shared" si="4"/>
        <v>1.6319999999999999</v>
      </c>
      <c r="I29" t="s">
        <v>1</v>
      </c>
      <c r="J29" s="6">
        <f>MAX(J5:J24)</f>
        <v>382.52</v>
      </c>
      <c r="K29" s="2">
        <f t="shared" ref="K29:N29" si="5">MAX(K5:K24)</f>
        <v>2.7949999999999999</v>
      </c>
      <c r="L29" s="2">
        <f t="shared" si="5"/>
        <v>2.2254999999999998</v>
      </c>
      <c r="M29" s="2">
        <f t="shared" si="5"/>
        <v>-1E-3</v>
      </c>
      <c r="N29" s="2">
        <f t="shared" si="5"/>
        <v>1.631</v>
      </c>
    </row>
    <row r="30" spans="1:14" x14ac:dyDescent="0.25">
      <c r="A30" t="s">
        <v>2</v>
      </c>
      <c r="B30" s="6">
        <f>B29-B28</f>
        <v>0.81999999999999318</v>
      </c>
      <c r="C30" s="2">
        <f t="shared" ref="C30" si="6">C29-C28</f>
        <v>4.9999999999998934E-3</v>
      </c>
      <c r="D30" s="2">
        <f t="shared" ref="D30" si="7">D29-D28</f>
        <v>1.5499999999999847E-2</v>
      </c>
      <c r="E30" s="2">
        <f t="shared" ref="E30" si="8">E29-E28</f>
        <v>1.5E-3</v>
      </c>
      <c r="F30" s="2">
        <f t="shared" ref="F30" si="9">F29-F28</f>
        <v>1.5000000000000568E-3</v>
      </c>
      <c r="I30" t="s">
        <v>2</v>
      </c>
      <c r="J30" s="6">
        <f>J29-J28</f>
        <v>0.87999999999999545</v>
      </c>
      <c r="K30" s="2">
        <f t="shared" ref="K30:N30" si="10">K29-K28</f>
        <v>5.5000000000000604E-3</v>
      </c>
      <c r="L30" s="2">
        <f t="shared" si="10"/>
        <v>5.9999999999997833E-3</v>
      </c>
      <c r="M30" s="2">
        <f t="shared" si="10"/>
        <v>2E-3</v>
      </c>
      <c r="N30" s="2">
        <f t="shared" si="10"/>
        <v>2.0000000000000018E-3</v>
      </c>
    </row>
    <row r="31" spans="1:14" x14ac:dyDescent="0.25">
      <c r="A31" t="s">
        <v>3</v>
      </c>
      <c r="B31" s="6">
        <f>_xlfn.STDEV.P(B5:B23)</f>
        <v>0.24046123730904992</v>
      </c>
      <c r="C31" s="2">
        <f>_xlfn.STDEV.P(C5:C23)</f>
        <v>1.1275939624015149E-3</v>
      </c>
      <c r="D31" s="2">
        <f t="shared" ref="D31:F31" si="11">_xlfn.STDEV.P(D5:D23)</f>
        <v>3.5866789552422753E-3</v>
      </c>
      <c r="E31" s="2">
        <f t="shared" si="11"/>
        <v>4.4659375653887214E-4</v>
      </c>
      <c r="F31" s="2">
        <f t="shared" si="11"/>
        <v>4.4659375653884634E-4</v>
      </c>
      <c r="I31" t="s">
        <v>3</v>
      </c>
      <c r="J31" s="6">
        <f>_xlfn.STDEV.P(J5:J24)</f>
        <v>0.21442714380413683</v>
      </c>
      <c r="K31" s="2">
        <f t="shared" ref="K31:N31" si="12">_xlfn.STDEV.P(K5:K24)</f>
        <v>1.1166355717063424E-3</v>
      </c>
      <c r="L31" s="2">
        <f t="shared" si="12"/>
        <v>1.5753967754188357E-3</v>
      </c>
      <c r="M31" s="2">
        <f t="shared" si="12"/>
        <v>4.6368092477478518E-4</v>
      </c>
      <c r="N31" s="2">
        <f t="shared" si="12"/>
        <v>4.6368092477479884E-4</v>
      </c>
    </row>
    <row r="32" spans="1:14" x14ac:dyDescent="0.25">
      <c r="A32" t="s">
        <v>4</v>
      </c>
      <c r="B32" s="6">
        <f>AVERAGE(B5:B23)</f>
        <v>380.37684210526317</v>
      </c>
      <c r="C32" s="2">
        <f>AVERAGE(C5:C23)</f>
        <v>2.7942105263157893</v>
      </c>
      <c r="D32" s="2">
        <f t="shared" ref="D32:F32" si="13">AVERAGE(D5:D23)</f>
        <v>2.216368421052632</v>
      </c>
      <c r="E32" s="2">
        <f t="shared" si="13"/>
        <v>-6.0526315789473698E-4</v>
      </c>
      <c r="F32" s="2">
        <f t="shared" si="13"/>
        <v>1.6313947368421056</v>
      </c>
      <c r="I32" t="s">
        <v>4</v>
      </c>
      <c r="J32" s="6">
        <f>AVERAGE(J5:J24)</f>
        <v>382.12900000000002</v>
      </c>
      <c r="K32" s="2">
        <f t="shared" ref="K32:N32" si="14">AVERAGE(K5:K24)</f>
        <v>2.7916249999999994</v>
      </c>
      <c r="L32" s="2">
        <f t="shared" si="14"/>
        <v>2.2219249999999997</v>
      </c>
      <c r="M32" s="2">
        <f t="shared" si="14"/>
        <v>-1.9000000000000006E-3</v>
      </c>
      <c r="N32" s="2">
        <f t="shared" si="14"/>
        <v>1.6300999999999999</v>
      </c>
    </row>
    <row r="35" spans="2:2" x14ac:dyDescent="0.25">
      <c r="B35" t="s">
        <v>12</v>
      </c>
    </row>
    <row r="36" spans="2:2" x14ac:dyDescent="0.25">
      <c r="B36" t="s">
        <v>13</v>
      </c>
    </row>
  </sheetData>
  <mergeCells count="2">
    <mergeCell ref="J2:N2"/>
    <mergeCell ref="B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Oxford</dc:creator>
  <cp:lastModifiedBy>Robert Oxford</cp:lastModifiedBy>
  <dcterms:created xsi:type="dcterms:W3CDTF">2014-12-09T10:40:32Z</dcterms:created>
  <dcterms:modified xsi:type="dcterms:W3CDTF">2017-06-22T14:57:09Z</dcterms:modified>
</cp:coreProperties>
</file>