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agi\Data620-Roy20100\"/>
    </mc:Choice>
  </mc:AlternateContent>
  <xr:revisionPtr revIDLastSave="0" documentId="13_ncr:1_{EB4EB219-BA47-4EF2-8040-CD6A6EE62EE8}" xr6:coauthVersionLast="47" xr6:coauthVersionMax="47" xr10:uidLastSave="{00000000-0000-0000-0000-000000000000}"/>
  <bookViews>
    <workbookView xWindow="38265" yWindow="7845" windowWidth="2427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" i="1" l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29" i="1"/>
  <c r="K32" i="1"/>
  <c r="K34" i="1"/>
  <c r="K37" i="1"/>
  <c r="K39" i="1"/>
  <c r="K40" i="1"/>
  <c r="K42" i="1"/>
  <c r="K43" i="1"/>
  <c r="K44" i="1"/>
  <c r="K47" i="1"/>
  <c r="K48" i="1"/>
  <c r="K49" i="1"/>
  <c r="K50" i="1"/>
  <c r="K51" i="1"/>
  <c r="K52" i="1"/>
  <c r="K53" i="1"/>
  <c r="K54" i="1"/>
  <c r="K55" i="1"/>
  <c r="K56" i="1"/>
  <c r="H30" i="1"/>
  <c r="I30" i="1" s="1"/>
  <c r="K30" i="1" s="1"/>
  <c r="H31" i="1"/>
  <c r="I31" i="1" s="1"/>
  <c r="K31" i="1" s="1"/>
  <c r="H32" i="1"/>
  <c r="AF32" i="1" s="1"/>
  <c r="H33" i="1"/>
  <c r="I33" i="1" s="1"/>
  <c r="K33" i="1" s="1"/>
  <c r="H34" i="1"/>
  <c r="AF34" i="1" s="1"/>
  <c r="H35" i="1"/>
  <c r="I35" i="1" s="1"/>
  <c r="K35" i="1" s="1"/>
  <c r="H36" i="1"/>
  <c r="I36" i="1" s="1"/>
  <c r="K36" i="1" s="1"/>
  <c r="H37" i="1"/>
  <c r="H38" i="1"/>
  <c r="I38" i="1" s="1"/>
  <c r="K38" i="1" s="1"/>
  <c r="H39" i="1"/>
  <c r="AF39" i="1" s="1"/>
  <c r="H40" i="1"/>
  <c r="H41" i="1"/>
  <c r="AF41" i="1" s="1"/>
  <c r="H42" i="1"/>
  <c r="AF42" i="1" s="1"/>
  <c r="H43" i="1"/>
  <c r="H44" i="1"/>
  <c r="H45" i="1"/>
  <c r="I45" i="1" s="1"/>
  <c r="K45" i="1" s="1"/>
  <c r="H46" i="1"/>
  <c r="I46" i="1" s="1"/>
  <c r="K46" i="1" s="1"/>
  <c r="H47" i="1"/>
  <c r="AF47" i="1" s="1"/>
  <c r="H48" i="1"/>
  <c r="H49" i="1"/>
  <c r="AF49" i="1" s="1"/>
  <c r="H50" i="1"/>
  <c r="AF50" i="1" s="1"/>
  <c r="H51" i="1"/>
  <c r="H52" i="1"/>
  <c r="H53" i="1"/>
  <c r="H54" i="1"/>
  <c r="H55" i="1"/>
  <c r="H56" i="1"/>
  <c r="H29" i="1"/>
  <c r="I29" i="1" s="1"/>
  <c r="K29" i="1" s="1"/>
  <c r="AF40" i="1"/>
  <c r="AF48" i="1"/>
  <c r="AF30" i="1" l="1"/>
  <c r="AF31" i="1"/>
  <c r="AF38" i="1"/>
  <c r="AF33" i="1"/>
  <c r="I41" i="1"/>
  <c r="K41" i="1" s="1"/>
  <c r="AF55" i="1"/>
  <c r="AF56" i="1"/>
  <c r="AF51" i="1"/>
  <c r="AF43" i="1"/>
  <c r="AF35" i="1"/>
  <c r="AF46" i="1"/>
  <c r="AF54" i="1"/>
  <c r="AF36" i="1"/>
  <c r="AF52" i="1"/>
  <c r="AF44" i="1"/>
  <c r="AF53" i="1"/>
  <c r="AF45" i="1"/>
  <c r="AF37" i="1"/>
  <c r="AF29" i="1"/>
</calcChain>
</file>

<file path=xl/sharedStrings.xml><?xml version="1.0" encoding="utf-8"?>
<sst xmlns="http://schemas.openxmlformats.org/spreadsheetml/2006/main" count="577" uniqueCount="168">
  <si>
    <t>CPU</t>
    <phoneticPr fontId="1"/>
  </si>
  <si>
    <t>A01</t>
    <phoneticPr fontId="1"/>
  </si>
  <si>
    <t>A02</t>
    <phoneticPr fontId="1"/>
  </si>
  <si>
    <t>A03</t>
    <phoneticPr fontId="1"/>
  </si>
  <si>
    <t>A04</t>
    <phoneticPr fontId="1"/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</si>
  <si>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</si>
  <si>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</si>
  <si>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</si>
  <si>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</si>
  <si>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</si>
  <si>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</si>
  <si>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</si>
  <si>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</si>
  <si>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</si>
  <si>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</si>
  <si>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</si>
  <si>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</si>
  <si>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</si>
  <si>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</si>
  <si>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</si>
  <si>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</si>
  <si>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</si>
  <si>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</si>
  <si>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</si>
  <si>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</si>
  <si>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</si>
  <si>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B01</t>
    <phoneticPr fontId="1"/>
  </si>
  <si>
    <t>B02</t>
    <phoneticPr fontId="1"/>
  </si>
  <si>
    <t>B03</t>
    <phoneticPr fontId="1"/>
  </si>
  <si>
    <t>B04</t>
  </si>
  <si>
    <t>C01</t>
    <phoneticPr fontId="1"/>
  </si>
  <si>
    <t>C02</t>
    <phoneticPr fontId="1"/>
  </si>
  <si>
    <t>C03</t>
    <phoneticPr fontId="1"/>
  </si>
  <si>
    <t>D01</t>
    <phoneticPr fontId="1"/>
  </si>
  <si>
    <t>D02</t>
    <phoneticPr fontId="1"/>
  </si>
  <si>
    <t>D03</t>
    <phoneticPr fontId="1"/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</si>
  <si>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</si>
  <si>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</si>
  <si>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</si>
  <si>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</si>
  <si>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</si>
  <si>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</si>
  <si>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</si>
  <si>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</si>
  <si>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</si>
  <si>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</si>
  <si>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</si>
  <si>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</si>
  <si>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</si>
  <si>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</si>
  <si>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</si>
  <si>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</si>
  <si>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</si>
  <si>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</si>
  <si>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</si>
  <si>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</si>
  <si>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</si>
  <si>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</si>
  <si>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</si>
  <si>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</si>
  <si>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</si>
  <si>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</si>
  <si>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</si>
  <si>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</si>
  <si>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</si>
  <si>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</si>
  <si>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</si>
  <si>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</si>
  <si>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</si>
  <si>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</si>
  <si>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</si>
  <si>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</si>
  <si>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</si>
  <si>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</si>
  <si>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</si>
  <si>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</si>
  <si>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</si>
  <si>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</si>
  <si>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</si>
  <si>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</si>
  <si>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</si>
  <si>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</si>
  <si>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</si>
  <si>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</si>
  <si>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</si>
  <si>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</si>
  <si>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</si>
  <si>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</si>
  <si>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</si>
  <si>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</si>
  <si>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</si>
  <si>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</si>
  <si>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</si>
  <si>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</si>
  <si>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</si>
  <si>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</si>
  <si>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</si>
  <si>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</si>
  <si>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</si>
  <si>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</si>
  <si>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</si>
  <si>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Core Memory</t>
    <phoneticPr fontId="1"/>
  </si>
  <si>
    <t>IO Control</t>
    <phoneticPr fontId="1"/>
  </si>
  <si>
    <t>GA112-2</t>
  </si>
  <si>
    <t>GA112-2</t>
    <phoneticPr fontId="1"/>
  </si>
  <si>
    <t>GA27-1</t>
    <phoneticPr fontId="1"/>
  </si>
  <si>
    <t>FF34</t>
  </si>
  <si>
    <t>FF34</t>
    <phoneticPr fontId="1"/>
  </si>
  <si>
    <t>LD312-1</t>
    <phoneticPr fontId="1"/>
  </si>
  <si>
    <t>LR312-1</t>
    <phoneticPr fontId="1"/>
  </si>
  <si>
    <t>PA24-2</t>
    <phoneticPr fontId="1"/>
  </si>
  <si>
    <t>XC-31</t>
    <phoneticPr fontId="1"/>
  </si>
  <si>
    <t>GR26-1</t>
    <phoneticPr fontId="1"/>
  </si>
  <si>
    <t>ARI02</t>
    <phoneticPr fontId="1"/>
  </si>
  <si>
    <t>ARI01</t>
    <phoneticPr fontId="1"/>
  </si>
  <si>
    <t>REG04</t>
    <phoneticPr fontId="1"/>
  </si>
  <si>
    <t>FF26</t>
    <phoneticPr fontId="1"/>
  </si>
  <si>
    <t>RB24</t>
    <phoneticPr fontId="1"/>
  </si>
  <si>
    <t>LR312</t>
    <phoneticPr fontId="1"/>
  </si>
  <si>
    <t>LD312</t>
    <phoneticPr fontId="1"/>
  </si>
  <si>
    <t>PA24</t>
    <phoneticPr fontId="1"/>
  </si>
  <si>
    <t>MS01</t>
    <phoneticPr fontId="1"/>
  </si>
  <si>
    <t>DS44</t>
    <phoneticPr fontId="1"/>
  </si>
  <si>
    <t>AD34</t>
    <phoneticPr fontId="1"/>
  </si>
  <si>
    <t>XP17</t>
    <phoneticPr fontId="1"/>
  </si>
  <si>
    <t>DZ44</t>
    <phoneticPr fontId="1"/>
  </si>
  <si>
    <t>SA44</t>
    <phoneticPr fontId="1"/>
  </si>
  <si>
    <t>MT41</t>
    <phoneticPr fontId="1"/>
  </si>
  <si>
    <t>PA26-1</t>
    <phoneticPr fontId="1"/>
  </si>
  <si>
    <t>Totals:</t>
    <phoneticPr fontId="1"/>
  </si>
  <si>
    <t>TI01</t>
    <phoneticPr fontId="1"/>
  </si>
  <si>
    <t>DM23</t>
    <phoneticPr fontId="1"/>
  </si>
  <si>
    <t>REG04</t>
  </si>
  <si>
    <t>GR26-1</t>
  </si>
  <si>
    <t>FF26</t>
  </si>
  <si>
    <t>LD312</t>
  </si>
  <si>
    <t>ARI01</t>
  </si>
  <si>
    <t>LR312</t>
  </si>
  <si>
    <t>ARI02</t>
  </si>
  <si>
    <t>PA24-2</t>
  </si>
  <si>
    <t>DZ44</t>
  </si>
  <si>
    <t>RB24</t>
  </si>
  <si>
    <t>DS44</t>
  </si>
  <si>
    <t>SA44</t>
  </si>
  <si>
    <t>DM23</t>
  </si>
  <si>
    <t>AD34</t>
  </si>
  <si>
    <t>XP17</t>
  </si>
  <si>
    <t>MT41</t>
  </si>
  <si>
    <t>XC-31</t>
  </si>
  <si>
    <t>TI01</t>
  </si>
  <si>
    <t>MS01</t>
  </si>
  <si>
    <t>GA27-1</t>
  </si>
  <si>
    <t>LD312-1</t>
  </si>
  <si>
    <t>LR312-1</t>
  </si>
  <si>
    <t>PA24</t>
  </si>
  <si>
    <t>PA24-1</t>
  </si>
  <si>
    <t>PA26-1</t>
  </si>
  <si>
    <t>CI01</t>
  </si>
  <si>
    <t>S</t>
  </si>
  <si>
    <t>SP</t>
  </si>
  <si>
    <t>-</t>
  </si>
  <si>
    <t>SP*</t>
  </si>
  <si>
    <t>CPU</t>
  </si>
  <si>
    <t>IO</t>
  </si>
  <si>
    <t>Mem</t>
  </si>
  <si>
    <t>Total</t>
  </si>
  <si>
    <t>units</t>
  </si>
  <si>
    <t>units/16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</si>
</sst>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F56"/>
  <sheetViews>
    <sheetView tabSelected="1" zoomScale="85" zoomScaleNormal="85" workbookViewId="0">
      <selection activeCell="AG28" sqref="AG28"/>
    </sheetView>
  </sheetViews>
  <sheetFormatPr defaultColWidth="9" defaultRowHeight="14.4"/>
  <cols>
    <col min="1" max="1" width="2.44140625" style="1" customWidth="1"/>
    <col min="2" max="2" width="4.77734375" style="1" bestFit="1" customWidth="1"/>
    <col min="3" max="3" width="10" style="1" customWidth="1"/>
    <col min="4" max="4" width="2.44140625" style="1" customWidth="1"/>
    <col min="5" max="5" width="4.77734375" style="1" bestFit="1" customWidth="1"/>
    <col min="6" max="6" width="10" style="1" customWidth="1"/>
    <col min="7" max="7" width="2.6640625" style="1" customWidth="1"/>
    <col min="8" max="8" width="4.77734375" style="1" bestFit="1" customWidth="1"/>
    <col min="9" max="9" width="10" style="1" customWidth="1"/>
    <col min="10" max="10" width="2.6640625" style="1" customWidth="1"/>
    <col min="11" max="11" width="4.88671875" style="1" bestFit="1" customWidth="1"/>
    <col min="12" max="12" width="10" style="1" customWidth="1"/>
    <col min="13" max="14" width="2.44140625" style="1" customWidth="1"/>
    <col min="15" max="15" width="4.77734375" style="1" bestFit="1" customWidth="1"/>
    <col min="16" max="16" width="10" style="1" customWidth="1"/>
    <col min="17" max="17" width="2.44140625" style="1" customWidth="1"/>
    <col min="18" max="18" width="4.77734375" style="1" bestFit="1" customWidth="1"/>
    <col min="19" max="19" width="10" style="1" customWidth="1"/>
    <col min="20" max="21" width="2.44140625" style="1" customWidth="1"/>
    <col min="22" max="22" width="4.77734375" style="1" bestFit="1" customWidth="1"/>
    <col min="23" max="23" width="10" style="1" customWidth="1"/>
    <col min="24" max="24" width="2.44140625" style="1" customWidth="1"/>
    <col min="25" max="25" width="4.77734375" style="1" bestFit="1" customWidth="1"/>
    <col min="26" max="26" width="10" style="1" customWidth="1"/>
    <col min="27" max="27" width="2.44140625" style="1" customWidth="1"/>
    <col min="28" max="28" width="4.77734375" style="1" bestFit="1" customWidth="1"/>
    <col min="29" max="29" width="10" style="1" customWidth="1"/>
    <col min="30" max="30" width="2.109375" style="1" customWidth="1"/>
    <col min="31" max="31" width="3.5546875" style="1" customWidth="1"/>
    <col min="32" max="16384" width="9" style="1"/>
  </cols>
  <sheetData>
    <row r="2" spans="2:29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O2" s="4" t="s">
        <v>102</v>
      </c>
      <c r="P2" s="4"/>
      <c r="Q2" s="4"/>
      <c r="R2" s="4"/>
      <c r="S2" s="4"/>
      <c r="V2" s="4" t="s">
        <v>101</v>
      </c>
      <c r="W2" s="4"/>
      <c r="X2" s="4"/>
      <c r="Y2" s="4"/>
      <c r="Z2" s="4"/>
      <c r="AA2" s="4"/>
      <c r="AB2" s="4"/>
      <c r="AC2" s="4"/>
    </row>
    <row r="3" spans="2:29">
      <c r="B3" s="1" t="s">
        <v>1</v>
      </c>
      <c r="C3" s="16" t="s">
        <v>104</v>
      </c>
      <c r="E3" s="1" t="s">
        <v>26</v>
      </c>
      <c r="F3" s="16" t="s">
        <v>104</v>
      </c>
      <c r="H3" s="1" t="s">
        <v>30</v>
      </c>
      <c r="I3" s="14" t="s">
        <v>108</v>
      </c>
      <c r="K3" s="1" t="s">
        <v>33</v>
      </c>
      <c r="L3" s="14" t="s">
        <v>108</v>
      </c>
      <c r="O3" s="1" t="s">
        <v>26</v>
      </c>
      <c r="P3" s="15" t="s">
        <v>118</v>
      </c>
      <c r="R3" s="1" t="s">
        <v>30</v>
      </c>
      <c r="S3" s="14" t="s">
        <v>119</v>
      </c>
      <c r="V3" s="1" t="s">
        <v>1</v>
      </c>
      <c r="W3" s="6" t="s">
        <v>121</v>
      </c>
      <c r="Y3" s="1" t="s">
        <v>26</v>
      </c>
      <c r="Z3" s="17" t="s">
        <v>116</v>
      </c>
      <c r="AB3" s="1" t="s">
        <v>30</v>
      </c>
    </row>
    <row r="4" spans="2:29">
      <c r="B4" s="1" t="s">
        <v>2</v>
      </c>
      <c r="C4" s="7" t="s">
        <v>105</v>
      </c>
      <c r="E4" s="1" t="s">
        <v>27</v>
      </c>
      <c r="F4" s="7" t="s">
        <v>105</v>
      </c>
      <c r="H4" s="1" t="s">
        <v>31</v>
      </c>
      <c r="I4" s="15" t="s">
        <v>109</v>
      </c>
      <c r="K4" s="1" t="s">
        <v>34</v>
      </c>
      <c r="L4" s="15" t="s">
        <v>109</v>
      </c>
      <c r="O4" s="1" t="s">
        <v>27</v>
      </c>
      <c r="P4" s="14" t="s">
        <v>119</v>
      </c>
      <c r="R4" s="1" t="s">
        <v>31</v>
      </c>
      <c r="S4" s="15" t="s">
        <v>118</v>
      </c>
      <c r="V4" s="1" t="s">
        <v>2</v>
      </c>
      <c r="W4" s="14" t="s">
        <v>119</v>
      </c>
      <c r="Y4" s="1" t="s">
        <v>27</v>
      </c>
      <c r="AB4" s="1" t="s">
        <v>31</v>
      </c>
    </row>
    <row r="5" spans="2:29">
      <c r="B5" s="1" t="s">
        <v>3</v>
      </c>
      <c r="C5" s="16" t="s">
        <v>103</v>
      </c>
      <c r="E5" s="1" t="s">
        <v>28</v>
      </c>
      <c r="F5" s="7" t="s">
        <v>105</v>
      </c>
      <c r="H5" s="1" t="s">
        <v>32</v>
      </c>
      <c r="I5" s="14" t="s">
        <v>108</v>
      </c>
      <c r="K5" s="1" t="s">
        <v>35</v>
      </c>
      <c r="L5" s="14" t="s">
        <v>108</v>
      </c>
      <c r="O5" s="1" t="s">
        <v>28</v>
      </c>
      <c r="P5" s="14" t="s">
        <v>119</v>
      </c>
      <c r="R5" s="1" t="s">
        <v>32</v>
      </c>
      <c r="S5" s="14" t="s">
        <v>119</v>
      </c>
      <c r="V5" s="1" t="s">
        <v>3</v>
      </c>
      <c r="W5" s="18" t="s">
        <v>112</v>
      </c>
      <c r="Y5" s="1" t="s">
        <v>28</v>
      </c>
      <c r="AB5" s="1" t="s">
        <v>32</v>
      </c>
    </row>
    <row r="6" spans="2:29">
      <c r="B6" s="1" t="s">
        <v>4</v>
      </c>
      <c r="C6" s="16" t="s">
        <v>103</v>
      </c>
      <c r="E6" s="1" t="s">
        <v>29</v>
      </c>
      <c r="F6" s="13" t="s">
        <v>107</v>
      </c>
      <c r="H6" s="1" t="s">
        <v>57</v>
      </c>
      <c r="I6" s="7" t="s">
        <v>105</v>
      </c>
      <c r="K6" s="1" t="s">
        <v>79</v>
      </c>
      <c r="L6" s="16" t="s">
        <v>104</v>
      </c>
      <c r="O6" s="1" t="s">
        <v>29</v>
      </c>
      <c r="P6" s="14" t="s">
        <v>119</v>
      </c>
      <c r="R6" s="1" t="s">
        <v>57</v>
      </c>
      <c r="S6" s="17" t="s">
        <v>116</v>
      </c>
      <c r="V6" s="1" t="s">
        <v>4</v>
      </c>
      <c r="W6" s="11" t="s">
        <v>128</v>
      </c>
      <c r="Y6" s="1" t="s">
        <v>29</v>
      </c>
      <c r="AB6" s="1" t="s">
        <v>57</v>
      </c>
    </row>
    <row r="7" spans="2:29">
      <c r="B7" s="1" t="s">
        <v>5</v>
      </c>
      <c r="C7" s="7" t="s">
        <v>105</v>
      </c>
      <c r="E7" s="1" t="s">
        <v>36</v>
      </c>
      <c r="F7" s="7" t="s">
        <v>105</v>
      </c>
      <c r="H7" s="1" t="s">
        <v>58</v>
      </c>
      <c r="I7" s="16" t="s">
        <v>104</v>
      </c>
      <c r="K7" s="1" t="s">
        <v>80</v>
      </c>
      <c r="L7" s="11" t="s">
        <v>110</v>
      </c>
      <c r="O7" s="1" t="s">
        <v>36</v>
      </c>
      <c r="P7" s="14" t="s">
        <v>119</v>
      </c>
      <c r="R7" s="1" t="s">
        <v>58</v>
      </c>
      <c r="S7" s="17" t="s">
        <v>116</v>
      </c>
      <c r="V7" s="1" t="s">
        <v>5</v>
      </c>
      <c r="W7" s="11" t="s">
        <v>128</v>
      </c>
      <c r="Y7" s="1" t="s">
        <v>36</v>
      </c>
      <c r="AB7" s="1" t="s">
        <v>58</v>
      </c>
    </row>
    <row r="8" spans="2:29">
      <c r="B8" s="1" t="s">
        <v>6</v>
      </c>
      <c r="C8" s="13" t="s">
        <v>107</v>
      </c>
      <c r="E8" s="1" t="s">
        <v>37</v>
      </c>
      <c r="F8" s="7" t="s">
        <v>105</v>
      </c>
      <c r="H8" s="1" t="s">
        <v>59</v>
      </c>
      <c r="I8" s="15" t="s">
        <v>109</v>
      </c>
      <c r="K8" s="1" t="s">
        <v>81</v>
      </c>
      <c r="L8" s="15" t="s">
        <v>109</v>
      </c>
      <c r="O8" s="1" t="s">
        <v>37</v>
      </c>
      <c r="P8" s="15" t="s">
        <v>118</v>
      </c>
      <c r="R8" s="1" t="s">
        <v>59</v>
      </c>
      <c r="S8" s="17" t="s">
        <v>116</v>
      </c>
      <c r="V8" s="1" t="s">
        <v>6</v>
      </c>
      <c r="W8" s="11" t="s">
        <v>128</v>
      </c>
      <c r="Y8" s="1" t="s">
        <v>37</v>
      </c>
      <c r="Z8" s="25" t="s">
        <v>124</v>
      </c>
      <c r="AB8" s="1" t="s">
        <v>59</v>
      </c>
    </row>
    <row r="9" spans="2:29">
      <c r="B9" s="1" t="s">
        <v>7</v>
      </c>
      <c r="C9" s="16" t="s">
        <v>103</v>
      </c>
      <c r="E9" s="1" t="s">
        <v>38</v>
      </c>
      <c r="F9" s="16" t="s">
        <v>104</v>
      </c>
      <c r="H9" s="1" t="s">
        <v>60</v>
      </c>
      <c r="I9" s="18" t="s">
        <v>112</v>
      </c>
      <c r="K9" s="1" t="s">
        <v>82</v>
      </c>
      <c r="L9" s="16" t="s">
        <v>104</v>
      </c>
      <c r="O9" s="1" t="s">
        <v>38</v>
      </c>
      <c r="P9" s="7" t="s">
        <v>105</v>
      </c>
      <c r="R9" s="1" t="s">
        <v>60</v>
      </c>
      <c r="S9" s="11" t="s">
        <v>120</v>
      </c>
      <c r="V9" s="1" t="s">
        <v>7</v>
      </c>
      <c r="W9" s="15" t="s">
        <v>118</v>
      </c>
      <c r="Y9" s="1" t="s">
        <v>38</v>
      </c>
      <c r="AB9" s="1" t="s">
        <v>60</v>
      </c>
    </row>
    <row r="10" spans="2:29">
      <c r="B10" s="1" t="s">
        <v>8</v>
      </c>
      <c r="C10" s="7" t="s">
        <v>105</v>
      </c>
      <c r="E10" s="1" t="s">
        <v>39</v>
      </c>
      <c r="F10" s="11" t="s">
        <v>110</v>
      </c>
      <c r="H10" s="1" t="s">
        <v>61</v>
      </c>
      <c r="I10" s="9" t="s">
        <v>113</v>
      </c>
      <c r="K10" s="1" t="s">
        <v>83</v>
      </c>
      <c r="L10" s="10" t="s">
        <v>115</v>
      </c>
      <c r="O10" s="1" t="s">
        <v>39</v>
      </c>
      <c r="P10" s="16" t="s">
        <v>104</v>
      </c>
      <c r="R10" s="1" t="s">
        <v>61</v>
      </c>
      <c r="S10" s="17" t="s">
        <v>116</v>
      </c>
      <c r="V10" s="1" t="s">
        <v>8</v>
      </c>
      <c r="W10" s="18" t="s">
        <v>112</v>
      </c>
      <c r="Y10" s="1" t="s">
        <v>39</v>
      </c>
      <c r="Z10" s="20" t="s">
        <v>125</v>
      </c>
      <c r="AB10" s="1" t="s">
        <v>61</v>
      </c>
    </row>
    <row r="11" spans="2:29">
      <c r="B11" s="1" t="s">
        <v>9</v>
      </c>
      <c r="C11" s="13" t="s">
        <v>107</v>
      </c>
      <c r="E11" s="1" t="s">
        <v>40</v>
      </c>
      <c r="F11" s="7" t="s">
        <v>105</v>
      </c>
      <c r="H11" s="1" t="s">
        <v>62</v>
      </c>
      <c r="I11" s="8" t="s">
        <v>114</v>
      </c>
      <c r="K11" s="1" t="s">
        <v>84</v>
      </c>
      <c r="L11" s="10" t="s">
        <v>115</v>
      </c>
      <c r="O11" s="1" t="s">
        <v>40</v>
      </c>
      <c r="P11" s="16" t="s">
        <v>104</v>
      </c>
      <c r="R11" s="1" t="s">
        <v>62</v>
      </c>
      <c r="S11" s="17" t="s">
        <v>116</v>
      </c>
      <c r="V11" s="1" t="s">
        <v>9</v>
      </c>
      <c r="W11" s="18" t="s">
        <v>112</v>
      </c>
      <c r="Y11" s="1" t="s">
        <v>40</v>
      </c>
      <c r="Z11" s="20" t="s">
        <v>125</v>
      </c>
      <c r="AB11" s="1" t="s">
        <v>62</v>
      </c>
    </row>
    <row r="12" spans="2:29">
      <c r="B12" s="1" t="s">
        <v>10</v>
      </c>
      <c r="C12" s="16" t="s">
        <v>103</v>
      </c>
      <c r="E12" s="1" t="s">
        <v>41</v>
      </c>
      <c r="F12" s="16" t="s">
        <v>104</v>
      </c>
      <c r="H12" s="1" t="s">
        <v>63</v>
      </c>
      <c r="I12" s="9" t="s">
        <v>113</v>
      </c>
      <c r="K12" s="1" t="s">
        <v>85</v>
      </c>
      <c r="L12" s="10" t="s">
        <v>115</v>
      </c>
      <c r="O12" s="1" t="s">
        <v>41</v>
      </c>
      <c r="P12" s="17" t="s">
        <v>116</v>
      </c>
      <c r="R12" s="1" t="s">
        <v>63</v>
      </c>
      <c r="S12" s="17" t="s">
        <v>116</v>
      </c>
      <c r="V12" s="1" t="s">
        <v>10</v>
      </c>
      <c r="W12" s="18" t="s">
        <v>112</v>
      </c>
      <c r="Y12" s="1" t="s">
        <v>41</v>
      </c>
      <c r="Z12" s="20" t="s">
        <v>125</v>
      </c>
      <c r="AB12" s="1" t="s">
        <v>63</v>
      </c>
    </row>
    <row r="13" spans="2:29">
      <c r="B13" s="1" t="s">
        <v>11</v>
      </c>
      <c r="C13" s="13" t="s">
        <v>107</v>
      </c>
      <c r="E13" s="1" t="s">
        <v>42</v>
      </c>
      <c r="F13" s="7" t="s">
        <v>105</v>
      </c>
      <c r="H13" s="1" t="s">
        <v>64</v>
      </c>
      <c r="I13" s="8" t="s">
        <v>114</v>
      </c>
      <c r="K13" s="1" t="s">
        <v>86</v>
      </c>
      <c r="L13" s="10" t="s">
        <v>115</v>
      </c>
      <c r="O13" s="1" t="s">
        <v>42</v>
      </c>
      <c r="P13" s="17" t="s">
        <v>116</v>
      </c>
      <c r="R13" s="1" t="s">
        <v>64</v>
      </c>
      <c r="S13" s="16" t="s">
        <v>104</v>
      </c>
      <c r="V13" s="1" t="s">
        <v>11</v>
      </c>
      <c r="W13" s="18" t="s">
        <v>112</v>
      </c>
      <c r="Y13" s="1" t="s">
        <v>42</v>
      </c>
      <c r="Z13" s="20" t="s">
        <v>125</v>
      </c>
      <c r="AB13" s="1" t="s">
        <v>64</v>
      </c>
    </row>
    <row r="14" spans="2:29">
      <c r="B14" s="1" t="s">
        <v>12</v>
      </c>
      <c r="C14" s="7" t="s">
        <v>105</v>
      </c>
      <c r="E14" s="1" t="s">
        <v>43</v>
      </c>
      <c r="F14" s="13" t="s">
        <v>107</v>
      </c>
      <c r="H14" s="1" t="s">
        <v>65</v>
      </c>
      <c r="I14" s="9" t="s">
        <v>113</v>
      </c>
      <c r="K14" s="1" t="s">
        <v>87</v>
      </c>
      <c r="L14" s="10" t="s">
        <v>115</v>
      </c>
      <c r="O14" s="1" t="s">
        <v>43</v>
      </c>
      <c r="P14" s="22" t="s">
        <v>117</v>
      </c>
      <c r="R14" s="1" t="s">
        <v>65</v>
      </c>
      <c r="S14" s="16" t="s">
        <v>104</v>
      </c>
      <c r="V14" s="1" t="s">
        <v>12</v>
      </c>
      <c r="W14" s="18" t="s">
        <v>112</v>
      </c>
      <c r="Y14" s="1" t="s">
        <v>43</v>
      </c>
      <c r="Z14" s="20" t="s">
        <v>125</v>
      </c>
      <c r="AB14" s="1" t="s">
        <v>65</v>
      </c>
    </row>
    <row r="15" spans="2:29">
      <c r="B15" s="1" t="s">
        <v>13</v>
      </c>
      <c r="C15" s="13" t="s">
        <v>107</v>
      </c>
      <c r="E15" s="1" t="s">
        <v>44</v>
      </c>
      <c r="F15" s="11" t="s">
        <v>110</v>
      </c>
      <c r="H15" s="1" t="s">
        <v>66</v>
      </c>
      <c r="I15" s="8" t="s">
        <v>114</v>
      </c>
      <c r="K15" s="1" t="s">
        <v>88</v>
      </c>
      <c r="L15" s="10" t="s">
        <v>115</v>
      </c>
      <c r="O15" s="1" t="s">
        <v>44</v>
      </c>
      <c r="P15" s="16" t="s">
        <v>104</v>
      </c>
      <c r="R15" s="1" t="s">
        <v>66</v>
      </c>
      <c r="S15" s="16" t="s">
        <v>104</v>
      </c>
      <c r="V15" s="1" t="s">
        <v>13</v>
      </c>
      <c r="W15" s="15" t="s">
        <v>118</v>
      </c>
      <c r="Y15" s="1" t="s">
        <v>44</v>
      </c>
      <c r="Z15" s="20" t="s">
        <v>125</v>
      </c>
      <c r="AB15" s="1" t="s">
        <v>66</v>
      </c>
    </row>
    <row r="16" spans="2:29">
      <c r="B16" s="1" t="s">
        <v>14</v>
      </c>
      <c r="C16" s="13" t="s">
        <v>107</v>
      </c>
      <c r="E16" s="1" t="s">
        <v>45</v>
      </c>
      <c r="F16" s="12" t="s">
        <v>111</v>
      </c>
      <c r="H16" s="1" t="s">
        <v>67</v>
      </c>
      <c r="I16" s="9" t="s">
        <v>113</v>
      </c>
      <c r="K16" s="1" t="s">
        <v>89</v>
      </c>
      <c r="L16" s="10" t="s">
        <v>115</v>
      </c>
      <c r="O16" s="1" t="s">
        <v>45</v>
      </c>
      <c r="P16" s="17" t="s">
        <v>116</v>
      </c>
      <c r="R16" s="1" t="s">
        <v>67</v>
      </c>
      <c r="S16" s="16" t="s">
        <v>104</v>
      </c>
      <c r="V16" s="1" t="s">
        <v>14</v>
      </c>
      <c r="W16" s="18" t="s">
        <v>112</v>
      </c>
      <c r="Y16" s="1" t="s">
        <v>45</v>
      </c>
      <c r="Z16" s="20" t="s">
        <v>125</v>
      </c>
      <c r="AB16" s="1" t="s">
        <v>67</v>
      </c>
    </row>
    <row r="17" spans="2:32">
      <c r="B17" s="1" t="s">
        <v>15</v>
      </c>
      <c r="C17" s="16" t="s">
        <v>103</v>
      </c>
      <c r="E17" s="1" t="s">
        <v>46</v>
      </c>
      <c r="F17" s="11" t="s">
        <v>110</v>
      </c>
      <c r="H17" s="1" t="s">
        <v>68</v>
      </c>
      <c r="I17" s="11" t="s">
        <v>110</v>
      </c>
      <c r="K17" s="1" t="s">
        <v>90</v>
      </c>
      <c r="L17" s="11" t="s">
        <v>110</v>
      </c>
      <c r="O17" s="1" t="s">
        <v>46</v>
      </c>
      <c r="P17" s="16" t="s">
        <v>104</v>
      </c>
      <c r="R17" s="1" t="s">
        <v>68</v>
      </c>
      <c r="S17" s="16" t="s">
        <v>104</v>
      </c>
      <c r="V17" s="1" t="s">
        <v>15</v>
      </c>
      <c r="W17" s="18" t="s">
        <v>112</v>
      </c>
      <c r="Y17" s="1" t="s">
        <v>46</v>
      </c>
      <c r="Z17" s="20" t="s">
        <v>125</v>
      </c>
      <c r="AB17" s="1" t="s">
        <v>68</v>
      </c>
    </row>
    <row r="18" spans="2:32">
      <c r="B18" s="1" t="s">
        <v>16</v>
      </c>
      <c r="C18" s="7" t="s">
        <v>105</v>
      </c>
      <c r="E18" s="1" t="s">
        <v>47</v>
      </c>
      <c r="F18" s="13" t="s">
        <v>107</v>
      </c>
      <c r="H18" s="1" t="s">
        <v>69</v>
      </c>
      <c r="I18" s="11" t="s">
        <v>110</v>
      </c>
      <c r="K18" s="1" t="s">
        <v>91</v>
      </c>
      <c r="L18" s="11" t="s">
        <v>110</v>
      </c>
      <c r="O18" s="1" t="s">
        <v>47</v>
      </c>
      <c r="P18" s="7" t="s">
        <v>105</v>
      </c>
      <c r="R18" s="1" t="s">
        <v>69</v>
      </c>
      <c r="S18" s="22" t="s">
        <v>117</v>
      </c>
      <c r="V18" s="1" t="s">
        <v>16</v>
      </c>
      <c r="W18" s="18" t="s">
        <v>112</v>
      </c>
      <c r="Y18" s="1" t="s">
        <v>47</v>
      </c>
      <c r="AB18" s="1" t="s">
        <v>69</v>
      </c>
      <c r="AC18" s="26" t="s">
        <v>127</v>
      </c>
    </row>
    <row r="19" spans="2:32">
      <c r="B19" s="1" t="s">
        <v>17</v>
      </c>
      <c r="C19" s="13" t="s">
        <v>107</v>
      </c>
      <c r="E19" s="1" t="s">
        <v>48</v>
      </c>
      <c r="F19" s="16" t="s">
        <v>104</v>
      </c>
      <c r="H19" s="1" t="s">
        <v>70</v>
      </c>
      <c r="I19" s="8" t="s">
        <v>114</v>
      </c>
      <c r="K19" s="1" t="s">
        <v>92</v>
      </c>
      <c r="L19" s="10" t="s">
        <v>115</v>
      </c>
      <c r="O19" s="1" t="s">
        <v>48</v>
      </c>
      <c r="P19" s="11" t="s">
        <v>120</v>
      </c>
      <c r="R19" s="1" t="s">
        <v>70</v>
      </c>
      <c r="S19" s="16" t="s">
        <v>104</v>
      </c>
      <c r="V19" s="1" t="s">
        <v>17</v>
      </c>
      <c r="W19" s="14" t="s">
        <v>119</v>
      </c>
      <c r="Y19" s="1" t="s">
        <v>48</v>
      </c>
      <c r="Z19" s="21" t="s">
        <v>126</v>
      </c>
      <c r="AB19" s="1" t="s">
        <v>70</v>
      </c>
      <c r="AC19" s="11" t="s">
        <v>128</v>
      </c>
    </row>
    <row r="20" spans="2:32">
      <c r="B20" s="1" t="s">
        <v>18</v>
      </c>
      <c r="C20" s="13" t="s">
        <v>107</v>
      </c>
      <c r="E20" s="1" t="s">
        <v>49</v>
      </c>
      <c r="F20" s="16" t="s">
        <v>104</v>
      </c>
      <c r="H20" s="1" t="s">
        <v>71</v>
      </c>
      <c r="I20" s="9" t="s">
        <v>113</v>
      </c>
      <c r="K20" s="1" t="s">
        <v>93</v>
      </c>
      <c r="L20" s="10" t="s">
        <v>115</v>
      </c>
      <c r="O20" s="1" t="s">
        <v>49</v>
      </c>
      <c r="P20" s="17" t="s">
        <v>116</v>
      </c>
      <c r="R20" s="1" t="s">
        <v>71</v>
      </c>
      <c r="S20" s="23" t="s">
        <v>131</v>
      </c>
      <c r="V20" s="1" t="s">
        <v>18</v>
      </c>
      <c r="W20" s="14" t="s">
        <v>119</v>
      </c>
      <c r="Y20" s="1" t="s">
        <v>49</v>
      </c>
      <c r="Z20" s="21" t="s">
        <v>126</v>
      </c>
      <c r="AB20" s="1" t="s">
        <v>71</v>
      </c>
      <c r="AC20" s="16" t="s">
        <v>104</v>
      </c>
    </row>
    <row r="21" spans="2:32">
      <c r="B21" s="1" t="s">
        <v>19</v>
      </c>
      <c r="C21" s="7" t="s">
        <v>105</v>
      </c>
      <c r="E21" s="1" t="s">
        <v>50</v>
      </c>
      <c r="F21" s="13" t="s">
        <v>106</v>
      </c>
      <c r="H21" s="1" t="s">
        <v>72</v>
      </c>
      <c r="I21" s="8" t="s">
        <v>114</v>
      </c>
      <c r="K21" s="1" t="s">
        <v>94</v>
      </c>
      <c r="L21" s="10" t="s">
        <v>115</v>
      </c>
      <c r="O21" s="1" t="s">
        <v>50</v>
      </c>
      <c r="P21" s="17" t="s">
        <v>116</v>
      </c>
      <c r="R21" s="1" t="s">
        <v>72</v>
      </c>
      <c r="S21" s="7" t="s">
        <v>105</v>
      </c>
      <c r="V21" s="1" t="s">
        <v>19</v>
      </c>
      <c r="W21" s="14" t="s">
        <v>119</v>
      </c>
      <c r="Y21" s="1" t="s">
        <v>50</v>
      </c>
      <c r="Z21" s="21" t="s">
        <v>126</v>
      </c>
      <c r="AB21" s="1" t="s">
        <v>72</v>
      </c>
      <c r="AC21" s="11" t="s">
        <v>128</v>
      </c>
    </row>
    <row r="22" spans="2:32">
      <c r="B22" s="1" t="s">
        <v>20</v>
      </c>
      <c r="C22" s="16" t="s">
        <v>104</v>
      </c>
      <c r="E22" s="1" t="s">
        <v>51</v>
      </c>
      <c r="F22" s="16" t="s">
        <v>104</v>
      </c>
      <c r="H22" s="1" t="s">
        <v>73</v>
      </c>
      <c r="I22" s="9" t="s">
        <v>113</v>
      </c>
      <c r="K22" s="1" t="s">
        <v>95</v>
      </c>
      <c r="L22" s="10" t="s">
        <v>115</v>
      </c>
      <c r="O22" s="1" t="s">
        <v>51</v>
      </c>
      <c r="P22" s="16" t="s">
        <v>104</v>
      </c>
      <c r="R22" s="1" t="s">
        <v>73</v>
      </c>
      <c r="S22" s="22" t="s">
        <v>117</v>
      </c>
      <c r="V22" s="1" t="s">
        <v>20</v>
      </c>
      <c r="W22" s="14" t="s">
        <v>119</v>
      </c>
      <c r="Y22" s="1" t="s">
        <v>51</v>
      </c>
      <c r="Z22" s="21" t="s">
        <v>126</v>
      </c>
      <c r="AB22" s="1" t="s">
        <v>73</v>
      </c>
      <c r="AC22" s="11" t="s">
        <v>128</v>
      </c>
    </row>
    <row r="23" spans="2:32">
      <c r="B23" s="1" t="s">
        <v>21</v>
      </c>
      <c r="C23" s="7" t="s">
        <v>105</v>
      </c>
      <c r="E23" s="1" t="s">
        <v>52</v>
      </c>
      <c r="F23" s="7" t="s">
        <v>105</v>
      </c>
      <c r="H23" s="1" t="s">
        <v>74</v>
      </c>
      <c r="I23" s="8" t="s">
        <v>114</v>
      </c>
      <c r="K23" s="1" t="s">
        <v>96</v>
      </c>
      <c r="L23" s="10" t="s">
        <v>115</v>
      </c>
      <c r="O23" s="1" t="s">
        <v>52</v>
      </c>
      <c r="P23" s="16" t="s">
        <v>104</v>
      </c>
      <c r="R23" s="1" t="s">
        <v>74</v>
      </c>
      <c r="S23" s="16" t="s">
        <v>104</v>
      </c>
      <c r="V23" s="1" t="s">
        <v>21</v>
      </c>
      <c r="W23" s="19" t="s">
        <v>122</v>
      </c>
      <c r="Y23" s="1" t="s">
        <v>52</v>
      </c>
      <c r="AB23" s="1" t="s">
        <v>74</v>
      </c>
      <c r="AC23" s="19" t="s">
        <v>122</v>
      </c>
    </row>
    <row r="24" spans="2:32">
      <c r="B24" s="1" t="s">
        <v>22</v>
      </c>
      <c r="C24" s="16" t="s">
        <v>104</v>
      </c>
      <c r="E24" s="1" t="s">
        <v>53</v>
      </c>
      <c r="F24" s="16" t="s">
        <v>104</v>
      </c>
      <c r="H24" s="1" t="s">
        <v>75</v>
      </c>
      <c r="I24" s="9" t="s">
        <v>113</v>
      </c>
      <c r="K24" s="1" t="s">
        <v>97</v>
      </c>
      <c r="L24" s="10" t="s">
        <v>115</v>
      </c>
      <c r="O24" s="1" t="s">
        <v>53</v>
      </c>
      <c r="P24" s="23" t="s">
        <v>131</v>
      </c>
      <c r="R24" s="1" t="s">
        <v>75</v>
      </c>
      <c r="S24" s="17" t="s">
        <v>116</v>
      </c>
      <c r="V24" s="1" t="s">
        <v>22</v>
      </c>
      <c r="W24" s="19" t="s">
        <v>122</v>
      </c>
      <c r="Y24" s="1" t="s">
        <v>53</v>
      </c>
      <c r="Z24" s="21" t="s">
        <v>126</v>
      </c>
      <c r="AB24" s="1" t="s">
        <v>75</v>
      </c>
      <c r="AC24" s="19" t="s">
        <v>122</v>
      </c>
    </row>
    <row r="25" spans="2:32">
      <c r="B25" s="1" t="s">
        <v>23</v>
      </c>
      <c r="C25" s="6" t="s">
        <v>157</v>
      </c>
      <c r="E25" s="1" t="s">
        <v>54</v>
      </c>
      <c r="F25" s="7" t="s">
        <v>105</v>
      </c>
      <c r="H25" s="1" t="s">
        <v>76</v>
      </c>
      <c r="I25" s="8" t="s">
        <v>114</v>
      </c>
      <c r="K25" s="1" t="s">
        <v>98</v>
      </c>
      <c r="L25" s="10" t="s">
        <v>115</v>
      </c>
      <c r="O25" s="1" t="s">
        <v>54</v>
      </c>
      <c r="P25" s="7" t="s">
        <v>105</v>
      </c>
      <c r="R25" s="1" t="s">
        <v>76</v>
      </c>
      <c r="S25" s="17" t="s">
        <v>116</v>
      </c>
      <c r="V25" s="1" t="s">
        <v>23</v>
      </c>
      <c r="W25" s="24" t="s">
        <v>123</v>
      </c>
      <c r="Y25" s="1" t="s">
        <v>54</v>
      </c>
      <c r="Z25" s="21" t="s">
        <v>126</v>
      </c>
      <c r="AB25" s="1" t="s">
        <v>76</v>
      </c>
      <c r="AC25" s="24" t="s">
        <v>123</v>
      </c>
    </row>
    <row r="26" spans="2:32">
      <c r="B26" s="1" t="s">
        <v>24</v>
      </c>
      <c r="C26" s="15" t="s">
        <v>109</v>
      </c>
      <c r="E26" s="1" t="s">
        <v>55</v>
      </c>
      <c r="F26" s="16" t="s">
        <v>104</v>
      </c>
      <c r="H26" s="1" t="s">
        <v>77</v>
      </c>
      <c r="I26" s="9" t="s">
        <v>113</v>
      </c>
      <c r="K26" s="1" t="s">
        <v>99</v>
      </c>
      <c r="L26" s="10" t="s">
        <v>115</v>
      </c>
      <c r="O26" s="1" t="s">
        <v>55</v>
      </c>
      <c r="R26" s="1" t="s">
        <v>77</v>
      </c>
      <c r="S26" s="15" t="s">
        <v>118</v>
      </c>
      <c r="V26" s="1" t="s">
        <v>24</v>
      </c>
      <c r="W26" s="19" t="s">
        <v>122</v>
      </c>
      <c r="Y26" s="1" t="s">
        <v>55</v>
      </c>
      <c r="Z26" s="21" t="s">
        <v>126</v>
      </c>
      <c r="AB26" s="1" t="s">
        <v>77</v>
      </c>
      <c r="AC26" s="19" t="s">
        <v>122</v>
      </c>
    </row>
    <row r="27" spans="2:32">
      <c r="B27" s="1" t="s">
        <v>25</v>
      </c>
      <c r="C27" s="14" t="s">
        <v>108</v>
      </c>
      <c r="E27" s="1" t="s">
        <v>56</v>
      </c>
      <c r="F27" s="16" t="s">
        <v>104</v>
      </c>
      <c r="H27" s="1" t="s">
        <v>78</v>
      </c>
      <c r="I27" s="8" t="s">
        <v>114</v>
      </c>
      <c r="K27" s="1" t="s">
        <v>100</v>
      </c>
      <c r="L27" s="10" t="s">
        <v>115</v>
      </c>
      <c r="O27" s="1" t="s">
        <v>56</v>
      </c>
      <c r="P27" s="6" t="s">
        <v>130</v>
      </c>
      <c r="R27" s="1" t="s">
        <v>78</v>
      </c>
      <c r="S27" s="14" t="s">
        <v>119</v>
      </c>
      <c r="V27" s="1" t="s">
        <v>25</v>
      </c>
      <c r="W27" s="19" t="s">
        <v>122</v>
      </c>
      <c r="Y27" s="1" t="s">
        <v>56</v>
      </c>
      <c r="Z27" s="21" t="s">
        <v>126</v>
      </c>
      <c r="AB27" s="1" t="s">
        <v>78</v>
      </c>
      <c r="AC27" s="19" t="s">
        <v>122</v>
      </c>
    </row>
    <row r="28" spans="2:32">
      <c r="E28" s="58"/>
      <c r="F28" s="59" t="s">
        <v>162</v>
      </c>
      <c r="G28" s="59"/>
      <c r="H28" s="60"/>
      <c r="I28" s="1" t="s">
        <v>166</v>
      </c>
      <c r="K28" s="1" t="s">
        <v>167</v>
      </c>
      <c r="O28" s="58"/>
      <c r="P28" s="59" t="s">
        <v>163</v>
      </c>
      <c r="Q28" s="59"/>
      <c r="R28" s="60"/>
      <c r="V28" s="58"/>
      <c r="W28" s="59" t="s">
        <v>164</v>
      </c>
      <c r="X28" s="59"/>
      <c r="Y28" s="60"/>
      <c r="AB28" s="58"/>
      <c r="AC28" s="59" t="s">
        <v>165</v>
      </c>
      <c r="AD28" s="59"/>
      <c r="AE28" s="59"/>
      <c r="AF28" s="60"/>
    </row>
    <row r="29" spans="2:32">
      <c r="B29" s="5" t="s">
        <v>129</v>
      </c>
      <c r="C29" s="5"/>
      <c r="E29" s="31" t="s">
        <v>158</v>
      </c>
      <c r="F29" s="57" t="s">
        <v>103</v>
      </c>
      <c r="G29" s="33"/>
      <c r="H29" s="34">
        <f>COUNTIF($B$3:$L$27,F29)</f>
        <v>20</v>
      </c>
      <c r="I29" s="1">
        <f>H29*12</f>
        <v>240</v>
      </c>
      <c r="K29" s="1">
        <f>I29/16</f>
        <v>15</v>
      </c>
      <c r="L29" s="2"/>
      <c r="O29" s="56"/>
      <c r="P29" s="57" t="s">
        <v>103</v>
      </c>
      <c r="Q29" s="33"/>
      <c r="R29" s="34">
        <f>COUNTIF($O$3:$T$27,P29)</f>
        <v>13</v>
      </c>
      <c r="V29" s="31"/>
      <c r="W29" s="57" t="s">
        <v>103</v>
      </c>
      <c r="X29" s="33"/>
      <c r="Y29" s="34">
        <f>COUNTIF($V$3:$AC$27,W29)</f>
        <v>1</v>
      </c>
      <c r="AB29" s="27"/>
      <c r="AC29" s="28" t="s">
        <v>103</v>
      </c>
      <c r="AD29" s="29"/>
      <c r="AE29" s="30">
        <f>COUNTIF($B$3:$AC$27,AC29)</f>
        <v>34</v>
      </c>
      <c r="AF29" s="34">
        <f>H29+R29+Y29</f>
        <v>34</v>
      </c>
    </row>
    <row r="30" spans="2:32">
      <c r="E30" s="31" t="s">
        <v>158</v>
      </c>
      <c r="F30" s="32" t="s">
        <v>151</v>
      </c>
      <c r="G30" s="33"/>
      <c r="H30" s="34">
        <f t="shared" ref="H30:H56" si="0">COUNTIF($B$3:$L$27,F30)</f>
        <v>16</v>
      </c>
      <c r="I30" s="1">
        <f>H30*7</f>
        <v>112</v>
      </c>
      <c r="K30" s="1">
        <f t="shared" ref="K30:K56" si="1">I30/16</f>
        <v>7</v>
      </c>
      <c r="L30" s="2"/>
      <c r="O30" s="56"/>
      <c r="P30" s="32" t="s">
        <v>151</v>
      </c>
      <c r="Q30" s="33"/>
      <c r="R30" s="34">
        <f t="shared" ref="R30:R56" si="2">COUNTIF($O$3:$T$27,P30)</f>
        <v>4</v>
      </c>
      <c r="V30" s="31"/>
      <c r="W30" s="32" t="s">
        <v>151</v>
      </c>
      <c r="X30" s="33"/>
      <c r="Y30" s="34">
        <f t="shared" ref="Y30:Y56" si="3">COUNTIF($V$3:$AC$27,W30)</f>
        <v>0</v>
      </c>
      <c r="AB30" s="31"/>
      <c r="AC30" s="32" t="s">
        <v>151</v>
      </c>
      <c r="AD30" s="33"/>
      <c r="AE30" s="34">
        <f t="shared" ref="AE30:AE56" si="4">COUNTIF($B$3:$AC$27,AC30)</f>
        <v>20</v>
      </c>
      <c r="AF30" s="34">
        <f t="shared" ref="AF30:AF56" si="5">H30+R30+Y30</f>
        <v>20</v>
      </c>
    </row>
    <row r="31" spans="2:32">
      <c r="E31" s="31" t="s">
        <v>158</v>
      </c>
      <c r="F31" s="35" t="s">
        <v>152</v>
      </c>
      <c r="G31" s="33"/>
      <c r="H31" s="34">
        <f t="shared" si="0"/>
        <v>5</v>
      </c>
      <c r="I31" s="1">
        <f>H31*12</f>
        <v>60</v>
      </c>
      <c r="K31" s="1">
        <f t="shared" si="1"/>
        <v>3.75</v>
      </c>
      <c r="L31" s="2"/>
      <c r="O31" s="56"/>
      <c r="P31" s="35" t="s">
        <v>152</v>
      </c>
      <c r="Q31" s="33"/>
      <c r="R31" s="34">
        <f t="shared" si="2"/>
        <v>0</v>
      </c>
      <c r="V31" s="31"/>
      <c r="W31" s="35" t="s">
        <v>152</v>
      </c>
      <c r="X31" s="33"/>
      <c r="Y31" s="34">
        <f t="shared" si="3"/>
        <v>0</v>
      </c>
      <c r="AB31" s="31"/>
      <c r="AC31" s="35" t="s">
        <v>152</v>
      </c>
      <c r="AD31" s="33"/>
      <c r="AE31" s="34">
        <f t="shared" si="4"/>
        <v>5</v>
      </c>
      <c r="AF31" s="34">
        <f t="shared" si="5"/>
        <v>5</v>
      </c>
    </row>
    <row r="32" spans="2:32">
      <c r="E32" s="31" t="s">
        <v>158</v>
      </c>
      <c r="F32" s="35" t="s">
        <v>135</v>
      </c>
      <c r="G32" s="33"/>
      <c r="H32" s="34">
        <f t="shared" si="0"/>
        <v>0</v>
      </c>
      <c r="K32" s="1">
        <f t="shared" si="1"/>
        <v>0</v>
      </c>
      <c r="L32" s="2"/>
      <c r="O32" s="56"/>
      <c r="P32" s="35" t="s">
        <v>135</v>
      </c>
      <c r="Q32" s="33"/>
      <c r="R32" s="34">
        <f t="shared" si="2"/>
        <v>7</v>
      </c>
      <c r="V32" s="31"/>
      <c r="W32" s="35" t="s">
        <v>135</v>
      </c>
      <c r="X32" s="33"/>
      <c r="Y32" s="34">
        <f t="shared" si="3"/>
        <v>5</v>
      </c>
      <c r="AB32" s="31"/>
      <c r="AC32" s="35" t="s">
        <v>135</v>
      </c>
      <c r="AD32" s="33"/>
      <c r="AE32" s="34">
        <f t="shared" si="4"/>
        <v>12</v>
      </c>
      <c r="AF32" s="34">
        <f t="shared" si="5"/>
        <v>12</v>
      </c>
    </row>
    <row r="33" spans="5:32">
      <c r="E33" s="31" t="s">
        <v>159</v>
      </c>
      <c r="F33" s="36" t="s">
        <v>132</v>
      </c>
      <c r="G33" s="33"/>
      <c r="H33" s="34">
        <f t="shared" si="0"/>
        <v>16</v>
      </c>
      <c r="I33" s="1">
        <f>H33*5</f>
        <v>80</v>
      </c>
      <c r="K33" s="1">
        <f t="shared" si="1"/>
        <v>5</v>
      </c>
      <c r="L33" s="2"/>
      <c r="O33" s="56"/>
      <c r="P33" s="36" t="s">
        <v>132</v>
      </c>
      <c r="Q33" s="33"/>
      <c r="R33" s="34">
        <f t="shared" si="2"/>
        <v>0</v>
      </c>
      <c r="V33" s="31"/>
      <c r="W33" s="36" t="s">
        <v>132</v>
      </c>
      <c r="X33" s="33"/>
      <c r="Y33" s="34">
        <f t="shared" si="3"/>
        <v>0</v>
      </c>
      <c r="AB33" s="31"/>
      <c r="AC33" s="36" t="s">
        <v>132</v>
      </c>
      <c r="AD33" s="33"/>
      <c r="AE33" s="34">
        <f t="shared" si="4"/>
        <v>16</v>
      </c>
      <c r="AF33" s="34">
        <f t="shared" si="5"/>
        <v>16</v>
      </c>
    </row>
    <row r="34" spans="5:32">
      <c r="E34" s="31" t="s">
        <v>158</v>
      </c>
      <c r="F34" s="37" t="s">
        <v>134</v>
      </c>
      <c r="G34" s="33"/>
      <c r="H34" s="34">
        <f t="shared" si="0"/>
        <v>0</v>
      </c>
      <c r="K34" s="1">
        <f t="shared" si="1"/>
        <v>0</v>
      </c>
      <c r="O34" s="31"/>
      <c r="P34" s="37" t="s">
        <v>134</v>
      </c>
      <c r="Q34" s="33"/>
      <c r="R34" s="34">
        <f t="shared" si="2"/>
        <v>13</v>
      </c>
      <c r="V34" s="31"/>
      <c r="W34" s="37" t="s">
        <v>134</v>
      </c>
      <c r="X34" s="33"/>
      <c r="Y34" s="34">
        <f t="shared" si="3"/>
        <v>1</v>
      </c>
      <c r="AB34" s="31"/>
      <c r="AC34" s="37" t="s">
        <v>134</v>
      </c>
      <c r="AD34" s="33"/>
      <c r="AE34" s="34">
        <f t="shared" si="4"/>
        <v>14</v>
      </c>
      <c r="AF34" s="34">
        <f t="shared" si="5"/>
        <v>14</v>
      </c>
    </row>
    <row r="35" spans="5:32">
      <c r="E35" s="31" t="s">
        <v>159</v>
      </c>
      <c r="F35" s="38" t="s">
        <v>106</v>
      </c>
      <c r="G35" s="33"/>
      <c r="H35" s="34">
        <f t="shared" si="0"/>
        <v>11</v>
      </c>
      <c r="I35" s="1">
        <f>H35*4</f>
        <v>44</v>
      </c>
      <c r="K35" s="1">
        <f t="shared" si="1"/>
        <v>2.75</v>
      </c>
      <c r="O35" s="31"/>
      <c r="P35" s="38" t="s">
        <v>106</v>
      </c>
      <c r="Q35" s="33"/>
      <c r="R35" s="34">
        <f t="shared" si="2"/>
        <v>0</v>
      </c>
      <c r="V35" s="31"/>
      <c r="W35" s="38" t="s">
        <v>106</v>
      </c>
      <c r="X35" s="33"/>
      <c r="Y35" s="34">
        <f t="shared" si="3"/>
        <v>0</v>
      </c>
      <c r="AB35" s="31"/>
      <c r="AC35" s="38" t="s">
        <v>106</v>
      </c>
      <c r="AD35" s="33"/>
      <c r="AE35" s="34">
        <f t="shared" si="4"/>
        <v>11</v>
      </c>
      <c r="AF35" s="34">
        <f t="shared" si="5"/>
        <v>11</v>
      </c>
    </row>
    <row r="36" spans="5:32">
      <c r="E36" s="31" t="s">
        <v>159</v>
      </c>
      <c r="F36" s="39" t="s">
        <v>133</v>
      </c>
      <c r="G36" s="33"/>
      <c r="H36" s="34">
        <f t="shared" si="0"/>
        <v>1</v>
      </c>
      <c r="I36" s="1">
        <f>6*H36</f>
        <v>6</v>
      </c>
      <c r="K36" s="1">
        <f t="shared" si="1"/>
        <v>0.375</v>
      </c>
      <c r="O36" s="31"/>
      <c r="P36" s="39" t="s">
        <v>133</v>
      </c>
      <c r="Q36" s="33"/>
      <c r="R36" s="34">
        <f t="shared" si="2"/>
        <v>0</v>
      </c>
      <c r="V36" s="31"/>
      <c r="W36" s="39" t="s">
        <v>133</v>
      </c>
      <c r="X36" s="33"/>
      <c r="Y36" s="34">
        <f t="shared" si="3"/>
        <v>9</v>
      </c>
      <c r="AB36" s="31"/>
      <c r="AC36" s="39" t="s">
        <v>133</v>
      </c>
      <c r="AD36" s="33"/>
      <c r="AE36" s="34">
        <f t="shared" si="4"/>
        <v>10</v>
      </c>
      <c r="AF36" s="34">
        <f t="shared" si="5"/>
        <v>10</v>
      </c>
    </row>
    <row r="37" spans="5:32">
      <c r="E37" s="31" t="s">
        <v>159</v>
      </c>
      <c r="F37" s="40" t="s">
        <v>137</v>
      </c>
      <c r="G37" s="33"/>
      <c r="H37" s="34">
        <f t="shared" si="0"/>
        <v>0</v>
      </c>
      <c r="K37" s="1">
        <f t="shared" si="1"/>
        <v>0</v>
      </c>
      <c r="O37" s="31"/>
      <c r="P37" s="40" t="s">
        <v>137</v>
      </c>
      <c r="Q37" s="33"/>
      <c r="R37" s="34">
        <f t="shared" si="2"/>
        <v>4</v>
      </c>
      <c r="V37" s="31"/>
      <c r="W37" s="40" t="s">
        <v>137</v>
      </c>
      <c r="X37" s="33"/>
      <c r="Y37" s="34">
        <f t="shared" si="3"/>
        <v>2</v>
      </c>
      <c r="AB37" s="31"/>
      <c r="AC37" s="40" t="s">
        <v>137</v>
      </c>
      <c r="AD37" s="33"/>
      <c r="AE37" s="34">
        <f t="shared" si="4"/>
        <v>6</v>
      </c>
      <c r="AF37" s="34">
        <f t="shared" si="5"/>
        <v>6</v>
      </c>
    </row>
    <row r="38" spans="5:32">
      <c r="E38" s="31" t="s">
        <v>158</v>
      </c>
      <c r="F38" s="40" t="s">
        <v>153</v>
      </c>
      <c r="G38" s="33"/>
      <c r="H38" s="34">
        <f t="shared" si="0"/>
        <v>5</v>
      </c>
      <c r="I38" s="1">
        <f>H38*12</f>
        <v>60</v>
      </c>
      <c r="K38" s="1">
        <f t="shared" si="1"/>
        <v>3.75</v>
      </c>
      <c r="O38" s="31"/>
      <c r="P38" s="40" t="s">
        <v>153</v>
      </c>
      <c r="Q38" s="33"/>
      <c r="R38" s="34">
        <f t="shared" si="2"/>
        <v>0</v>
      </c>
      <c r="V38" s="31"/>
      <c r="W38" s="40" t="s">
        <v>153</v>
      </c>
      <c r="X38" s="33"/>
      <c r="Y38" s="34">
        <f t="shared" si="3"/>
        <v>0</v>
      </c>
      <c r="AB38" s="31"/>
      <c r="AC38" s="40" t="s">
        <v>153</v>
      </c>
      <c r="AD38" s="33"/>
      <c r="AE38" s="34">
        <f t="shared" si="4"/>
        <v>5</v>
      </c>
      <c r="AF38" s="34">
        <f t="shared" si="5"/>
        <v>5</v>
      </c>
    </row>
    <row r="39" spans="5:32">
      <c r="E39" s="31" t="s">
        <v>159</v>
      </c>
      <c r="F39" s="41" t="s">
        <v>154</v>
      </c>
      <c r="G39" s="33"/>
      <c r="H39" s="34">
        <f t="shared" si="0"/>
        <v>0</v>
      </c>
      <c r="K39" s="1">
        <f t="shared" si="1"/>
        <v>0</v>
      </c>
      <c r="O39" s="31"/>
      <c r="P39" s="41" t="s">
        <v>154</v>
      </c>
      <c r="Q39" s="33"/>
      <c r="R39" s="34">
        <f t="shared" si="2"/>
        <v>2</v>
      </c>
      <c r="V39" s="31"/>
      <c r="W39" s="41" t="s">
        <v>154</v>
      </c>
      <c r="X39" s="33"/>
      <c r="Y39" s="34">
        <f t="shared" si="3"/>
        <v>0</v>
      </c>
      <c r="AB39" s="31"/>
      <c r="AC39" s="41" t="s">
        <v>154</v>
      </c>
      <c r="AD39" s="33"/>
      <c r="AE39" s="34">
        <f t="shared" si="4"/>
        <v>2</v>
      </c>
      <c r="AF39" s="34">
        <f t="shared" si="5"/>
        <v>2</v>
      </c>
    </row>
    <row r="40" spans="5:32">
      <c r="E40" s="31" t="s">
        <v>159</v>
      </c>
      <c r="F40" s="41" t="s">
        <v>155</v>
      </c>
      <c r="G40" s="33"/>
      <c r="H40" s="34">
        <f t="shared" si="0"/>
        <v>0</v>
      </c>
      <c r="K40" s="1">
        <f t="shared" si="1"/>
        <v>0</v>
      </c>
      <c r="O40" s="31"/>
      <c r="P40" s="41" t="s">
        <v>155</v>
      </c>
      <c r="Q40" s="33"/>
      <c r="R40" s="34">
        <f t="shared" si="2"/>
        <v>0</v>
      </c>
      <c r="V40" s="31"/>
      <c r="W40" s="41" t="s">
        <v>155</v>
      </c>
      <c r="X40" s="33"/>
      <c r="Y40" s="34">
        <f t="shared" si="3"/>
        <v>0</v>
      </c>
      <c r="AB40" s="31"/>
      <c r="AC40" s="41" t="s">
        <v>155</v>
      </c>
      <c r="AD40" s="33"/>
      <c r="AE40" s="34">
        <f t="shared" si="4"/>
        <v>0</v>
      </c>
      <c r="AF40" s="34">
        <f t="shared" si="5"/>
        <v>0</v>
      </c>
    </row>
    <row r="41" spans="5:32">
      <c r="E41" s="31" t="s">
        <v>159</v>
      </c>
      <c r="F41" s="41" t="s">
        <v>139</v>
      </c>
      <c r="G41" s="33"/>
      <c r="H41" s="34">
        <f t="shared" si="0"/>
        <v>8</v>
      </c>
      <c r="I41" s="1">
        <f>H41*4</f>
        <v>32</v>
      </c>
      <c r="K41" s="1">
        <f t="shared" si="1"/>
        <v>2</v>
      </c>
      <c r="O41" s="31"/>
      <c r="P41" s="41" t="s">
        <v>139</v>
      </c>
      <c r="Q41" s="33"/>
      <c r="R41" s="34">
        <f t="shared" si="2"/>
        <v>0</v>
      </c>
      <c r="V41" s="31"/>
      <c r="W41" s="41" t="s">
        <v>139</v>
      </c>
      <c r="X41" s="33"/>
      <c r="Y41" s="34">
        <f t="shared" si="3"/>
        <v>0</v>
      </c>
      <c r="AB41" s="31"/>
      <c r="AC41" s="41" t="s">
        <v>139</v>
      </c>
      <c r="AD41" s="33"/>
      <c r="AE41" s="34">
        <f t="shared" si="4"/>
        <v>8</v>
      </c>
      <c r="AF41" s="34">
        <f t="shared" si="5"/>
        <v>8</v>
      </c>
    </row>
    <row r="42" spans="5:32">
      <c r="E42" s="31" t="s">
        <v>159</v>
      </c>
      <c r="F42" s="42" t="s">
        <v>142</v>
      </c>
      <c r="G42" s="33"/>
      <c r="H42" s="34">
        <f t="shared" si="0"/>
        <v>0</v>
      </c>
      <c r="K42" s="1">
        <f t="shared" si="1"/>
        <v>0</v>
      </c>
      <c r="O42" s="31"/>
      <c r="P42" s="42" t="s">
        <v>142</v>
      </c>
      <c r="Q42" s="33"/>
      <c r="R42" s="34">
        <f t="shared" si="2"/>
        <v>0</v>
      </c>
      <c r="V42" s="31"/>
      <c r="W42" s="42" t="s">
        <v>142</v>
      </c>
      <c r="X42" s="33"/>
      <c r="Y42" s="34">
        <f t="shared" si="3"/>
        <v>8</v>
      </c>
      <c r="AB42" s="31"/>
      <c r="AC42" s="42" t="s">
        <v>142</v>
      </c>
      <c r="AD42" s="33"/>
      <c r="AE42" s="34">
        <f t="shared" si="4"/>
        <v>8</v>
      </c>
      <c r="AF42" s="34">
        <f t="shared" si="5"/>
        <v>8</v>
      </c>
    </row>
    <row r="43" spans="5:32">
      <c r="E43" s="31" t="s">
        <v>159</v>
      </c>
      <c r="F43" s="43" t="s">
        <v>140</v>
      </c>
      <c r="G43" s="33"/>
      <c r="H43" s="34">
        <f t="shared" si="0"/>
        <v>0</v>
      </c>
      <c r="K43" s="1">
        <f t="shared" si="1"/>
        <v>0</v>
      </c>
      <c r="O43" s="31"/>
      <c r="P43" s="43" t="s">
        <v>140</v>
      </c>
      <c r="Q43" s="33"/>
      <c r="R43" s="34">
        <f t="shared" si="2"/>
        <v>0</v>
      </c>
      <c r="V43" s="31"/>
      <c r="W43" s="43" t="s">
        <v>140</v>
      </c>
      <c r="X43" s="33"/>
      <c r="Y43" s="34">
        <f t="shared" si="3"/>
        <v>8</v>
      </c>
      <c r="AB43" s="31"/>
      <c r="AC43" s="43" t="s">
        <v>140</v>
      </c>
      <c r="AD43" s="33"/>
      <c r="AE43" s="34">
        <f t="shared" si="4"/>
        <v>8</v>
      </c>
      <c r="AF43" s="34">
        <f t="shared" si="5"/>
        <v>8</v>
      </c>
    </row>
    <row r="44" spans="5:32">
      <c r="E44" s="31" t="s">
        <v>159</v>
      </c>
      <c r="F44" s="44" t="s">
        <v>143</v>
      </c>
      <c r="G44" s="33"/>
      <c r="H44" s="34">
        <f t="shared" si="0"/>
        <v>0</v>
      </c>
      <c r="K44" s="1">
        <f t="shared" si="1"/>
        <v>0</v>
      </c>
      <c r="O44" s="31"/>
      <c r="P44" s="44" t="s">
        <v>143</v>
      </c>
      <c r="Q44" s="33"/>
      <c r="R44" s="34">
        <f t="shared" si="2"/>
        <v>0</v>
      </c>
      <c r="V44" s="31"/>
      <c r="W44" s="44" t="s">
        <v>143</v>
      </c>
      <c r="X44" s="33"/>
      <c r="Y44" s="34">
        <f t="shared" si="3"/>
        <v>8</v>
      </c>
      <c r="AB44" s="31"/>
      <c r="AC44" s="44" t="s">
        <v>143</v>
      </c>
      <c r="AD44" s="33"/>
      <c r="AE44" s="34">
        <f t="shared" si="4"/>
        <v>8</v>
      </c>
      <c r="AF44" s="34">
        <f t="shared" si="5"/>
        <v>8</v>
      </c>
    </row>
    <row r="45" spans="5:32">
      <c r="E45" s="31" t="s">
        <v>158</v>
      </c>
      <c r="F45" s="45" t="s">
        <v>136</v>
      </c>
      <c r="G45" s="33"/>
      <c r="H45" s="34">
        <f t="shared" si="0"/>
        <v>8</v>
      </c>
      <c r="I45" s="1">
        <f>H45*1</f>
        <v>8</v>
      </c>
      <c r="K45" s="1">
        <f t="shared" si="1"/>
        <v>0.5</v>
      </c>
      <c r="O45" s="31"/>
      <c r="P45" s="45" t="s">
        <v>136</v>
      </c>
      <c r="Q45" s="33"/>
      <c r="R45" s="34">
        <f t="shared" si="2"/>
        <v>0</v>
      </c>
      <c r="V45" s="31"/>
      <c r="W45" s="45" t="s">
        <v>136</v>
      </c>
      <c r="X45" s="33"/>
      <c r="Y45" s="34">
        <f t="shared" si="3"/>
        <v>0</v>
      </c>
      <c r="AB45" s="31"/>
      <c r="AC45" s="45" t="s">
        <v>136</v>
      </c>
      <c r="AD45" s="33"/>
      <c r="AE45" s="34">
        <f t="shared" si="4"/>
        <v>8</v>
      </c>
      <c r="AF45" s="34">
        <f t="shared" si="5"/>
        <v>8</v>
      </c>
    </row>
    <row r="46" spans="5:32">
      <c r="E46" s="31" t="s">
        <v>158</v>
      </c>
      <c r="F46" s="46" t="s">
        <v>138</v>
      </c>
      <c r="G46" s="33"/>
      <c r="H46" s="34">
        <f t="shared" si="0"/>
        <v>8</v>
      </c>
      <c r="I46" s="1">
        <f>H46*1</f>
        <v>8</v>
      </c>
      <c r="K46" s="1">
        <f t="shared" si="1"/>
        <v>0.5</v>
      </c>
      <c r="O46" s="31"/>
      <c r="P46" s="46" t="s">
        <v>138</v>
      </c>
      <c r="Q46" s="33"/>
      <c r="R46" s="34">
        <f t="shared" si="2"/>
        <v>0</v>
      </c>
      <c r="V46" s="31"/>
      <c r="W46" s="46" t="s">
        <v>138</v>
      </c>
      <c r="X46" s="33"/>
      <c r="Y46" s="34">
        <f t="shared" si="3"/>
        <v>0</v>
      </c>
      <c r="AB46" s="31"/>
      <c r="AC46" s="46" t="s">
        <v>138</v>
      </c>
      <c r="AD46" s="33"/>
      <c r="AE46" s="34">
        <f t="shared" si="4"/>
        <v>8</v>
      </c>
      <c r="AF46" s="34">
        <f t="shared" si="5"/>
        <v>8</v>
      </c>
    </row>
    <row r="47" spans="5:32">
      <c r="E47" s="31" t="s">
        <v>159</v>
      </c>
      <c r="F47" s="41" t="s">
        <v>156</v>
      </c>
      <c r="G47" s="33"/>
      <c r="H47" s="34">
        <f t="shared" si="0"/>
        <v>0</v>
      </c>
      <c r="K47" s="1">
        <f t="shared" si="1"/>
        <v>0</v>
      </c>
      <c r="O47" s="31"/>
      <c r="P47" s="41" t="s">
        <v>156</v>
      </c>
      <c r="Q47" s="33"/>
      <c r="R47" s="34">
        <f t="shared" si="2"/>
        <v>0</v>
      </c>
      <c r="V47" s="31"/>
      <c r="W47" s="41" t="s">
        <v>156</v>
      </c>
      <c r="X47" s="33"/>
      <c r="Y47" s="34">
        <f t="shared" si="3"/>
        <v>6</v>
      </c>
      <c r="AB47" s="31"/>
      <c r="AC47" s="41" t="s">
        <v>156</v>
      </c>
      <c r="AD47" s="33"/>
      <c r="AE47" s="34">
        <f t="shared" si="4"/>
        <v>6</v>
      </c>
      <c r="AF47" s="34">
        <f t="shared" si="5"/>
        <v>6</v>
      </c>
    </row>
    <row r="48" spans="5:32">
      <c r="E48" s="31" t="s">
        <v>158</v>
      </c>
      <c r="F48" s="47" t="s">
        <v>141</v>
      </c>
      <c r="G48" s="33"/>
      <c r="H48" s="34">
        <f t="shared" si="0"/>
        <v>0</v>
      </c>
      <c r="K48" s="1">
        <f t="shared" si="1"/>
        <v>0</v>
      </c>
      <c r="O48" s="31"/>
      <c r="P48" s="47" t="s">
        <v>141</v>
      </c>
      <c r="Q48" s="33"/>
      <c r="R48" s="34">
        <f t="shared" si="2"/>
        <v>3</v>
      </c>
      <c r="V48" s="31"/>
      <c r="W48" s="47" t="s">
        <v>141</v>
      </c>
      <c r="X48" s="33"/>
      <c r="Y48" s="34">
        <f t="shared" si="3"/>
        <v>0</v>
      </c>
      <c r="AB48" s="31"/>
      <c r="AC48" s="47" t="s">
        <v>141</v>
      </c>
      <c r="AD48" s="33"/>
      <c r="AE48" s="34">
        <f t="shared" si="4"/>
        <v>3</v>
      </c>
      <c r="AF48" s="34">
        <f t="shared" si="5"/>
        <v>3</v>
      </c>
    </row>
    <row r="49" spans="5:32">
      <c r="E49" s="31" t="s">
        <v>159</v>
      </c>
      <c r="F49" s="48" t="s">
        <v>144</v>
      </c>
      <c r="G49" s="33"/>
      <c r="H49" s="34">
        <f t="shared" si="0"/>
        <v>0</v>
      </c>
      <c r="K49" s="1">
        <f t="shared" si="1"/>
        <v>0</v>
      </c>
      <c r="O49" s="31"/>
      <c r="P49" s="48" t="s">
        <v>144</v>
      </c>
      <c r="Q49" s="33"/>
      <c r="R49" s="34">
        <f t="shared" si="2"/>
        <v>2</v>
      </c>
      <c r="V49" s="31"/>
      <c r="W49" s="48" t="s">
        <v>144</v>
      </c>
      <c r="X49" s="33"/>
      <c r="Y49" s="34">
        <f t="shared" si="3"/>
        <v>0</v>
      </c>
      <c r="AB49" s="31"/>
      <c r="AC49" s="48" t="s">
        <v>144</v>
      </c>
      <c r="AD49" s="33"/>
      <c r="AE49" s="34">
        <f t="shared" si="4"/>
        <v>2</v>
      </c>
      <c r="AF49" s="34">
        <f t="shared" si="5"/>
        <v>2</v>
      </c>
    </row>
    <row r="50" spans="5:32">
      <c r="E50" s="31" t="s">
        <v>160</v>
      </c>
      <c r="F50" s="49" t="s">
        <v>145</v>
      </c>
      <c r="G50" s="33"/>
      <c r="H50" s="34">
        <f t="shared" si="0"/>
        <v>0</v>
      </c>
      <c r="K50" s="1">
        <f t="shared" si="1"/>
        <v>0</v>
      </c>
      <c r="O50" s="31"/>
      <c r="P50" s="49" t="s">
        <v>145</v>
      </c>
      <c r="Q50" s="33"/>
      <c r="R50" s="34">
        <f t="shared" si="2"/>
        <v>0</v>
      </c>
      <c r="V50" s="31"/>
      <c r="W50" s="49" t="s">
        <v>145</v>
      </c>
      <c r="X50" s="33"/>
      <c r="Y50" s="34">
        <f t="shared" si="3"/>
        <v>2</v>
      </c>
      <c r="AB50" s="31"/>
      <c r="AC50" s="49" t="s">
        <v>145</v>
      </c>
      <c r="AD50" s="33"/>
      <c r="AE50" s="34">
        <f t="shared" si="4"/>
        <v>2</v>
      </c>
      <c r="AF50" s="34">
        <f t="shared" si="5"/>
        <v>2</v>
      </c>
    </row>
    <row r="51" spans="5:32">
      <c r="E51" s="31" t="s">
        <v>160</v>
      </c>
      <c r="F51" s="50" t="s">
        <v>150</v>
      </c>
      <c r="G51" s="33"/>
      <c r="H51" s="34">
        <f t="shared" si="0"/>
        <v>0</v>
      </c>
      <c r="K51" s="1">
        <f t="shared" si="1"/>
        <v>0</v>
      </c>
      <c r="O51" s="31"/>
      <c r="P51" s="50" t="s">
        <v>150</v>
      </c>
      <c r="Q51" s="33"/>
      <c r="R51" s="34">
        <f t="shared" si="2"/>
        <v>0</v>
      </c>
      <c r="V51" s="31"/>
      <c r="W51" s="50" t="s">
        <v>150</v>
      </c>
      <c r="X51" s="33"/>
      <c r="Y51" s="34">
        <f t="shared" si="3"/>
        <v>1</v>
      </c>
      <c r="AB51" s="31"/>
      <c r="AC51" s="50" t="s">
        <v>150</v>
      </c>
      <c r="AD51" s="33"/>
      <c r="AE51" s="34">
        <f t="shared" si="4"/>
        <v>1</v>
      </c>
      <c r="AF51" s="34">
        <f t="shared" si="5"/>
        <v>1</v>
      </c>
    </row>
    <row r="52" spans="5:32">
      <c r="E52" s="31" t="s">
        <v>159</v>
      </c>
      <c r="F52" s="51" t="s">
        <v>146</v>
      </c>
      <c r="G52" s="33"/>
      <c r="H52" s="34">
        <f t="shared" si="0"/>
        <v>0</v>
      </c>
      <c r="K52" s="1">
        <f t="shared" si="1"/>
        <v>0</v>
      </c>
      <c r="O52" s="31"/>
      <c r="P52" s="51" t="s">
        <v>146</v>
      </c>
      <c r="Q52" s="33"/>
      <c r="R52" s="34">
        <f t="shared" si="2"/>
        <v>0</v>
      </c>
      <c r="V52" s="31"/>
      <c r="W52" s="51" t="s">
        <v>146</v>
      </c>
      <c r="X52" s="33"/>
      <c r="Y52" s="34">
        <f t="shared" si="3"/>
        <v>1</v>
      </c>
      <c r="AB52" s="31"/>
      <c r="AC52" s="51" t="s">
        <v>146</v>
      </c>
      <c r="AD52" s="33"/>
      <c r="AE52" s="34">
        <f t="shared" si="4"/>
        <v>1</v>
      </c>
      <c r="AF52" s="34">
        <f t="shared" si="5"/>
        <v>1</v>
      </c>
    </row>
    <row r="53" spans="5:32">
      <c r="E53" s="31" t="s">
        <v>159</v>
      </c>
      <c r="F53" s="52" t="s">
        <v>147</v>
      </c>
      <c r="G53" s="33"/>
      <c r="H53" s="34">
        <f t="shared" si="0"/>
        <v>0</v>
      </c>
      <c r="K53" s="1">
        <f t="shared" si="1"/>
        <v>0</v>
      </c>
      <c r="O53" s="31"/>
      <c r="P53" s="52" t="s">
        <v>147</v>
      </c>
      <c r="Q53" s="33"/>
      <c r="R53" s="34">
        <f t="shared" si="2"/>
        <v>0</v>
      </c>
      <c r="V53" s="31"/>
      <c r="W53" s="52" t="s">
        <v>147</v>
      </c>
      <c r="X53" s="33"/>
      <c r="Y53" s="34">
        <f t="shared" si="3"/>
        <v>1</v>
      </c>
      <c r="AB53" s="31"/>
      <c r="AC53" s="52" t="s">
        <v>147</v>
      </c>
      <c r="AD53" s="33"/>
      <c r="AE53" s="34">
        <f t="shared" si="4"/>
        <v>1</v>
      </c>
      <c r="AF53" s="34">
        <f t="shared" si="5"/>
        <v>1</v>
      </c>
    </row>
    <row r="54" spans="5:32">
      <c r="E54" s="31" t="s">
        <v>159</v>
      </c>
      <c r="F54" s="50" t="s">
        <v>149</v>
      </c>
      <c r="G54" s="33"/>
      <c r="H54" s="34">
        <f t="shared" si="0"/>
        <v>0</v>
      </c>
      <c r="K54" s="1">
        <f t="shared" si="1"/>
        <v>0</v>
      </c>
      <c r="O54" s="31"/>
      <c r="P54" s="50" t="s">
        <v>149</v>
      </c>
      <c r="Q54" s="33"/>
      <c r="R54" s="34">
        <f t="shared" si="2"/>
        <v>1</v>
      </c>
      <c r="V54" s="31"/>
      <c r="W54" s="50" t="s">
        <v>149</v>
      </c>
      <c r="X54" s="33"/>
      <c r="Y54" s="34">
        <f t="shared" si="3"/>
        <v>0</v>
      </c>
      <c r="AB54" s="31"/>
      <c r="AC54" s="50" t="s">
        <v>149</v>
      </c>
      <c r="AD54" s="33"/>
      <c r="AE54" s="34">
        <f t="shared" si="4"/>
        <v>1</v>
      </c>
      <c r="AF54" s="34">
        <f t="shared" si="5"/>
        <v>1</v>
      </c>
    </row>
    <row r="55" spans="5:32">
      <c r="E55" s="31" t="s">
        <v>159</v>
      </c>
      <c r="F55" s="50" t="s">
        <v>157</v>
      </c>
      <c r="G55" s="33"/>
      <c r="H55" s="34">
        <f t="shared" si="0"/>
        <v>1</v>
      </c>
      <c r="K55" s="1">
        <f t="shared" si="1"/>
        <v>0</v>
      </c>
      <c r="O55" s="31"/>
      <c r="P55" s="50" t="s">
        <v>157</v>
      </c>
      <c r="Q55" s="33"/>
      <c r="R55" s="34">
        <f t="shared" si="2"/>
        <v>0</v>
      </c>
      <c r="V55" s="31"/>
      <c r="W55" s="50" t="s">
        <v>157</v>
      </c>
      <c r="X55" s="33"/>
      <c r="Y55" s="34">
        <f t="shared" si="3"/>
        <v>0</v>
      </c>
      <c r="AB55" s="31"/>
      <c r="AC55" s="50" t="s">
        <v>157</v>
      </c>
      <c r="AD55" s="33"/>
      <c r="AE55" s="34">
        <f t="shared" si="4"/>
        <v>1</v>
      </c>
      <c r="AF55" s="34">
        <f t="shared" si="5"/>
        <v>1</v>
      </c>
    </row>
    <row r="56" spans="5:32">
      <c r="E56" s="53" t="s">
        <v>161</v>
      </c>
      <c r="F56" s="54" t="s">
        <v>148</v>
      </c>
      <c r="G56" s="3"/>
      <c r="H56" s="55">
        <f t="shared" si="0"/>
        <v>1</v>
      </c>
      <c r="K56" s="1">
        <f t="shared" si="1"/>
        <v>0</v>
      </c>
      <c r="O56" s="53"/>
      <c r="P56" s="54" t="s">
        <v>148</v>
      </c>
      <c r="Q56" s="3"/>
      <c r="R56" s="55">
        <f t="shared" si="2"/>
        <v>0</v>
      </c>
      <c r="V56" s="53"/>
      <c r="W56" s="54" t="s">
        <v>148</v>
      </c>
      <c r="X56" s="3"/>
      <c r="Y56" s="55">
        <f t="shared" si="3"/>
        <v>0</v>
      </c>
      <c r="AB56" s="53"/>
      <c r="AC56" s="54" t="s">
        <v>148</v>
      </c>
      <c r="AD56" s="3"/>
      <c r="AE56" s="55">
        <f t="shared" si="4"/>
        <v>1</v>
      </c>
      <c r="AF56" s="55">
        <f t="shared" si="5"/>
        <v>1</v>
      </c>
    </row>
  </sheetData>
  <mergeCells count="4">
    <mergeCell ref="V2:AC2"/>
    <mergeCell ref="O2:S2"/>
    <mergeCell ref="B29:C29"/>
    <mergeCell ref="B2:L2"/>
  </mergeCells>
  <phoneticPr fontId="1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Vincent Roy</cp:lastModifiedBy>
  <cp:lastPrinted>2025-07-24T20:00:10Z</cp:lastPrinted>
  <dcterms:created xsi:type="dcterms:W3CDTF">2015-06-05T18:17:20Z</dcterms:created>
  <dcterms:modified xsi:type="dcterms:W3CDTF">2025-08-06T00:12:43Z</dcterms:modified>
</cp:coreProperties>
</file>