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A5B7A395-3B86-4D56-B3DB-51405FD276A0}" xr6:coauthVersionLast="43" xr6:coauthVersionMax="43" xr10:uidLastSave="{00000000-0000-0000-0000-000000000000}"/>
  <bookViews>
    <workbookView xWindow="-120" yWindow="-120" windowWidth="20730" windowHeight="11040" activeTab="1" xr2:uid="{D693A137-2C8F-4819-86E3-CDAEAD2424A0}"/>
  </bookViews>
  <sheets>
    <sheet name="SOAL" sheetId="1" r:id="rId1"/>
    <sheet name="JAWAB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2" l="1"/>
  <c r="N20" i="2"/>
  <c r="K20" i="2"/>
  <c r="K22" i="2" s="1"/>
  <c r="H20" i="2"/>
  <c r="H22" i="2" s="1"/>
  <c r="H9" i="2"/>
  <c r="K10" i="2"/>
  <c r="N15" i="2"/>
  <c r="Q9" i="2"/>
  <c r="T9" i="2"/>
  <c r="E33" i="2"/>
  <c r="E71" i="1"/>
  <c r="E72" i="1"/>
  <c r="E73" i="1"/>
  <c r="E74" i="1"/>
  <c r="E75" i="1"/>
  <c r="E76" i="1"/>
  <c r="E77" i="1"/>
  <c r="E80" i="1"/>
  <c r="E81" i="1"/>
  <c r="E82" i="1"/>
  <c r="E83" i="1"/>
  <c r="E84" i="1"/>
  <c r="E85" i="1"/>
  <c r="E7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50" i="1"/>
</calcChain>
</file>

<file path=xl/sharedStrings.xml><?xml version="1.0" encoding="utf-8"?>
<sst xmlns="http://schemas.openxmlformats.org/spreadsheetml/2006/main" count="162" uniqueCount="154">
  <si>
    <t>PT INDONUSA PERSADA</t>
  </si>
  <si>
    <t>LAPORAN LABA RUGI</t>
  </si>
  <si>
    <t>Untuk Periode yang Berakhir 31 Desember 2018</t>
  </si>
  <si>
    <t>(Dalam Rupiah)</t>
  </si>
  <si>
    <t xml:space="preserve">Penjualan </t>
  </si>
  <si>
    <t>Retur Penjualan</t>
  </si>
  <si>
    <t xml:space="preserve">Potongan Penjualan </t>
  </si>
  <si>
    <t xml:space="preserve">Penjualan Bersih </t>
  </si>
  <si>
    <t xml:space="preserve">Persediaan Barang Dagang Awal </t>
  </si>
  <si>
    <t xml:space="preserve">Pembelian </t>
  </si>
  <si>
    <t xml:space="preserve">Biaya Angkut Pembelian </t>
  </si>
  <si>
    <t xml:space="preserve">Retur Pembelian </t>
  </si>
  <si>
    <t xml:space="preserve">Potongan Pembelian </t>
  </si>
  <si>
    <t xml:space="preserve">Persediaan Akhir </t>
  </si>
  <si>
    <t xml:space="preserve">Harga Pokok Penjualan </t>
  </si>
  <si>
    <t xml:space="preserve">Laba Kotor </t>
  </si>
  <si>
    <t>Beban Operasi :</t>
  </si>
  <si>
    <t xml:space="preserve">Beban Gaji </t>
  </si>
  <si>
    <t xml:space="preserve">Beban Penyusutan Aktiva Tetap </t>
  </si>
  <si>
    <t xml:space="preserve">Beban Kerugian Piutang tak tertagih </t>
  </si>
  <si>
    <t xml:space="preserve">Beban Iklan </t>
  </si>
  <si>
    <t xml:space="preserve">Beban Asuransi Gedung </t>
  </si>
  <si>
    <t xml:space="preserve">Beban Penjualan </t>
  </si>
  <si>
    <t xml:space="preserve">Beban Administrasi </t>
  </si>
  <si>
    <t xml:space="preserve">Beban Operasi Lainnya </t>
  </si>
  <si>
    <t xml:space="preserve">Total Beban Operasi </t>
  </si>
  <si>
    <t xml:space="preserve">Laba Operasi </t>
  </si>
  <si>
    <t>Pendapatan Lain-lain :</t>
  </si>
  <si>
    <t xml:space="preserve">Pendapatan Bunga </t>
  </si>
  <si>
    <t>Keuntungan penjualan Surat Berharga</t>
  </si>
  <si>
    <t xml:space="preserve">Keuntungan Penjualan Peralatan </t>
  </si>
  <si>
    <t xml:space="preserve">Jumlah Pendapatan Lain-lain </t>
  </si>
  <si>
    <t>Beban Lain-lain :</t>
  </si>
  <si>
    <t xml:space="preserve">Beban Bunga </t>
  </si>
  <si>
    <t xml:space="preserve">Kerugian Penjualan Mesin </t>
  </si>
  <si>
    <t xml:space="preserve">Jumlah Beban Lain-lain </t>
  </si>
  <si>
    <t xml:space="preserve">Laba sebelum pajak penghasilan </t>
  </si>
  <si>
    <t xml:space="preserve">Pajak Penghasilan </t>
  </si>
  <si>
    <t xml:space="preserve">Laba Bersih setelah pajak </t>
  </si>
  <si>
    <t>NERACA KOMPARATIF</t>
  </si>
  <si>
    <t>Selisih</t>
  </si>
  <si>
    <t>Aktiva :</t>
  </si>
  <si>
    <t xml:space="preserve">Kas </t>
  </si>
  <si>
    <t xml:space="preserve">Piutang Dagang </t>
  </si>
  <si>
    <t xml:space="preserve">Cadangan Kerugian Piutang </t>
  </si>
  <si>
    <t xml:space="preserve">Wesel Tagih </t>
  </si>
  <si>
    <t xml:space="preserve">Persediaan </t>
  </si>
  <si>
    <t xml:space="preserve">Iklan Dibayar di Muka </t>
  </si>
  <si>
    <t>Asuransi Dibayar di Muka</t>
  </si>
  <si>
    <t xml:space="preserve">Beban Dibayar di Muka  </t>
  </si>
  <si>
    <t xml:space="preserve">Investasi dalam Surat Berharga  </t>
  </si>
  <si>
    <t>Selisih Harga Pasar dan Harga Perolehan Surt Berharga</t>
  </si>
  <si>
    <t xml:space="preserve">Tanah </t>
  </si>
  <si>
    <t xml:space="preserve">Gedung </t>
  </si>
  <si>
    <t>Akm Peny Gedung</t>
  </si>
  <si>
    <t xml:space="preserve">Mesin </t>
  </si>
  <si>
    <t xml:space="preserve">Akm Peny Mesin </t>
  </si>
  <si>
    <t xml:space="preserve">Peralatan </t>
  </si>
  <si>
    <t>Akm Peny Peralatan Kantor</t>
  </si>
  <si>
    <t xml:space="preserve">Total Aktiva </t>
  </si>
  <si>
    <t>Kewajiban</t>
  </si>
  <si>
    <t>Utang Dagang</t>
  </si>
  <si>
    <t xml:space="preserve">Wesel Bayar </t>
  </si>
  <si>
    <t xml:space="preserve">Beban yang Masih Harus dibayar </t>
  </si>
  <si>
    <t>Utang Bunga</t>
  </si>
  <si>
    <t>Utang PPh</t>
  </si>
  <si>
    <t xml:space="preserve">Utang Deviden </t>
  </si>
  <si>
    <t>Utang Obligasi</t>
  </si>
  <si>
    <t xml:space="preserve">Total Kewajiban </t>
  </si>
  <si>
    <t>Ekuitas Pemegang Saham</t>
  </si>
  <si>
    <t xml:space="preserve">Saham Biasa </t>
  </si>
  <si>
    <t xml:space="preserve">Agio Saham Biasa </t>
  </si>
  <si>
    <t xml:space="preserve">Akumulasi Laba Komprehenshif </t>
  </si>
  <si>
    <t>Laba Tidak Dibagi</t>
  </si>
  <si>
    <t xml:space="preserve">Total Ekuitas Pemegang Saham </t>
  </si>
  <si>
    <t xml:space="preserve">Total PASSIVA </t>
  </si>
  <si>
    <t>LAPORAN ARUS KAS</t>
  </si>
  <si>
    <t>Penerimaan Kas Dari Pelanggan</t>
  </si>
  <si>
    <t>Pendapatan Bunga</t>
  </si>
  <si>
    <t>Dikuragi</t>
  </si>
  <si>
    <t>Pembayaran kas pada supplier atau pemasok</t>
  </si>
  <si>
    <t>Pembayaran Kas untuk biaya operasi</t>
  </si>
  <si>
    <t>Pembayaran kas untuk pajak</t>
  </si>
  <si>
    <t>Pembayaran kas untuk biaya bunga</t>
  </si>
  <si>
    <t>Tanah</t>
  </si>
  <si>
    <t>(-) pembangunan gedung</t>
  </si>
  <si>
    <t>(+) penjualan mesin</t>
  </si>
  <si>
    <t>(-) pembelian peralatan baru</t>
  </si>
  <si>
    <t>(+)penjualan peralatan (harga buku)</t>
  </si>
  <si>
    <t>(+) Penjualan Investasi Surat berharga</t>
  </si>
  <si>
    <t>(-) Pembelian surat berharga PT Sejahtera</t>
  </si>
  <si>
    <t>(-) Pembayaran deviden</t>
  </si>
  <si>
    <t>(+) penjualan / penerbitan obligasi</t>
  </si>
  <si>
    <t>(+) Penerbitan saham baru</t>
  </si>
  <si>
    <t>(+) agio saham</t>
  </si>
  <si>
    <t>Penambahan kas tahun 2018</t>
  </si>
  <si>
    <t>Saldo kas akhir 2017</t>
  </si>
  <si>
    <t>Saldo akhir kas tahun 2018</t>
  </si>
  <si>
    <t>Saldo kas akhir 2018 (neraca)</t>
  </si>
  <si>
    <t>Penerimaan Kas dari pelanggan</t>
  </si>
  <si>
    <t>Penjualan</t>
  </si>
  <si>
    <t>(-)Kenaikan Piutang Dagang</t>
  </si>
  <si>
    <t>-</t>
  </si>
  <si>
    <t>HPP</t>
  </si>
  <si>
    <t>(-)Penurunan persediaan</t>
  </si>
  <si>
    <t>(-)Kenaikan Utang Usaha</t>
  </si>
  <si>
    <t>Pembayaran Kas Pada Suppier</t>
  </si>
  <si>
    <t>Pembayaran kas untuk kegiatan Operasi</t>
  </si>
  <si>
    <t>Biaya operasi</t>
  </si>
  <si>
    <t>Beban Gaji</t>
  </si>
  <si>
    <t>Beban Admiistrasi</t>
  </si>
  <si>
    <t>Beban operasi lainnya</t>
  </si>
  <si>
    <t>Biaya Dibayar di muka</t>
  </si>
  <si>
    <t>(-)Penurunan Beban dibayar di muka</t>
  </si>
  <si>
    <t>(-)Kenaikan beban harus di bayar</t>
  </si>
  <si>
    <t>Pembayaran kaas untuk kegiatan operasi</t>
  </si>
  <si>
    <t>(120000)</t>
  </si>
  <si>
    <t>(35000)</t>
  </si>
  <si>
    <t>Pembayaran Kas untuk pajak</t>
  </si>
  <si>
    <t>Biaya pajak penghasilan</t>
  </si>
  <si>
    <t>(+)Penurunan utang pajak</t>
  </si>
  <si>
    <t>Pembayaran kas untuk paajak</t>
  </si>
  <si>
    <t>(595000)</t>
  </si>
  <si>
    <t>Biaya bunga</t>
  </si>
  <si>
    <t>(-)Kenaikan utang bunga</t>
  </si>
  <si>
    <t>Pembayaran Kas untuk bunga</t>
  </si>
  <si>
    <t>(45000)</t>
  </si>
  <si>
    <t>Pembayaran Kas untuk Bunga</t>
  </si>
  <si>
    <t>Investasi</t>
  </si>
  <si>
    <t>harga perolehan</t>
  </si>
  <si>
    <t>pesyusutan mesin</t>
  </si>
  <si>
    <t>nilai buku mesin</t>
  </si>
  <si>
    <t>rugi penjualan</t>
  </si>
  <si>
    <t>harga jual</t>
  </si>
  <si>
    <t>akumulasi penyusutan peralatan</t>
  </si>
  <si>
    <t xml:space="preserve">harga buku </t>
  </si>
  <si>
    <t>keuntungan penjualan</t>
  </si>
  <si>
    <t>(3522200)</t>
  </si>
  <si>
    <t>(+) Penjualan saham PT Pusaka</t>
  </si>
  <si>
    <t>Laba penjualan</t>
  </si>
  <si>
    <t xml:space="preserve">Pembayaran Deviden </t>
  </si>
  <si>
    <t>(-) bagian laba yang dibagi ke pemegang saham (deviden)</t>
  </si>
  <si>
    <t>(+) penambahan utang deviden</t>
  </si>
  <si>
    <t>(3500000)</t>
  </si>
  <si>
    <t>Pembayaran Kas Pada Supplier</t>
  </si>
  <si>
    <t>Penjualan Peralatan</t>
  </si>
  <si>
    <t>Penjualan Mesin</t>
  </si>
  <si>
    <t>\</t>
  </si>
  <si>
    <t xml:space="preserve">Arus Kas Kegiatan Operasi </t>
  </si>
  <si>
    <t>Arus Kas Kegiatan Investasi</t>
  </si>
  <si>
    <t>Arus Kas Kegiatan Pendanaan</t>
  </si>
  <si>
    <t>Arus Kas yang diterima dari kegiatan pendanaan</t>
  </si>
  <si>
    <t>Arus Kas yang diterima dari kegiatan investasi</t>
  </si>
  <si>
    <t>Arus Kas diterima dari kegiatan operasi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</si>
</sst>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_-* #,##0.00_-;\-* #,##0.00_-;_-* &quot;-&quot;??_-;_-@_-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61">
    <xf numFmtId="0" fontId="0" fillId="0" borderId="0" xfId="0"/>
    <xf numFmtId="166" fontId="3" fillId="0" borderId="1" xfId="8" applyNumberFormat="1" applyFont="1" applyBorder="1"/>
    <xf numFmtId="166" fontId="3" fillId="0" borderId="1" xfId="9" applyNumberFormat="1" applyFont="1" applyBorder="1"/>
    <xf numFmtId="0" fontId="3" fillId="0" borderId="0" xfId="4"/>
    <xf numFmtId="166" fontId="3" fillId="0" borderId="0" xfId="8" applyNumberFormat="1" applyFont="1"/>
    <xf numFmtId="166" fontId="2" fillId="0" borderId="0" xfId="8" applyNumberFormat="1" applyFont="1"/>
    <xf numFmtId="166" fontId="3" fillId="0" borderId="0" xfId="9" applyNumberFormat="1" applyFont="1"/>
    <xf numFmtId="166" fontId="2" fillId="0" borderId="0" xfId="9" applyNumberFormat="1" applyFont="1"/>
    <xf numFmtId="166" fontId="3" fillId="0" borderId="0" xfId="10" quotePrefix="1" applyNumberFormat="1" applyFont="1" applyAlignment="1">
      <alignment horizontal="right"/>
    </xf>
    <xf numFmtId="166" fontId="3" fillId="0" borderId="0" xfId="10" applyNumberFormat="1" applyFont="1"/>
    <xf numFmtId="166" fontId="2" fillId="0" borderId="0" xfId="10" applyNumberFormat="1" applyFont="1"/>
    <xf numFmtId="166" fontId="3" fillId="0" borderId="0" xfId="12" quotePrefix="1" applyNumberFormat="1" applyFont="1" applyAlignment="1">
      <alignment horizontal="right"/>
    </xf>
    <xf numFmtId="166" fontId="3" fillId="0" borderId="0" xfId="12" applyNumberFormat="1" applyFont="1"/>
    <xf numFmtId="166" fontId="2" fillId="0" borderId="0" xfId="12" applyNumberFormat="1" applyFont="1"/>
    <xf numFmtId="166" fontId="3" fillId="0" borderId="0" xfId="13" quotePrefix="1" applyNumberFormat="1" applyFont="1" applyAlignment="1">
      <alignment horizontal="right"/>
    </xf>
    <xf numFmtId="166" fontId="3" fillId="0" borderId="0" xfId="13" applyNumberFormat="1" applyFont="1"/>
    <xf numFmtId="166" fontId="2" fillId="0" borderId="0" xfId="13" applyNumberFormat="1" applyFont="1"/>
    <xf numFmtId="166" fontId="3" fillId="0" borderId="0" xfId="14" applyNumberFormat="1" applyFont="1"/>
    <xf numFmtId="166" fontId="2" fillId="0" borderId="0" xfId="14" applyNumberFormat="1" applyFont="1"/>
    <xf numFmtId="166" fontId="3" fillId="0" borderId="0" xfId="16" quotePrefix="1" applyNumberFormat="1" applyFont="1" applyAlignment="1">
      <alignment horizontal="right"/>
    </xf>
    <xf numFmtId="166" fontId="3" fillId="0" borderId="0" xfId="16" applyNumberFormat="1" applyFont="1"/>
    <xf numFmtId="166" fontId="2" fillId="0" borderId="0" xfId="16" applyNumberFormat="1" applyFont="1"/>
    <xf numFmtId="166" fontId="3" fillId="0" borderId="0" xfId="17" applyNumberFormat="1" applyFont="1"/>
    <xf numFmtId="166" fontId="2" fillId="0" borderId="0" xfId="17" applyNumberFormat="1" applyFont="1"/>
    <xf numFmtId="166" fontId="3" fillId="0" borderId="0" xfId="18" quotePrefix="1" applyNumberFormat="1" applyFont="1" applyAlignment="1">
      <alignment horizontal="right"/>
    </xf>
    <xf numFmtId="166" fontId="3" fillId="0" borderId="0" xfId="18" applyNumberFormat="1" applyFont="1"/>
    <xf numFmtId="166" fontId="2" fillId="0" borderId="0" xfId="18" applyNumberFormat="1" applyFont="1"/>
    <xf numFmtId="0" fontId="3" fillId="0" borderId="2" xfId="4" applyBorder="1"/>
    <xf numFmtId="3" fontId="3" fillId="0" borderId="2" xfId="4" applyNumberFormat="1" applyBorder="1"/>
    <xf numFmtId="0" fontId="2" fillId="0" borderId="2" xfId="4" applyFont="1" applyBorder="1"/>
    <xf numFmtId="3" fontId="2" fillId="0" borderId="2" xfId="4" applyNumberFormat="1" applyFont="1" applyBorder="1"/>
    <xf numFmtId="0" fontId="3" fillId="0" borderId="2" xfId="4" applyBorder="1" applyAlignment="1">
      <alignment horizontal="center" vertical="center"/>
    </xf>
    <xf numFmtId="3" fontId="3" fillId="0" borderId="2" xfId="4" applyNumberFormat="1" applyBorder="1" applyAlignment="1">
      <alignment horizontal="center" vertical="center"/>
    </xf>
    <xf numFmtId="3" fontId="2" fillId="0" borderId="2" xfId="4" applyNumberFormat="1" applyFont="1" applyBorder="1" applyAlignment="1">
      <alignment horizontal="center" vertical="center"/>
    </xf>
    <xf numFmtId="0" fontId="2" fillId="0" borderId="2" xfId="4" applyFont="1" applyBorder="1" applyAlignment="1">
      <alignment horizontal="center" vertical="center"/>
    </xf>
    <xf numFmtId="15" fontId="2" fillId="0" borderId="2" xfId="4" applyNumberFormat="1" applyFont="1" applyBorder="1" applyAlignment="1">
      <alignment horizontal="center"/>
    </xf>
    <xf numFmtId="0" fontId="2" fillId="0" borderId="2" xfId="4" applyFont="1" applyBorder="1" applyAlignment="1">
      <alignment horizontal="center"/>
    </xf>
    <xf numFmtId="0" fontId="3" fillId="0" borderId="4" xfId="4" applyBorder="1"/>
    <xf numFmtId="0" fontId="3" fillId="0" borderId="6" xfId="4" applyBorder="1"/>
    <xf numFmtId="166" fontId="3" fillId="0" borderId="0" xfId="7" applyNumberFormat="1" applyFont="1" applyBorder="1"/>
    <xf numFmtId="0" fontId="3" fillId="0" borderId="7" xfId="4" applyBorder="1"/>
    <xf numFmtId="0" fontId="2" fillId="0" borderId="8" xfId="4" applyFont="1" applyBorder="1"/>
    <xf numFmtId="166" fontId="2" fillId="0" borderId="1" xfId="7" applyNumberFormat="1" applyFont="1" applyBorder="1"/>
    <xf numFmtId="166" fontId="2" fillId="0" borderId="9" xfId="4" applyNumberFormat="1" applyFont="1" applyBorder="1"/>
    <xf numFmtId="164" fontId="3" fillId="0" borderId="7" xfId="4" applyNumberFormat="1" applyBorder="1"/>
    <xf numFmtId="164" fontId="3" fillId="0" borderId="7" xfId="6" applyFont="1" applyBorder="1"/>
    <xf numFmtId="0" fontId="3" fillId="0" borderId="3" xfId="4" applyBorder="1"/>
    <xf numFmtId="166" fontId="3" fillId="0" borderId="5" xfId="4" applyNumberFormat="1" applyBorder="1"/>
    <xf numFmtId="166" fontId="3" fillId="0" borderId="7" xfId="7" applyNumberFormat="1" applyFont="1" applyBorder="1"/>
    <xf numFmtId="0" fontId="2" fillId="0" borderId="6" xfId="4" applyFont="1" applyBorder="1"/>
    <xf numFmtId="166" fontId="2" fillId="0" borderId="0" xfId="7" applyNumberFormat="1" applyFont="1" applyBorder="1"/>
    <xf numFmtId="166" fontId="2" fillId="0" borderId="7" xfId="7" applyNumberFormat="1" applyFont="1" applyBorder="1"/>
    <xf numFmtId="166" fontId="2" fillId="0" borderId="9" xfId="7" applyNumberFormat="1" applyFont="1" applyBorder="1"/>
    <xf numFmtId="0" fontId="2" fillId="3" borderId="3" xfId="2" applyFont="1" applyBorder="1"/>
    <xf numFmtId="0" fontId="2" fillId="3" borderId="4" xfId="2" applyFont="1" applyBorder="1"/>
    <xf numFmtId="0" fontId="2" fillId="3" borderId="5" xfId="2" applyFont="1" applyBorder="1"/>
    <xf numFmtId="0" fontId="2" fillId="2" borderId="0" xfId="1" applyFont="1"/>
    <xf numFmtId="0" fontId="2" fillId="4" borderId="0" xfId="3" applyFont="1"/>
    <xf numFmtId="0" fontId="2" fillId="2" borderId="0" xfId="1" applyFont="1" applyBorder="1" applyAlignment="1">
      <alignment horizontal="center"/>
    </xf>
    <xf numFmtId="0" fontId="2" fillId="2" borderId="0" xfId="1" applyFont="1" applyAlignment="1">
      <alignment horizontal="center"/>
    </xf>
    <xf numFmtId="0" fontId="2" fillId="2" borderId="1" xfId="1" applyFont="1" applyBorder="1" applyAlignment="1">
      <alignment horizontal="center"/>
    </xf>
  </cellXfs>
  <cellStyles count="19">
    <cellStyle name="20% - Accent1" xfId="1" builtinId="30"/>
    <cellStyle name="20% - Accent2" xfId="2" builtinId="34"/>
    <cellStyle name="20% - Accent6" xfId="3" builtinId="50"/>
    <cellStyle name="Comma [0] 2" xfId="6" xr:uid="{40F75770-BEC6-4FCC-B346-824056201B4E}"/>
    <cellStyle name="Comma 10" xfId="14" xr:uid="{43005FC4-D0B7-4191-8B86-F68E134D3315}"/>
    <cellStyle name="Comma 11" xfId="15" xr:uid="{157928F4-F8D9-430E-A74C-B727BA0C5301}"/>
    <cellStyle name="Comma 12" xfId="16" xr:uid="{3B60E67B-259A-4599-82C6-473DB7012754}"/>
    <cellStyle name="Comma 13" xfId="17" xr:uid="{96BB396D-051C-4C03-8150-808380B8AD25}"/>
    <cellStyle name="Comma 14" xfId="18" xr:uid="{32017BD1-6037-4268-B77D-6EFD1BEC1DCF}"/>
    <cellStyle name="Comma 2" xfId="5" xr:uid="{F84F9A9C-1584-43D4-A19D-F2D294ADD6ED}"/>
    <cellStyle name="Comma 3" xfId="7" xr:uid="{75945779-5CE1-4988-BB88-D9C02EC424D0}"/>
    <cellStyle name="Comma 4" xfId="8" xr:uid="{5CECF42C-D0D9-4440-9162-DE815418C1B9}"/>
    <cellStyle name="Comma 5" xfId="9" xr:uid="{FD284323-062D-4366-8D45-9500BFDF93AB}"/>
    <cellStyle name="Comma 6" xfId="10" xr:uid="{BFB1A4E4-87B8-4CA7-9060-651F7EC310C6}"/>
    <cellStyle name="Comma 7" xfId="11" xr:uid="{B3366265-5BAC-4DF7-96F6-C2A031DB72A3}"/>
    <cellStyle name="Comma 8" xfId="12" xr:uid="{59A1B09A-6D0D-4939-BD31-17F3A9E309C7}"/>
    <cellStyle name="Comma 9" xfId="13" xr:uid="{F7A77E3F-0E04-4464-80AB-67E69C345E7E}"/>
    <cellStyle name="Normal" xfId="0" builtinId="0"/>
    <cellStyle name="Normal 2" xfId="4" xr:uid="{3D353072-D552-4BEA-A00D-515776B791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86</xdr:row>
      <xdr:rowOff>53340</xdr:rowOff>
    </xdr:from>
    <xdr:to>
      <xdr:col>5</xdr:col>
      <xdr:colOff>27211</xdr:colOff>
      <xdr:row>99</xdr:row>
      <xdr:rowOff>121920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FDE3DC-C964-0373-594B-0FFF6C26D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5781020"/>
          <a:ext cx="6313711" cy="24460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304801</xdr:colOff>
      <xdr:row>34</xdr:row>
      <xdr:rowOff>38100</xdr:rowOff>
    </xdr:from>
    <xdr:to>
      <xdr:col>4</xdr:col>
      <xdr:colOff>861061</xdr:colOff>
      <xdr:row>46</xdr:row>
      <xdr:rowOff>109857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736376-4D9F-4768-81D6-CCAF91CF8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1" y="6256020"/>
          <a:ext cx="6012180" cy="2266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8147F-C1F3-4F09-AA7E-67CA57B8AF0A}">
  <dimension ref="B3:E85"/>
  <sheetViews>
    <sheetView view="pageBreakPreview" topLeftCell="A74" zoomScale="60" zoomScaleNormal="100" workbookViewId="0">
      <selection activeCell="J52" sqref="J52"/>
    </sheetView>
  </sheetViews>
  <sheetFormatPr defaultRowHeight="15" x14ac:dyDescent="0.25"/>
  <cols>
    <col min="2" max="2" width="34.7109375" customWidth="1"/>
    <col min="3" max="3" width="19" customWidth="1"/>
    <col min="4" max="4" width="19.28515625" customWidth="1"/>
    <col min="5" max="5" width="18.5703125" customWidth="1"/>
  </cols>
  <sheetData>
    <row r="3" spans="2:5" x14ac:dyDescent="0.25">
      <c r="B3" s="59" t="s">
        <v>0</v>
      </c>
      <c r="C3" s="59"/>
      <c r="D3" s="59"/>
      <c r="E3" s="59"/>
    </row>
    <row r="4" spans="2:5" x14ac:dyDescent="0.25">
      <c r="B4" s="59" t="s">
        <v>1</v>
      </c>
      <c r="C4" s="59"/>
      <c r="D4" s="59"/>
      <c r="E4" s="59"/>
    </row>
    <row r="5" spans="2:5" x14ac:dyDescent="0.25">
      <c r="B5" s="59" t="s">
        <v>2</v>
      </c>
      <c r="C5" s="59"/>
      <c r="D5" s="59"/>
      <c r="E5" s="59"/>
    </row>
    <row r="6" spans="2:5" x14ac:dyDescent="0.25">
      <c r="B6" s="60" t="s">
        <v>3</v>
      </c>
      <c r="C6" s="60"/>
      <c r="D6" s="60"/>
      <c r="E6" s="60"/>
    </row>
    <row r="7" spans="2:5" x14ac:dyDescent="0.25">
      <c r="B7" s="27" t="s">
        <v>4</v>
      </c>
      <c r="C7" s="31"/>
      <c r="D7" s="32">
        <v>55650000</v>
      </c>
      <c r="E7" s="27"/>
    </row>
    <row r="8" spans="2:5" x14ac:dyDescent="0.25">
      <c r="B8" s="27" t="s">
        <v>5</v>
      </c>
      <c r="C8" s="31"/>
      <c r="D8" s="32">
        <v>-2250000</v>
      </c>
      <c r="E8" s="27"/>
    </row>
    <row r="9" spans="2:5" x14ac:dyDescent="0.25">
      <c r="B9" s="27" t="s">
        <v>6</v>
      </c>
      <c r="C9" s="31"/>
      <c r="D9" s="32">
        <v>-1025000</v>
      </c>
      <c r="E9" s="27"/>
    </row>
    <row r="10" spans="2:5" x14ac:dyDescent="0.25">
      <c r="B10" s="27" t="s">
        <v>7</v>
      </c>
      <c r="C10" s="31"/>
      <c r="D10" s="32">
        <v>52375000</v>
      </c>
      <c r="E10" s="27"/>
    </row>
    <row r="11" spans="2:5" x14ac:dyDescent="0.25">
      <c r="B11" s="27" t="s">
        <v>8</v>
      </c>
      <c r="C11" s="32">
        <v>7626800</v>
      </c>
      <c r="D11" s="31"/>
      <c r="E11" s="27"/>
    </row>
    <row r="12" spans="2:5" x14ac:dyDescent="0.25">
      <c r="B12" s="27" t="s">
        <v>9</v>
      </c>
      <c r="C12" s="32">
        <v>28565700</v>
      </c>
      <c r="D12" s="31"/>
      <c r="E12" s="27"/>
    </row>
    <row r="13" spans="2:5" x14ac:dyDescent="0.25">
      <c r="B13" s="27" t="s">
        <v>10</v>
      </c>
      <c r="C13" s="32">
        <v>2650000</v>
      </c>
      <c r="D13" s="31"/>
      <c r="E13" s="27"/>
    </row>
    <row r="14" spans="2:5" x14ac:dyDescent="0.25">
      <c r="B14" s="27" t="s">
        <v>11</v>
      </c>
      <c r="C14" s="32">
        <v>-1255600</v>
      </c>
      <c r="D14" s="31"/>
      <c r="E14" s="27"/>
    </row>
    <row r="15" spans="2:5" x14ac:dyDescent="0.25">
      <c r="B15" s="27" t="s">
        <v>12</v>
      </c>
      <c r="C15" s="32">
        <v>-1023400</v>
      </c>
      <c r="D15" s="31"/>
      <c r="E15" s="27"/>
    </row>
    <row r="16" spans="2:5" x14ac:dyDescent="0.25">
      <c r="B16" s="27" t="s">
        <v>13</v>
      </c>
      <c r="C16" s="32">
        <v>-5862500</v>
      </c>
      <c r="D16" s="31"/>
      <c r="E16" s="27"/>
    </row>
    <row r="17" spans="2:5" x14ac:dyDescent="0.25">
      <c r="B17" s="27" t="s">
        <v>14</v>
      </c>
      <c r="C17" s="31"/>
      <c r="D17" s="32">
        <v>-30701000</v>
      </c>
      <c r="E17" s="27"/>
    </row>
    <row r="18" spans="2:5" x14ac:dyDescent="0.25">
      <c r="B18" s="27" t="s">
        <v>15</v>
      </c>
      <c r="C18" s="31"/>
      <c r="D18" s="32">
        <v>21674000</v>
      </c>
      <c r="E18" s="27"/>
    </row>
    <row r="19" spans="2:5" x14ac:dyDescent="0.25">
      <c r="B19" s="27" t="s">
        <v>16</v>
      </c>
      <c r="C19" s="31"/>
      <c r="D19" s="31"/>
      <c r="E19" s="27"/>
    </row>
    <row r="20" spans="2:5" x14ac:dyDescent="0.25">
      <c r="B20" s="27" t="s">
        <v>17</v>
      </c>
      <c r="C20" s="32">
        <v>5674000</v>
      </c>
      <c r="D20" s="31"/>
      <c r="E20" s="27"/>
    </row>
    <row r="21" spans="2:5" x14ac:dyDescent="0.25">
      <c r="B21" s="27" t="s">
        <v>18</v>
      </c>
      <c r="C21" s="32">
        <v>316000</v>
      </c>
      <c r="D21" s="31"/>
      <c r="E21" s="27"/>
    </row>
    <row r="22" spans="2:5" x14ac:dyDescent="0.25">
      <c r="B22" s="27" t="s">
        <v>19</v>
      </c>
      <c r="C22" s="32">
        <v>120500</v>
      </c>
      <c r="D22" s="31"/>
      <c r="E22" s="27"/>
    </row>
    <row r="23" spans="2:5" x14ac:dyDescent="0.25">
      <c r="B23" s="27" t="s">
        <v>20</v>
      </c>
      <c r="C23" s="32">
        <v>240000</v>
      </c>
      <c r="D23" s="31"/>
      <c r="E23" s="27"/>
    </row>
    <row r="24" spans="2:5" x14ac:dyDescent="0.25">
      <c r="B24" s="27" t="s">
        <v>21</v>
      </c>
      <c r="C24" s="32">
        <v>150000</v>
      </c>
      <c r="D24" s="31"/>
      <c r="E24" s="27"/>
    </row>
    <row r="25" spans="2:5" x14ac:dyDescent="0.25">
      <c r="B25" s="27" t="s">
        <v>22</v>
      </c>
      <c r="C25" s="32">
        <v>320000</v>
      </c>
      <c r="D25" s="31"/>
      <c r="E25" s="27"/>
    </row>
    <row r="26" spans="2:5" x14ac:dyDescent="0.25">
      <c r="B26" s="27" t="s">
        <v>23</v>
      </c>
      <c r="C26" s="32">
        <v>123000</v>
      </c>
      <c r="D26" s="31"/>
      <c r="E26" s="27"/>
    </row>
    <row r="27" spans="2:5" x14ac:dyDescent="0.25">
      <c r="B27" s="27" t="s">
        <v>24</v>
      </c>
      <c r="C27" s="32">
        <v>1625000</v>
      </c>
      <c r="D27" s="31"/>
      <c r="E27" s="27"/>
    </row>
    <row r="28" spans="2:5" x14ac:dyDescent="0.25">
      <c r="B28" s="27" t="s">
        <v>25</v>
      </c>
      <c r="C28" s="31"/>
      <c r="D28" s="32">
        <v>8568500</v>
      </c>
      <c r="E28" s="27"/>
    </row>
    <row r="29" spans="2:5" x14ac:dyDescent="0.25">
      <c r="B29" s="29" t="s">
        <v>26</v>
      </c>
      <c r="C29" s="34"/>
      <c r="D29" s="33">
        <v>13105500</v>
      </c>
      <c r="E29" s="27"/>
    </row>
    <row r="30" spans="2:5" x14ac:dyDescent="0.25">
      <c r="B30" s="27"/>
      <c r="C30" s="31"/>
      <c r="D30" s="32"/>
      <c r="E30" s="27"/>
    </row>
    <row r="31" spans="2:5" x14ac:dyDescent="0.25">
      <c r="B31" s="27" t="s">
        <v>27</v>
      </c>
      <c r="C31" s="31"/>
      <c r="D31" s="31"/>
      <c r="E31" s="27"/>
    </row>
    <row r="32" spans="2:5" x14ac:dyDescent="0.25">
      <c r="B32" s="27" t="s">
        <v>28</v>
      </c>
      <c r="C32" s="32">
        <v>125000</v>
      </c>
      <c r="D32" s="31"/>
      <c r="E32" s="27"/>
    </row>
    <row r="33" spans="2:5" x14ac:dyDescent="0.25">
      <c r="B33" s="27" t="s">
        <v>29</v>
      </c>
      <c r="C33" s="31">
        <v>525000</v>
      </c>
      <c r="D33" s="31"/>
      <c r="E33" s="27"/>
    </row>
    <row r="34" spans="2:5" x14ac:dyDescent="0.25">
      <c r="B34" s="27" t="s">
        <v>30</v>
      </c>
      <c r="C34" s="32">
        <v>625000</v>
      </c>
      <c r="D34" s="31"/>
      <c r="E34" s="27"/>
    </row>
    <row r="35" spans="2:5" x14ac:dyDescent="0.25">
      <c r="B35" s="27" t="s">
        <v>31</v>
      </c>
      <c r="C35" s="32"/>
      <c r="D35" s="32">
        <v>1275000</v>
      </c>
      <c r="E35" s="27"/>
    </row>
    <row r="36" spans="2:5" x14ac:dyDescent="0.25">
      <c r="B36" s="27" t="s">
        <v>32</v>
      </c>
      <c r="C36" s="31"/>
      <c r="D36" s="31"/>
      <c r="E36" s="27"/>
    </row>
    <row r="37" spans="2:5" x14ac:dyDescent="0.25">
      <c r="B37" s="27" t="s">
        <v>33</v>
      </c>
      <c r="C37" s="32">
        <v>45000</v>
      </c>
      <c r="D37" s="31"/>
      <c r="E37" s="27"/>
    </row>
    <row r="38" spans="2:5" x14ac:dyDescent="0.25">
      <c r="B38" s="27" t="s">
        <v>34</v>
      </c>
      <c r="C38" s="32">
        <v>755000</v>
      </c>
      <c r="D38" s="31"/>
      <c r="E38" s="27"/>
    </row>
    <row r="39" spans="2:5" x14ac:dyDescent="0.25">
      <c r="B39" s="27" t="s">
        <v>35</v>
      </c>
      <c r="C39" s="31"/>
      <c r="D39" s="32">
        <v>-800000</v>
      </c>
      <c r="E39" s="27"/>
    </row>
    <row r="40" spans="2:5" x14ac:dyDescent="0.25">
      <c r="B40" s="29" t="s">
        <v>36</v>
      </c>
      <c r="C40" s="31"/>
      <c r="D40" s="33">
        <v>13580500</v>
      </c>
      <c r="E40" s="27"/>
    </row>
    <row r="41" spans="2:5" x14ac:dyDescent="0.25">
      <c r="B41" s="27" t="s">
        <v>37</v>
      </c>
      <c r="C41" s="31"/>
      <c r="D41" s="32">
        <v>-659025</v>
      </c>
      <c r="E41" s="27"/>
    </row>
    <row r="42" spans="2:5" x14ac:dyDescent="0.25">
      <c r="B42" s="29" t="s">
        <v>38</v>
      </c>
      <c r="C42" s="31"/>
      <c r="D42" s="33">
        <v>12921475</v>
      </c>
      <c r="E42" s="27"/>
    </row>
    <row r="43" spans="2:5" x14ac:dyDescent="0.25">
      <c r="B43" s="3"/>
      <c r="C43" s="3"/>
      <c r="D43" s="3"/>
      <c r="E43" s="3"/>
    </row>
    <row r="45" spans="2:5" x14ac:dyDescent="0.25">
      <c r="B45" s="3"/>
      <c r="C45" s="3"/>
      <c r="D45" s="3"/>
      <c r="E45" s="3"/>
    </row>
    <row r="47" spans="2:5" x14ac:dyDescent="0.25">
      <c r="B47" s="58" t="s">
        <v>39</v>
      </c>
      <c r="C47" s="58"/>
      <c r="D47" s="58"/>
      <c r="E47" s="58"/>
    </row>
    <row r="48" spans="2:5" x14ac:dyDescent="0.25">
      <c r="B48" s="27"/>
      <c r="C48" s="35">
        <v>43465</v>
      </c>
      <c r="D48" s="35">
        <v>43100</v>
      </c>
      <c r="E48" s="36" t="s">
        <v>40</v>
      </c>
    </row>
    <row r="49" spans="2:5" x14ac:dyDescent="0.25">
      <c r="B49" s="29" t="s">
        <v>41</v>
      </c>
      <c r="C49" s="27"/>
      <c r="D49" s="27"/>
      <c r="E49" s="27"/>
    </row>
    <row r="50" spans="2:5" x14ac:dyDescent="0.25">
      <c r="B50" s="27" t="s">
        <v>42</v>
      </c>
      <c r="C50" s="28">
        <v>12370825</v>
      </c>
      <c r="D50" s="28">
        <v>2875850</v>
      </c>
      <c r="E50" s="28">
        <f>C50-D50</f>
        <v>9494975</v>
      </c>
    </row>
    <row r="51" spans="2:5" x14ac:dyDescent="0.25">
      <c r="B51" s="27" t="s">
        <v>43</v>
      </c>
      <c r="C51" s="28">
        <v>5622700</v>
      </c>
      <c r="D51" s="28">
        <v>3217500</v>
      </c>
      <c r="E51" s="28">
        <f t="shared" ref="E51:E67" si="0">C51-D51</f>
        <v>2405200</v>
      </c>
    </row>
    <row r="52" spans="2:5" x14ac:dyDescent="0.25">
      <c r="B52" s="27" t="s">
        <v>44</v>
      </c>
      <c r="C52" s="28">
        <v>-281375</v>
      </c>
      <c r="D52" s="28">
        <v>-160875</v>
      </c>
      <c r="E52" s="28">
        <f t="shared" si="0"/>
        <v>-120500</v>
      </c>
    </row>
    <row r="53" spans="2:5" x14ac:dyDescent="0.25">
      <c r="B53" s="27" t="s">
        <v>45</v>
      </c>
      <c r="C53" s="28">
        <v>1500000</v>
      </c>
      <c r="D53" s="28">
        <v>1500000</v>
      </c>
      <c r="E53" s="28">
        <f t="shared" si="0"/>
        <v>0</v>
      </c>
    </row>
    <row r="54" spans="2:5" x14ac:dyDescent="0.25">
      <c r="B54" s="27" t="s">
        <v>46</v>
      </c>
      <c r="C54" s="28">
        <v>5862500</v>
      </c>
      <c r="D54" s="28">
        <v>7626800</v>
      </c>
      <c r="E54" s="28">
        <f t="shared" si="0"/>
        <v>-1764300</v>
      </c>
    </row>
    <row r="55" spans="2:5" x14ac:dyDescent="0.25">
      <c r="B55" s="27" t="s">
        <v>47</v>
      </c>
      <c r="C55" s="28">
        <v>720000</v>
      </c>
      <c r="D55" s="28">
        <v>960000</v>
      </c>
      <c r="E55" s="28">
        <f t="shared" si="0"/>
        <v>-240000</v>
      </c>
    </row>
    <row r="56" spans="2:5" x14ac:dyDescent="0.25">
      <c r="B56" s="27" t="s">
        <v>48</v>
      </c>
      <c r="C56" s="28">
        <v>750000</v>
      </c>
      <c r="D56" s="28">
        <v>900000</v>
      </c>
      <c r="E56" s="28">
        <f t="shared" si="0"/>
        <v>-150000</v>
      </c>
    </row>
    <row r="57" spans="2:5" x14ac:dyDescent="0.25">
      <c r="B57" s="27" t="s">
        <v>49</v>
      </c>
      <c r="C57" s="28">
        <v>560000</v>
      </c>
      <c r="D57" s="28">
        <v>680000</v>
      </c>
      <c r="E57" s="28">
        <f t="shared" si="0"/>
        <v>-120000</v>
      </c>
    </row>
    <row r="58" spans="2:5" x14ac:dyDescent="0.25">
      <c r="B58" s="27" t="s">
        <v>50</v>
      </c>
      <c r="C58" s="28">
        <v>3673000</v>
      </c>
      <c r="D58" s="28">
        <v>2525000</v>
      </c>
      <c r="E58" s="28">
        <f t="shared" si="0"/>
        <v>1148000</v>
      </c>
    </row>
    <row r="59" spans="2:5" x14ac:dyDescent="0.25">
      <c r="B59" s="27" t="s">
        <v>51</v>
      </c>
      <c r="C59" s="28">
        <v>190000</v>
      </c>
      <c r="D59" s="28">
        <v>165000</v>
      </c>
      <c r="E59" s="28">
        <f t="shared" si="0"/>
        <v>25000</v>
      </c>
    </row>
    <row r="60" spans="2:5" x14ac:dyDescent="0.25">
      <c r="B60" s="27" t="s">
        <v>52</v>
      </c>
      <c r="C60" s="28">
        <v>10000000</v>
      </c>
      <c r="D60" s="28">
        <v>10000000</v>
      </c>
      <c r="E60" s="28">
        <f t="shared" si="0"/>
        <v>0</v>
      </c>
    </row>
    <row r="61" spans="2:5" x14ac:dyDescent="0.25">
      <c r="B61" s="27" t="s">
        <v>53</v>
      </c>
      <c r="C61" s="28">
        <v>15750000</v>
      </c>
      <c r="D61" s="28">
        <v>11625000</v>
      </c>
      <c r="E61" s="28">
        <f t="shared" si="0"/>
        <v>4125000</v>
      </c>
    </row>
    <row r="62" spans="2:5" x14ac:dyDescent="0.25">
      <c r="B62" s="27" t="s">
        <v>54</v>
      </c>
      <c r="C62" s="28">
        <v>-3795000</v>
      </c>
      <c r="D62" s="28">
        <v>-3675000</v>
      </c>
      <c r="E62" s="28">
        <f t="shared" si="0"/>
        <v>-120000</v>
      </c>
    </row>
    <row r="63" spans="2:5" x14ac:dyDescent="0.25">
      <c r="B63" s="27" t="s">
        <v>55</v>
      </c>
      <c r="C63" s="28">
        <v>6935000</v>
      </c>
      <c r="D63" s="28">
        <v>14785000</v>
      </c>
      <c r="E63" s="28">
        <f t="shared" si="0"/>
        <v>-7850000</v>
      </c>
    </row>
    <row r="64" spans="2:5" x14ac:dyDescent="0.25">
      <c r="B64" s="27" t="s">
        <v>56</v>
      </c>
      <c r="C64" s="28">
        <v>-1625000</v>
      </c>
      <c r="D64" s="28">
        <v>-2765000</v>
      </c>
      <c r="E64" s="28">
        <f t="shared" si="0"/>
        <v>1140000</v>
      </c>
    </row>
    <row r="65" spans="2:5" x14ac:dyDescent="0.25">
      <c r="B65" s="27" t="s">
        <v>57</v>
      </c>
      <c r="C65" s="28">
        <v>20375800</v>
      </c>
      <c r="D65" s="28">
        <v>12375600</v>
      </c>
      <c r="E65" s="28">
        <f t="shared" si="0"/>
        <v>8000200</v>
      </c>
    </row>
    <row r="66" spans="2:5" x14ac:dyDescent="0.25">
      <c r="B66" s="27" t="s">
        <v>58</v>
      </c>
      <c r="C66" s="28">
        <v>-2785600</v>
      </c>
      <c r="D66" s="28">
        <v>-6234800</v>
      </c>
      <c r="E66" s="28">
        <f t="shared" si="0"/>
        <v>3449200</v>
      </c>
    </row>
    <row r="67" spans="2:5" x14ac:dyDescent="0.25">
      <c r="B67" s="29" t="s">
        <v>59</v>
      </c>
      <c r="C67" s="30">
        <v>75822850</v>
      </c>
      <c r="D67" s="30">
        <v>56400075</v>
      </c>
      <c r="E67" s="30">
        <f t="shared" si="0"/>
        <v>19422775</v>
      </c>
    </row>
    <row r="68" spans="2:5" x14ac:dyDescent="0.25">
      <c r="B68" s="27"/>
      <c r="C68" s="27"/>
      <c r="D68" s="27"/>
      <c r="E68" s="28"/>
    </row>
    <row r="69" spans="2:5" x14ac:dyDescent="0.25">
      <c r="B69" s="29" t="s">
        <v>60</v>
      </c>
      <c r="C69" s="27"/>
      <c r="D69" s="27"/>
      <c r="E69" s="28"/>
    </row>
    <row r="70" spans="2:5" x14ac:dyDescent="0.25">
      <c r="B70" s="27" t="s">
        <v>61</v>
      </c>
      <c r="C70" s="28">
        <v>3575800</v>
      </c>
      <c r="D70" s="28">
        <v>2234500</v>
      </c>
      <c r="E70" s="28">
        <f>C70-D70</f>
        <v>1341300</v>
      </c>
    </row>
    <row r="71" spans="2:5" x14ac:dyDescent="0.25">
      <c r="B71" s="27" t="s">
        <v>62</v>
      </c>
      <c r="C71" s="28">
        <v>4500000</v>
      </c>
      <c r="D71" s="28">
        <v>4500000</v>
      </c>
      <c r="E71" s="28">
        <f t="shared" ref="E71:E85" si="1">C71-D71</f>
        <v>0</v>
      </c>
    </row>
    <row r="72" spans="2:5" x14ac:dyDescent="0.25">
      <c r="B72" s="27" t="s">
        <v>63</v>
      </c>
      <c r="C72" s="28">
        <v>360000</v>
      </c>
      <c r="D72" s="28">
        <v>325000</v>
      </c>
      <c r="E72" s="28">
        <f t="shared" si="1"/>
        <v>35000</v>
      </c>
    </row>
    <row r="73" spans="2:5" x14ac:dyDescent="0.25">
      <c r="B73" s="27" t="s">
        <v>64</v>
      </c>
      <c r="C73" s="28">
        <v>135000</v>
      </c>
      <c r="D73" s="28">
        <v>90000</v>
      </c>
      <c r="E73" s="28">
        <f t="shared" si="1"/>
        <v>45000</v>
      </c>
    </row>
    <row r="74" spans="2:5" x14ac:dyDescent="0.25">
      <c r="B74" s="27" t="s">
        <v>65</v>
      </c>
      <c r="C74" s="28">
        <v>325000</v>
      </c>
      <c r="D74" s="28">
        <v>920000</v>
      </c>
      <c r="E74" s="28">
        <f t="shared" si="1"/>
        <v>-595000</v>
      </c>
    </row>
    <row r="75" spans="2:5" x14ac:dyDescent="0.25">
      <c r="B75" s="27" t="s">
        <v>66</v>
      </c>
      <c r="C75" s="28">
        <v>2900000</v>
      </c>
      <c r="D75" s="28">
        <v>1900000</v>
      </c>
      <c r="E75" s="28">
        <f t="shared" si="1"/>
        <v>1000000</v>
      </c>
    </row>
    <row r="76" spans="2:5" x14ac:dyDescent="0.25">
      <c r="B76" s="27" t="s">
        <v>67</v>
      </c>
      <c r="C76" s="28">
        <v>3000000</v>
      </c>
      <c r="D76" s="27">
        <v>0</v>
      </c>
      <c r="E76" s="28">
        <f t="shared" si="1"/>
        <v>3000000</v>
      </c>
    </row>
    <row r="77" spans="2:5" x14ac:dyDescent="0.25">
      <c r="B77" s="29" t="s">
        <v>68</v>
      </c>
      <c r="C77" s="30">
        <v>14795800</v>
      </c>
      <c r="D77" s="30">
        <v>9969500</v>
      </c>
      <c r="E77" s="30">
        <f t="shared" si="1"/>
        <v>4826300</v>
      </c>
    </row>
    <row r="78" spans="2:5" x14ac:dyDescent="0.25">
      <c r="B78" s="29"/>
      <c r="C78" s="30"/>
      <c r="D78" s="30"/>
      <c r="E78" s="30"/>
    </row>
    <row r="79" spans="2:5" x14ac:dyDescent="0.25">
      <c r="B79" s="29" t="s">
        <v>69</v>
      </c>
      <c r="C79" s="27"/>
      <c r="D79" s="27"/>
      <c r="E79" s="28"/>
    </row>
    <row r="80" spans="2:5" x14ac:dyDescent="0.25">
      <c r="B80" s="27" t="s">
        <v>70</v>
      </c>
      <c r="C80" s="28">
        <v>35000000</v>
      </c>
      <c r="D80" s="28">
        <v>30000000</v>
      </c>
      <c r="E80" s="28">
        <f t="shared" si="1"/>
        <v>5000000</v>
      </c>
    </row>
    <row r="81" spans="2:5" x14ac:dyDescent="0.25">
      <c r="B81" s="27" t="s">
        <v>71</v>
      </c>
      <c r="C81" s="28">
        <v>775000</v>
      </c>
      <c r="D81" s="28">
        <v>625000</v>
      </c>
      <c r="E81" s="28">
        <f t="shared" si="1"/>
        <v>150000</v>
      </c>
    </row>
    <row r="82" spans="2:5" x14ac:dyDescent="0.25">
      <c r="B82" s="27" t="s">
        <v>72</v>
      </c>
      <c r="C82" s="28">
        <v>190000</v>
      </c>
      <c r="D82" s="28">
        <v>165000</v>
      </c>
      <c r="E82" s="28">
        <f t="shared" si="1"/>
        <v>25000</v>
      </c>
    </row>
    <row r="83" spans="2:5" x14ac:dyDescent="0.25">
      <c r="B83" s="27" t="s">
        <v>73</v>
      </c>
      <c r="C83" s="28">
        <v>25062050</v>
      </c>
      <c r="D83" s="28">
        <v>15640575</v>
      </c>
      <c r="E83" s="28">
        <f t="shared" si="1"/>
        <v>9421475</v>
      </c>
    </row>
    <row r="84" spans="2:5" x14ac:dyDescent="0.25">
      <c r="B84" s="27" t="s">
        <v>74</v>
      </c>
      <c r="C84" s="28">
        <v>61027050</v>
      </c>
      <c r="D84" s="28">
        <v>46430575</v>
      </c>
      <c r="E84" s="28">
        <f t="shared" si="1"/>
        <v>14596475</v>
      </c>
    </row>
    <row r="85" spans="2:5" x14ac:dyDescent="0.25">
      <c r="B85" s="29" t="s">
        <v>75</v>
      </c>
      <c r="C85" s="30">
        <v>75822850</v>
      </c>
      <c r="D85" s="30">
        <v>56400075</v>
      </c>
      <c r="E85" s="30">
        <f t="shared" si="1"/>
        <v>19422775</v>
      </c>
    </row>
  </sheetData>
  <mergeCells count="5">
    <mergeCell ref="B47:E47"/>
    <mergeCell ref="B3:E3"/>
    <mergeCell ref="B4:E4"/>
    <mergeCell ref="B5:E5"/>
    <mergeCell ref="B6:E6"/>
  </mergeCells>
  <pageMargins left="0.7" right="0.7" top="0.75" bottom="0.75" header="0.3" footer="0.3"/>
  <pageSetup scale="83" orientation="portrait" horizontalDpi="1200" verticalDpi="1200" r:id="rId1"/>
  <rowBreaks count="1" manualBreakCount="1">
    <brk id="4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33542-F32C-468E-AE68-0F23D5D13D8A}">
  <dimension ref="C2:T33"/>
  <sheetViews>
    <sheetView tabSelected="1" topLeftCell="A2" zoomScaleNormal="100" workbookViewId="0">
      <selection activeCell="C13" sqref="C13"/>
    </sheetView>
  </sheetViews>
  <sheetFormatPr defaultRowHeight="15" x14ac:dyDescent="0.25"/>
  <cols>
    <col min="3" max="3" width="42.140625" customWidth="1"/>
    <col min="4" max="4" width="19.7109375" customWidth="1"/>
    <col min="5" max="5" width="18.85546875" customWidth="1"/>
    <col min="7" max="7" width="48.28515625" customWidth="1"/>
    <col min="8" max="8" width="19.28515625" customWidth="1"/>
    <col min="10" max="10" width="27" customWidth="1"/>
    <col min="11" max="11" width="14.7109375" customWidth="1"/>
    <col min="13" max="13" width="36.42578125" customWidth="1"/>
    <col min="14" max="14" width="19.7109375" customWidth="1"/>
    <col min="16" max="16" width="26.140625" customWidth="1"/>
    <col min="17" max="17" width="14.140625" customWidth="1"/>
    <col min="19" max="19" width="26.7109375" bestFit="1" customWidth="1"/>
    <col min="20" max="20" width="13.42578125" customWidth="1"/>
  </cols>
  <sheetData>
    <row r="2" spans="3:20" x14ac:dyDescent="0.25">
      <c r="C2" s="59" t="s">
        <v>0</v>
      </c>
      <c r="D2" s="59"/>
      <c r="E2" s="59"/>
    </row>
    <row r="3" spans="3:20" x14ac:dyDescent="0.25">
      <c r="C3" s="59" t="s">
        <v>76</v>
      </c>
      <c r="D3" s="59"/>
      <c r="E3" s="59"/>
    </row>
    <row r="4" spans="3:20" x14ac:dyDescent="0.25">
      <c r="C4" s="59" t="s">
        <v>2</v>
      </c>
      <c r="D4" s="59"/>
      <c r="E4" s="59"/>
    </row>
    <row r="5" spans="3:20" x14ac:dyDescent="0.25">
      <c r="C5" s="53" t="s">
        <v>148</v>
      </c>
      <c r="D5" s="54"/>
      <c r="E5" s="55"/>
    </row>
    <row r="6" spans="3:20" x14ac:dyDescent="0.25">
      <c r="C6" s="38" t="s">
        <v>77</v>
      </c>
      <c r="D6" s="39">
        <v>49969800</v>
      </c>
      <c r="E6" s="40"/>
      <c r="G6" s="56" t="s">
        <v>99</v>
      </c>
      <c r="H6" s="3"/>
      <c r="J6" s="56" t="s">
        <v>144</v>
      </c>
      <c r="K6" s="3"/>
      <c r="M6" s="56" t="s">
        <v>107</v>
      </c>
      <c r="N6" s="3"/>
      <c r="P6" s="56" t="s">
        <v>118</v>
      </c>
      <c r="Q6" s="3"/>
      <c r="S6" s="56" t="s">
        <v>127</v>
      </c>
      <c r="T6" s="3"/>
    </row>
    <row r="7" spans="3:20" x14ac:dyDescent="0.25">
      <c r="C7" s="38" t="s">
        <v>78</v>
      </c>
      <c r="D7" s="39">
        <v>125000</v>
      </c>
      <c r="E7" s="40"/>
      <c r="G7" s="3" t="s">
        <v>100</v>
      </c>
      <c r="H7" s="4">
        <v>52375000</v>
      </c>
      <c r="J7" s="3" t="s">
        <v>103</v>
      </c>
      <c r="K7" s="6">
        <v>30701000</v>
      </c>
      <c r="M7" s="3" t="s">
        <v>108</v>
      </c>
      <c r="N7" s="3"/>
      <c r="P7" s="3" t="s">
        <v>119</v>
      </c>
      <c r="Q7" s="12">
        <v>659025</v>
      </c>
      <c r="S7" s="3" t="s">
        <v>123</v>
      </c>
      <c r="T7" s="15">
        <v>45000</v>
      </c>
    </row>
    <row r="8" spans="3:20" x14ac:dyDescent="0.25">
      <c r="C8" s="38" t="s">
        <v>79</v>
      </c>
      <c r="D8" s="3"/>
      <c r="E8" s="40"/>
      <c r="G8" s="3" t="s">
        <v>101</v>
      </c>
      <c r="H8" s="1">
        <v>2405200</v>
      </c>
      <c r="I8" t="s">
        <v>102</v>
      </c>
      <c r="J8" s="3" t="s">
        <v>104</v>
      </c>
      <c r="K8" s="6">
        <v>1764300</v>
      </c>
      <c r="M8" s="3" t="s">
        <v>109</v>
      </c>
      <c r="N8" s="9">
        <v>5674000</v>
      </c>
      <c r="P8" s="3" t="s">
        <v>120</v>
      </c>
      <c r="Q8" s="11" t="s">
        <v>122</v>
      </c>
      <c r="S8" s="3" t="s">
        <v>124</v>
      </c>
      <c r="T8" s="14" t="s">
        <v>126</v>
      </c>
    </row>
    <row r="9" spans="3:20" x14ac:dyDescent="0.25">
      <c r="C9" s="38" t="s">
        <v>80</v>
      </c>
      <c r="D9" s="39">
        <v>27595400</v>
      </c>
      <c r="E9" s="40"/>
      <c r="G9" s="3" t="s">
        <v>99</v>
      </c>
      <c r="H9" s="5">
        <f>H7-H8</f>
        <v>49969800</v>
      </c>
      <c r="J9" s="3" t="s">
        <v>105</v>
      </c>
      <c r="K9" s="2">
        <v>1341300</v>
      </c>
      <c r="L9" t="s">
        <v>102</v>
      </c>
      <c r="M9" s="3" t="s">
        <v>22</v>
      </c>
      <c r="N9" s="9">
        <v>320000</v>
      </c>
      <c r="P9" s="3" t="s">
        <v>121</v>
      </c>
      <c r="Q9" s="13">
        <f>Q7-Q8</f>
        <v>1254025</v>
      </c>
      <c r="S9" s="3" t="s">
        <v>125</v>
      </c>
      <c r="T9" s="16">
        <f>T7+T8</f>
        <v>0</v>
      </c>
    </row>
    <row r="10" spans="3:20" x14ac:dyDescent="0.25">
      <c r="C10" s="38" t="s">
        <v>81</v>
      </c>
      <c r="D10" s="39">
        <v>7587000</v>
      </c>
      <c r="E10" s="40"/>
      <c r="J10" s="3" t="s">
        <v>106</v>
      </c>
      <c r="K10" s="7">
        <f>K7-K8-K9</f>
        <v>27595400</v>
      </c>
      <c r="M10" s="3" t="s">
        <v>110</v>
      </c>
      <c r="N10" s="9">
        <v>123000</v>
      </c>
    </row>
    <row r="11" spans="3:20" x14ac:dyDescent="0.25">
      <c r="C11" s="38" t="s">
        <v>82</v>
      </c>
      <c r="D11" s="39">
        <v>1254025</v>
      </c>
      <c r="E11" s="40"/>
      <c r="M11" s="3" t="s">
        <v>111</v>
      </c>
      <c r="N11" s="9">
        <v>1625000</v>
      </c>
    </row>
    <row r="12" spans="3:20" x14ac:dyDescent="0.25">
      <c r="C12" s="38" t="s">
        <v>83</v>
      </c>
      <c r="D12" s="39">
        <v>0</v>
      </c>
      <c r="E12" s="40"/>
      <c r="M12" s="3" t="s">
        <v>112</v>
      </c>
      <c r="N12" s="3"/>
    </row>
    <row r="13" spans="3:20" x14ac:dyDescent="0.25">
      <c r="C13" s="41" t="s">
        <v>153</v>
      </c>
      <c r="D13" s="42"/>
      <c r="E13" s="43">
        <v>13658375</v>
      </c>
      <c r="M13" s="3" t="s">
        <v>113</v>
      </c>
      <c r="N13" s="8" t="s">
        <v>116</v>
      </c>
    </row>
    <row r="14" spans="3:20" x14ac:dyDescent="0.25">
      <c r="C14" s="53" t="s">
        <v>149</v>
      </c>
      <c r="D14" s="54"/>
      <c r="E14" s="55"/>
      <c r="M14" s="3" t="s">
        <v>114</v>
      </c>
      <c r="N14" s="8" t="s">
        <v>117</v>
      </c>
    </row>
    <row r="15" spans="3:20" x14ac:dyDescent="0.25">
      <c r="C15" s="38" t="s">
        <v>84</v>
      </c>
      <c r="D15" s="39">
        <v>0</v>
      </c>
      <c r="E15" s="40"/>
      <c r="M15" s="3" t="s">
        <v>115</v>
      </c>
      <c r="N15" s="10">
        <f>N8+N10+N9+N11+N13+N14</f>
        <v>7587000</v>
      </c>
    </row>
    <row r="16" spans="3:20" x14ac:dyDescent="0.25">
      <c r="C16" s="38" t="s">
        <v>85</v>
      </c>
      <c r="D16" s="39">
        <v>-4125000</v>
      </c>
      <c r="E16" s="40"/>
      <c r="G16" s="57" t="s">
        <v>128</v>
      </c>
      <c r="H16" s="3"/>
    </row>
    <row r="17" spans="3:14" x14ac:dyDescent="0.25">
      <c r="C17" s="38" t="s">
        <v>86</v>
      </c>
      <c r="D17" s="39">
        <v>5832000</v>
      </c>
      <c r="E17" s="40"/>
      <c r="G17" s="56" t="s">
        <v>146</v>
      </c>
      <c r="H17" s="3"/>
      <c r="J17" s="56" t="s">
        <v>145</v>
      </c>
      <c r="K17" s="3"/>
      <c r="M17" s="56" t="s">
        <v>147</v>
      </c>
      <c r="N17" s="3"/>
    </row>
    <row r="18" spans="3:14" x14ac:dyDescent="0.25">
      <c r="C18" s="38" t="s">
        <v>87</v>
      </c>
      <c r="D18" s="39">
        <v>-16000200</v>
      </c>
      <c r="E18" s="40"/>
      <c r="G18" s="3" t="s">
        <v>129</v>
      </c>
      <c r="H18" s="17">
        <v>7850000</v>
      </c>
      <c r="J18" s="3" t="s">
        <v>129</v>
      </c>
      <c r="K18" s="20">
        <v>8000000</v>
      </c>
      <c r="M18" s="3" t="s">
        <v>138</v>
      </c>
      <c r="N18" s="22">
        <v>1300000</v>
      </c>
    </row>
    <row r="19" spans="3:14" x14ac:dyDescent="0.25">
      <c r="C19" s="38" t="s">
        <v>88</v>
      </c>
      <c r="D19" s="39">
        <v>5102800</v>
      </c>
      <c r="E19" s="44"/>
      <c r="G19" s="3" t="s">
        <v>130</v>
      </c>
      <c r="H19" s="17">
        <v>1263000</v>
      </c>
      <c r="J19" s="3" t="s">
        <v>134</v>
      </c>
      <c r="K19" s="19" t="s">
        <v>137</v>
      </c>
      <c r="M19" s="3" t="s">
        <v>139</v>
      </c>
      <c r="N19" s="22">
        <v>525000</v>
      </c>
    </row>
    <row r="20" spans="3:14" x14ac:dyDescent="0.25">
      <c r="C20" s="38" t="s">
        <v>89</v>
      </c>
      <c r="D20" s="39">
        <v>1825000</v>
      </c>
      <c r="E20" s="45"/>
      <c r="G20" s="3" t="s">
        <v>131</v>
      </c>
      <c r="H20" s="17">
        <f>H18-H19</f>
        <v>6587000</v>
      </c>
      <c r="J20" s="3" t="s">
        <v>135</v>
      </c>
      <c r="K20" s="20">
        <f>K18+K19</f>
        <v>4477800</v>
      </c>
      <c r="M20" s="3"/>
      <c r="N20" s="23">
        <f>N18+N19</f>
        <v>1825000</v>
      </c>
    </row>
    <row r="21" spans="3:14" x14ac:dyDescent="0.25">
      <c r="C21" s="38" t="s">
        <v>90</v>
      </c>
      <c r="D21" s="39">
        <v>-2448000</v>
      </c>
      <c r="E21" s="40"/>
      <c r="G21" s="3" t="s">
        <v>132</v>
      </c>
      <c r="H21" s="17">
        <v>755000</v>
      </c>
      <c r="J21" s="3" t="s">
        <v>136</v>
      </c>
      <c r="K21" s="20">
        <v>625000</v>
      </c>
    </row>
    <row r="22" spans="3:14" x14ac:dyDescent="0.25">
      <c r="C22" s="41" t="s">
        <v>152</v>
      </c>
      <c r="D22" s="42"/>
      <c r="E22" s="43">
        <v>-9813400</v>
      </c>
      <c r="G22" s="3" t="s">
        <v>133</v>
      </c>
      <c r="H22" s="18">
        <f>H20-H21</f>
        <v>5832000</v>
      </c>
      <c r="J22" s="3" t="s">
        <v>133</v>
      </c>
      <c r="K22" s="21">
        <f>K20+K21</f>
        <v>5102800</v>
      </c>
    </row>
    <row r="23" spans="3:14" x14ac:dyDescent="0.25">
      <c r="C23" s="53" t="s">
        <v>150</v>
      </c>
      <c r="D23" s="54"/>
      <c r="E23" s="55"/>
    </row>
    <row r="24" spans="3:14" x14ac:dyDescent="0.25">
      <c r="C24" s="38" t="s">
        <v>91</v>
      </c>
      <c r="D24" s="39">
        <v>-2500000</v>
      </c>
      <c r="E24" s="40"/>
      <c r="G24" s="56" t="s">
        <v>140</v>
      </c>
      <c r="H24" s="3"/>
    </row>
    <row r="25" spans="3:14" x14ac:dyDescent="0.25">
      <c r="C25" s="38" t="s">
        <v>92</v>
      </c>
      <c r="D25" s="39">
        <v>3000000</v>
      </c>
      <c r="E25" s="40"/>
      <c r="G25" s="3" t="s">
        <v>141</v>
      </c>
      <c r="H25" s="24" t="s">
        <v>143</v>
      </c>
    </row>
    <row r="26" spans="3:14" x14ac:dyDescent="0.25">
      <c r="C26" s="38" t="s">
        <v>93</v>
      </c>
      <c r="D26" s="39">
        <v>5000000</v>
      </c>
      <c r="E26" s="40"/>
      <c r="G26" s="3" t="s">
        <v>142</v>
      </c>
      <c r="H26" s="25">
        <v>1000000</v>
      </c>
    </row>
    <row r="27" spans="3:14" x14ac:dyDescent="0.25">
      <c r="C27" s="38" t="s">
        <v>94</v>
      </c>
      <c r="D27" s="39">
        <v>150000</v>
      </c>
      <c r="E27" s="40"/>
      <c r="G27" s="3"/>
      <c r="H27" s="26">
        <f>H25+H26</f>
        <v>-2500000</v>
      </c>
    </row>
    <row r="28" spans="3:14" x14ac:dyDescent="0.25">
      <c r="C28" s="41" t="s">
        <v>151</v>
      </c>
      <c r="D28" s="42"/>
      <c r="E28" s="43">
        <v>5650000</v>
      </c>
    </row>
    <row r="29" spans="3:14" x14ac:dyDescent="0.25">
      <c r="C29" s="46" t="s">
        <v>95</v>
      </c>
      <c r="D29" s="37"/>
      <c r="E29" s="47">
        <v>9494975</v>
      </c>
    </row>
    <row r="30" spans="3:14" x14ac:dyDescent="0.25">
      <c r="C30" s="38" t="s">
        <v>96</v>
      </c>
      <c r="D30" s="3"/>
      <c r="E30" s="48">
        <v>2875850</v>
      </c>
    </row>
    <row r="31" spans="3:14" x14ac:dyDescent="0.25">
      <c r="C31" s="49" t="s">
        <v>97</v>
      </c>
      <c r="D31" s="50"/>
      <c r="E31" s="51">
        <v>12370825</v>
      </c>
    </row>
    <row r="32" spans="3:14" x14ac:dyDescent="0.25">
      <c r="C32" s="49" t="s">
        <v>98</v>
      </c>
      <c r="D32" s="50"/>
      <c r="E32" s="51">
        <v>12370825</v>
      </c>
    </row>
    <row r="33" spans="3:5" x14ac:dyDescent="0.25">
      <c r="C33" s="41" t="s">
        <v>40</v>
      </c>
      <c r="D33" s="42"/>
      <c r="E33" s="52">
        <f>E31-E32</f>
        <v>0</v>
      </c>
    </row>
  </sheetData>
  <mergeCells count="3">
    <mergeCell ref="C2:E2"/>
    <mergeCell ref="C3:E3"/>
    <mergeCell ref="C4:E4"/>
  </mergeCells>
  <pageMargins left="0.7" right="0.7" top="0.75" bottom="0.75" header="0.3" footer="0.3"/>
  <pageSetup scale="85" orientation="portrait" horizontalDpi="1200" verticalDpi="1200" r:id="rId1"/>
  <colBreaks count="3" manualBreakCount="3">
    <brk id="5" max="1048575" man="1"/>
    <brk id="9" max="32" man="1"/>
    <brk id="14" max="1048575" man="1"/>
  </colBreaks>
  <ignoredErrors>
    <ignoredError sqref="N13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SOAL</vt:lpstr>
      <vt:lpstr>JAWABAN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HasnaArtikaDewi@outlook.com</dc:creator>
  <cp:lastModifiedBy>user</cp:lastModifiedBy>
  <cp:lastPrinted>2025-03-10T07:54:11Z</cp:lastPrinted>
  <dcterms:created xsi:type="dcterms:W3CDTF">2025-03-10T06:45:02Z</dcterms:created>
  <dcterms:modified xsi:type="dcterms:W3CDTF">2025-03-17T15:11:47Z</dcterms:modified>
</cp:coreProperties>
</file>