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13BF41F-24B6-45BF-8459-E413BF255982}" xr6:coauthVersionLast="43" xr6:coauthVersionMax="43" xr10:uidLastSave="{00000000-0000-0000-0000-000000000000}"/>
  <bookViews>
    <workbookView xWindow="-120" yWindow="-120" windowWidth="20730" windowHeight="11040" xr2:uid="{6C487AD8-024C-4A0D-949C-7107C97B73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2" i="1" l="1"/>
  <c r="I49" i="1"/>
  <c r="I48" i="1"/>
  <c r="I34" i="1"/>
  <c r="I36" i="1"/>
  <c r="I38" i="1"/>
  <c r="I40" i="1"/>
  <c r="I42" i="1"/>
  <c r="I44" i="1"/>
  <c r="I46" i="1"/>
  <c r="J19" i="1"/>
  <c r="J20" i="1"/>
  <c r="J21" i="1"/>
  <c r="J22" i="1"/>
  <c r="J23" i="1"/>
  <c r="J24" i="1"/>
  <c r="J25" i="1"/>
  <c r="J18" i="1"/>
  <c r="I25" i="1"/>
  <c r="I24" i="1"/>
  <c r="I23" i="1"/>
  <c r="I22" i="1"/>
  <c r="I21" i="1"/>
  <c r="I20" i="1"/>
  <c r="I19" i="1"/>
  <c r="I18" i="1"/>
  <c r="H26" i="1"/>
  <c r="G20" i="1"/>
  <c r="F20" i="1"/>
  <c r="G19" i="1"/>
  <c r="F19" i="1"/>
  <c r="G18" i="1"/>
  <c r="E14" i="1"/>
  <c r="F18" i="1"/>
  <c r="E13" i="1"/>
  <c r="E12" i="1"/>
  <c r="E11" i="1"/>
  <c r="E10" i="1"/>
  <c r="E9" i="1"/>
  <c r="F21" i="1" l="1"/>
  <c r="G21" i="1" s="1"/>
  <c r="F22" i="1" l="1"/>
  <c r="G22" i="1" s="1"/>
  <c r="F23" i="1" l="1"/>
  <c r="G23" i="1" s="1"/>
  <c r="F24" i="1" l="1"/>
  <c r="G24" i="1" s="1"/>
  <c r="F25" i="1" l="1"/>
  <c r="G25" i="1" l="1"/>
</calcChain>
</file>

<file path=xl/sharedStrings.xml><?xml version="1.0" encoding="utf-8"?>
<sst xmlns="http://schemas.openxmlformats.org/spreadsheetml/2006/main" count="70" uniqueCount="56">
  <si>
    <t>Nama : Roy Steven Alexander</t>
  </si>
  <si>
    <t>NIM : 2407020129</t>
  </si>
  <si>
    <t>Rombel : C</t>
  </si>
  <si>
    <t>1. Buatlah tabel interval yang mencakup kolom (Nomor kelas, range interval, frekuensi, nilai tepi, nilai tengah, dan frekuensi kumulatifnya)</t>
  </si>
  <si>
    <t>ESG*</t>
  </si>
  <si>
    <t>Nomor</t>
  </si>
  <si>
    <t>A. Informasi Data</t>
  </si>
  <si>
    <t>Jumlah Data</t>
  </si>
  <si>
    <t>Nilai terbesar</t>
  </si>
  <si>
    <t>Nilai terkecil</t>
  </si>
  <si>
    <t>Range</t>
  </si>
  <si>
    <t>Jumlah Kelas</t>
  </si>
  <si>
    <t>Interval</t>
  </si>
  <si>
    <t>B.TABEL FREKUENSI</t>
  </si>
  <si>
    <t>KELAS KE</t>
  </si>
  <si>
    <t>INTERVAL</t>
  </si>
  <si>
    <t>FREKUENSI</t>
  </si>
  <si>
    <t>NILAI TEPI</t>
  </si>
  <si>
    <t>NILAI TENGAH</t>
  </si>
  <si>
    <t>FREKUENSI KUMULATIF</t>
  </si>
  <si>
    <t>2. Hitunglah rata-rata data berkelompok, median data berkelompok, dan modus data berkelompok</t>
  </si>
  <si>
    <t>A.RATA-RATA</t>
  </si>
  <si>
    <t>Fi.Xi</t>
  </si>
  <si>
    <t>JUMLAH</t>
  </si>
  <si>
    <t>NILAI RATA-RATA</t>
  </si>
  <si>
    <t>B. MEDIAN</t>
  </si>
  <si>
    <t>LETAK MEDIAN</t>
  </si>
  <si>
    <t>n/2 = 97/2=48,5</t>
  </si>
  <si>
    <t>NILAI MEDIAN</t>
  </si>
  <si>
    <t>Md=L+{(n/2-Cf)/f.i}</t>
  </si>
  <si>
    <t>Md=53.92 + {(97/2)-46/17*9.17</t>
  </si>
  <si>
    <t>Md=55.76</t>
  </si>
  <si>
    <t>C. MODUS</t>
  </si>
  <si>
    <t>d1=22-17=5</t>
  </si>
  <si>
    <t>d2=22-9=13</t>
  </si>
  <si>
    <t>Nilai Modus</t>
  </si>
  <si>
    <t>Mo = L + (d1/(d1+d2)) x i</t>
  </si>
  <si>
    <t>Mo = 64.55+(5/18).9.13</t>
  </si>
  <si>
    <t>Mo = 67.08</t>
  </si>
  <si>
    <t>Kuartil</t>
  </si>
  <si>
    <t>Desil</t>
  </si>
  <si>
    <t>Persentil</t>
  </si>
  <si>
    <t>Letak Kuartil</t>
  </si>
  <si>
    <t>Letak Desil</t>
  </si>
  <si>
    <t>Letak Persentil</t>
  </si>
  <si>
    <t>K3=3.n/4</t>
  </si>
  <si>
    <t>D7=7.n/10</t>
  </si>
  <si>
    <t>P45=45.n/100</t>
  </si>
  <si>
    <t>Nki=L+(i.n/4)-Cf/Fk.Ci</t>
  </si>
  <si>
    <t>Ndi=L+(i.n/10)-Cf/Fk.Ci</t>
  </si>
  <si>
    <t>Npi=L+(i.n/100)-Cf/Fk.Ci</t>
  </si>
  <si>
    <t>K3=</t>
  </si>
  <si>
    <t>D7=</t>
  </si>
  <si>
    <t xml:space="preserve">P45= </t>
  </si>
  <si>
    <t>terletak antar 63 dan 85</t>
  </si>
  <si>
    <t>terletak antara 25 dan 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</si>
</sst>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8" formatCode="0.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9" fontId="1" fillId="0" borderId="0">
      <alignment horizontal="center"/>
    </xf>
    <xf numFmtId="0" fontId="1" fillId="0" borderId="0" applyAlignment="0"/>
  </cellStyleXfs>
  <cellXfs count="44">
    <xf numFmtId="0" fontId="0" fillId="0" borderId="0" xfId="0"/>
    <xf numFmtId="0" fontId="0" fillId="2" borderId="0" xfId="0" applyFill="1"/>
    <xf numFmtId="0" fontId="0" fillId="0" borderId="0" xfId="0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 applyAlignment="1">
      <alignment horizontal="center"/>
    </xf>
    <xf numFmtId="0" fontId="0" fillId="0" borderId="7" xfId="0" applyBorder="1"/>
    <xf numFmtId="0" fontId="0" fillId="0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6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168" fontId="2" fillId="0" borderId="1" xfId="0" applyNumberFormat="1" applyFont="1" applyBorder="1" applyAlignment="1">
      <alignment horizontal="center"/>
    </xf>
  </cellXfs>
  <cellStyles count="4">
    <cellStyle name="Comma 2" xfId="1" xr:uid="{EE9E6994-E51C-4587-9866-60DC6F32E400}"/>
    <cellStyle name="Normal" xfId="0" builtinId="0"/>
    <cellStyle name="Style 1" xfId="2" xr:uid="{20AD82BD-5912-4C79-8E84-C24D381B524A}"/>
    <cellStyle name="Style 2" xfId="3" xr:uid="{F6DE4B47-07C9-4AA9-94E4-1E431E0A6968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E8C7-6CB9-454E-8463-D753D22B97C3}">
  <dimension ref="A1:K109"/>
  <sheetViews>
    <sheetView tabSelected="1" topLeftCell="A94" workbookViewId="0">
      <selection activeCell="H101" sqref="H101"/>
    </sheetView>
  </sheetViews>
  <sheetFormatPr defaultRowHeight="15"/>
  <cols>
    <col min="1" max="1" width="13.7109375" customWidth="1"/>
    <col min="4" max="4" width="18.5703125" customWidth="1"/>
    <col min="5" max="5" width="15.5703125" customWidth="1"/>
    <col min="6" max="6" width="16.42578125" customWidth="1"/>
    <col min="7" max="7" width="12.5703125" customWidth="1"/>
    <col min="8" max="8" width="14.28515625" customWidth="1"/>
    <col min="9" max="9" width="21.5703125" customWidth="1"/>
    <col min="10" max="10" width="15.85546875" customWidth="1"/>
    <col min="11" max="11" width="24.42578125" customWidth="1"/>
  </cols>
  <sheetData>
    <row r="1" spans="1:11">
      <c r="A1" s="1" t="s">
        <v>0</v>
      </c>
      <c r="B1" s="1"/>
      <c r="C1" s="1"/>
    </row>
    <row r="2" spans="1:11">
      <c r="A2" s="1" t="s">
        <v>1</v>
      </c>
      <c r="B2" s="1"/>
      <c r="C2" s="1"/>
    </row>
    <row r="3" spans="1:11">
      <c r="A3" s="1" t="s">
        <v>2</v>
      </c>
      <c r="B3" s="1"/>
      <c r="C3" s="1"/>
    </row>
    <row r="5" spans="1:11">
      <c r="A5" s="2" t="s">
        <v>3</v>
      </c>
    </row>
    <row r="6" spans="1:11">
      <c r="A6" s="6" t="s">
        <v>5</v>
      </c>
      <c r="B6" s="4" t="s">
        <v>4</v>
      </c>
    </row>
    <row r="7" spans="1:11">
      <c r="A7" s="7">
        <v>1</v>
      </c>
      <c r="B7" s="3">
        <v>14.404165297151099</v>
      </c>
    </row>
    <row r="8" spans="1:11">
      <c r="A8" s="7">
        <v>2</v>
      </c>
      <c r="B8" s="3">
        <v>14.9210012044273</v>
      </c>
      <c r="D8" s="6" t="s">
        <v>6</v>
      </c>
      <c r="E8" s="6"/>
      <c r="F8" s="6"/>
    </row>
    <row r="9" spans="1:11">
      <c r="A9" s="7">
        <v>3</v>
      </c>
      <c r="B9" s="3">
        <v>15.8706925157901</v>
      </c>
      <c r="D9" s="6" t="s">
        <v>7</v>
      </c>
      <c r="E9" s="6">
        <f>COUNTA(B7:B103)</f>
        <v>97</v>
      </c>
      <c r="F9" s="6"/>
    </row>
    <row r="10" spans="1:11">
      <c r="A10" s="7">
        <v>4</v>
      </c>
      <c r="B10" s="3">
        <v>15.9861722619703</v>
      </c>
      <c r="D10" s="6" t="s">
        <v>8</v>
      </c>
      <c r="E10" s="8">
        <f>MAX(B7:B103)</f>
        <v>87.453616052490901</v>
      </c>
      <c r="F10" s="6"/>
    </row>
    <row r="11" spans="1:11">
      <c r="A11" s="7">
        <v>5</v>
      </c>
      <c r="B11" s="3">
        <v>16.0314240991029</v>
      </c>
      <c r="D11" s="6" t="s">
        <v>9</v>
      </c>
      <c r="E11" s="8">
        <f>MIN(B7:B103)</f>
        <v>14.404165297151099</v>
      </c>
      <c r="F11" s="6"/>
    </row>
    <row r="12" spans="1:11">
      <c r="A12" s="7">
        <v>6</v>
      </c>
      <c r="B12" s="3">
        <v>16.5250445547399</v>
      </c>
      <c r="D12" s="6" t="s">
        <v>10</v>
      </c>
      <c r="E12" s="8">
        <f>E10-E11</f>
        <v>73.049450755339805</v>
      </c>
      <c r="F12" s="6"/>
    </row>
    <row r="13" spans="1:11">
      <c r="A13" s="7">
        <v>7</v>
      </c>
      <c r="B13" s="3">
        <v>16.926638670707799</v>
      </c>
      <c r="D13" s="6" t="s">
        <v>11</v>
      </c>
      <c r="E13" s="6">
        <f>1+(3.322*LOG(E9))</f>
        <v>7.6000557012324652</v>
      </c>
      <c r="F13" s="6">
        <v>8</v>
      </c>
    </row>
    <row r="14" spans="1:11">
      <c r="A14" s="7">
        <v>8</v>
      </c>
      <c r="B14" s="3">
        <v>17.641443925350998</v>
      </c>
      <c r="D14" s="6" t="s">
        <v>12</v>
      </c>
      <c r="E14" s="6">
        <f>E12/F13</f>
        <v>9.1311813444174756</v>
      </c>
      <c r="F14" s="6">
        <v>9</v>
      </c>
    </row>
    <row r="15" spans="1:11">
      <c r="A15" s="7">
        <v>9</v>
      </c>
      <c r="B15" s="3">
        <v>17.757445532099499</v>
      </c>
    </row>
    <row r="16" spans="1:11">
      <c r="A16" s="7">
        <v>10</v>
      </c>
      <c r="B16" s="3">
        <v>19.7244991275759</v>
      </c>
      <c r="D16" t="s">
        <v>13</v>
      </c>
      <c r="K16" s="5"/>
    </row>
    <row r="17" spans="1:11">
      <c r="A17" s="7">
        <v>11</v>
      </c>
      <c r="B17" s="3">
        <v>20.118225948633999</v>
      </c>
      <c r="E17" s="7" t="s">
        <v>14</v>
      </c>
      <c r="F17" s="9" t="s">
        <v>15</v>
      </c>
      <c r="G17" s="9"/>
      <c r="H17" s="7" t="s">
        <v>16</v>
      </c>
      <c r="I17" s="7" t="s">
        <v>17</v>
      </c>
      <c r="J17" s="7" t="s">
        <v>18</v>
      </c>
      <c r="K17" s="7" t="s">
        <v>19</v>
      </c>
    </row>
    <row r="18" spans="1:11">
      <c r="A18" s="7">
        <v>12</v>
      </c>
      <c r="B18" s="3">
        <v>22.433050863891101</v>
      </c>
      <c r="E18" s="7">
        <v>1</v>
      </c>
      <c r="F18" s="10">
        <f>B7</f>
        <v>14.404165297151099</v>
      </c>
      <c r="G18" s="10">
        <f>F18+9.13</f>
        <v>23.534165297151098</v>
      </c>
      <c r="H18" s="7">
        <v>14</v>
      </c>
      <c r="I18" s="7">
        <f>(13.9+14.4)/2</f>
        <v>14.15</v>
      </c>
      <c r="J18" s="11">
        <f>(F18+G18)/2</f>
        <v>18.9691652971511</v>
      </c>
      <c r="K18" s="7">
        <v>0</v>
      </c>
    </row>
    <row r="19" spans="1:11">
      <c r="A19" s="7">
        <v>13</v>
      </c>
      <c r="B19" s="3">
        <v>22.827900126566501</v>
      </c>
      <c r="E19" s="7">
        <v>2</v>
      </c>
      <c r="F19" s="10">
        <f>G18+1</f>
        <v>24.534165297151098</v>
      </c>
      <c r="G19" s="10">
        <f>F19+9.13</f>
        <v>33.664165297151101</v>
      </c>
      <c r="H19" s="7">
        <v>5</v>
      </c>
      <c r="I19" s="10">
        <f>(G18+F19)/2</f>
        <v>24.034165297151098</v>
      </c>
      <c r="J19" s="11">
        <f>(F19+G19)/2</f>
        <v>29.099165297151099</v>
      </c>
      <c r="K19" s="7">
        <v>14</v>
      </c>
    </row>
    <row r="20" spans="1:11">
      <c r="A20" s="7">
        <v>14</v>
      </c>
      <c r="B20" s="3">
        <v>23.534064316146999</v>
      </c>
      <c r="E20" s="7">
        <v>3</v>
      </c>
      <c r="F20" s="10">
        <f t="shared" ref="F20:F25" si="0">G19+1</f>
        <v>34.664165297151101</v>
      </c>
      <c r="G20" s="10">
        <f t="shared" ref="G20:G25" si="1">F20+9.13</f>
        <v>43.794165297151103</v>
      </c>
      <c r="H20" s="7">
        <v>6</v>
      </c>
      <c r="I20" s="10">
        <f>(G19+F20)/2</f>
        <v>34.164165297151101</v>
      </c>
      <c r="J20" s="11">
        <f t="shared" ref="J19:J25" si="2">(F20+G20)/2</f>
        <v>39.229165297151098</v>
      </c>
      <c r="K20" s="7">
        <v>19</v>
      </c>
    </row>
    <row r="21" spans="1:11">
      <c r="A21" s="7">
        <v>15</v>
      </c>
      <c r="B21" s="3">
        <v>24.558690985851999</v>
      </c>
      <c r="E21" s="7">
        <v>4</v>
      </c>
      <c r="F21" s="10">
        <f t="shared" si="0"/>
        <v>44.794165297151103</v>
      </c>
      <c r="G21" s="10">
        <f t="shared" si="1"/>
        <v>53.924165297151106</v>
      </c>
      <c r="H21" s="7">
        <v>21</v>
      </c>
      <c r="I21" s="10">
        <f>(G20+F21)/2</f>
        <v>44.294165297151103</v>
      </c>
      <c r="J21" s="11">
        <f t="shared" si="2"/>
        <v>49.359165297151108</v>
      </c>
      <c r="K21" s="7">
        <v>25</v>
      </c>
    </row>
    <row r="22" spans="1:11">
      <c r="A22" s="7">
        <v>16</v>
      </c>
      <c r="B22" s="3">
        <v>25.000217293326401</v>
      </c>
      <c r="E22" s="7">
        <v>5</v>
      </c>
      <c r="F22" s="10">
        <f t="shared" si="0"/>
        <v>54.924165297151106</v>
      </c>
      <c r="G22" s="10">
        <f t="shared" si="1"/>
        <v>64.054165297151101</v>
      </c>
      <c r="H22" s="7">
        <v>17</v>
      </c>
      <c r="I22" s="10">
        <f>(G21+F22)/2</f>
        <v>54.424165297151106</v>
      </c>
      <c r="J22" s="11">
        <f t="shared" si="2"/>
        <v>59.489165297151104</v>
      </c>
      <c r="K22" s="7">
        <v>46</v>
      </c>
    </row>
    <row r="23" spans="1:11">
      <c r="A23" s="7">
        <v>17</v>
      </c>
      <c r="B23" s="3">
        <v>25.849192895193202</v>
      </c>
      <c r="E23" s="7">
        <v>6</v>
      </c>
      <c r="F23" s="10">
        <f t="shared" si="0"/>
        <v>65.054165297151101</v>
      </c>
      <c r="G23" s="10">
        <f t="shared" si="1"/>
        <v>74.184165297151097</v>
      </c>
      <c r="H23" s="7">
        <v>22</v>
      </c>
      <c r="I23" s="10">
        <f>(G22+F23)/2</f>
        <v>64.554165297151101</v>
      </c>
      <c r="J23" s="11">
        <f t="shared" si="2"/>
        <v>69.619165297151099</v>
      </c>
      <c r="K23" s="7">
        <v>63</v>
      </c>
    </row>
    <row r="24" spans="1:11">
      <c r="A24" s="7">
        <v>18</v>
      </c>
      <c r="B24" s="3">
        <v>26.893276029911799</v>
      </c>
      <c r="E24" s="7">
        <v>7</v>
      </c>
      <c r="F24" s="10">
        <f t="shared" si="0"/>
        <v>75.184165297151097</v>
      </c>
      <c r="G24" s="10">
        <f t="shared" si="1"/>
        <v>84.314165297151092</v>
      </c>
      <c r="H24" s="7">
        <v>9</v>
      </c>
      <c r="I24" s="10">
        <f>(G23+F24)/2</f>
        <v>74.684165297151097</v>
      </c>
      <c r="J24" s="11">
        <f t="shared" si="2"/>
        <v>79.749165297151094</v>
      </c>
      <c r="K24" s="7">
        <v>85</v>
      </c>
    </row>
    <row r="25" spans="1:11">
      <c r="A25" s="7">
        <v>19</v>
      </c>
      <c r="B25" s="3">
        <v>27.5961092755437</v>
      </c>
      <c r="E25" s="7">
        <v>8</v>
      </c>
      <c r="F25" s="10">
        <f t="shared" si="0"/>
        <v>85.314165297151092</v>
      </c>
      <c r="G25" s="10">
        <f t="shared" si="1"/>
        <v>94.444165297151088</v>
      </c>
      <c r="H25" s="7">
        <v>3</v>
      </c>
      <c r="I25" s="10">
        <f>(G24+F25)/2</f>
        <v>84.814165297151092</v>
      </c>
      <c r="J25" s="11">
        <f t="shared" si="2"/>
        <v>89.87916529715109</v>
      </c>
      <c r="K25" s="7">
        <v>94</v>
      </c>
    </row>
    <row r="26" spans="1:11">
      <c r="A26" s="7">
        <v>20</v>
      </c>
      <c r="B26" s="3">
        <v>36.184140898513498</v>
      </c>
      <c r="E26" s="7"/>
      <c r="F26" s="7"/>
      <c r="G26" s="7"/>
      <c r="H26" s="12">
        <f>SUM(H18:H25)</f>
        <v>97</v>
      </c>
      <c r="I26" s="7"/>
      <c r="J26" s="7"/>
      <c r="K26" s="12">
        <v>97</v>
      </c>
    </row>
    <row r="27" spans="1:11">
      <c r="A27" s="7">
        <v>21</v>
      </c>
      <c r="B27" s="3">
        <v>37.346186801432502</v>
      </c>
    </row>
    <row r="28" spans="1:11">
      <c r="A28" s="7">
        <v>22</v>
      </c>
      <c r="B28" s="3">
        <v>37.7076344707923</v>
      </c>
      <c r="D28" s="14" t="s">
        <v>20</v>
      </c>
    </row>
    <row r="29" spans="1:11">
      <c r="A29" s="7">
        <v>23</v>
      </c>
      <c r="B29" s="3">
        <v>38.8932090960854</v>
      </c>
      <c r="D29" t="s">
        <v>21</v>
      </c>
    </row>
    <row r="30" spans="1:11">
      <c r="A30" s="7">
        <v>24</v>
      </c>
      <c r="B30" s="3">
        <v>39.2397276636407</v>
      </c>
      <c r="D30" s="16" t="s">
        <v>14</v>
      </c>
      <c r="E30" s="9" t="s">
        <v>15</v>
      </c>
      <c r="F30" s="9"/>
      <c r="G30" s="15" t="s">
        <v>16</v>
      </c>
      <c r="H30" s="16" t="s">
        <v>18</v>
      </c>
      <c r="I30" s="16" t="s">
        <v>22</v>
      </c>
    </row>
    <row r="31" spans="1:11">
      <c r="A31" s="7">
        <v>25</v>
      </c>
      <c r="B31" s="3">
        <v>42.965639725462097</v>
      </c>
      <c r="D31" s="21"/>
      <c r="E31" s="18"/>
      <c r="F31" s="18"/>
      <c r="G31" s="20"/>
      <c r="H31" s="20"/>
      <c r="I31" s="22"/>
    </row>
    <row r="32" spans="1:11">
      <c r="A32" s="7">
        <v>26</v>
      </c>
      <c r="B32" s="3">
        <v>44.546459078063002</v>
      </c>
      <c r="D32" s="16">
        <v>1</v>
      </c>
      <c r="E32" s="16">
        <v>14.4</v>
      </c>
      <c r="F32" s="16">
        <v>23.53</v>
      </c>
      <c r="G32" s="17">
        <v>14</v>
      </c>
      <c r="H32" s="11">
        <v>18.969000000000001</v>
      </c>
      <c r="I32" s="16">
        <f>G32*H32</f>
        <v>265.56600000000003</v>
      </c>
    </row>
    <row r="33" spans="1:9">
      <c r="A33" s="7">
        <v>27</v>
      </c>
      <c r="B33" s="3">
        <v>44.646735882130002</v>
      </c>
      <c r="D33" s="16"/>
      <c r="E33" s="16"/>
      <c r="F33" s="16"/>
      <c r="G33" s="16"/>
      <c r="H33" s="15"/>
      <c r="I33" s="16"/>
    </row>
    <row r="34" spans="1:9">
      <c r="A34" s="7">
        <v>28</v>
      </c>
      <c r="B34" s="3">
        <v>44.662993464629501</v>
      </c>
      <c r="D34" s="16">
        <v>2</v>
      </c>
      <c r="E34" s="16">
        <v>24.53</v>
      </c>
      <c r="F34" s="16">
        <v>33.659999999999997</v>
      </c>
      <c r="G34" s="17">
        <v>5</v>
      </c>
      <c r="H34" s="17">
        <v>29.099</v>
      </c>
      <c r="I34" s="16">
        <f t="shared" ref="I33:I46" si="3">G34*H34</f>
        <v>145.495</v>
      </c>
    </row>
    <row r="35" spans="1:9">
      <c r="A35" s="7">
        <v>29</v>
      </c>
      <c r="B35" s="3">
        <v>44.941032684187597</v>
      </c>
      <c r="D35" s="16"/>
      <c r="E35" s="16"/>
      <c r="F35" s="16"/>
      <c r="G35" s="16"/>
      <c r="H35" s="15"/>
      <c r="I35" s="16"/>
    </row>
    <row r="36" spans="1:9">
      <c r="A36" s="7">
        <v>30</v>
      </c>
      <c r="B36" s="3">
        <v>45.194174039547597</v>
      </c>
      <c r="D36" s="16">
        <v>3</v>
      </c>
      <c r="E36" s="10">
        <v>34.659999999999997</v>
      </c>
      <c r="F36" s="16">
        <v>43.79</v>
      </c>
      <c r="G36" s="16">
        <v>6</v>
      </c>
      <c r="H36" s="17">
        <v>39.228999999999999</v>
      </c>
      <c r="I36" s="16">
        <f t="shared" si="3"/>
        <v>235.374</v>
      </c>
    </row>
    <row r="37" spans="1:9">
      <c r="A37" s="7">
        <v>31</v>
      </c>
      <c r="B37" s="3">
        <v>46.321174972050599</v>
      </c>
      <c r="D37" s="16"/>
      <c r="E37" s="16"/>
      <c r="F37" s="16"/>
      <c r="G37" s="16"/>
      <c r="H37" s="15"/>
      <c r="I37" s="16"/>
    </row>
    <row r="38" spans="1:9">
      <c r="A38" s="7">
        <v>32</v>
      </c>
      <c r="B38" s="3">
        <v>47.180320701229697</v>
      </c>
      <c r="D38" s="16">
        <v>4</v>
      </c>
      <c r="E38" s="16">
        <v>44.79</v>
      </c>
      <c r="F38" s="16">
        <v>53.92</v>
      </c>
      <c r="G38" s="17">
        <v>21</v>
      </c>
      <c r="H38" s="17">
        <v>49.359000000000002</v>
      </c>
      <c r="I38" s="16">
        <f t="shared" si="3"/>
        <v>1036.539</v>
      </c>
    </row>
    <row r="39" spans="1:9">
      <c r="A39" s="7">
        <v>33</v>
      </c>
      <c r="B39" s="3">
        <v>47.231424940366303</v>
      </c>
      <c r="D39" s="16"/>
      <c r="E39" s="16"/>
      <c r="F39" s="16"/>
      <c r="G39" s="16"/>
      <c r="H39" s="15"/>
      <c r="I39" s="16"/>
    </row>
    <row r="40" spans="1:9">
      <c r="A40" s="7">
        <v>34</v>
      </c>
      <c r="B40" s="3">
        <v>47.254162494265103</v>
      </c>
      <c r="D40" s="16">
        <v>5</v>
      </c>
      <c r="E40" s="16">
        <v>54.92</v>
      </c>
      <c r="F40" s="16">
        <v>64.05</v>
      </c>
      <c r="G40" s="17">
        <v>17</v>
      </c>
      <c r="H40" s="17">
        <v>59.488999999999997</v>
      </c>
      <c r="I40" s="16">
        <f t="shared" si="3"/>
        <v>1011.313</v>
      </c>
    </row>
    <row r="41" spans="1:9">
      <c r="A41" s="7">
        <v>35</v>
      </c>
      <c r="B41" s="3">
        <v>47.841379217704898</v>
      </c>
      <c r="D41" s="16"/>
      <c r="E41" s="16"/>
      <c r="F41" s="16"/>
      <c r="G41" s="16"/>
      <c r="H41" s="15"/>
      <c r="I41" s="16"/>
    </row>
    <row r="42" spans="1:9">
      <c r="A42" s="7">
        <v>36</v>
      </c>
      <c r="B42" s="3">
        <v>48.528826275463999</v>
      </c>
      <c r="D42" s="16">
        <v>6</v>
      </c>
      <c r="E42" s="16">
        <v>65.05</v>
      </c>
      <c r="F42" s="16">
        <v>74.180000000000007</v>
      </c>
      <c r="G42" s="17">
        <v>22</v>
      </c>
      <c r="H42" s="17">
        <v>69.619</v>
      </c>
      <c r="I42" s="16">
        <f t="shared" si="3"/>
        <v>1531.6179999999999</v>
      </c>
    </row>
    <row r="43" spans="1:9">
      <c r="A43" s="7">
        <v>37</v>
      </c>
      <c r="B43" s="3">
        <v>50.852467620311501</v>
      </c>
      <c r="D43" s="16"/>
      <c r="E43" s="16"/>
      <c r="F43" s="16"/>
      <c r="G43" s="16"/>
      <c r="H43" s="15"/>
      <c r="I43" s="16"/>
    </row>
    <row r="44" spans="1:9">
      <c r="A44" s="7">
        <v>38</v>
      </c>
      <c r="B44" s="3">
        <v>50.994002594166602</v>
      </c>
      <c r="D44" s="16">
        <v>7</v>
      </c>
      <c r="E44" s="16">
        <v>75.180000000000007</v>
      </c>
      <c r="F44" s="16">
        <v>84.31</v>
      </c>
      <c r="G44" s="17">
        <v>9</v>
      </c>
      <c r="H44" s="17">
        <v>79.748999999999995</v>
      </c>
      <c r="I44" s="16">
        <f t="shared" si="3"/>
        <v>717.74099999999999</v>
      </c>
    </row>
    <row r="45" spans="1:9">
      <c r="A45" s="7">
        <v>39</v>
      </c>
      <c r="B45" s="3">
        <v>51.385456738010497</v>
      </c>
      <c r="D45" s="16"/>
      <c r="E45" s="16"/>
      <c r="F45" s="16"/>
      <c r="G45" s="16"/>
      <c r="H45" s="15"/>
      <c r="I45" s="16"/>
    </row>
    <row r="46" spans="1:9">
      <c r="A46" s="7">
        <v>40</v>
      </c>
      <c r="B46" s="3">
        <v>51.536201430822601</v>
      </c>
      <c r="D46" s="16">
        <v>8</v>
      </c>
      <c r="E46" s="16">
        <v>85.31</v>
      </c>
      <c r="F46" s="16">
        <v>94.44</v>
      </c>
      <c r="G46" s="17">
        <v>3</v>
      </c>
      <c r="H46" s="17">
        <v>89.879000000000005</v>
      </c>
      <c r="I46" s="16">
        <f t="shared" si="3"/>
        <v>269.637</v>
      </c>
    </row>
    <row r="47" spans="1:9">
      <c r="A47" s="7">
        <v>41</v>
      </c>
      <c r="B47" s="3">
        <v>51.603312658452403</v>
      </c>
      <c r="D47" s="23"/>
      <c r="E47" s="20"/>
      <c r="F47" s="20"/>
      <c r="G47" s="13">
        <v>97</v>
      </c>
      <c r="H47" s="20"/>
      <c r="I47" s="22"/>
    </row>
    <row r="48" spans="1:9">
      <c r="A48" s="7">
        <v>42</v>
      </c>
      <c r="B48" s="3">
        <v>52.433362663736403</v>
      </c>
      <c r="D48" s="24" t="s">
        <v>23</v>
      </c>
      <c r="E48" s="19"/>
      <c r="F48" s="19"/>
      <c r="G48" s="19"/>
      <c r="H48" s="19"/>
      <c r="I48" s="22">
        <f>SUM(I32:I46)</f>
        <v>5213.2830000000004</v>
      </c>
    </row>
    <row r="49" spans="1:9">
      <c r="A49" s="7">
        <v>43</v>
      </c>
      <c r="B49" s="3">
        <v>52.697233609748103</v>
      </c>
      <c r="D49" s="25" t="s">
        <v>24</v>
      </c>
      <c r="E49" s="26"/>
      <c r="F49" s="26"/>
      <c r="G49" s="26"/>
      <c r="H49" s="26"/>
      <c r="I49" s="27">
        <f>I48/G47</f>
        <v>53.74518556701031</v>
      </c>
    </row>
    <row r="50" spans="1:9">
      <c r="A50" s="7">
        <v>44</v>
      </c>
      <c r="B50" s="3">
        <v>52.8432986505142</v>
      </c>
    </row>
    <row r="51" spans="1:9">
      <c r="A51" s="7">
        <v>45</v>
      </c>
      <c r="B51" s="3">
        <v>53.198095020155797</v>
      </c>
      <c r="D51" t="s">
        <v>25</v>
      </c>
    </row>
    <row r="52" spans="1:9">
      <c r="A52" s="7">
        <v>46</v>
      </c>
      <c r="B52" s="3">
        <v>53.253501236855698</v>
      </c>
      <c r="D52" s="16" t="s">
        <v>14</v>
      </c>
      <c r="E52" s="9" t="s">
        <v>15</v>
      </c>
      <c r="F52" s="9"/>
      <c r="G52" s="15" t="s">
        <v>17</v>
      </c>
      <c r="H52" s="15" t="s">
        <v>16</v>
      </c>
      <c r="I52" s="15" t="s">
        <v>19</v>
      </c>
    </row>
    <row r="53" spans="1:9">
      <c r="A53" s="7">
        <v>47</v>
      </c>
      <c r="B53" s="3">
        <v>54.736152927680003</v>
      </c>
      <c r="D53" s="21"/>
      <c r="E53" s="18"/>
      <c r="F53" s="18"/>
      <c r="G53" s="20"/>
      <c r="H53" s="20"/>
      <c r="I53" s="22"/>
    </row>
    <row r="54" spans="1:9">
      <c r="A54" s="7">
        <v>48</v>
      </c>
      <c r="B54" s="3">
        <v>55.876994617928901</v>
      </c>
      <c r="D54" s="16">
        <v>1</v>
      </c>
      <c r="E54" s="16">
        <v>14.4</v>
      </c>
      <c r="F54" s="16">
        <v>23.53</v>
      </c>
      <c r="G54" s="17">
        <v>14.15</v>
      </c>
      <c r="H54" s="17">
        <v>14</v>
      </c>
      <c r="I54" s="17">
        <v>0</v>
      </c>
    </row>
    <row r="55" spans="1:9">
      <c r="A55" s="7">
        <v>49</v>
      </c>
      <c r="B55" s="3">
        <v>56.807982742827797</v>
      </c>
      <c r="D55" s="16"/>
      <c r="E55" s="16"/>
      <c r="F55" s="16"/>
      <c r="G55" s="16"/>
      <c r="H55" s="16"/>
      <c r="I55" s="16"/>
    </row>
    <row r="56" spans="1:9">
      <c r="A56" s="7">
        <v>50</v>
      </c>
      <c r="B56" s="3">
        <v>57.1705988658913</v>
      </c>
      <c r="D56" s="16">
        <v>2</v>
      </c>
      <c r="E56" s="16">
        <v>24.53</v>
      </c>
      <c r="F56" s="16">
        <v>33.659999999999997</v>
      </c>
      <c r="G56" s="17">
        <v>24.03</v>
      </c>
      <c r="H56" s="17">
        <v>5</v>
      </c>
      <c r="I56" s="17">
        <v>14</v>
      </c>
    </row>
    <row r="57" spans="1:9">
      <c r="A57" s="7">
        <v>51</v>
      </c>
      <c r="B57" s="3">
        <v>57.453727488695797</v>
      </c>
      <c r="D57" s="16"/>
      <c r="E57" s="16"/>
      <c r="F57" s="16"/>
      <c r="G57" s="16"/>
      <c r="H57" s="16"/>
      <c r="I57" s="16"/>
    </row>
    <row r="58" spans="1:9">
      <c r="A58" s="7">
        <v>52</v>
      </c>
      <c r="B58" s="3">
        <v>57.970227714645702</v>
      </c>
      <c r="D58" s="16">
        <v>3</v>
      </c>
      <c r="E58" s="10">
        <v>34.659999999999997</v>
      </c>
      <c r="F58" s="16">
        <v>43.79</v>
      </c>
      <c r="G58" s="16">
        <v>34.159999999999997</v>
      </c>
      <c r="H58" s="16">
        <v>6</v>
      </c>
      <c r="I58" s="17">
        <v>19</v>
      </c>
    </row>
    <row r="59" spans="1:9">
      <c r="A59" s="7">
        <v>53</v>
      </c>
      <c r="B59" s="3">
        <v>58.066787052092998</v>
      </c>
      <c r="D59" s="16"/>
      <c r="E59" s="16"/>
      <c r="F59" s="16"/>
      <c r="G59" s="16"/>
      <c r="H59" s="16"/>
      <c r="I59" s="16"/>
    </row>
    <row r="60" spans="1:9">
      <c r="A60" s="7">
        <v>54</v>
      </c>
      <c r="B60" s="3">
        <v>58.160675579371699</v>
      </c>
      <c r="D60" s="16">
        <v>4</v>
      </c>
      <c r="E60" s="16">
        <v>44.79</v>
      </c>
      <c r="F60" s="12">
        <v>53.92</v>
      </c>
      <c r="G60" s="17">
        <v>44.29</v>
      </c>
      <c r="H60" s="17">
        <v>21</v>
      </c>
      <c r="I60" s="17">
        <v>25</v>
      </c>
    </row>
    <row r="61" spans="1:9">
      <c r="A61" s="7">
        <v>55</v>
      </c>
      <c r="B61" s="3">
        <v>59.177477426724401</v>
      </c>
      <c r="D61" s="16"/>
      <c r="E61" s="16"/>
      <c r="F61" s="16"/>
      <c r="G61" s="16"/>
      <c r="H61" s="16"/>
      <c r="I61" s="16"/>
    </row>
    <row r="62" spans="1:9">
      <c r="A62" s="7">
        <v>56</v>
      </c>
      <c r="B62" s="3">
        <v>59.235795417362098</v>
      </c>
      <c r="D62" s="12">
        <v>5</v>
      </c>
      <c r="E62" s="12">
        <v>54.92</v>
      </c>
      <c r="F62" s="16">
        <v>64.05</v>
      </c>
      <c r="G62" s="12">
        <v>54.42</v>
      </c>
      <c r="H62" s="12">
        <v>17</v>
      </c>
      <c r="I62" s="12">
        <v>46</v>
      </c>
    </row>
    <row r="63" spans="1:9">
      <c r="A63" s="7">
        <v>57</v>
      </c>
      <c r="B63" s="3">
        <v>60.4210702563825</v>
      </c>
      <c r="D63" s="16"/>
      <c r="E63" s="16"/>
      <c r="F63" s="16"/>
      <c r="G63" s="16"/>
      <c r="H63" s="16"/>
      <c r="I63" s="16"/>
    </row>
    <row r="64" spans="1:9">
      <c r="A64" s="7">
        <v>58</v>
      </c>
      <c r="B64" s="3">
        <v>61.428234557437001</v>
      </c>
      <c r="D64" s="16">
        <v>6</v>
      </c>
      <c r="E64" s="16">
        <v>65.05</v>
      </c>
      <c r="F64" s="16">
        <v>74.180000000000007</v>
      </c>
      <c r="G64" s="17">
        <v>64.55</v>
      </c>
      <c r="H64" s="17">
        <v>22</v>
      </c>
      <c r="I64" s="17">
        <v>63</v>
      </c>
    </row>
    <row r="65" spans="1:9">
      <c r="A65" s="7">
        <v>59</v>
      </c>
      <c r="B65" s="3">
        <v>62.104572330888502</v>
      </c>
      <c r="D65" s="16"/>
      <c r="E65" s="16"/>
      <c r="F65" s="16"/>
      <c r="G65" s="16"/>
      <c r="H65" s="16"/>
      <c r="I65" s="16"/>
    </row>
    <row r="66" spans="1:9">
      <c r="A66" s="7">
        <v>60</v>
      </c>
      <c r="B66" s="3">
        <v>62.3698719996869</v>
      </c>
      <c r="D66" s="16">
        <v>7</v>
      </c>
      <c r="E66" s="16">
        <v>75.180000000000007</v>
      </c>
      <c r="F66" s="16">
        <v>84.31</v>
      </c>
      <c r="G66" s="17">
        <v>74.680000000000007</v>
      </c>
      <c r="H66" s="17">
        <v>9</v>
      </c>
      <c r="I66" s="17">
        <v>85</v>
      </c>
    </row>
    <row r="67" spans="1:9">
      <c r="A67" s="7">
        <v>61</v>
      </c>
      <c r="B67" s="3">
        <v>62.814490885972603</v>
      </c>
      <c r="D67" s="16"/>
      <c r="E67" s="16"/>
      <c r="F67" s="16"/>
      <c r="G67" s="16"/>
      <c r="H67" s="16"/>
      <c r="I67" s="16"/>
    </row>
    <row r="68" spans="1:9">
      <c r="A68" s="7">
        <v>62</v>
      </c>
      <c r="B68" s="3">
        <v>63.038801332196002</v>
      </c>
      <c r="D68" s="16">
        <v>8</v>
      </c>
      <c r="E68" s="16">
        <v>85.31</v>
      </c>
      <c r="F68" s="16">
        <v>94.44</v>
      </c>
      <c r="G68" s="17">
        <v>84.81</v>
      </c>
      <c r="H68" s="17">
        <v>3</v>
      </c>
      <c r="I68" s="17">
        <v>94</v>
      </c>
    </row>
    <row r="69" spans="1:9">
      <c r="A69" s="7">
        <v>63</v>
      </c>
      <c r="B69" s="3">
        <v>63.409361045637503</v>
      </c>
      <c r="D69" s="28"/>
      <c r="E69" s="29"/>
      <c r="F69" s="29"/>
      <c r="G69" s="29"/>
      <c r="H69" s="30">
        <v>97</v>
      </c>
      <c r="I69" s="27">
        <v>97</v>
      </c>
    </row>
    <row r="70" spans="1:9">
      <c r="A70" s="7">
        <v>64</v>
      </c>
      <c r="B70" s="3">
        <v>65.305089648476994</v>
      </c>
    </row>
    <row r="71" spans="1:9">
      <c r="A71" s="7">
        <v>65</v>
      </c>
      <c r="B71" s="3">
        <v>65.319999999999993</v>
      </c>
      <c r="D71" t="s">
        <v>26</v>
      </c>
      <c r="E71" t="s">
        <v>27</v>
      </c>
    </row>
    <row r="72" spans="1:9">
      <c r="A72" s="7">
        <v>66</v>
      </c>
      <c r="B72" s="3">
        <v>65.605669341380406</v>
      </c>
      <c r="D72" t="s">
        <v>28</v>
      </c>
      <c r="E72" t="s">
        <v>29</v>
      </c>
    </row>
    <row r="73" spans="1:9">
      <c r="A73" s="7">
        <v>67</v>
      </c>
      <c r="B73" s="3">
        <v>65.674581984321406</v>
      </c>
      <c r="E73" t="s">
        <v>30</v>
      </c>
    </row>
    <row r="74" spans="1:9">
      <c r="A74" s="7">
        <v>68</v>
      </c>
      <c r="B74" s="3">
        <v>65.930000000000007</v>
      </c>
      <c r="E74" t="s">
        <v>31</v>
      </c>
    </row>
    <row r="75" spans="1:9">
      <c r="A75" s="7">
        <v>69</v>
      </c>
      <c r="B75" s="3">
        <v>66.841082653926307</v>
      </c>
    </row>
    <row r="76" spans="1:9">
      <c r="A76" s="7">
        <v>70</v>
      </c>
      <c r="B76" s="3">
        <v>67.239999999999995</v>
      </c>
      <c r="D76" t="s">
        <v>32</v>
      </c>
    </row>
    <row r="77" spans="1:9">
      <c r="A77" s="7">
        <v>71</v>
      </c>
      <c r="B77" s="3">
        <v>67.296475178787105</v>
      </c>
      <c r="D77" s="16" t="s">
        <v>14</v>
      </c>
      <c r="E77" s="9" t="s">
        <v>15</v>
      </c>
      <c r="F77" s="9"/>
      <c r="G77" s="31" t="s">
        <v>17</v>
      </c>
      <c r="H77" s="34" t="s">
        <v>16</v>
      </c>
    </row>
    <row r="78" spans="1:9">
      <c r="A78" s="7">
        <v>72</v>
      </c>
      <c r="B78" s="3">
        <v>68.56</v>
      </c>
      <c r="D78" s="21"/>
      <c r="E78" s="18"/>
      <c r="F78" s="18"/>
      <c r="G78" s="20"/>
      <c r="H78" s="22"/>
    </row>
    <row r="79" spans="1:9">
      <c r="A79" s="7">
        <v>73</v>
      </c>
      <c r="B79" s="3">
        <v>69.445703490092896</v>
      </c>
      <c r="D79" s="16">
        <v>1</v>
      </c>
      <c r="E79" s="16">
        <v>14.4</v>
      </c>
      <c r="F79" s="16">
        <v>23.53</v>
      </c>
      <c r="G79" s="32">
        <v>14.15</v>
      </c>
      <c r="H79" s="17">
        <v>14</v>
      </c>
    </row>
    <row r="80" spans="1:9">
      <c r="A80" s="7">
        <v>74</v>
      </c>
      <c r="B80" s="3">
        <v>69.521980765729495</v>
      </c>
      <c r="D80" s="16"/>
      <c r="E80" s="16"/>
      <c r="F80" s="16"/>
      <c r="G80" s="33"/>
      <c r="H80" s="16"/>
    </row>
    <row r="81" spans="1:8">
      <c r="A81" s="7">
        <v>75</v>
      </c>
      <c r="B81" s="3">
        <v>70.289092572274598</v>
      </c>
      <c r="D81" s="16">
        <v>2</v>
      </c>
      <c r="E81" s="16">
        <v>24.53</v>
      </c>
      <c r="F81" s="16">
        <v>33.659999999999997</v>
      </c>
      <c r="G81" s="32">
        <v>24.03</v>
      </c>
      <c r="H81" s="17">
        <v>5</v>
      </c>
    </row>
    <row r="82" spans="1:8">
      <c r="A82" s="7">
        <v>76</v>
      </c>
      <c r="B82" s="3">
        <v>71.221847916491498</v>
      </c>
      <c r="D82" s="16"/>
      <c r="E82" s="16"/>
      <c r="F82" s="16"/>
      <c r="G82" s="33"/>
      <c r="H82" s="16"/>
    </row>
    <row r="83" spans="1:8">
      <c r="A83" s="7">
        <v>77</v>
      </c>
      <c r="B83" s="3">
        <v>71.48</v>
      </c>
      <c r="D83" s="16">
        <v>3</v>
      </c>
      <c r="E83" s="10">
        <v>34.659999999999997</v>
      </c>
      <c r="F83" s="16">
        <v>43.79</v>
      </c>
      <c r="G83" s="33">
        <v>34.159999999999997</v>
      </c>
      <c r="H83" s="16">
        <v>6</v>
      </c>
    </row>
    <row r="84" spans="1:8">
      <c r="A84" s="7">
        <v>78</v>
      </c>
      <c r="B84" s="3">
        <v>71.822360068381599</v>
      </c>
      <c r="D84" s="16"/>
      <c r="E84" s="16"/>
      <c r="F84" s="16"/>
      <c r="G84" s="33"/>
      <c r="H84" s="16"/>
    </row>
    <row r="85" spans="1:8">
      <c r="A85" s="7">
        <v>79</v>
      </c>
      <c r="B85" s="3">
        <v>71.949925170621697</v>
      </c>
      <c r="D85" s="16">
        <v>4</v>
      </c>
      <c r="E85" s="16">
        <v>44.79</v>
      </c>
      <c r="F85" s="17">
        <v>53.92</v>
      </c>
      <c r="G85" s="32">
        <v>44.29</v>
      </c>
      <c r="H85" s="17">
        <v>21</v>
      </c>
    </row>
    <row r="86" spans="1:8">
      <c r="A86" s="7">
        <v>80</v>
      </c>
      <c r="B86" s="3">
        <v>72.02</v>
      </c>
      <c r="D86" s="16"/>
      <c r="E86" s="16"/>
      <c r="F86" s="16"/>
      <c r="G86" s="33"/>
      <c r="H86" s="16"/>
    </row>
    <row r="87" spans="1:8">
      <c r="A87" s="7">
        <v>81</v>
      </c>
      <c r="B87" s="3">
        <v>72.378725369083398</v>
      </c>
      <c r="D87" s="17">
        <v>5</v>
      </c>
      <c r="E87" s="17">
        <v>54.92</v>
      </c>
      <c r="F87" s="16">
        <v>64.05</v>
      </c>
      <c r="G87" s="32">
        <v>54.42</v>
      </c>
      <c r="H87" s="17">
        <v>17</v>
      </c>
    </row>
    <row r="88" spans="1:8">
      <c r="A88" s="7">
        <v>82</v>
      </c>
      <c r="B88" s="3">
        <v>72.555110061786195</v>
      </c>
      <c r="D88" s="16"/>
      <c r="E88" s="16"/>
      <c r="F88" s="16"/>
      <c r="G88" s="33"/>
      <c r="H88" s="16"/>
    </row>
    <row r="89" spans="1:8">
      <c r="A89" s="7">
        <v>83</v>
      </c>
      <c r="B89" s="3">
        <v>72.5581725705335</v>
      </c>
      <c r="D89" s="16">
        <v>6</v>
      </c>
      <c r="E89" s="16">
        <v>65.05</v>
      </c>
      <c r="F89" s="16">
        <v>74.180000000000007</v>
      </c>
      <c r="G89" s="32">
        <v>64.55</v>
      </c>
      <c r="H89" s="17">
        <v>22</v>
      </c>
    </row>
    <row r="90" spans="1:8">
      <c r="A90" s="7">
        <v>84</v>
      </c>
      <c r="B90" s="3">
        <v>72.989999999999995</v>
      </c>
      <c r="D90" s="16"/>
      <c r="E90" s="16"/>
      <c r="F90" s="16"/>
      <c r="G90" s="33"/>
      <c r="H90" s="16"/>
    </row>
    <row r="91" spans="1:8">
      <c r="A91" s="7">
        <v>85</v>
      </c>
      <c r="B91" s="3">
        <v>73.062960460712702</v>
      </c>
      <c r="D91" s="16">
        <v>7</v>
      </c>
      <c r="E91" s="16">
        <v>75.180000000000007</v>
      </c>
      <c r="F91" s="16">
        <v>84.31</v>
      </c>
      <c r="G91" s="32">
        <v>74.680000000000007</v>
      </c>
      <c r="H91" s="17">
        <v>9</v>
      </c>
    </row>
    <row r="92" spans="1:8">
      <c r="A92" s="7">
        <v>86</v>
      </c>
      <c r="B92" s="3">
        <v>74.429538463703295</v>
      </c>
      <c r="D92" s="16"/>
      <c r="E92" s="16"/>
      <c r="F92" s="16"/>
      <c r="G92" s="33"/>
      <c r="H92" s="16"/>
    </row>
    <row r="93" spans="1:8">
      <c r="A93" s="7">
        <v>87</v>
      </c>
      <c r="B93" s="3">
        <v>78.402568624588994</v>
      </c>
      <c r="D93" s="16">
        <v>8</v>
      </c>
      <c r="E93" s="16">
        <v>85.31</v>
      </c>
      <c r="F93" s="16">
        <v>94.44</v>
      </c>
      <c r="G93" s="17">
        <v>84.81</v>
      </c>
      <c r="H93" s="17">
        <v>3</v>
      </c>
    </row>
    <row r="94" spans="1:8">
      <c r="A94" s="7">
        <v>88</v>
      </c>
      <c r="B94" s="3">
        <v>78.477096175758902</v>
      </c>
      <c r="D94" s="28"/>
      <c r="E94" s="29"/>
      <c r="F94" s="29"/>
      <c r="G94" s="29"/>
      <c r="H94" s="35">
        <v>97</v>
      </c>
    </row>
    <row r="95" spans="1:8">
      <c r="A95" s="7">
        <v>89</v>
      </c>
      <c r="B95" s="3">
        <v>78.6859172596332</v>
      </c>
    </row>
    <row r="96" spans="1:8">
      <c r="A96" s="7">
        <v>90</v>
      </c>
      <c r="B96" s="3">
        <v>79.300405783204596</v>
      </c>
      <c r="D96" t="s">
        <v>33</v>
      </c>
    </row>
    <row r="97" spans="1:9">
      <c r="A97" s="7">
        <v>91</v>
      </c>
      <c r="B97" s="3">
        <v>79.743311015442899</v>
      </c>
      <c r="D97" t="s">
        <v>34</v>
      </c>
    </row>
    <row r="98" spans="1:9">
      <c r="A98" s="7">
        <v>92</v>
      </c>
      <c r="B98" s="3">
        <v>81.760175625536704</v>
      </c>
    </row>
    <row r="99" spans="1:9">
      <c r="A99" s="7">
        <v>93</v>
      </c>
      <c r="B99" s="3">
        <v>82.226483780109007</v>
      </c>
      <c r="D99" t="s">
        <v>35</v>
      </c>
      <c r="E99" s="14" t="s">
        <v>36</v>
      </c>
    </row>
    <row r="100" spans="1:9">
      <c r="A100" s="7">
        <v>94</v>
      </c>
      <c r="B100" s="3">
        <v>83.334945541290296</v>
      </c>
      <c r="E100" t="s">
        <v>37</v>
      </c>
    </row>
    <row r="101" spans="1:9">
      <c r="A101" s="7">
        <v>95</v>
      </c>
      <c r="B101" s="3">
        <v>86.359778712161898</v>
      </c>
      <c r="E101" t="s">
        <v>38</v>
      </c>
    </row>
    <row r="102" spans="1:9">
      <c r="A102" s="7">
        <v>96</v>
      </c>
      <c r="B102" s="3">
        <v>87.329623737398407</v>
      </c>
    </row>
    <row r="103" spans="1:9">
      <c r="A103" s="7">
        <v>97</v>
      </c>
      <c r="B103" s="3">
        <v>87.453616052490901</v>
      </c>
    </row>
    <row r="104" spans="1:9">
      <c r="D104" s="36" t="s">
        <v>39</v>
      </c>
      <c r="E104" s="36"/>
      <c r="F104" s="36" t="s">
        <v>40</v>
      </c>
      <c r="G104" s="36"/>
      <c r="H104" s="36" t="s">
        <v>41</v>
      </c>
      <c r="I104" s="36"/>
    </row>
    <row r="105" spans="1:9">
      <c r="D105" s="37" t="s">
        <v>42</v>
      </c>
      <c r="E105" s="37"/>
      <c r="F105" s="37" t="s">
        <v>43</v>
      </c>
      <c r="G105" s="37"/>
      <c r="H105" s="38" t="s">
        <v>44</v>
      </c>
      <c r="I105" s="38"/>
    </row>
    <row r="106" spans="1:9">
      <c r="D106" s="39" t="s">
        <v>45</v>
      </c>
      <c r="E106" s="40">
        <v>72.75</v>
      </c>
      <c r="F106" s="39" t="s">
        <v>46</v>
      </c>
      <c r="G106" s="39">
        <v>67.900000000000006</v>
      </c>
      <c r="H106" s="39" t="s">
        <v>47</v>
      </c>
      <c r="I106" s="39">
        <v>43.65</v>
      </c>
    </row>
    <row r="107" spans="1:9">
      <c r="D107" s="41" t="s">
        <v>48</v>
      </c>
      <c r="E107" s="39"/>
      <c r="F107" s="41" t="s">
        <v>49</v>
      </c>
      <c r="G107" s="39"/>
      <c r="H107" s="41" t="s">
        <v>50</v>
      </c>
      <c r="I107" s="39"/>
    </row>
    <row r="108" spans="1:9">
      <c r="D108" s="42" t="s">
        <v>51</v>
      </c>
      <c r="E108" s="43">
        <v>68.59</v>
      </c>
      <c r="F108" s="42" t="s">
        <v>52</v>
      </c>
      <c r="G108" s="40">
        <v>66.583500000000001</v>
      </c>
      <c r="H108" s="42" t="s">
        <v>53</v>
      </c>
      <c r="I108" s="40">
        <v>52.398310000000002</v>
      </c>
    </row>
    <row r="109" spans="1:9">
      <c r="D109" s="28" t="s">
        <v>54</v>
      </c>
      <c r="E109" s="27"/>
      <c r="F109" s="28" t="s">
        <v>54</v>
      </c>
      <c r="G109" s="27"/>
      <c r="H109" s="28" t="s">
        <v>55</v>
      </c>
      <c r="I109" s="27"/>
    </row>
  </sheetData>
  <sortState ref="B7:B103">
    <sortCondition ref="B7"/>
  </sortState>
  <mergeCells count="12">
    <mergeCell ref="H104:I104"/>
    <mergeCell ref="H105:I105"/>
    <mergeCell ref="D104:E104"/>
    <mergeCell ref="D105:E105"/>
    <mergeCell ref="F104:G104"/>
    <mergeCell ref="F105:G105"/>
    <mergeCell ref="F17:G17"/>
    <mergeCell ref="E30:F30"/>
    <mergeCell ref="D48:H48"/>
    <mergeCell ref="D49:H49"/>
    <mergeCell ref="E52:F52"/>
    <mergeCell ref="E77:F7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2024-10-16T02:38:44Z</dcterms:created>
  <dcterms:modified xsi:type="dcterms:W3CDTF">2024-10-16T04:55:23Z</dcterms:modified>
</cp:coreProperties>
</file>