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anurn1\Documents\Work\COVID\"/>
    </mc:Choice>
  </mc:AlternateContent>
  <bookViews>
    <workbookView xWindow="1170" yWindow="0" windowWidth="16200" windowHeight="12450" activeTab="1"/>
  </bookViews>
  <sheets>
    <sheet name="CaliforniaNumbers" sheetId="1" r:id="rId1"/>
    <sheet name="CA_life_yea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2" l="1"/>
  <c r="G14" i="2"/>
  <c r="H14" i="2" s="1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H13" i="2"/>
  <c r="H12" i="2"/>
  <c r="H11" i="2"/>
  <c r="H10" i="2"/>
  <c r="H9" i="2"/>
  <c r="H8" i="2"/>
  <c r="H7" i="2"/>
  <c r="H6" i="2"/>
  <c r="H5" i="2"/>
  <c r="H4" i="2"/>
  <c r="L6" i="2"/>
  <c r="L5" i="2"/>
  <c r="G13" i="2"/>
  <c r="G12" i="2"/>
  <c r="G11" i="2"/>
  <c r="G10" i="2"/>
  <c r="G9" i="2"/>
  <c r="G8" i="2"/>
  <c r="G7" i="2"/>
  <c r="G6" i="2"/>
  <c r="G5" i="2"/>
  <c r="G4" i="2"/>
  <c r="F12" i="2"/>
  <c r="F11" i="2"/>
  <c r="F10" i="2"/>
  <c r="F9" i="2"/>
  <c r="F8" i="2"/>
  <c r="F7" i="2"/>
  <c r="F6" i="2"/>
  <c r="F5" i="2"/>
  <c r="F4" i="2"/>
  <c r="F13" i="2"/>
</calcChain>
</file>

<file path=xl/sharedStrings.xml><?xml version="1.0" encoding="utf-8"?>
<sst xmlns="http://schemas.openxmlformats.org/spreadsheetml/2006/main" count="59" uniqueCount="43">
  <si>
    <t>Age Group</t>
  </si>
  <si>
    <t>No. Cases</t>
  </si>
  <si>
    <t>Percent Cases</t>
  </si>
  <si>
    <t>No. Deaths</t>
  </si>
  <si>
    <t>Percent Deaths</t>
  </si>
  <si>
    <t>Percent CA Population</t>
  </si>
  <si>
    <t>&lt;5</t>
  </si>
  <si>
    <t>18-34</t>
  </si>
  <si>
    <t>35-49</t>
  </si>
  <si>
    <t>50-59</t>
  </si>
  <si>
    <t>60-64</t>
  </si>
  <si>
    <t>65-69</t>
  </si>
  <si>
    <t>70-74</t>
  </si>
  <si>
    <t>75-79</t>
  </si>
  <si>
    <t>80+</t>
  </si>
  <si>
    <t>missing</t>
  </si>
  <si>
    <t>Total</t>
  </si>
  <si>
    <t>"5-17"</t>
  </si>
  <si>
    <t>Age used</t>
  </si>
  <si>
    <t>Avg Life Remaining</t>
  </si>
  <si>
    <t>https://www.ssa.gov/oact/STATS/table4c6.html</t>
  </si>
  <si>
    <t>Case/Death</t>
  </si>
  <si>
    <t>Life-years lost per case</t>
  </si>
  <si>
    <t>Total Life-years Lost</t>
  </si>
  <si>
    <t>Deaths</t>
  </si>
  <si>
    <t>California</t>
  </si>
  <si>
    <t>CPHD</t>
  </si>
  <si>
    <t>Calc</t>
  </si>
  <si>
    <t>Source</t>
  </si>
  <si>
    <t>Life-years lost if we smooth it out to even groupings</t>
  </si>
  <si>
    <t>"5-9"</t>
  </si>
  <si>
    <t>"10-14"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</si>
  <si>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</si>
  <si>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</si>
  <si>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</si>
  <si>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</si>
  <si>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</si>
  <si>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</si>
  <si>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</si>
  <si>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</si>
  <si>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</si>
  <si>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80 +</t>
  </si>
  <si>
    <t>Life years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</si>
</sst>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Arial"/>
      <family val="2"/>
    </font>
    <font>
      <sz val="14"/>
      <color rgb="FF2020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5594"/>
        <bgColor indexed="64"/>
      </patternFill>
    </fill>
  </fills>
  <borders count="2">
    <border>
      <left/>
      <right/>
      <top/>
      <bottom/>
      <diagonal/>
    </border>
    <border>
      <left style="medium">
        <color rgb="FF005594"/>
      </left>
      <right style="medium">
        <color rgb="FF005594"/>
      </right>
      <top style="medium">
        <color rgb="FF005594"/>
      </top>
      <bottom style="medium">
        <color rgb="FF00559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top" wrapText="1"/>
    </xf>
    <xf numFmtId="3" fontId="3" fillId="2" borderId="1" xfId="0" applyNumberFormat="1" applyFont="1" applyFill="1" applyBorder="1" applyAlignment="1">
      <alignment vertical="top" wrapText="1"/>
    </xf>
    <xf numFmtId="16" fontId="3" fillId="2" borderId="1" xfId="0" applyNumberFormat="1" applyFont="1" applyFill="1" applyBorder="1" applyAlignment="1">
      <alignment vertical="top" wrapText="1"/>
    </xf>
    <xf numFmtId="16" fontId="0" fillId="0" borderId="0" xfId="0" applyNumberFormat="1"/>
    <xf numFmtId="0" fontId="1" fillId="0" borderId="0" xfId="0" applyFont="1"/>
    <xf numFmtId="1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73" sqref="D73"/>
    </sheetView>
  </sheetViews>
  <sheetFormatPr defaultRowHeight="15" x14ac:dyDescent="0.25"/>
  <cols>
    <col min="1" max="1" width="10.140625" bestFit="1" customWidth="1"/>
    <col min="2" max="2" width="13.85546875" bestFit="1" customWidth="1"/>
    <col min="3" max="3" width="9" bestFit="1" customWidth="1"/>
    <col min="4" max="4" width="9.85546875" bestFit="1" customWidth="1"/>
    <col min="5" max="6" width="9" bestFit="1" customWidth="1"/>
    <col min="16" max="16" width="18.140625" bestFit="1" customWidth="1"/>
  </cols>
  <sheetData>
    <row r="1" spans="1:6" ht="72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8.75" thickBot="1" x14ac:dyDescent="0.3">
      <c r="A2" s="2" t="s">
        <v>6</v>
      </c>
      <c r="B2" s="3">
        <v>71209</v>
      </c>
      <c r="C2" s="2">
        <v>2.2999999999999998</v>
      </c>
      <c r="D2" s="2">
        <v>1</v>
      </c>
      <c r="E2" s="2">
        <v>0</v>
      </c>
      <c r="F2" s="2">
        <v>5.8</v>
      </c>
    </row>
    <row r="3" spans="1:6" ht="18.75" thickBot="1" x14ac:dyDescent="0.3">
      <c r="A3" s="4">
        <v>44333</v>
      </c>
      <c r="B3" s="3">
        <v>312198</v>
      </c>
      <c r="C3" s="2">
        <v>10.3</v>
      </c>
      <c r="D3" s="2">
        <v>6</v>
      </c>
      <c r="E3" s="2">
        <v>0</v>
      </c>
      <c r="F3" s="2">
        <v>16.7</v>
      </c>
    </row>
    <row r="4" spans="1:6" ht="18.75" thickBot="1" x14ac:dyDescent="0.3">
      <c r="A4" s="2" t="s">
        <v>7</v>
      </c>
      <c r="B4" s="3">
        <v>1026850</v>
      </c>
      <c r="C4" s="2">
        <v>33.799999999999997</v>
      </c>
      <c r="D4" s="2">
        <v>495</v>
      </c>
      <c r="E4" s="2">
        <v>1.4</v>
      </c>
      <c r="F4" s="2">
        <v>24.3</v>
      </c>
    </row>
    <row r="5" spans="1:6" ht="18.75" thickBot="1" x14ac:dyDescent="0.3">
      <c r="A5" s="2" t="s">
        <v>8</v>
      </c>
      <c r="B5" s="3">
        <v>730692</v>
      </c>
      <c r="C5" s="2">
        <v>24</v>
      </c>
      <c r="D5" s="3">
        <v>1803</v>
      </c>
      <c r="E5" s="2">
        <v>5.2</v>
      </c>
      <c r="F5" s="2">
        <v>19.3</v>
      </c>
    </row>
    <row r="6" spans="1:6" ht="18.75" thickBot="1" x14ac:dyDescent="0.3">
      <c r="A6" s="2" t="s">
        <v>9</v>
      </c>
      <c r="B6" s="3">
        <v>421602</v>
      </c>
      <c r="C6" s="2">
        <v>13.9</v>
      </c>
      <c r="D6" s="3">
        <v>3476</v>
      </c>
      <c r="E6" s="2">
        <v>10.1</v>
      </c>
      <c r="F6" s="2">
        <v>12.5</v>
      </c>
    </row>
    <row r="7" spans="1:6" ht="18.75" thickBot="1" x14ac:dyDescent="0.3">
      <c r="A7" s="2" t="s">
        <v>10</v>
      </c>
      <c r="B7" s="3">
        <v>156144</v>
      </c>
      <c r="C7" s="2">
        <v>5.0999999999999996</v>
      </c>
      <c r="D7" s="3">
        <v>2904</v>
      </c>
      <c r="E7" s="2">
        <v>8.5</v>
      </c>
      <c r="F7" s="2">
        <v>5.9</v>
      </c>
    </row>
    <row r="8" spans="1:6" ht="18.75" thickBot="1" x14ac:dyDescent="0.3">
      <c r="A8" s="2" t="s">
        <v>11</v>
      </c>
      <c r="B8" s="3">
        <v>107918</v>
      </c>
      <c r="C8" s="2">
        <v>3.6</v>
      </c>
      <c r="D8" s="3">
        <v>3498</v>
      </c>
      <c r="E8" s="2">
        <v>10.199999999999999</v>
      </c>
      <c r="F8" s="2">
        <v>5</v>
      </c>
    </row>
    <row r="9" spans="1:6" ht="18.75" thickBot="1" x14ac:dyDescent="0.3">
      <c r="A9" s="2" t="s">
        <v>12</v>
      </c>
      <c r="B9" s="3">
        <v>74078</v>
      </c>
      <c r="C9" s="2">
        <v>2.4</v>
      </c>
      <c r="D9" s="3">
        <v>3867</v>
      </c>
      <c r="E9" s="2">
        <v>11.3</v>
      </c>
      <c r="F9" s="2">
        <v>4.0999999999999996</v>
      </c>
    </row>
    <row r="10" spans="1:6" ht="18.75" thickBot="1" x14ac:dyDescent="0.3">
      <c r="A10" s="2" t="s">
        <v>13</v>
      </c>
      <c r="B10" s="3">
        <v>49500</v>
      </c>
      <c r="C10" s="2">
        <v>1.6</v>
      </c>
      <c r="D10" s="3">
        <v>4026</v>
      </c>
      <c r="E10" s="2">
        <v>11.7</v>
      </c>
      <c r="F10" s="2">
        <v>2.7</v>
      </c>
    </row>
    <row r="11" spans="1:6" ht="18.75" thickBot="1" x14ac:dyDescent="0.3">
      <c r="A11" s="2" t="s">
        <v>14</v>
      </c>
      <c r="B11" s="3">
        <v>86863</v>
      </c>
      <c r="C11" s="2">
        <v>2.9</v>
      </c>
      <c r="D11" s="3">
        <v>14262</v>
      </c>
      <c r="E11" s="2">
        <v>41.5</v>
      </c>
      <c r="F11" s="2">
        <v>3.9</v>
      </c>
    </row>
    <row r="12" spans="1:6" ht="36.75" thickBot="1" x14ac:dyDescent="0.3">
      <c r="A12" s="2" t="s">
        <v>15</v>
      </c>
      <c r="B12" s="3">
        <v>1990</v>
      </c>
      <c r="C12" s="2">
        <v>0.1</v>
      </c>
      <c r="D12" s="2">
        <v>7</v>
      </c>
      <c r="E12" s="2">
        <v>0</v>
      </c>
      <c r="F12" s="2">
        <v>0</v>
      </c>
    </row>
    <row r="13" spans="1:6" ht="18.75" thickBot="1" x14ac:dyDescent="0.3">
      <c r="A13" s="2" t="s">
        <v>16</v>
      </c>
      <c r="B13" s="3">
        <v>3039044</v>
      </c>
      <c r="C13" s="2">
        <v>100</v>
      </c>
      <c r="D13" s="3">
        <v>34345</v>
      </c>
      <c r="E13" s="2">
        <v>100</v>
      </c>
      <c r="F13" s="2"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F14" sqref="F14"/>
    </sheetView>
  </sheetViews>
  <sheetFormatPr defaultRowHeight="15" x14ac:dyDescent="0.25"/>
  <cols>
    <col min="2" max="2" width="11.28515625" bestFit="1" customWidth="1"/>
    <col min="3" max="3" width="11.28515625" customWidth="1"/>
    <col min="5" max="5" width="17.85546875" customWidth="1"/>
    <col min="6" max="6" width="21.5703125" bestFit="1" customWidth="1"/>
    <col min="7" max="7" width="18.85546875" bestFit="1" customWidth="1"/>
  </cols>
  <sheetData>
    <row r="1" spans="1:12" x14ac:dyDescent="0.25">
      <c r="A1" t="s">
        <v>25</v>
      </c>
    </row>
    <row r="2" spans="1:12" x14ac:dyDescent="0.25">
      <c r="A2" t="s">
        <v>28</v>
      </c>
      <c r="B2" t="s">
        <v>27</v>
      </c>
      <c r="C2" t="s">
        <v>26</v>
      </c>
      <c r="D2" t="s">
        <v>26</v>
      </c>
      <c r="E2" t="s">
        <v>20</v>
      </c>
      <c r="F2" t="s">
        <v>27</v>
      </c>
      <c r="G2" t="s">
        <v>27</v>
      </c>
    </row>
    <row r="3" spans="1:12" x14ac:dyDescent="0.25">
      <c r="B3" s="6" t="s">
        <v>21</v>
      </c>
      <c r="C3" s="6" t="s">
        <v>24</v>
      </c>
      <c r="D3" s="6" t="s">
        <v>18</v>
      </c>
      <c r="E3" s="6" t="s">
        <v>19</v>
      </c>
      <c r="F3" s="6" t="s">
        <v>22</v>
      </c>
      <c r="G3" s="6" t="s">
        <v>23</v>
      </c>
      <c r="H3" s="6" t="s">
        <v>42</v>
      </c>
      <c r="L3" s="6" t="s">
        <v>29</v>
      </c>
    </row>
    <row r="4" spans="1:12" x14ac:dyDescent="0.25">
      <c r="A4" t="s">
        <v>6</v>
      </c>
      <c r="B4">
        <v>71209</v>
      </c>
      <c r="C4">
        <v>1</v>
      </c>
      <c r="D4" s="7">
        <v>3</v>
      </c>
      <c r="E4">
        <v>74</v>
      </c>
      <c r="F4" s="8">
        <f t="shared" ref="F4:F12" si="0">E4/B4</f>
        <v>1.0391944838433343E-3</v>
      </c>
      <c r="G4">
        <f>C4*E4</f>
        <v>74</v>
      </c>
      <c r="H4">
        <f>G4/5</f>
        <v>14.8</v>
      </c>
      <c r="K4" t="s">
        <v>6</v>
      </c>
      <c r="L4">
        <v>74</v>
      </c>
    </row>
    <row r="5" spans="1:12" x14ac:dyDescent="0.25">
      <c r="A5" s="5" t="s">
        <v>17</v>
      </c>
      <c r="B5">
        <v>52033</v>
      </c>
      <c r="C5">
        <v>6</v>
      </c>
      <c r="D5">
        <v>12</v>
      </c>
      <c r="E5">
        <v>65</v>
      </c>
      <c r="F5" s="8">
        <f t="shared" si="0"/>
        <v>1.2492072338708127E-3</v>
      </c>
      <c r="G5">
        <f>C5*E5</f>
        <v>390</v>
      </c>
      <c r="H5">
        <f>G5/13</f>
        <v>30</v>
      </c>
      <c r="K5" t="s">
        <v>30</v>
      </c>
      <c r="L5">
        <f>$G$5/18*5</f>
        <v>108.33333333333334</v>
      </c>
    </row>
    <row r="6" spans="1:12" x14ac:dyDescent="0.25">
      <c r="A6" t="s">
        <v>7</v>
      </c>
      <c r="B6">
        <v>2074</v>
      </c>
      <c r="C6">
        <v>495</v>
      </c>
      <c r="D6">
        <v>25</v>
      </c>
      <c r="E6">
        <v>52</v>
      </c>
      <c r="F6" s="8">
        <f t="shared" si="0"/>
        <v>2.5072324011571841E-2</v>
      </c>
      <c r="G6">
        <f>C6*E6</f>
        <v>25740</v>
      </c>
      <c r="H6">
        <f>G6/17</f>
        <v>1514.1176470588234</v>
      </c>
      <c r="K6" t="s">
        <v>31</v>
      </c>
      <c r="L6">
        <f>$G$5/18*5</f>
        <v>108.33333333333334</v>
      </c>
    </row>
    <row r="7" spans="1:12" x14ac:dyDescent="0.25">
      <c r="A7" t="s">
        <v>8</v>
      </c>
      <c r="B7">
        <v>405</v>
      </c>
      <c r="C7">
        <v>1803</v>
      </c>
      <c r="D7">
        <v>42</v>
      </c>
      <c r="E7">
        <v>37</v>
      </c>
      <c r="F7" s="8">
        <f t="shared" si="0"/>
        <v>9.1358024691358022E-2</v>
      </c>
      <c r="G7">
        <f>C7*E7</f>
        <v>66711</v>
      </c>
      <c r="H7">
        <f>G7/15</f>
        <v>4447.3999999999996</v>
      </c>
      <c r="K7" t="s">
        <v>32</v>
      </c>
      <c r="L7">
        <f>H6*2+H5*3</f>
        <v>3118.2352941176468</v>
      </c>
    </row>
    <row r="8" spans="1:12" x14ac:dyDescent="0.25">
      <c r="A8" t="s">
        <v>9</v>
      </c>
      <c r="B8">
        <v>121</v>
      </c>
      <c r="C8">
        <v>3476</v>
      </c>
      <c r="D8">
        <v>55</v>
      </c>
      <c r="E8">
        <v>26</v>
      </c>
      <c r="F8" s="8">
        <f t="shared" si="0"/>
        <v>0.21487603305785125</v>
      </c>
      <c r="G8">
        <f>C8*E8</f>
        <v>90376</v>
      </c>
      <c r="H8">
        <f>G8/10</f>
        <v>9037.6</v>
      </c>
      <c r="K8" t="s">
        <v>33</v>
      </c>
      <c r="L8">
        <f>H6*5</f>
        <v>7570.5882352941171</v>
      </c>
    </row>
    <row r="9" spans="1:12" x14ac:dyDescent="0.25">
      <c r="A9" t="s">
        <v>10</v>
      </c>
      <c r="B9">
        <v>54</v>
      </c>
      <c r="C9">
        <v>2904</v>
      </c>
      <c r="D9">
        <v>63</v>
      </c>
      <c r="E9">
        <v>19</v>
      </c>
      <c r="F9" s="8">
        <f t="shared" si="0"/>
        <v>0.35185185185185186</v>
      </c>
      <c r="G9">
        <f>C9*E9</f>
        <v>55176</v>
      </c>
      <c r="H9">
        <f>G9/5</f>
        <v>11035.2</v>
      </c>
      <c r="K9" t="s">
        <v>34</v>
      </c>
      <c r="L9">
        <f>H6*5</f>
        <v>7570.5882352941171</v>
      </c>
    </row>
    <row r="10" spans="1:12" x14ac:dyDescent="0.25">
      <c r="A10" t="s">
        <v>11</v>
      </c>
      <c r="B10">
        <v>31</v>
      </c>
      <c r="C10">
        <v>3498</v>
      </c>
      <c r="D10">
        <v>68</v>
      </c>
      <c r="E10">
        <v>16</v>
      </c>
      <c r="F10" s="8">
        <f t="shared" si="0"/>
        <v>0.5161290322580645</v>
      </c>
      <c r="G10">
        <f>C10*E10</f>
        <v>55968</v>
      </c>
      <c r="H10">
        <f>G10/5</f>
        <v>11193.6</v>
      </c>
      <c r="K10" t="s">
        <v>35</v>
      </c>
      <c r="L10">
        <f>H6*5</f>
        <v>7570.5882352941171</v>
      </c>
    </row>
    <row r="11" spans="1:12" x14ac:dyDescent="0.25">
      <c r="A11" t="s">
        <v>12</v>
      </c>
      <c r="B11">
        <v>19</v>
      </c>
      <c r="C11">
        <v>3867</v>
      </c>
      <c r="D11">
        <v>73</v>
      </c>
      <c r="E11">
        <v>12</v>
      </c>
      <c r="F11" s="8">
        <f t="shared" si="0"/>
        <v>0.63157894736842102</v>
      </c>
      <c r="G11">
        <f>C11*E11</f>
        <v>46404</v>
      </c>
      <c r="H11">
        <f>G11/5</f>
        <v>9280.7999999999993</v>
      </c>
      <c r="K11" t="s">
        <v>36</v>
      </c>
      <c r="L11">
        <f>$H$7*5</f>
        <v>22237</v>
      </c>
    </row>
    <row r="12" spans="1:12" x14ac:dyDescent="0.25">
      <c r="A12" t="s">
        <v>13</v>
      </c>
      <c r="B12">
        <v>12</v>
      </c>
      <c r="C12">
        <v>4026</v>
      </c>
      <c r="D12">
        <v>78</v>
      </c>
      <c r="E12">
        <v>9</v>
      </c>
      <c r="F12" s="8">
        <f t="shared" si="0"/>
        <v>0.75</v>
      </c>
      <c r="G12">
        <f>C12*E12</f>
        <v>36234</v>
      </c>
      <c r="H12">
        <f>G12/5</f>
        <v>7246.8</v>
      </c>
      <c r="K12" t="s">
        <v>37</v>
      </c>
      <c r="L12">
        <f t="shared" ref="L12:L13" si="1">$H$7*5</f>
        <v>22237</v>
      </c>
    </row>
    <row r="13" spans="1:12" x14ac:dyDescent="0.25">
      <c r="A13">
        <v>80</v>
      </c>
      <c r="B13">
        <v>6</v>
      </c>
      <c r="C13">
        <v>14262</v>
      </c>
      <c r="D13">
        <v>85</v>
      </c>
      <c r="E13">
        <v>6</v>
      </c>
      <c r="F13" s="8">
        <f>E13/B13</f>
        <v>1</v>
      </c>
      <c r="G13">
        <f>C13*E13</f>
        <v>85572</v>
      </c>
      <c r="H13">
        <f>G13/5</f>
        <v>17114.400000000001</v>
      </c>
      <c r="K13" t="s">
        <v>38</v>
      </c>
      <c r="L13">
        <f t="shared" si="1"/>
        <v>22237</v>
      </c>
    </row>
    <row r="14" spans="1:12" x14ac:dyDescent="0.25">
      <c r="G14">
        <f>SUM(G4:G13)</f>
        <v>462645</v>
      </c>
      <c r="H14">
        <f>G14/5</f>
        <v>92529</v>
      </c>
      <c r="K14" t="s">
        <v>39</v>
      </c>
      <c r="L14">
        <f>$H$8*5</f>
        <v>45188</v>
      </c>
    </row>
    <row r="15" spans="1:12" x14ac:dyDescent="0.25">
      <c r="K15" t="s">
        <v>40</v>
      </c>
      <c r="L15">
        <f>$H$8*5</f>
        <v>45188</v>
      </c>
    </row>
    <row r="16" spans="1:12" x14ac:dyDescent="0.25">
      <c r="K16" t="s">
        <v>10</v>
      </c>
      <c r="L16">
        <f>G9</f>
        <v>55176</v>
      </c>
    </row>
    <row r="17" spans="11:12" x14ac:dyDescent="0.25">
      <c r="K17" t="s">
        <v>11</v>
      </c>
      <c r="L17">
        <f t="shared" ref="L17:L20" si="2">G10</f>
        <v>55968</v>
      </c>
    </row>
    <row r="18" spans="11:12" x14ac:dyDescent="0.25">
      <c r="K18" t="s">
        <v>12</v>
      </c>
      <c r="L18">
        <f t="shared" si="2"/>
        <v>46404</v>
      </c>
    </row>
    <row r="19" spans="11:12" x14ac:dyDescent="0.25">
      <c r="K19" t="s">
        <v>13</v>
      </c>
      <c r="L19">
        <f t="shared" si="2"/>
        <v>36234</v>
      </c>
    </row>
    <row r="20" spans="11:12" x14ac:dyDescent="0.25">
      <c r="K20" t="s">
        <v>41</v>
      </c>
      <c r="L20">
        <f t="shared" si="2"/>
        <v>85572</v>
      </c>
    </row>
    <row r="21" spans="11:12" x14ac:dyDescent="0.25">
      <c r="L21">
        <f>SUM(L4:L20)</f>
        <v>462561.66666666663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CaliforniaNumbers</vt:lpstr>
      <vt:lpstr>CA_life_years</vt:lpstr>
    </vt:vector>
  </TitlesOfParts>
  <Company>Johns Hopkins University - Applied Physics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Emanuel, Roy N., II</dc:creator>
  <cp:lastModifiedBy>Emanuel, Roy N., II</cp:lastModifiedBy>
  <dcterms:created xsi:type="dcterms:W3CDTF">2021-01-27T19:18:11Z</dcterms:created>
  <dcterms:modified xsi:type="dcterms:W3CDTF">2021-01-29T22:57:51Z</dcterms:modified>
</cp:coreProperties>
</file>