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https://d.docs.live.net/8a35891ba506d4b9/PhD Work/Dissertation/Programming/Metrics/"/>
    </mc:Choice>
  </mc:AlternateContent>
  <xr:revisionPtr revIDLastSave="204" documentId="11_525EA6C75FBDEF2E32167C2D13DA69F02BD21A3E" xr6:coauthVersionLast="34" xr6:coauthVersionMax="34" xr10:uidLastSave="{F8F2510B-D2AB-4D5C-9A13-AB7A441E894C}"/>
  <bookViews>
    <workbookView xWindow="0" yWindow="0" windowWidth="7470" windowHeight="1123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3" i="1" l="1"/>
  <c r="W2" i="1"/>
  <c r="W27" i="1"/>
  <c r="W26" i="1"/>
  <c r="W25" i="1"/>
  <c r="W24" i="1"/>
  <c r="W23" i="1"/>
  <c r="W22" i="1"/>
  <c r="W21" i="1"/>
  <c r="W20" i="1"/>
  <c r="W19" i="1"/>
  <c r="W18" i="1"/>
  <c r="W17" i="1"/>
  <c r="W16" i="1"/>
  <c r="V27" i="1"/>
  <c r="U27" i="1"/>
  <c r="T27" i="1"/>
  <c r="H27" i="1"/>
  <c r="V26" i="1"/>
  <c r="U26" i="1"/>
  <c r="T26" i="1"/>
  <c r="H26" i="1"/>
  <c r="V25" i="1"/>
  <c r="U25" i="1"/>
  <c r="T25" i="1"/>
  <c r="H25" i="1"/>
  <c r="V24" i="1"/>
  <c r="U24" i="1"/>
  <c r="T24" i="1"/>
  <c r="H24" i="1"/>
  <c r="V23" i="1"/>
  <c r="U23" i="1"/>
  <c r="T23" i="1"/>
  <c r="H23" i="1"/>
  <c r="V22" i="1"/>
  <c r="U22" i="1"/>
  <c r="T22" i="1"/>
  <c r="H22" i="1"/>
  <c r="V21" i="1"/>
  <c r="U21" i="1"/>
  <c r="T21" i="1"/>
  <c r="H21" i="1"/>
  <c r="V20" i="1"/>
  <c r="U20" i="1"/>
  <c r="T20" i="1"/>
  <c r="H20" i="1"/>
  <c r="V19" i="1"/>
  <c r="U19" i="1"/>
  <c r="T19" i="1"/>
  <c r="H19" i="1"/>
  <c r="V18" i="1"/>
  <c r="U18" i="1"/>
  <c r="T18" i="1"/>
  <c r="H18" i="1"/>
  <c r="V17" i="1"/>
  <c r="U17" i="1"/>
  <c r="T17" i="1"/>
  <c r="H17" i="1"/>
  <c r="V16" i="1"/>
  <c r="U16" i="1"/>
  <c r="T16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V15" i="1"/>
  <c r="V14" i="1"/>
  <c r="V13" i="1"/>
  <c r="V12" i="1"/>
  <c r="V11" i="1"/>
  <c r="V10" i="1"/>
  <c r="V9" i="1"/>
  <c r="V8" i="1"/>
  <c r="V7" i="1"/>
  <c r="V6" i="1"/>
  <c r="V5" i="1"/>
  <c r="V4" i="1"/>
  <c r="T15" i="1"/>
  <c r="T14" i="1"/>
  <c r="T13" i="1"/>
  <c r="T12" i="1"/>
  <c r="T11" i="1"/>
  <c r="T10" i="1"/>
  <c r="T9" i="1"/>
  <c r="T8" i="1"/>
  <c r="T7" i="1"/>
  <c r="T6" i="1"/>
  <c r="T5" i="1"/>
  <c r="T4" i="1"/>
  <c r="W15" i="1"/>
  <c r="W14" i="1"/>
  <c r="W13" i="1"/>
  <c r="W12" i="1"/>
  <c r="W11" i="1"/>
  <c r="W10" i="1"/>
  <c r="W9" i="1"/>
  <c r="W8" i="1"/>
  <c r="W7" i="1"/>
  <c r="W6" i="1"/>
  <c r="W5" i="1"/>
  <c r="W4" i="1"/>
  <c r="U15" i="1"/>
  <c r="U14" i="1"/>
  <c r="U13" i="1"/>
  <c r="U12" i="1"/>
  <c r="U11" i="1"/>
  <c r="U10" i="1"/>
  <c r="U9" i="1"/>
  <c r="U8" i="1"/>
  <c r="U7" i="1"/>
  <c r="U6" i="1"/>
  <c r="U5" i="1"/>
  <c r="U4" i="1"/>
  <c r="H3" i="1" l="1"/>
  <c r="H2" i="1"/>
  <c r="V3" i="1" l="1"/>
  <c r="U3" i="1"/>
  <c r="T3" i="1"/>
  <c r="U2" i="1" l="1"/>
  <c r="T2" i="1" l="1"/>
  <c r="V2" i="1" l="1"/>
</calcChain>
</file>

<file path=xl/sharedStrings.xml><?xml version="1.0" encoding="utf-8"?>
<sst xmlns="http://schemas.openxmlformats.org/spreadsheetml/2006/main" count="26" uniqueCount="26">
  <si>
    <t>NUM_AIRCRAFT</t>
  </si>
  <si>
    <t>NUM_STUDENT</t>
  </si>
  <si>
    <t>NUM_INSTRUCTOR</t>
  </si>
  <si>
    <t>s_o_c</t>
  </si>
  <si>
    <t>rl</t>
  </si>
  <si>
    <t>ip</t>
  </si>
  <si>
    <t>attrit</t>
  </si>
  <si>
    <t>time_line</t>
  </si>
  <si>
    <t>sleplimit</t>
  </si>
  <si>
    <t>et_af</t>
  </si>
  <si>
    <t>et_av</t>
  </si>
  <si>
    <t>et_puls</t>
  </si>
  <si>
    <t>rt_af</t>
  </si>
  <si>
    <t>rt_av</t>
  </si>
  <si>
    <t>rt_puls</t>
  </si>
  <si>
    <t>SLEP_or_not</t>
  </si>
  <si>
    <t>SLEPspots</t>
  </si>
  <si>
    <t>addHours</t>
  </si>
  <si>
    <t>Stagger</t>
  </si>
  <si>
    <t>TTR</t>
  </si>
  <si>
    <t>sunDownDate</t>
  </si>
  <si>
    <t>sunDownLength</t>
  </si>
  <si>
    <t>surgetime</t>
  </si>
  <si>
    <t>Notes</t>
  </si>
  <si>
    <t>Base case no SLEP</t>
  </si>
  <si>
    <t>Base SLEP case with no stagger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</si>
</sst>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"/>
  <sheetViews>
    <sheetView tabSelected="1" workbookViewId="0">
      <selection activeCell="Q35" sqref="A1:XFD1048576"/>
    </sheetView>
  </sheetViews>
  <sheetFormatPr defaultRowHeight="15" x14ac:dyDescent="0.25"/>
  <cols>
    <col min="22" max="22" width="12.710937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18</v>
      </c>
      <c r="S1" t="s">
        <v>17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50</v>
      </c>
      <c r="B2">
        <v>50</v>
      </c>
      <c r="C2">
        <v>40</v>
      </c>
      <c r="D2">
        <v>25</v>
      </c>
      <c r="E2">
        <v>42</v>
      </c>
      <c r="F2">
        <v>720</v>
      </c>
      <c r="G2">
        <v>3.5000000000000003E-2</v>
      </c>
      <c r="H2">
        <f>50*24*365</f>
        <v>438000</v>
      </c>
      <c r="I2">
        <v>7000</v>
      </c>
      <c r="J2">
        <v>100</v>
      </c>
      <c r="K2">
        <v>30</v>
      </c>
      <c r="L2">
        <v>40</v>
      </c>
      <c r="M2">
        <v>720</v>
      </c>
      <c r="N2">
        <v>480</v>
      </c>
      <c r="O2">
        <v>240</v>
      </c>
      <c r="P2" t="b">
        <v>0</v>
      </c>
      <c r="Q2">
        <v>8</v>
      </c>
      <c r="R2">
        <v>0</v>
      </c>
      <c r="S2">
        <v>10800</v>
      </c>
      <c r="T2">
        <f>24*30*6</f>
        <v>4320</v>
      </c>
      <c r="U2">
        <f>50*365*24</f>
        <v>438000</v>
      </c>
      <c r="V2">
        <f>5*365*24</f>
        <v>43800</v>
      </c>
      <c r="W2">
        <f t="shared" ref="W2:W18" si="0">50*365*24</f>
        <v>438000</v>
      </c>
      <c r="X2" t="s">
        <v>24</v>
      </c>
    </row>
    <row r="3" spans="1:24" x14ac:dyDescent="0.25">
      <c r="A3">
        <v>50</v>
      </c>
      <c r="B3">
        <v>50</v>
      </c>
      <c r="C3">
        <v>40</v>
      </c>
      <c r="D3">
        <v>25</v>
      </c>
      <c r="E3">
        <v>42</v>
      </c>
      <c r="F3">
        <v>720</v>
      </c>
      <c r="G3">
        <v>3.5000000000000003E-2</v>
      </c>
      <c r="H3">
        <f>50*24*365</f>
        <v>438000</v>
      </c>
      <c r="I3">
        <v>7000</v>
      </c>
      <c r="J3">
        <v>100</v>
      </c>
      <c r="K3">
        <v>30</v>
      </c>
      <c r="L3">
        <v>40</v>
      </c>
      <c r="M3">
        <v>720</v>
      </c>
      <c r="N3">
        <v>480</v>
      </c>
      <c r="O3">
        <v>240</v>
      </c>
      <c r="P3" t="b">
        <v>1</v>
      </c>
      <c r="Q3">
        <v>8</v>
      </c>
      <c r="R3">
        <v>0</v>
      </c>
      <c r="S3">
        <v>10800</v>
      </c>
      <c r="T3">
        <f>24*30*6</f>
        <v>4320</v>
      </c>
      <c r="U3">
        <f>50*365*24</f>
        <v>438000</v>
      </c>
      <c r="V3">
        <f>5*365*24</f>
        <v>43800</v>
      </c>
      <c r="W3">
        <f t="shared" si="0"/>
        <v>438000</v>
      </c>
      <c r="X3" t="s">
        <v>25</v>
      </c>
    </row>
    <row r="4" spans="1:24" x14ac:dyDescent="0.25">
      <c r="A4">
        <v>50</v>
      </c>
      <c r="B4">
        <v>50</v>
      </c>
      <c r="C4">
        <v>40</v>
      </c>
      <c r="D4">
        <v>25</v>
      </c>
      <c r="E4">
        <v>42</v>
      </c>
      <c r="F4">
        <v>720</v>
      </c>
      <c r="G4">
        <v>3.5000000000000003E-2</v>
      </c>
      <c r="H4">
        <f t="shared" ref="H4:H27" si="1">50*24*365</f>
        <v>438000</v>
      </c>
      <c r="I4">
        <v>7000</v>
      </c>
      <c r="J4">
        <v>100</v>
      </c>
      <c r="K4">
        <v>30</v>
      </c>
      <c r="L4">
        <v>40</v>
      </c>
      <c r="M4">
        <v>720</v>
      </c>
      <c r="N4">
        <v>480</v>
      </c>
      <c r="O4">
        <v>240</v>
      </c>
      <c r="P4" t="b">
        <v>1</v>
      </c>
      <c r="Q4">
        <v>8</v>
      </c>
      <c r="R4">
        <v>0.5</v>
      </c>
      <c r="S4">
        <v>10800</v>
      </c>
      <c r="T4">
        <f>24*30*6</f>
        <v>4320</v>
      </c>
      <c r="U4">
        <f>25*365*24</f>
        <v>219000</v>
      </c>
      <c r="V4">
        <f t="shared" ref="V4:V27" si="2">5*365*24</f>
        <v>43800</v>
      </c>
      <c r="W4">
        <f t="shared" si="0"/>
        <v>438000</v>
      </c>
    </row>
    <row r="5" spans="1:24" x14ac:dyDescent="0.25">
      <c r="A5">
        <v>50</v>
      </c>
      <c r="B5">
        <v>50</v>
      </c>
      <c r="C5">
        <v>40</v>
      </c>
      <c r="D5">
        <v>25</v>
      </c>
      <c r="E5">
        <v>42</v>
      </c>
      <c r="F5">
        <v>720</v>
      </c>
      <c r="G5">
        <v>3.5000000000000003E-2</v>
      </c>
      <c r="H5">
        <f t="shared" si="1"/>
        <v>438000</v>
      </c>
      <c r="I5">
        <v>7000</v>
      </c>
      <c r="J5">
        <v>100</v>
      </c>
      <c r="K5">
        <v>30</v>
      </c>
      <c r="L5">
        <v>40</v>
      </c>
      <c r="M5">
        <v>720</v>
      </c>
      <c r="N5">
        <v>480</v>
      </c>
      <c r="O5">
        <v>240</v>
      </c>
      <c r="P5" t="b">
        <v>1</v>
      </c>
      <c r="Q5">
        <v>8</v>
      </c>
      <c r="R5">
        <v>0.5</v>
      </c>
      <c r="S5">
        <v>10800</v>
      </c>
      <c r="T5">
        <f>24*30*6</f>
        <v>4320</v>
      </c>
      <c r="U5">
        <f>30*365*24</f>
        <v>262800</v>
      </c>
      <c r="V5">
        <f t="shared" si="2"/>
        <v>43800</v>
      </c>
      <c r="W5">
        <f t="shared" si="0"/>
        <v>438000</v>
      </c>
    </row>
    <row r="6" spans="1:24" x14ac:dyDescent="0.25">
      <c r="A6">
        <v>50</v>
      </c>
      <c r="B6">
        <v>50</v>
      </c>
      <c r="C6">
        <v>40</v>
      </c>
      <c r="D6">
        <v>25</v>
      </c>
      <c r="E6">
        <v>42</v>
      </c>
      <c r="F6">
        <v>720</v>
      </c>
      <c r="G6">
        <v>3.5000000000000003E-2</v>
      </c>
      <c r="H6">
        <f t="shared" si="1"/>
        <v>438000</v>
      </c>
      <c r="I6">
        <v>7000</v>
      </c>
      <c r="J6">
        <v>100</v>
      </c>
      <c r="K6">
        <v>30</v>
      </c>
      <c r="L6">
        <v>40</v>
      </c>
      <c r="M6">
        <v>720</v>
      </c>
      <c r="N6">
        <v>480</v>
      </c>
      <c r="O6">
        <v>240</v>
      </c>
      <c r="P6" t="b">
        <v>1</v>
      </c>
      <c r="Q6">
        <v>8</v>
      </c>
      <c r="R6">
        <v>0.5</v>
      </c>
      <c r="S6">
        <v>10800</v>
      </c>
      <c r="T6">
        <f>24*30*6</f>
        <v>4320</v>
      </c>
      <c r="U6">
        <f>35*365*24</f>
        <v>306600</v>
      </c>
      <c r="V6">
        <f t="shared" si="2"/>
        <v>43800</v>
      </c>
      <c r="W6">
        <f t="shared" si="0"/>
        <v>438000</v>
      </c>
    </row>
    <row r="7" spans="1:24" x14ac:dyDescent="0.25">
      <c r="A7">
        <v>50</v>
      </c>
      <c r="B7">
        <v>50</v>
      </c>
      <c r="C7">
        <v>40</v>
      </c>
      <c r="D7">
        <v>25</v>
      </c>
      <c r="E7">
        <v>42</v>
      </c>
      <c r="F7">
        <v>720</v>
      </c>
      <c r="G7">
        <v>3.5000000000000003E-2</v>
      </c>
      <c r="H7">
        <f t="shared" si="1"/>
        <v>438000</v>
      </c>
      <c r="I7">
        <v>7000</v>
      </c>
      <c r="J7">
        <v>100</v>
      </c>
      <c r="K7">
        <v>30</v>
      </c>
      <c r="L7">
        <v>40</v>
      </c>
      <c r="M7">
        <v>720</v>
      </c>
      <c r="N7">
        <v>480</v>
      </c>
      <c r="O7">
        <v>240</v>
      </c>
      <c r="P7" t="b">
        <v>1</v>
      </c>
      <c r="Q7">
        <v>8</v>
      </c>
      <c r="R7">
        <v>0.5</v>
      </c>
      <c r="S7">
        <v>14400</v>
      </c>
      <c r="T7">
        <f>24*30*9</f>
        <v>6480</v>
      </c>
      <c r="U7">
        <f>25*365*24</f>
        <v>219000</v>
      </c>
      <c r="V7">
        <f t="shared" si="2"/>
        <v>43800</v>
      </c>
      <c r="W7">
        <f t="shared" si="0"/>
        <v>438000</v>
      </c>
    </row>
    <row r="8" spans="1:24" x14ac:dyDescent="0.25">
      <c r="A8">
        <v>50</v>
      </c>
      <c r="B8">
        <v>50</v>
      </c>
      <c r="C8">
        <v>40</v>
      </c>
      <c r="D8">
        <v>25</v>
      </c>
      <c r="E8">
        <v>42</v>
      </c>
      <c r="F8">
        <v>720</v>
      </c>
      <c r="G8">
        <v>3.5000000000000003E-2</v>
      </c>
      <c r="H8">
        <f t="shared" si="1"/>
        <v>438000</v>
      </c>
      <c r="I8">
        <v>7000</v>
      </c>
      <c r="J8">
        <v>100</v>
      </c>
      <c r="K8">
        <v>30</v>
      </c>
      <c r="L8">
        <v>40</v>
      </c>
      <c r="M8">
        <v>720</v>
      </c>
      <c r="N8">
        <v>480</v>
      </c>
      <c r="O8">
        <v>240</v>
      </c>
      <c r="P8" t="b">
        <v>1</v>
      </c>
      <c r="Q8">
        <v>8</v>
      </c>
      <c r="R8">
        <v>0.5</v>
      </c>
      <c r="S8">
        <v>14400</v>
      </c>
      <c r="T8">
        <f t="shared" ref="T8:T9" si="3">24*30*9</f>
        <v>6480</v>
      </c>
      <c r="U8">
        <f>30*365*24</f>
        <v>262800</v>
      </c>
      <c r="V8">
        <f t="shared" si="2"/>
        <v>43800</v>
      </c>
      <c r="W8">
        <f t="shared" si="0"/>
        <v>438000</v>
      </c>
    </row>
    <row r="9" spans="1:24" x14ac:dyDescent="0.25">
      <c r="A9">
        <v>50</v>
      </c>
      <c r="B9">
        <v>50</v>
      </c>
      <c r="C9">
        <v>40</v>
      </c>
      <c r="D9">
        <v>25</v>
      </c>
      <c r="E9">
        <v>42</v>
      </c>
      <c r="F9">
        <v>720</v>
      </c>
      <c r="G9">
        <v>3.5000000000000003E-2</v>
      </c>
      <c r="H9">
        <f t="shared" si="1"/>
        <v>438000</v>
      </c>
      <c r="I9">
        <v>7000</v>
      </c>
      <c r="J9">
        <v>100</v>
      </c>
      <c r="K9">
        <v>30</v>
      </c>
      <c r="L9">
        <v>40</v>
      </c>
      <c r="M9">
        <v>720</v>
      </c>
      <c r="N9">
        <v>480</v>
      </c>
      <c r="O9">
        <v>240</v>
      </c>
      <c r="P9" t="b">
        <v>1</v>
      </c>
      <c r="Q9">
        <v>8</v>
      </c>
      <c r="R9">
        <v>0.5</v>
      </c>
      <c r="S9">
        <v>14400</v>
      </c>
      <c r="T9">
        <f t="shared" si="3"/>
        <v>6480</v>
      </c>
      <c r="U9">
        <f>35*365*24</f>
        <v>306600</v>
      </c>
      <c r="V9">
        <f t="shared" si="2"/>
        <v>43800</v>
      </c>
      <c r="W9">
        <f t="shared" si="0"/>
        <v>438000</v>
      </c>
    </row>
    <row r="10" spans="1:24" x14ac:dyDescent="0.25">
      <c r="A10">
        <v>50</v>
      </c>
      <c r="B10">
        <v>50</v>
      </c>
      <c r="C10">
        <v>40</v>
      </c>
      <c r="D10">
        <v>25</v>
      </c>
      <c r="E10">
        <v>42</v>
      </c>
      <c r="F10">
        <v>720</v>
      </c>
      <c r="G10">
        <v>3.5000000000000003E-2</v>
      </c>
      <c r="H10">
        <f t="shared" si="1"/>
        <v>438000</v>
      </c>
      <c r="I10">
        <v>7000</v>
      </c>
      <c r="J10">
        <v>100</v>
      </c>
      <c r="K10">
        <v>30</v>
      </c>
      <c r="L10">
        <v>40</v>
      </c>
      <c r="M10">
        <v>720</v>
      </c>
      <c r="N10">
        <v>480</v>
      </c>
      <c r="O10">
        <v>240</v>
      </c>
      <c r="P10" t="b">
        <v>1</v>
      </c>
      <c r="Q10">
        <v>8</v>
      </c>
      <c r="R10">
        <v>0.75</v>
      </c>
      <c r="S10">
        <v>10800</v>
      </c>
      <c r="T10">
        <f>24*30*6</f>
        <v>4320</v>
      </c>
      <c r="U10">
        <f>25*365*24</f>
        <v>219000</v>
      </c>
      <c r="V10">
        <f t="shared" si="2"/>
        <v>43800</v>
      </c>
      <c r="W10">
        <f t="shared" si="0"/>
        <v>438000</v>
      </c>
    </row>
    <row r="11" spans="1:24" x14ac:dyDescent="0.25">
      <c r="A11">
        <v>50</v>
      </c>
      <c r="B11">
        <v>50</v>
      </c>
      <c r="C11">
        <v>40</v>
      </c>
      <c r="D11">
        <v>25</v>
      </c>
      <c r="E11">
        <v>42</v>
      </c>
      <c r="F11">
        <v>720</v>
      </c>
      <c r="G11">
        <v>3.5000000000000003E-2</v>
      </c>
      <c r="H11">
        <f t="shared" si="1"/>
        <v>438000</v>
      </c>
      <c r="I11">
        <v>7000</v>
      </c>
      <c r="J11">
        <v>100</v>
      </c>
      <c r="K11">
        <v>30</v>
      </c>
      <c r="L11">
        <v>40</v>
      </c>
      <c r="M11">
        <v>720</v>
      </c>
      <c r="N11">
        <v>480</v>
      </c>
      <c r="O11">
        <v>240</v>
      </c>
      <c r="P11" t="b">
        <v>1</v>
      </c>
      <c r="Q11">
        <v>8</v>
      </c>
      <c r="R11">
        <v>0.75</v>
      </c>
      <c r="S11">
        <v>10800</v>
      </c>
      <c r="T11">
        <f>24*30*6</f>
        <v>4320</v>
      </c>
      <c r="U11">
        <f>30*365*24</f>
        <v>262800</v>
      </c>
      <c r="V11">
        <f t="shared" si="2"/>
        <v>43800</v>
      </c>
      <c r="W11">
        <f t="shared" si="0"/>
        <v>438000</v>
      </c>
    </row>
    <row r="12" spans="1:24" x14ac:dyDescent="0.25">
      <c r="A12">
        <v>50</v>
      </c>
      <c r="B12">
        <v>50</v>
      </c>
      <c r="C12">
        <v>40</v>
      </c>
      <c r="D12">
        <v>25</v>
      </c>
      <c r="E12">
        <v>42</v>
      </c>
      <c r="F12">
        <v>720</v>
      </c>
      <c r="G12">
        <v>3.5000000000000003E-2</v>
      </c>
      <c r="H12">
        <f t="shared" si="1"/>
        <v>438000</v>
      </c>
      <c r="I12">
        <v>7000</v>
      </c>
      <c r="J12">
        <v>100</v>
      </c>
      <c r="K12">
        <v>30</v>
      </c>
      <c r="L12">
        <v>40</v>
      </c>
      <c r="M12">
        <v>720</v>
      </c>
      <c r="N12">
        <v>480</v>
      </c>
      <c r="O12">
        <v>240</v>
      </c>
      <c r="P12" t="b">
        <v>1</v>
      </c>
      <c r="Q12">
        <v>8</v>
      </c>
      <c r="R12">
        <v>0.75</v>
      </c>
      <c r="S12">
        <v>10800</v>
      </c>
      <c r="T12">
        <f>24*30*6</f>
        <v>4320</v>
      </c>
      <c r="U12">
        <f>35*365*24</f>
        <v>306600</v>
      </c>
      <c r="V12">
        <f t="shared" si="2"/>
        <v>43800</v>
      </c>
      <c r="W12">
        <f t="shared" si="0"/>
        <v>438000</v>
      </c>
    </row>
    <row r="13" spans="1:24" x14ac:dyDescent="0.25">
      <c r="A13">
        <v>50</v>
      </c>
      <c r="B13">
        <v>50</v>
      </c>
      <c r="C13">
        <v>40</v>
      </c>
      <c r="D13">
        <v>25</v>
      </c>
      <c r="E13">
        <v>42</v>
      </c>
      <c r="F13">
        <v>720</v>
      </c>
      <c r="G13">
        <v>3.5000000000000003E-2</v>
      </c>
      <c r="H13">
        <f t="shared" si="1"/>
        <v>438000</v>
      </c>
      <c r="I13">
        <v>7000</v>
      </c>
      <c r="J13">
        <v>100</v>
      </c>
      <c r="K13">
        <v>30</v>
      </c>
      <c r="L13">
        <v>40</v>
      </c>
      <c r="M13">
        <v>720</v>
      </c>
      <c r="N13">
        <v>480</v>
      </c>
      <c r="O13">
        <v>240</v>
      </c>
      <c r="P13" t="b">
        <v>1</v>
      </c>
      <c r="Q13">
        <v>8</v>
      </c>
      <c r="R13">
        <v>0.75</v>
      </c>
      <c r="S13">
        <v>14400</v>
      </c>
      <c r="T13">
        <f>24*30*9</f>
        <v>6480</v>
      </c>
      <c r="U13">
        <f>25*365*24</f>
        <v>219000</v>
      </c>
      <c r="V13">
        <f t="shared" si="2"/>
        <v>43800</v>
      </c>
      <c r="W13">
        <f t="shared" si="0"/>
        <v>438000</v>
      </c>
    </row>
    <row r="14" spans="1:24" x14ac:dyDescent="0.25">
      <c r="A14">
        <v>50</v>
      </c>
      <c r="B14">
        <v>50</v>
      </c>
      <c r="C14">
        <v>40</v>
      </c>
      <c r="D14">
        <v>25</v>
      </c>
      <c r="E14">
        <v>42</v>
      </c>
      <c r="F14">
        <v>720</v>
      </c>
      <c r="G14">
        <v>3.5000000000000003E-2</v>
      </c>
      <c r="H14">
        <f t="shared" si="1"/>
        <v>438000</v>
      </c>
      <c r="I14">
        <v>7000</v>
      </c>
      <c r="J14">
        <v>100</v>
      </c>
      <c r="K14">
        <v>30</v>
      </c>
      <c r="L14">
        <v>40</v>
      </c>
      <c r="M14">
        <v>720</v>
      </c>
      <c r="N14">
        <v>480</v>
      </c>
      <c r="O14">
        <v>240</v>
      </c>
      <c r="P14" t="b">
        <v>1</v>
      </c>
      <c r="Q14">
        <v>8</v>
      </c>
      <c r="R14">
        <v>0.75</v>
      </c>
      <c r="S14">
        <v>14400</v>
      </c>
      <c r="T14">
        <f t="shared" ref="T14:T15" si="4">24*30*9</f>
        <v>6480</v>
      </c>
      <c r="U14">
        <f>30*365*24</f>
        <v>262800</v>
      </c>
      <c r="V14">
        <f t="shared" si="2"/>
        <v>43800</v>
      </c>
      <c r="W14">
        <f t="shared" si="0"/>
        <v>438000</v>
      </c>
    </row>
    <row r="15" spans="1:24" x14ac:dyDescent="0.25">
      <c r="A15">
        <v>50</v>
      </c>
      <c r="B15">
        <v>50</v>
      </c>
      <c r="C15">
        <v>40</v>
      </c>
      <c r="D15">
        <v>25</v>
      </c>
      <c r="E15">
        <v>42</v>
      </c>
      <c r="F15">
        <v>720</v>
      </c>
      <c r="G15">
        <v>3.5000000000000003E-2</v>
      </c>
      <c r="H15">
        <f t="shared" si="1"/>
        <v>438000</v>
      </c>
      <c r="I15">
        <v>7000</v>
      </c>
      <c r="J15">
        <v>100</v>
      </c>
      <c r="K15">
        <v>30</v>
      </c>
      <c r="L15">
        <v>40</v>
      </c>
      <c r="M15">
        <v>720</v>
      </c>
      <c r="N15">
        <v>480</v>
      </c>
      <c r="O15">
        <v>240</v>
      </c>
      <c r="P15" t="b">
        <v>1</v>
      </c>
      <c r="Q15">
        <v>8</v>
      </c>
      <c r="R15">
        <v>0.75</v>
      </c>
      <c r="S15">
        <v>14400</v>
      </c>
      <c r="T15">
        <f t="shared" si="4"/>
        <v>6480</v>
      </c>
      <c r="U15">
        <f>35*365*24</f>
        <v>306600</v>
      </c>
      <c r="V15">
        <f t="shared" si="2"/>
        <v>43800</v>
      </c>
      <c r="W15">
        <f t="shared" si="0"/>
        <v>438000</v>
      </c>
    </row>
    <row r="16" spans="1:24" x14ac:dyDescent="0.25">
      <c r="A16">
        <v>50</v>
      </c>
      <c r="B16">
        <v>50</v>
      </c>
      <c r="C16">
        <v>40</v>
      </c>
      <c r="D16">
        <v>25</v>
      </c>
      <c r="E16">
        <v>42</v>
      </c>
      <c r="F16">
        <v>720</v>
      </c>
      <c r="G16">
        <v>3.5000000000000003E-2</v>
      </c>
      <c r="H16">
        <f t="shared" si="1"/>
        <v>438000</v>
      </c>
      <c r="I16">
        <v>7000</v>
      </c>
      <c r="J16">
        <v>100</v>
      </c>
      <c r="K16">
        <v>30</v>
      </c>
      <c r="L16">
        <v>40</v>
      </c>
      <c r="M16">
        <v>720</v>
      </c>
      <c r="N16">
        <v>480</v>
      </c>
      <c r="O16">
        <v>240</v>
      </c>
      <c r="P16" t="b">
        <v>1</v>
      </c>
      <c r="Q16">
        <v>8</v>
      </c>
      <c r="R16">
        <v>0.5</v>
      </c>
      <c r="S16">
        <v>10800</v>
      </c>
      <c r="T16">
        <f>24*30*6</f>
        <v>4320</v>
      </c>
      <c r="U16">
        <f>25*365*24</f>
        <v>219000</v>
      </c>
      <c r="V16">
        <f t="shared" si="2"/>
        <v>43800</v>
      </c>
      <c r="W16">
        <f t="shared" ref="W16:W27" si="5">24*365*12</f>
        <v>105120</v>
      </c>
    </row>
    <row r="17" spans="1:23" x14ac:dyDescent="0.25">
      <c r="A17">
        <v>50</v>
      </c>
      <c r="B17">
        <v>50</v>
      </c>
      <c r="C17">
        <v>40</v>
      </c>
      <c r="D17">
        <v>25</v>
      </c>
      <c r="E17">
        <v>42</v>
      </c>
      <c r="F17">
        <v>720</v>
      </c>
      <c r="G17">
        <v>3.5000000000000003E-2</v>
      </c>
      <c r="H17">
        <f t="shared" si="1"/>
        <v>438000</v>
      </c>
      <c r="I17">
        <v>7000</v>
      </c>
      <c r="J17">
        <v>100</v>
      </c>
      <c r="K17">
        <v>30</v>
      </c>
      <c r="L17">
        <v>40</v>
      </c>
      <c r="M17">
        <v>720</v>
      </c>
      <c r="N17">
        <v>480</v>
      </c>
      <c r="O17">
        <v>240</v>
      </c>
      <c r="P17" t="b">
        <v>1</v>
      </c>
      <c r="Q17">
        <v>8</v>
      </c>
      <c r="R17">
        <v>0.5</v>
      </c>
      <c r="S17">
        <v>10800</v>
      </c>
      <c r="T17">
        <f>24*30*6</f>
        <v>4320</v>
      </c>
      <c r="U17">
        <f>30*365*24</f>
        <v>262800</v>
      </c>
      <c r="V17">
        <f t="shared" si="2"/>
        <v>43800</v>
      </c>
      <c r="W17">
        <f t="shared" si="5"/>
        <v>105120</v>
      </c>
    </row>
    <row r="18" spans="1:23" x14ac:dyDescent="0.25">
      <c r="A18">
        <v>50</v>
      </c>
      <c r="B18">
        <v>50</v>
      </c>
      <c r="C18">
        <v>40</v>
      </c>
      <c r="D18">
        <v>25</v>
      </c>
      <c r="E18">
        <v>42</v>
      </c>
      <c r="F18">
        <v>720</v>
      </c>
      <c r="G18">
        <v>3.5000000000000003E-2</v>
      </c>
      <c r="H18">
        <f t="shared" si="1"/>
        <v>438000</v>
      </c>
      <c r="I18">
        <v>7000</v>
      </c>
      <c r="J18">
        <v>100</v>
      </c>
      <c r="K18">
        <v>30</v>
      </c>
      <c r="L18">
        <v>40</v>
      </c>
      <c r="M18">
        <v>720</v>
      </c>
      <c r="N18">
        <v>480</v>
      </c>
      <c r="O18">
        <v>240</v>
      </c>
      <c r="P18" t="b">
        <v>1</v>
      </c>
      <c r="Q18">
        <v>8</v>
      </c>
      <c r="R18">
        <v>0.5</v>
      </c>
      <c r="S18">
        <v>10800</v>
      </c>
      <c r="T18">
        <f>24*30*6</f>
        <v>4320</v>
      </c>
      <c r="U18">
        <f>35*365*24</f>
        <v>306600</v>
      </c>
      <c r="V18">
        <f t="shared" si="2"/>
        <v>43800</v>
      </c>
      <c r="W18">
        <f t="shared" si="5"/>
        <v>105120</v>
      </c>
    </row>
    <row r="19" spans="1:23" x14ac:dyDescent="0.25">
      <c r="A19">
        <v>50</v>
      </c>
      <c r="B19">
        <v>50</v>
      </c>
      <c r="C19">
        <v>40</v>
      </c>
      <c r="D19">
        <v>25</v>
      </c>
      <c r="E19">
        <v>42</v>
      </c>
      <c r="F19">
        <v>720</v>
      </c>
      <c r="G19">
        <v>3.5000000000000003E-2</v>
      </c>
      <c r="H19">
        <f t="shared" si="1"/>
        <v>438000</v>
      </c>
      <c r="I19">
        <v>7000</v>
      </c>
      <c r="J19">
        <v>100</v>
      </c>
      <c r="K19">
        <v>30</v>
      </c>
      <c r="L19">
        <v>40</v>
      </c>
      <c r="M19">
        <v>720</v>
      </c>
      <c r="N19">
        <v>480</v>
      </c>
      <c r="O19">
        <v>240</v>
      </c>
      <c r="P19" t="b">
        <v>1</v>
      </c>
      <c r="Q19">
        <v>8</v>
      </c>
      <c r="R19">
        <v>0.5</v>
      </c>
      <c r="S19">
        <v>14400</v>
      </c>
      <c r="T19">
        <f>24*30*9</f>
        <v>6480</v>
      </c>
      <c r="U19">
        <f>25*365*24</f>
        <v>219000</v>
      </c>
      <c r="V19">
        <f t="shared" si="2"/>
        <v>43800</v>
      </c>
      <c r="W19">
        <f t="shared" si="5"/>
        <v>105120</v>
      </c>
    </row>
    <row r="20" spans="1:23" x14ac:dyDescent="0.25">
      <c r="A20">
        <v>50</v>
      </c>
      <c r="B20">
        <v>50</v>
      </c>
      <c r="C20">
        <v>40</v>
      </c>
      <c r="D20">
        <v>25</v>
      </c>
      <c r="E20">
        <v>42</v>
      </c>
      <c r="F20">
        <v>720</v>
      </c>
      <c r="G20">
        <v>3.5000000000000003E-2</v>
      </c>
      <c r="H20">
        <f t="shared" si="1"/>
        <v>438000</v>
      </c>
      <c r="I20">
        <v>7000</v>
      </c>
      <c r="J20">
        <v>100</v>
      </c>
      <c r="K20">
        <v>30</v>
      </c>
      <c r="L20">
        <v>40</v>
      </c>
      <c r="M20">
        <v>720</v>
      </c>
      <c r="N20">
        <v>480</v>
      </c>
      <c r="O20">
        <v>240</v>
      </c>
      <c r="P20" t="b">
        <v>1</v>
      </c>
      <c r="Q20">
        <v>8</v>
      </c>
      <c r="R20">
        <v>0.5</v>
      </c>
      <c r="S20">
        <v>14400</v>
      </c>
      <c r="T20">
        <f t="shared" ref="T20:T21" si="6">24*30*9</f>
        <v>6480</v>
      </c>
      <c r="U20">
        <f>30*365*24</f>
        <v>262800</v>
      </c>
      <c r="V20">
        <f t="shared" si="2"/>
        <v>43800</v>
      </c>
      <c r="W20">
        <f t="shared" si="5"/>
        <v>105120</v>
      </c>
    </row>
    <row r="21" spans="1:23" x14ac:dyDescent="0.25">
      <c r="A21">
        <v>50</v>
      </c>
      <c r="B21">
        <v>50</v>
      </c>
      <c r="C21">
        <v>40</v>
      </c>
      <c r="D21">
        <v>25</v>
      </c>
      <c r="E21">
        <v>42</v>
      </c>
      <c r="F21">
        <v>720</v>
      </c>
      <c r="G21">
        <v>3.5000000000000003E-2</v>
      </c>
      <c r="H21">
        <f t="shared" si="1"/>
        <v>438000</v>
      </c>
      <c r="I21">
        <v>7000</v>
      </c>
      <c r="J21">
        <v>100</v>
      </c>
      <c r="K21">
        <v>30</v>
      </c>
      <c r="L21">
        <v>40</v>
      </c>
      <c r="M21">
        <v>720</v>
      </c>
      <c r="N21">
        <v>480</v>
      </c>
      <c r="O21">
        <v>240</v>
      </c>
      <c r="P21" t="b">
        <v>1</v>
      </c>
      <c r="Q21">
        <v>8</v>
      </c>
      <c r="R21">
        <v>0.5</v>
      </c>
      <c r="S21">
        <v>14400</v>
      </c>
      <c r="T21">
        <f t="shared" si="6"/>
        <v>6480</v>
      </c>
      <c r="U21">
        <f>35*365*24</f>
        <v>306600</v>
      </c>
      <c r="V21">
        <f t="shared" si="2"/>
        <v>43800</v>
      </c>
      <c r="W21">
        <f t="shared" si="5"/>
        <v>105120</v>
      </c>
    </row>
    <row r="22" spans="1:23" x14ac:dyDescent="0.25">
      <c r="A22">
        <v>50</v>
      </c>
      <c r="B22">
        <v>50</v>
      </c>
      <c r="C22">
        <v>40</v>
      </c>
      <c r="D22">
        <v>25</v>
      </c>
      <c r="E22">
        <v>42</v>
      </c>
      <c r="F22">
        <v>720</v>
      </c>
      <c r="G22">
        <v>3.5000000000000003E-2</v>
      </c>
      <c r="H22">
        <f t="shared" si="1"/>
        <v>438000</v>
      </c>
      <c r="I22">
        <v>7000</v>
      </c>
      <c r="J22">
        <v>100</v>
      </c>
      <c r="K22">
        <v>30</v>
      </c>
      <c r="L22">
        <v>40</v>
      </c>
      <c r="M22">
        <v>720</v>
      </c>
      <c r="N22">
        <v>480</v>
      </c>
      <c r="O22">
        <v>240</v>
      </c>
      <c r="P22" t="b">
        <v>1</v>
      </c>
      <c r="Q22">
        <v>8</v>
      </c>
      <c r="R22">
        <v>0.75</v>
      </c>
      <c r="S22">
        <v>10800</v>
      </c>
      <c r="T22">
        <f>24*30*6</f>
        <v>4320</v>
      </c>
      <c r="U22">
        <f>25*365*24</f>
        <v>219000</v>
      </c>
      <c r="V22">
        <f t="shared" si="2"/>
        <v>43800</v>
      </c>
      <c r="W22">
        <f t="shared" si="5"/>
        <v>105120</v>
      </c>
    </row>
    <row r="23" spans="1:23" x14ac:dyDescent="0.25">
      <c r="A23">
        <v>50</v>
      </c>
      <c r="B23">
        <v>50</v>
      </c>
      <c r="C23">
        <v>40</v>
      </c>
      <c r="D23">
        <v>25</v>
      </c>
      <c r="E23">
        <v>42</v>
      </c>
      <c r="F23">
        <v>720</v>
      </c>
      <c r="G23">
        <v>3.5000000000000003E-2</v>
      </c>
      <c r="H23">
        <f t="shared" si="1"/>
        <v>438000</v>
      </c>
      <c r="I23">
        <v>7000</v>
      </c>
      <c r="J23">
        <v>100</v>
      </c>
      <c r="K23">
        <v>30</v>
      </c>
      <c r="L23">
        <v>40</v>
      </c>
      <c r="M23">
        <v>720</v>
      </c>
      <c r="N23">
        <v>480</v>
      </c>
      <c r="O23">
        <v>240</v>
      </c>
      <c r="P23" t="b">
        <v>1</v>
      </c>
      <c r="Q23">
        <v>8</v>
      </c>
      <c r="R23">
        <v>0.75</v>
      </c>
      <c r="S23">
        <v>10800</v>
      </c>
      <c r="T23">
        <f>24*30*6</f>
        <v>4320</v>
      </c>
      <c r="U23">
        <f>30*365*24</f>
        <v>262800</v>
      </c>
      <c r="V23">
        <f t="shared" si="2"/>
        <v>43800</v>
      </c>
      <c r="W23">
        <f t="shared" si="5"/>
        <v>105120</v>
      </c>
    </row>
    <row r="24" spans="1:23" x14ac:dyDescent="0.25">
      <c r="A24">
        <v>50</v>
      </c>
      <c r="B24">
        <v>50</v>
      </c>
      <c r="C24">
        <v>40</v>
      </c>
      <c r="D24">
        <v>25</v>
      </c>
      <c r="E24">
        <v>42</v>
      </c>
      <c r="F24">
        <v>720</v>
      </c>
      <c r="G24">
        <v>3.5000000000000003E-2</v>
      </c>
      <c r="H24">
        <f t="shared" si="1"/>
        <v>438000</v>
      </c>
      <c r="I24">
        <v>7000</v>
      </c>
      <c r="J24">
        <v>100</v>
      </c>
      <c r="K24">
        <v>30</v>
      </c>
      <c r="L24">
        <v>40</v>
      </c>
      <c r="M24">
        <v>720</v>
      </c>
      <c r="N24">
        <v>480</v>
      </c>
      <c r="O24">
        <v>240</v>
      </c>
      <c r="P24" t="b">
        <v>1</v>
      </c>
      <c r="Q24">
        <v>8</v>
      </c>
      <c r="R24">
        <v>0.75</v>
      </c>
      <c r="S24">
        <v>10800</v>
      </c>
      <c r="T24">
        <f>24*30*6</f>
        <v>4320</v>
      </c>
      <c r="U24">
        <f>35*365*24</f>
        <v>306600</v>
      </c>
      <c r="V24">
        <f t="shared" si="2"/>
        <v>43800</v>
      </c>
      <c r="W24">
        <f t="shared" si="5"/>
        <v>105120</v>
      </c>
    </row>
    <row r="25" spans="1:23" x14ac:dyDescent="0.25">
      <c r="A25">
        <v>50</v>
      </c>
      <c r="B25">
        <v>50</v>
      </c>
      <c r="C25">
        <v>40</v>
      </c>
      <c r="D25">
        <v>25</v>
      </c>
      <c r="E25">
        <v>42</v>
      </c>
      <c r="F25">
        <v>720</v>
      </c>
      <c r="G25">
        <v>3.5000000000000003E-2</v>
      </c>
      <c r="H25">
        <f t="shared" si="1"/>
        <v>438000</v>
      </c>
      <c r="I25">
        <v>7000</v>
      </c>
      <c r="J25">
        <v>100</v>
      </c>
      <c r="K25">
        <v>30</v>
      </c>
      <c r="L25">
        <v>40</v>
      </c>
      <c r="M25">
        <v>720</v>
      </c>
      <c r="N25">
        <v>480</v>
      </c>
      <c r="O25">
        <v>240</v>
      </c>
      <c r="P25" t="b">
        <v>1</v>
      </c>
      <c r="Q25">
        <v>8</v>
      </c>
      <c r="R25">
        <v>0.75</v>
      </c>
      <c r="S25">
        <v>14400</v>
      </c>
      <c r="T25">
        <f>24*30*9</f>
        <v>6480</v>
      </c>
      <c r="U25">
        <f>25*365*24</f>
        <v>219000</v>
      </c>
      <c r="V25">
        <f t="shared" si="2"/>
        <v>43800</v>
      </c>
      <c r="W25">
        <f t="shared" si="5"/>
        <v>105120</v>
      </c>
    </row>
    <row r="26" spans="1:23" x14ac:dyDescent="0.25">
      <c r="A26">
        <v>50</v>
      </c>
      <c r="B26">
        <v>50</v>
      </c>
      <c r="C26">
        <v>40</v>
      </c>
      <c r="D26">
        <v>25</v>
      </c>
      <c r="E26">
        <v>42</v>
      </c>
      <c r="F26">
        <v>720</v>
      </c>
      <c r="G26">
        <v>3.5000000000000003E-2</v>
      </c>
      <c r="H26">
        <f t="shared" si="1"/>
        <v>438000</v>
      </c>
      <c r="I26">
        <v>7000</v>
      </c>
      <c r="J26">
        <v>100</v>
      </c>
      <c r="K26">
        <v>30</v>
      </c>
      <c r="L26">
        <v>40</v>
      </c>
      <c r="M26">
        <v>720</v>
      </c>
      <c r="N26">
        <v>480</v>
      </c>
      <c r="O26">
        <v>240</v>
      </c>
      <c r="P26" t="b">
        <v>1</v>
      </c>
      <c r="Q26">
        <v>8</v>
      </c>
      <c r="R26">
        <v>0.75</v>
      </c>
      <c r="S26">
        <v>14400</v>
      </c>
      <c r="T26">
        <f t="shared" ref="T26:T27" si="7">24*30*9</f>
        <v>6480</v>
      </c>
      <c r="U26">
        <f>30*365*24</f>
        <v>262800</v>
      </c>
      <c r="V26">
        <f t="shared" si="2"/>
        <v>43800</v>
      </c>
      <c r="W26">
        <f t="shared" si="5"/>
        <v>105120</v>
      </c>
    </row>
    <row r="27" spans="1:23" x14ac:dyDescent="0.25">
      <c r="A27">
        <v>50</v>
      </c>
      <c r="B27">
        <v>50</v>
      </c>
      <c r="C27">
        <v>40</v>
      </c>
      <c r="D27">
        <v>25</v>
      </c>
      <c r="E27">
        <v>42</v>
      </c>
      <c r="F27">
        <v>720</v>
      </c>
      <c r="G27">
        <v>3.5000000000000003E-2</v>
      </c>
      <c r="H27">
        <f t="shared" si="1"/>
        <v>438000</v>
      </c>
      <c r="I27">
        <v>7000</v>
      </c>
      <c r="J27">
        <v>100</v>
      </c>
      <c r="K27">
        <v>30</v>
      </c>
      <c r="L27">
        <v>40</v>
      </c>
      <c r="M27">
        <v>720</v>
      </c>
      <c r="N27">
        <v>480</v>
      </c>
      <c r="O27">
        <v>240</v>
      </c>
      <c r="P27" t="b">
        <v>1</v>
      </c>
      <c r="Q27">
        <v>8</v>
      </c>
      <c r="R27">
        <v>0.75</v>
      </c>
      <c r="S27">
        <v>14400</v>
      </c>
      <c r="T27">
        <f t="shared" si="7"/>
        <v>6480</v>
      </c>
      <c r="U27">
        <f>35*365*24</f>
        <v>306600</v>
      </c>
      <c r="V27">
        <f t="shared" si="2"/>
        <v>43800</v>
      </c>
      <c r="W27">
        <f t="shared" si="5"/>
        <v>105120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Johns Hopkins University - Applied Physics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Emanuel, Roy N., II</dc:creator>
  <cp:lastModifiedBy>Roy Emanuel</cp:lastModifiedBy>
  <dcterms:created xsi:type="dcterms:W3CDTF">2018-06-22T13:27:54Z</dcterms:created>
  <dcterms:modified xsi:type="dcterms:W3CDTF">2018-07-01T22:34:40Z</dcterms:modified>
</cp:coreProperties>
</file>