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https://d.docs.live.net/8a35891ba506d4b9/PhD Work/Dissertation/Programming/Metrics/"/>
    </mc:Choice>
  </mc:AlternateContent>
  <xr:revisionPtr revIDLastSave="246" documentId="11_525EA6C75FBDEF2E32167C2D13DA69F02BD21A3E" xr6:coauthVersionLast="34" xr6:coauthVersionMax="34" xr10:uidLastSave="{5C8BED0A-83DF-4AC5-8B44-3B3AD5F1B57A}"/>
  <bookViews>
    <workbookView xWindow="0" yWindow="0" windowWidth="7470" windowHeight="11235" xr2:uid="{00000000-000D-0000-FFFF-FFFF00000000}"/>
  </bookViews>
  <sheets>
    <sheet name="Sheet1" sheetId="1" r:id="rId1"/>
  </sheets>
  <definedNames>
    <definedName name="_xlnm._FilterDatabase" localSheetId="0" hidden="1">Sheet1!$U$1:$U$16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4" i="1" l="1"/>
  <c r="V4" i="1"/>
  <c r="U4" i="1"/>
  <c r="T4" i="1"/>
  <c r="H4" i="1"/>
  <c r="T3" i="1"/>
  <c r="W12" i="1"/>
  <c r="V12" i="1"/>
  <c r="U12" i="1"/>
  <c r="T12" i="1"/>
  <c r="H12" i="1"/>
  <c r="W11" i="1"/>
  <c r="V11" i="1"/>
  <c r="U11" i="1"/>
  <c r="T11" i="1"/>
  <c r="H11" i="1"/>
  <c r="W10" i="1"/>
  <c r="V10" i="1"/>
  <c r="U10" i="1"/>
  <c r="T10" i="1"/>
  <c r="H10" i="1"/>
  <c r="W9" i="1"/>
  <c r="V9" i="1"/>
  <c r="U9" i="1"/>
  <c r="T9" i="1"/>
  <c r="H9" i="1"/>
  <c r="W8" i="1"/>
  <c r="V8" i="1"/>
  <c r="U8" i="1"/>
  <c r="T8" i="1"/>
  <c r="H8" i="1"/>
  <c r="W7" i="1"/>
  <c r="V7" i="1"/>
  <c r="U7" i="1"/>
  <c r="T7" i="1"/>
  <c r="H7" i="1"/>
  <c r="W6" i="1"/>
  <c r="V6" i="1"/>
  <c r="U6" i="1"/>
  <c r="T6" i="1"/>
  <c r="H6" i="1"/>
  <c r="W5" i="1"/>
  <c r="V5" i="1"/>
  <c r="U5" i="1"/>
  <c r="T5" i="1"/>
  <c r="H5" i="1"/>
  <c r="W3" i="1"/>
  <c r="V3" i="1"/>
  <c r="U3" i="1"/>
  <c r="H3" i="1"/>
  <c r="W2" i="1"/>
  <c r="V2" i="1"/>
  <c r="U2" i="1"/>
  <c r="T2" i="1"/>
  <c r="H2" i="1"/>
</calcChain>
</file>

<file path=xl/sharedStrings.xml><?xml version="1.0" encoding="utf-8"?>
<sst xmlns="http://schemas.openxmlformats.org/spreadsheetml/2006/main" count="27" uniqueCount="26">
  <si>
    <t>NUM_AIRCRAFT</t>
  </si>
  <si>
    <t>NUM_STUDENT</t>
  </si>
  <si>
    <t>NUM_INSTRUCTOR</t>
  </si>
  <si>
    <t>s_o_c</t>
  </si>
  <si>
    <t>rl</t>
  </si>
  <si>
    <t>ip</t>
  </si>
  <si>
    <t>attrit</t>
  </si>
  <si>
    <t>time_line</t>
  </si>
  <si>
    <t>sleplimit</t>
  </si>
  <si>
    <t>et_af</t>
  </si>
  <si>
    <t>et_av</t>
  </si>
  <si>
    <t>et_puls</t>
  </si>
  <si>
    <t>rt_af</t>
  </si>
  <si>
    <t>rt_av</t>
  </si>
  <si>
    <t>rt_puls</t>
  </si>
  <si>
    <t>SLEP_or_not</t>
  </si>
  <si>
    <t>SLEPspots</t>
  </si>
  <si>
    <t>addHours</t>
  </si>
  <si>
    <t>Stagger</t>
  </si>
  <si>
    <t>TTR</t>
  </si>
  <si>
    <t>sunDownDate</t>
  </si>
  <si>
    <t>sunDownLength</t>
  </si>
  <si>
    <t>surgetime</t>
  </si>
  <si>
    <t>Notes</t>
  </si>
  <si>
    <t>Base case no SLEP</t>
  </si>
  <si>
    <t>Base SLEP case with no stagger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</si>
</sst>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"/>
  <sheetViews>
    <sheetView tabSelected="1" workbookViewId="0">
      <selection activeCell="K20" sqref="K20"/>
    </sheetView>
  </sheetViews>
  <sheetFormatPr defaultRowHeight="15" x14ac:dyDescent="0.25"/>
  <cols>
    <col min="22" max="22" width="12.710937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18</v>
      </c>
      <c r="S1" t="s">
        <v>17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50</v>
      </c>
      <c r="B2">
        <v>50</v>
      </c>
      <c r="C2">
        <v>40</v>
      </c>
      <c r="D2">
        <v>25</v>
      </c>
      <c r="E2">
        <v>42</v>
      </c>
      <c r="F2">
        <v>720</v>
      </c>
      <c r="G2">
        <v>3.5000000000000003E-2</v>
      </c>
      <c r="H2">
        <f>50*24*365</f>
        <v>438000</v>
      </c>
      <c r="I2">
        <v>7000</v>
      </c>
      <c r="J2">
        <v>100</v>
      </c>
      <c r="K2">
        <v>30</v>
      </c>
      <c r="L2">
        <v>40</v>
      </c>
      <c r="M2">
        <v>720</v>
      </c>
      <c r="N2">
        <v>480</v>
      </c>
      <c r="O2">
        <v>240</v>
      </c>
      <c r="P2" t="b">
        <v>0</v>
      </c>
      <c r="Q2">
        <v>8</v>
      </c>
      <c r="R2">
        <v>0</v>
      </c>
      <c r="S2">
        <v>10800</v>
      </c>
      <c r="T2">
        <f>24*30*6</f>
        <v>4320</v>
      </c>
      <c r="U2">
        <f>50*365*24</f>
        <v>438000</v>
      </c>
      <c r="V2">
        <f>5*365*24</f>
        <v>43800</v>
      </c>
      <c r="W2">
        <f t="shared" ref="W2:W8" si="0">50*365*24</f>
        <v>438000</v>
      </c>
      <c r="X2" t="s">
        <v>24</v>
      </c>
    </row>
    <row r="3" spans="1:24" x14ac:dyDescent="0.25">
      <c r="A3">
        <v>50</v>
      </c>
      <c r="B3">
        <v>50</v>
      </c>
      <c r="C3">
        <v>40</v>
      </c>
      <c r="D3">
        <v>25</v>
      </c>
      <c r="E3">
        <v>42</v>
      </c>
      <c r="F3">
        <v>720</v>
      </c>
      <c r="G3">
        <v>3.5000000000000003E-2</v>
      </c>
      <c r="H3">
        <f>50*24*365</f>
        <v>438000</v>
      </c>
      <c r="I3">
        <v>7000</v>
      </c>
      <c r="J3">
        <v>100</v>
      </c>
      <c r="K3">
        <v>30</v>
      </c>
      <c r="L3">
        <v>40</v>
      </c>
      <c r="M3">
        <v>720</v>
      </c>
      <c r="N3">
        <v>480</v>
      </c>
      <c r="O3">
        <v>240</v>
      </c>
      <c r="P3" t="b">
        <v>1</v>
      </c>
      <c r="Q3">
        <v>8</v>
      </c>
      <c r="R3">
        <v>0</v>
      </c>
      <c r="S3">
        <v>14400</v>
      </c>
      <c r="T3">
        <f t="shared" ref="T3:T4" si="1">24*30*9</f>
        <v>6480</v>
      </c>
      <c r="U3">
        <f>50*365*24</f>
        <v>438000</v>
      </c>
      <c r="V3">
        <f>5*365*24</f>
        <v>43800</v>
      </c>
      <c r="W3">
        <f t="shared" si="0"/>
        <v>438000</v>
      </c>
      <c r="X3" t="s">
        <v>25</v>
      </c>
    </row>
    <row r="4" spans="1:24" x14ac:dyDescent="0.25">
      <c r="A4">
        <v>50</v>
      </c>
      <c r="B4">
        <v>50</v>
      </c>
      <c r="C4">
        <v>40</v>
      </c>
      <c r="D4">
        <v>25</v>
      </c>
      <c r="E4">
        <v>42</v>
      </c>
      <c r="F4">
        <v>720</v>
      </c>
      <c r="G4">
        <v>3.5000000000000003E-2</v>
      </c>
      <c r="H4">
        <f>50*24*365</f>
        <v>438000</v>
      </c>
      <c r="I4">
        <v>7000</v>
      </c>
      <c r="J4">
        <v>100</v>
      </c>
      <c r="K4">
        <v>30</v>
      </c>
      <c r="L4">
        <v>40</v>
      </c>
      <c r="M4">
        <v>720</v>
      </c>
      <c r="N4">
        <v>480</v>
      </c>
      <c r="O4">
        <v>240</v>
      </c>
      <c r="P4" t="b">
        <v>1</v>
      </c>
      <c r="Q4">
        <v>8</v>
      </c>
      <c r="R4">
        <v>0</v>
      </c>
      <c r="S4">
        <v>18000</v>
      </c>
      <c r="T4">
        <f t="shared" si="1"/>
        <v>6480</v>
      </c>
      <c r="U4">
        <f>50*365*24</f>
        <v>438000</v>
      </c>
      <c r="V4">
        <f>5*365*24</f>
        <v>43800</v>
      </c>
      <c r="W4">
        <f t="shared" si="0"/>
        <v>438000</v>
      </c>
      <c r="X4" t="s">
        <v>25</v>
      </c>
    </row>
    <row r="5" spans="1:24" x14ac:dyDescent="0.25">
      <c r="A5">
        <v>50</v>
      </c>
      <c r="B5">
        <v>50</v>
      </c>
      <c r="C5">
        <v>40</v>
      </c>
      <c r="D5">
        <v>25</v>
      </c>
      <c r="E5">
        <v>42</v>
      </c>
      <c r="F5">
        <v>720</v>
      </c>
      <c r="G5">
        <v>3.5000000000000003E-2</v>
      </c>
      <c r="H5">
        <f t="shared" ref="H5:H12" si="2">50*24*365</f>
        <v>438000</v>
      </c>
      <c r="I5">
        <v>7000</v>
      </c>
      <c r="J5">
        <v>100</v>
      </c>
      <c r="K5">
        <v>30</v>
      </c>
      <c r="L5">
        <v>40</v>
      </c>
      <c r="M5">
        <v>720</v>
      </c>
      <c r="N5">
        <v>480</v>
      </c>
      <c r="O5">
        <v>240</v>
      </c>
      <c r="P5" t="b">
        <v>1</v>
      </c>
      <c r="Q5">
        <v>8</v>
      </c>
      <c r="R5">
        <v>0.5</v>
      </c>
      <c r="S5">
        <v>18000</v>
      </c>
      <c r="T5">
        <f>24*30*6</f>
        <v>4320</v>
      </c>
      <c r="U5">
        <f>30*365*24</f>
        <v>262800</v>
      </c>
      <c r="V5">
        <f t="shared" ref="V5:V12" si="3">5*365*24</f>
        <v>43800</v>
      </c>
      <c r="W5">
        <f t="shared" si="0"/>
        <v>438000</v>
      </c>
    </row>
    <row r="6" spans="1:24" x14ac:dyDescent="0.25">
      <c r="A6">
        <v>50</v>
      </c>
      <c r="B6">
        <v>50</v>
      </c>
      <c r="C6">
        <v>40</v>
      </c>
      <c r="D6">
        <v>25</v>
      </c>
      <c r="E6">
        <v>42</v>
      </c>
      <c r="F6">
        <v>720</v>
      </c>
      <c r="G6">
        <v>3.5000000000000003E-2</v>
      </c>
      <c r="H6">
        <f t="shared" si="2"/>
        <v>438000</v>
      </c>
      <c r="I6">
        <v>7000</v>
      </c>
      <c r="J6">
        <v>100</v>
      </c>
      <c r="K6">
        <v>30</v>
      </c>
      <c r="L6">
        <v>40</v>
      </c>
      <c r="M6">
        <v>720</v>
      </c>
      <c r="N6">
        <v>480</v>
      </c>
      <c r="O6">
        <v>240</v>
      </c>
      <c r="P6" t="b">
        <v>1</v>
      </c>
      <c r="Q6">
        <v>8</v>
      </c>
      <c r="R6">
        <v>0.5</v>
      </c>
      <c r="S6">
        <v>18000</v>
      </c>
      <c r="T6">
        <f>24*30*6</f>
        <v>4320</v>
      </c>
      <c r="U6">
        <f>35*365*24</f>
        <v>306600</v>
      </c>
      <c r="V6">
        <f t="shared" si="3"/>
        <v>43800</v>
      </c>
      <c r="W6">
        <f t="shared" si="0"/>
        <v>438000</v>
      </c>
    </row>
    <row r="7" spans="1:24" x14ac:dyDescent="0.25">
      <c r="A7">
        <v>50</v>
      </c>
      <c r="B7">
        <v>50</v>
      </c>
      <c r="C7">
        <v>40</v>
      </c>
      <c r="D7">
        <v>25</v>
      </c>
      <c r="E7">
        <v>42</v>
      </c>
      <c r="F7">
        <v>720</v>
      </c>
      <c r="G7">
        <v>3.5000000000000003E-2</v>
      </c>
      <c r="H7">
        <f t="shared" si="2"/>
        <v>438000</v>
      </c>
      <c r="I7">
        <v>7000</v>
      </c>
      <c r="J7">
        <v>100</v>
      </c>
      <c r="K7">
        <v>30</v>
      </c>
      <c r="L7">
        <v>40</v>
      </c>
      <c r="M7">
        <v>720</v>
      </c>
      <c r="N7">
        <v>480</v>
      </c>
      <c r="O7">
        <v>240</v>
      </c>
      <c r="P7" t="b">
        <v>1</v>
      </c>
      <c r="Q7">
        <v>8</v>
      </c>
      <c r="R7">
        <v>0.5</v>
      </c>
      <c r="S7">
        <v>14400</v>
      </c>
      <c r="T7">
        <f t="shared" ref="T7:T8" si="4">24*30*9</f>
        <v>6480</v>
      </c>
      <c r="U7">
        <f>30*365*24</f>
        <v>262800</v>
      </c>
      <c r="V7">
        <f t="shared" si="3"/>
        <v>43800</v>
      </c>
      <c r="W7">
        <f t="shared" si="0"/>
        <v>438000</v>
      </c>
    </row>
    <row r="8" spans="1:24" x14ac:dyDescent="0.25">
      <c r="A8">
        <v>50</v>
      </c>
      <c r="B8">
        <v>50</v>
      </c>
      <c r="C8">
        <v>40</v>
      </c>
      <c r="D8">
        <v>25</v>
      </c>
      <c r="E8">
        <v>42</v>
      </c>
      <c r="F8">
        <v>720</v>
      </c>
      <c r="G8">
        <v>3.5000000000000003E-2</v>
      </c>
      <c r="H8">
        <f t="shared" si="2"/>
        <v>438000</v>
      </c>
      <c r="I8">
        <v>7000</v>
      </c>
      <c r="J8">
        <v>100</v>
      </c>
      <c r="K8">
        <v>30</v>
      </c>
      <c r="L8">
        <v>40</v>
      </c>
      <c r="M8">
        <v>720</v>
      </c>
      <c r="N8">
        <v>480</v>
      </c>
      <c r="O8">
        <v>240</v>
      </c>
      <c r="P8" t="b">
        <v>1</v>
      </c>
      <c r="Q8">
        <v>8</v>
      </c>
      <c r="R8">
        <v>0.5</v>
      </c>
      <c r="S8">
        <v>14400</v>
      </c>
      <c r="T8">
        <f t="shared" si="4"/>
        <v>6480</v>
      </c>
      <c r="U8">
        <f>35*365*24</f>
        <v>306600</v>
      </c>
      <c r="V8">
        <f t="shared" si="3"/>
        <v>43800</v>
      </c>
      <c r="W8">
        <f t="shared" si="0"/>
        <v>438000</v>
      </c>
    </row>
    <row r="9" spans="1:24" x14ac:dyDescent="0.25">
      <c r="A9">
        <v>50</v>
      </c>
      <c r="B9">
        <v>50</v>
      </c>
      <c r="C9">
        <v>40</v>
      </c>
      <c r="D9">
        <v>25</v>
      </c>
      <c r="E9">
        <v>42</v>
      </c>
      <c r="F9">
        <v>720</v>
      </c>
      <c r="G9">
        <v>3.5000000000000003E-2</v>
      </c>
      <c r="H9">
        <f t="shared" si="2"/>
        <v>438000</v>
      </c>
      <c r="I9">
        <v>7000</v>
      </c>
      <c r="J9">
        <v>100</v>
      </c>
      <c r="K9">
        <v>30</v>
      </c>
      <c r="L9">
        <v>40</v>
      </c>
      <c r="M9">
        <v>720</v>
      </c>
      <c r="N9">
        <v>480</v>
      </c>
      <c r="O9">
        <v>240</v>
      </c>
      <c r="P9" t="b">
        <v>1</v>
      </c>
      <c r="Q9">
        <v>8</v>
      </c>
      <c r="R9">
        <v>0.5</v>
      </c>
      <c r="S9">
        <v>18000</v>
      </c>
      <c r="T9">
        <f>24*30*6</f>
        <v>4320</v>
      </c>
      <c r="U9">
        <f>30*365*24</f>
        <v>262800</v>
      </c>
      <c r="V9">
        <f t="shared" si="3"/>
        <v>43800</v>
      </c>
      <c r="W9">
        <f t="shared" ref="W9:W12" si="5">24*365*12</f>
        <v>105120</v>
      </c>
    </row>
    <row r="10" spans="1:24" x14ac:dyDescent="0.25">
      <c r="A10">
        <v>50</v>
      </c>
      <c r="B10">
        <v>50</v>
      </c>
      <c r="C10">
        <v>40</v>
      </c>
      <c r="D10">
        <v>25</v>
      </c>
      <c r="E10">
        <v>42</v>
      </c>
      <c r="F10">
        <v>720</v>
      </c>
      <c r="G10">
        <v>3.5000000000000003E-2</v>
      </c>
      <c r="H10">
        <f t="shared" si="2"/>
        <v>438000</v>
      </c>
      <c r="I10">
        <v>7000</v>
      </c>
      <c r="J10">
        <v>100</v>
      </c>
      <c r="K10">
        <v>30</v>
      </c>
      <c r="L10">
        <v>40</v>
      </c>
      <c r="M10">
        <v>720</v>
      </c>
      <c r="N10">
        <v>480</v>
      </c>
      <c r="O10">
        <v>240</v>
      </c>
      <c r="P10" t="b">
        <v>1</v>
      </c>
      <c r="Q10">
        <v>8</v>
      </c>
      <c r="R10">
        <v>0.5</v>
      </c>
      <c r="S10">
        <v>18000</v>
      </c>
      <c r="T10">
        <f>24*30*6</f>
        <v>4320</v>
      </c>
      <c r="U10">
        <f>35*365*24</f>
        <v>306600</v>
      </c>
      <c r="V10">
        <f t="shared" si="3"/>
        <v>43800</v>
      </c>
      <c r="W10">
        <f t="shared" si="5"/>
        <v>105120</v>
      </c>
    </row>
    <row r="11" spans="1:24" x14ac:dyDescent="0.25">
      <c r="A11">
        <v>50</v>
      </c>
      <c r="B11">
        <v>50</v>
      </c>
      <c r="C11">
        <v>40</v>
      </c>
      <c r="D11">
        <v>25</v>
      </c>
      <c r="E11">
        <v>42</v>
      </c>
      <c r="F11">
        <v>720</v>
      </c>
      <c r="G11">
        <v>3.5000000000000003E-2</v>
      </c>
      <c r="H11">
        <f t="shared" si="2"/>
        <v>438000</v>
      </c>
      <c r="I11">
        <v>7000</v>
      </c>
      <c r="J11">
        <v>100</v>
      </c>
      <c r="K11">
        <v>30</v>
      </c>
      <c r="L11">
        <v>40</v>
      </c>
      <c r="M11">
        <v>720</v>
      </c>
      <c r="N11">
        <v>480</v>
      </c>
      <c r="O11">
        <v>240</v>
      </c>
      <c r="P11" t="b">
        <v>1</v>
      </c>
      <c r="Q11">
        <v>8</v>
      </c>
      <c r="R11">
        <v>0.5</v>
      </c>
      <c r="S11">
        <v>14400</v>
      </c>
      <c r="T11">
        <f t="shared" ref="T11:T12" si="6">24*30*9</f>
        <v>6480</v>
      </c>
      <c r="U11">
        <f>30*365*24</f>
        <v>262800</v>
      </c>
      <c r="V11">
        <f t="shared" si="3"/>
        <v>43800</v>
      </c>
      <c r="W11">
        <f t="shared" si="5"/>
        <v>105120</v>
      </c>
    </row>
    <row r="12" spans="1:24" x14ac:dyDescent="0.25">
      <c r="A12">
        <v>50</v>
      </c>
      <c r="B12">
        <v>50</v>
      </c>
      <c r="C12">
        <v>40</v>
      </c>
      <c r="D12">
        <v>25</v>
      </c>
      <c r="E12">
        <v>42</v>
      </c>
      <c r="F12">
        <v>720</v>
      </c>
      <c r="G12">
        <v>3.5000000000000003E-2</v>
      </c>
      <c r="H12">
        <f t="shared" si="2"/>
        <v>438000</v>
      </c>
      <c r="I12">
        <v>7000</v>
      </c>
      <c r="J12">
        <v>100</v>
      </c>
      <c r="K12">
        <v>30</v>
      </c>
      <c r="L12">
        <v>40</v>
      </c>
      <c r="M12">
        <v>720</v>
      </c>
      <c r="N12">
        <v>480</v>
      </c>
      <c r="O12">
        <v>240</v>
      </c>
      <c r="P12" t="b">
        <v>1</v>
      </c>
      <c r="Q12">
        <v>8</v>
      </c>
      <c r="R12">
        <v>0.5</v>
      </c>
      <c r="S12">
        <v>14400</v>
      </c>
      <c r="T12">
        <f t="shared" si="6"/>
        <v>6480</v>
      </c>
      <c r="U12">
        <f>35*365*24</f>
        <v>306600</v>
      </c>
      <c r="V12">
        <f t="shared" si="3"/>
        <v>43800</v>
      </c>
      <c r="W12">
        <f t="shared" si="5"/>
        <v>105120</v>
      </c>
    </row>
  </sheetData>
  <autoFilter ref="U1:U16" xr:uid="{7D391075-279E-48EA-AF93-D89D1BAA50C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Johns Hopkins University - Applied Physics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Emanuel, Roy N., II</dc:creator>
  <cp:lastModifiedBy>Roy Emanuel</cp:lastModifiedBy>
  <dcterms:created xsi:type="dcterms:W3CDTF">2018-06-22T13:27:54Z</dcterms:created>
  <dcterms:modified xsi:type="dcterms:W3CDTF">2018-07-02T01:32:00Z</dcterms:modified>
</cp:coreProperties>
</file>