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designs\UG947_archive\2017.1\prc_us\"/>
    </mc:Choice>
  </mc:AlternateContent>
  <bookViews>
    <workbookView xWindow="0" yWindow="0" windowWidth="28800" windowHeight="12435" activeTab="3"/>
  </bookViews>
  <sheets>
    <sheet name="KC705" sheetId="1" r:id="rId1"/>
    <sheet name="VC707" sheetId="3" r:id="rId2"/>
    <sheet name="VC709" sheetId="5" r:id="rId3"/>
    <sheet name="VCU108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5" l="1"/>
  <c r="F7" i="5"/>
  <c r="F6" i="5"/>
  <c r="F5" i="5"/>
  <c r="F4" i="5"/>
  <c r="F3" i="5"/>
  <c r="G2" i="5"/>
  <c r="H2" i="5" s="1"/>
  <c r="C2" i="5"/>
  <c r="F2" i="5" s="1"/>
  <c r="E2" i="5" s="1"/>
  <c r="E3" i="5" l="1"/>
  <c r="D4" i="5" s="1"/>
  <c r="G3" i="5"/>
  <c r="D14" i="4"/>
  <c r="D13" i="4"/>
  <c r="D12" i="4"/>
  <c r="D11" i="4"/>
  <c r="D10" i="4"/>
  <c r="D9" i="4"/>
  <c r="D8" i="4"/>
  <c r="D7" i="4"/>
  <c r="D6" i="4"/>
  <c r="D5" i="4"/>
  <c r="D4" i="4"/>
  <c r="G3" i="4"/>
  <c r="I3" i="4" s="1"/>
  <c r="D3" i="4"/>
  <c r="F3" i="4" s="1"/>
  <c r="E4" i="4" s="1"/>
  <c r="G2" i="4"/>
  <c r="H2" i="4" s="1"/>
  <c r="C2" i="4"/>
  <c r="D2" i="4" s="1"/>
  <c r="F2" i="4" s="1"/>
  <c r="I3" i="5" l="1"/>
  <c r="H3" i="5"/>
  <c r="G4" i="5"/>
  <c r="E4" i="5"/>
  <c r="D5" i="5" s="1"/>
  <c r="G4" i="4"/>
  <c r="F4" i="4"/>
  <c r="E5" i="4" s="1"/>
  <c r="H3" i="4"/>
  <c r="C2" i="3"/>
  <c r="F8" i="3"/>
  <c r="F7" i="3"/>
  <c r="F6" i="3"/>
  <c r="F5" i="3"/>
  <c r="F4" i="3"/>
  <c r="F3" i="3"/>
  <c r="G2" i="3"/>
  <c r="H2" i="3" s="1"/>
  <c r="F2" i="3"/>
  <c r="E2" i="3" s="1"/>
  <c r="D3" i="3" s="1"/>
  <c r="E5" i="5" l="1"/>
  <c r="D6" i="5" s="1"/>
  <c r="G5" i="5"/>
  <c r="I4" i="5"/>
  <c r="H4" i="5"/>
  <c r="G5" i="4"/>
  <c r="F5" i="4"/>
  <c r="E6" i="4" s="1"/>
  <c r="I4" i="4"/>
  <c r="H4" i="4"/>
  <c r="G3" i="3"/>
  <c r="E3" i="3"/>
  <c r="D4" i="3" s="1"/>
  <c r="I5" i="5" l="1"/>
  <c r="H5" i="5"/>
  <c r="G6" i="5"/>
  <c r="E6" i="5"/>
  <c r="D7" i="5" s="1"/>
  <c r="G6" i="4"/>
  <c r="F6" i="4"/>
  <c r="E7" i="4" s="1"/>
  <c r="H5" i="4"/>
  <c r="I5" i="4"/>
  <c r="E4" i="3"/>
  <c r="D5" i="3" s="1"/>
  <c r="G4" i="3"/>
  <c r="I3" i="3"/>
  <c r="H3" i="3"/>
  <c r="E7" i="5" l="1"/>
  <c r="D8" i="5" s="1"/>
  <c r="G7" i="5"/>
  <c r="I6" i="5"/>
  <c r="H6" i="5"/>
  <c r="F7" i="4"/>
  <c r="E8" i="4" s="1"/>
  <c r="G7" i="4"/>
  <c r="I6" i="4"/>
  <c r="H6" i="4"/>
  <c r="I4" i="3"/>
  <c r="H4" i="3"/>
  <c r="G5" i="3"/>
  <c r="E5" i="3"/>
  <c r="D6" i="3" s="1"/>
  <c r="I7" i="5" l="1"/>
  <c r="H7" i="5"/>
  <c r="E8" i="5"/>
  <c r="G8" i="5"/>
  <c r="I7" i="4"/>
  <c r="H7" i="4"/>
  <c r="G8" i="4"/>
  <c r="F8" i="4"/>
  <c r="E9" i="4" s="1"/>
  <c r="E6" i="3"/>
  <c r="D7" i="3" s="1"/>
  <c r="G6" i="3"/>
  <c r="I5" i="3"/>
  <c r="H5" i="3"/>
  <c r="F8" i="1"/>
  <c r="F7" i="1"/>
  <c r="F6" i="1"/>
  <c r="F5" i="1"/>
  <c r="F4" i="1"/>
  <c r="F3" i="1"/>
  <c r="F2" i="1"/>
  <c r="E2" i="1" s="1"/>
  <c r="D3" i="1" s="1"/>
  <c r="E3" i="1" s="1"/>
  <c r="D4" i="1" s="1"/>
  <c r="E4" i="1" s="1"/>
  <c r="D5" i="1" s="1"/>
  <c r="I8" i="5" l="1"/>
  <c r="H8" i="5"/>
  <c r="G9" i="4"/>
  <c r="F9" i="4"/>
  <c r="E10" i="4" s="1"/>
  <c r="I8" i="4"/>
  <c r="H8" i="4"/>
  <c r="E5" i="1"/>
  <c r="D6" i="1" s="1"/>
  <c r="E6" i="1" s="1"/>
  <c r="D7" i="1" s="1"/>
  <c r="E7" i="1" s="1"/>
  <c r="D8" i="1" s="1"/>
  <c r="E8" i="1" s="1"/>
  <c r="I6" i="3"/>
  <c r="H6" i="3"/>
  <c r="G7" i="3"/>
  <c r="E7" i="3"/>
  <c r="D8" i="3" s="1"/>
  <c r="G10" i="4" l="1"/>
  <c r="F10" i="4"/>
  <c r="E11" i="4" s="1"/>
  <c r="H9" i="4"/>
  <c r="I9" i="4"/>
  <c r="E8" i="3"/>
  <c r="G8" i="3"/>
  <c r="I7" i="3"/>
  <c r="H7" i="3"/>
  <c r="G2" i="1"/>
  <c r="H2" i="1" s="1"/>
  <c r="G8" i="1"/>
  <c r="G7" i="1"/>
  <c r="G6" i="1"/>
  <c r="G5" i="1"/>
  <c r="G4" i="1"/>
  <c r="G3" i="1"/>
  <c r="F11" i="4" l="1"/>
  <c r="E12" i="4" s="1"/>
  <c r="G11" i="4"/>
  <c r="I10" i="4"/>
  <c r="H10" i="4"/>
  <c r="I8" i="3"/>
  <c r="H8" i="3"/>
  <c r="H8" i="1"/>
  <c r="I8" i="1"/>
  <c r="H7" i="1"/>
  <c r="I7" i="1"/>
  <c r="H6" i="1"/>
  <c r="I6" i="1"/>
  <c r="H5" i="1"/>
  <c r="I5" i="1"/>
  <c r="H4" i="1"/>
  <c r="I4" i="1"/>
  <c r="H3" i="1"/>
  <c r="I3" i="1"/>
  <c r="I11" i="4" l="1"/>
  <c r="H11" i="4"/>
  <c r="G12" i="4"/>
  <c r="F12" i="4"/>
  <c r="E13" i="4" s="1"/>
  <c r="G13" i="4" l="1"/>
  <c r="F13" i="4"/>
  <c r="E14" i="4" s="1"/>
  <c r="I12" i="4"/>
  <c r="H12" i="4"/>
  <c r="G14" i="4" l="1"/>
  <c r="F14" i="4"/>
  <c r="H13" i="4"/>
  <c r="I13" i="4"/>
  <c r="I14" i="4" l="1"/>
  <c r="H14" i="4"/>
</calcChain>
</file>

<file path=xl/sharedStrings.xml><?xml version="1.0" encoding="utf-8"?>
<sst xmlns="http://schemas.openxmlformats.org/spreadsheetml/2006/main" count="109" uniqueCount="38">
  <si>
    <t>Config_shift_right_count_up</t>
  </si>
  <si>
    <t>shift_left_partial</t>
  </si>
  <si>
    <t>shift_right_partial</t>
  </si>
  <si>
    <t>count_up_partial</t>
  </si>
  <si>
    <t>count_down_partial</t>
  </si>
  <si>
    <t>Size in bits</t>
  </si>
  <si>
    <t>Addr1 (hex)</t>
  </si>
  <si>
    <t>Addr2 (hex)</t>
  </si>
  <si>
    <t>Delta</t>
  </si>
  <si>
    <t>Size in bytes (bin)</t>
  </si>
  <si>
    <t>Addr1 dec</t>
  </si>
  <si>
    <t>Addr1/1024</t>
  </si>
  <si>
    <t>Addr1/2</t>
  </si>
  <si>
    <t>Addr1: starting address of bit file</t>
  </si>
  <si>
    <t>Addr2: ending address of bit file</t>
  </si>
  <si>
    <t>Addr1 is the next multiple of 0x0400 above the prior bitstreams ending point</t>
  </si>
  <si>
    <t>Addr1/1024 confirms it is an even multiple of 1024</t>
  </si>
  <si>
    <t>Addr1/2 is the starting address for write_cfgmem, as it needs to divide by 2 for BPIx32 interface</t>
  </si>
  <si>
    <t>Size in Bytes = Delta</t>
  </si>
  <si>
    <t>User enters these values:  full bitstream can be found in the full design .rbt file; partial bitstreams are reported at the end of create_prom_file.tcl</t>
  </si>
  <si>
    <t>Enter these values in the PR Controller IP GUI, gen_ip.tcl or pr_info.tcl</t>
  </si>
  <si>
    <t>Enter these values in create_prom_file.tcl</t>
  </si>
  <si>
    <t>Size (hex)</t>
  </si>
  <si>
    <t>B00000</t>
  </si>
  <si>
    <t>shift_left_partial_clear</t>
  </si>
  <si>
    <t>shift_right_partial_clear</t>
  </si>
  <si>
    <t>count_up_partial_clear</t>
  </si>
  <si>
    <t>count_down_partial_clear</t>
  </si>
  <si>
    <t>Config_shift_right_count_up*</t>
  </si>
  <si>
    <t>*Compressed bitstream</t>
  </si>
  <si>
    <t>greybox_shift_partial</t>
  </si>
  <si>
    <t>greybox_count_partial</t>
  </si>
  <si>
    <t>greybox_shift_partial_clear</t>
  </si>
  <si>
    <t>greybox_count_partial_clear</t>
  </si>
  <si>
    <t>KC705</t>
  </si>
  <si>
    <t>VC707</t>
  </si>
  <si>
    <t>VC709</t>
  </si>
  <si>
    <t>VCU108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</si>
</sst>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6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1" fillId="0" borderId="0" xfId="0" applyNumberFormat="1" applyFont="1"/>
    <xf numFmtId="2" fontId="4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1" applyFont="1" applyFill="1"/>
    <xf numFmtId="2" fontId="4" fillId="0" borderId="0" xfId="0" applyNumberFormat="1" applyFont="1" applyFill="1"/>
    <xf numFmtId="0" fontId="4" fillId="0" borderId="0" xfId="1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4" borderId="0" xfId="2" applyFont="1" applyFill="1" applyAlignment="1">
      <alignment horizontal="center"/>
    </xf>
    <xf numFmtId="0" fontId="1" fillId="0" borderId="0" xfId="0" applyFont="1" applyFill="1"/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0" zoomScaleNormal="110" workbookViewId="0"/>
  </sheetViews>
  <sheetFormatPr defaultRowHeight="15" x14ac:dyDescent="0.25"/>
  <cols>
    <col min="1" max="1" width="28.28515625" customWidth="1"/>
    <col min="2" max="2" width="13.5703125" style="3" customWidth="1"/>
    <col min="3" max="3" width="15.85546875" style="3" customWidth="1"/>
    <col min="4" max="4" width="18.5703125" style="3" customWidth="1"/>
    <col min="5" max="5" width="14.28515625" style="3" customWidth="1"/>
    <col min="6" max="6" width="13" style="3" customWidth="1"/>
    <col min="7" max="7" width="13.140625" customWidth="1"/>
    <col min="8" max="8" width="11.7109375" customWidth="1"/>
    <col min="9" max="9" width="13.140625" style="3" customWidth="1"/>
  </cols>
  <sheetData>
    <row r="1" spans="1:9" x14ac:dyDescent="0.25">
      <c r="A1" s="19" t="s">
        <v>34</v>
      </c>
      <c r="B1" s="2" t="s">
        <v>5</v>
      </c>
      <c r="C1" s="2" t="s">
        <v>9</v>
      </c>
      <c r="D1" s="2" t="s">
        <v>6</v>
      </c>
      <c r="E1" s="2" t="s">
        <v>7</v>
      </c>
      <c r="F1" s="2" t="s">
        <v>8</v>
      </c>
      <c r="G1" s="1" t="s">
        <v>10</v>
      </c>
      <c r="H1" s="1" t="s">
        <v>11</v>
      </c>
      <c r="I1" s="2" t="s">
        <v>12</v>
      </c>
    </row>
    <row r="2" spans="1:9" x14ac:dyDescent="0.25">
      <c r="A2" t="s">
        <v>0</v>
      </c>
      <c r="B2" s="8">
        <v>91548896</v>
      </c>
      <c r="C2" s="3">
        <v>11443712</v>
      </c>
      <c r="D2" s="4">
        <v>0</v>
      </c>
      <c r="E2" s="3" t="str">
        <f t="shared" ref="E2:E8" si="0">DEC2HEX((HEX2DEC(D2)+HEX2DEC(F2)))</f>
        <v>AE9E00</v>
      </c>
      <c r="F2" s="3" t="str">
        <f t="shared" ref="F2:F8" si="1">DEC2HEX(C2)</f>
        <v>AE9E00</v>
      </c>
      <c r="G2">
        <f t="shared" ref="G2" si="2">HEX2DEC(D2)</f>
        <v>0</v>
      </c>
      <c r="H2">
        <f t="shared" ref="H2" si="3">G2/16</f>
        <v>0</v>
      </c>
      <c r="I2" s="3">
        <v>0</v>
      </c>
    </row>
    <row r="3" spans="1:9" x14ac:dyDescent="0.25">
      <c r="A3" t="s">
        <v>1</v>
      </c>
      <c r="C3" s="8">
        <v>482828</v>
      </c>
      <c r="D3" s="9" t="str">
        <f t="shared" ref="D3:D8" si="4">DEC2HEX(((ROUNDUP((HEX2DEC(E2)/1024),0))*1024))</f>
        <v>AEA000</v>
      </c>
      <c r="E3" s="3" t="str">
        <f t="shared" si="0"/>
        <v>B5FE0C</v>
      </c>
      <c r="F3" s="3" t="str">
        <f t="shared" si="1"/>
        <v>75E0C</v>
      </c>
      <c r="G3">
        <f t="shared" ref="G3:G8" si="5">HEX2DEC(D3)</f>
        <v>11444224</v>
      </c>
      <c r="H3">
        <f>G3/1024</f>
        <v>11176</v>
      </c>
      <c r="I3" s="10" t="str">
        <f t="shared" ref="I3:I8" si="6">DEC2HEX(G3/2)</f>
        <v>575000</v>
      </c>
    </row>
    <row r="4" spans="1:9" x14ac:dyDescent="0.25">
      <c r="A4" t="s">
        <v>2</v>
      </c>
      <c r="C4" s="8">
        <v>482828</v>
      </c>
      <c r="D4" s="9" t="str">
        <f t="shared" si="4"/>
        <v>B60000</v>
      </c>
      <c r="E4" s="3" t="str">
        <f t="shared" si="0"/>
        <v>BD5E0C</v>
      </c>
      <c r="F4" s="3" t="str">
        <f t="shared" si="1"/>
        <v>75E0C</v>
      </c>
      <c r="G4">
        <f t="shared" si="5"/>
        <v>11927552</v>
      </c>
      <c r="H4">
        <f t="shared" ref="H4:H8" si="7">G4/1024</f>
        <v>11648</v>
      </c>
      <c r="I4" s="10" t="str">
        <f t="shared" si="6"/>
        <v>5B0000</v>
      </c>
    </row>
    <row r="5" spans="1:9" x14ac:dyDescent="0.25">
      <c r="A5" t="s">
        <v>3</v>
      </c>
      <c r="C5" s="8">
        <v>541812</v>
      </c>
      <c r="D5" s="9" t="str">
        <f t="shared" si="4"/>
        <v>BD6000</v>
      </c>
      <c r="E5" s="3" t="str">
        <f t="shared" si="0"/>
        <v>C5A474</v>
      </c>
      <c r="F5" s="3" t="str">
        <f t="shared" si="1"/>
        <v>84474</v>
      </c>
      <c r="G5">
        <f t="shared" si="5"/>
        <v>12410880</v>
      </c>
      <c r="H5">
        <f t="shared" si="7"/>
        <v>12120</v>
      </c>
      <c r="I5" s="10" t="str">
        <f t="shared" si="6"/>
        <v>5EB000</v>
      </c>
    </row>
    <row r="6" spans="1:9" x14ac:dyDescent="0.25">
      <c r="A6" t="s">
        <v>4</v>
      </c>
      <c r="C6" s="8">
        <v>541812</v>
      </c>
      <c r="D6" s="9" t="str">
        <f t="shared" si="4"/>
        <v>C5A800</v>
      </c>
      <c r="E6" s="3" t="str">
        <f t="shared" si="0"/>
        <v>CDEC74</v>
      </c>
      <c r="F6" s="3" t="str">
        <f t="shared" si="1"/>
        <v>84474</v>
      </c>
      <c r="G6">
        <f t="shared" si="5"/>
        <v>12953600</v>
      </c>
      <c r="H6">
        <f t="shared" si="7"/>
        <v>12650</v>
      </c>
      <c r="I6" s="10" t="str">
        <f t="shared" si="6"/>
        <v>62D400</v>
      </c>
    </row>
    <row r="7" spans="1:9" x14ac:dyDescent="0.25">
      <c r="A7" t="s">
        <v>30</v>
      </c>
      <c r="C7" s="8">
        <v>482828</v>
      </c>
      <c r="D7" s="9" t="str">
        <f t="shared" si="4"/>
        <v>CDF000</v>
      </c>
      <c r="E7" s="3" t="str">
        <f t="shared" si="0"/>
        <v>D54E0C</v>
      </c>
      <c r="F7" s="3" t="str">
        <f t="shared" si="1"/>
        <v>75E0C</v>
      </c>
      <c r="G7">
        <f t="shared" si="5"/>
        <v>13496320</v>
      </c>
      <c r="H7">
        <f t="shared" si="7"/>
        <v>13180</v>
      </c>
      <c r="I7" s="10" t="str">
        <f t="shared" si="6"/>
        <v>66F800</v>
      </c>
    </row>
    <row r="8" spans="1:9" x14ac:dyDescent="0.25">
      <c r="A8" t="s">
        <v>31</v>
      </c>
      <c r="C8" s="8">
        <v>541812</v>
      </c>
      <c r="D8" s="9" t="str">
        <f t="shared" si="4"/>
        <v>D55000</v>
      </c>
      <c r="E8" s="3" t="str">
        <f t="shared" si="0"/>
        <v>DD9474</v>
      </c>
      <c r="F8" s="3" t="str">
        <f t="shared" si="1"/>
        <v>84474</v>
      </c>
      <c r="G8">
        <f t="shared" si="5"/>
        <v>13979648</v>
      </c>
      <c r="H8">
        <f t="shared" si="7"/>
        <v>13652</v>
      </c>
      <c r="I8" s="10" t="str">
        <f t="shared" si="6"/>
        <v>6AA800</v>
      </c>
    </row>
    <row r="11" spans="1:9" x14ac:dyDescent="0.25">
      <c r="A11" t="s">
        <v>13</v>
      </c>
    </row>
    <row r="12" spans="1:9" x14ac:dyDescent="0.25">
      <c r="A12" t="s">
        <v>14</v>
      </c>
    </row>
    <row r="13" spans="1:9" x14ac:dyDescent="0.25">
      <c r="A13" t="s">
        <v>15</v>
      </c>
    </row>
    <row r="14" spans="1:9" x14ac:dyDescent="0.25">
      <c r="A14" t="s">
        <v>16</v>
      </c>
    </row>
    <row r="15" spans="1:9" x14ac:dyDescent="0.25">
      <c r="A15" t="s">
        <v>17</v>
      </c>
    </row>
    <row r="16" spans="1:9" x14ac:dyDescent="0.25">
      <c r="A16" t="s">
        <v>18</v>
      </c>
    </row>
    <row r="18" spans="1:9" x14ac:dyDescent="0.25">
      <c r="A18" s="21" t="s">
        <v>19</v>
      </c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A19" s="22" t="s">
        <v>20</v>
      </c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23" t="s">
        <v>21</v>
      </c>
      <c r="B20" s="23"/>
      <c r="C20" s="23"/>
      <c r="D20" s="23"/>
      <c r="E20" s="23"/>
      <c r="F20" s="23"/>
      <c r="G20" s="23"/>
      <c r="H20" s="23"/>
      <c r="I20" s="23"/>
    </row>
    <row r="21" spans="1:9" x14ac:dyDescent="0.25">
      <c r="E21" s="7"/>
    </row>
  </sheetData>
  <mergeCells count="3">
    <mergeCell ref="A18:I18"/>
    <mergeCell ref="A19:I19"/>
    <mergeCell ref="A20:I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0" zoomScaleNormal="110" workbookViewId="0">
      <selection activeCell="A2" sqref="A2"/>
    </sheetView>
  </sheetViews>
  <sheetFormatPr defaultRowHeight="15" x14ac:dyDescent="0.25"/>
  <cols>
    <col min="1" max="1" width="28.28515625" customWidth="1"/>
    <col min="2" max="2" width="13.5703125" style="3" customWidth="1"/>
    <col min="3" max="3" width="15.85546875" style="3" customWidth="1"/>
    <col min="4" max="4" width="18.5703125" style="3" customWidth="1"/>
    <col min="5" max="5" width="14.28515625" style="3" customWidth="1"/>
    <col min="6" max="6" width="13" style="3" customWidth="1"/>
    <col min="7" max="7" width="13.140625" customWidth="1"/>
    <col min="8" max="8" width="11.7109375" customWidth="1"/>
    <col min="9" max="9" width="13.140625" style="3" customWidth="1"/>
  </cols>
  <sheetData>
    <row r="1" spans="1:9" x14ac:dyDescent="0.25">
      <c r="A1" s="19" t="s">
        <v>35</v>
      </c>
      <c r="B1" s="2" t="s">
        <v>5</v>
      </c>
      <c r="C1" s="2" t="s">
        <v>9</v>
      </c>
      <c r="D1" s="2" t="s">
        <v>6</v>
      </c>
      <c r="E1" s="2" t="s">
        <v>7</v>
      </c>
      <c r="F1" s="2" t="s">
        <v>8</v>
      </c>
      <c r="G1" s="1" t="s">
        <v>10</v>
      </c>
      <c r="H1" s="1" t="s">
        <v>11</v>
      </c>
      <c r="I1" s="2" t="s">
        <v>12</v>
      </c>
    </row>
    <row r="2" spans="1:9" x14ac:dyDescent="0.25">
      <c r="A2" t="s">
        <v>0</v>
      </c>
      <c r="B2" s="8">
        <v>162187488</v>
      </c>
      <c r="C2" s="5">
        <f>B2/8</f>
        <v>20273436</v>
      </c>
      <c r="D2" s="4">
        <v>0</v>
      </c>
      <c r="E2" s="3" t="str">
        <f t="shared" ref="E2:E8" si="0">DEC2HEX((HEX2DEC(D2)+HEX2DEC(F2)))</f>
        <v>135591C</v>
      </c>
      <c r="F2" s="3" t="str">
        <f t="shared" ref="F2:F8" si="1">DEC2HEX(C2)</f>
        <v>135591C</v>
      </c>
      <c r="G2">
        <f t="shared" ref="G2:G8" si="2">HEX2DEC(D2)</f>
        <v>0</v>
      </c>
      <c r="H2">
        <f t="shared" ref="H2" si="3">G2/16</f>
        <v>0</v>
      </c>
      <c r="I2" s="6">
        <v>0</v>
      </c>
    </row>
    <row r="3" spans="1:9" x14ac:dyDescent="0.25">
      <c r="A3" t="s">
        <v>1</v>
      </c>
      <c r="C3" s="8">
        <v>708260</v>
      </c>
      <c r="D3" s="9" t="str">
        <f t="shared" ref="D3:D8" si="4">DEC2HEX(((ROUNDUP((HEX2DEC(E2)/1024),0))*1024))</f>
        <v>1355C00</v>
      </c>
      <c r="E3" s="3" t="str">
        <f t="shared" si="0"/>
        <v>1402AA4</v>
      </c>
      <c r="F3" s="3" t="str">
        <f t="shared" si="1"/>
        <v>ACEA4</v>
      </c>
      <c r="G3">
        <f t="shared" si="2"/>
        <v>20274176</v>
      </c>
      <c r="H3">
        <f>G3/1024</f>
        <v>19799</v>
      </c>
      <c r="I3" s="10" t="str">
        <f t="shared" ref="I3:I8" si="5">DEC2HEX(G3/2)</f>
        <v>9AAE00</v>
      </c>
    </row>
    <row r="4" spans="1:9" x14ac:dyDescent="0.25">
      <c r="A4" t="s">
        <v>2</v>
      </c>
      <c r="C4" s="8">
        <v>708260</v>
      </c>
      <c r="D4" s="9" t="str">
        <f t="shared" si="4"/>
        <v>1402C00</v>
      </c>
      <c r="E4" s="3" t="str">
        <f t="shared" si="0"/>
        <v>14AFAA4</v>
      </c>
      <c r="F4" s="3" t="str">
        <f t="shared" si="1"/>
        <v>ACEA4</v>
      </c>
      <c r="G4">
        <f t="shared" si="2"/>
        <v>20982784</v>
      </c>
      <c r="H4">
        <f t="shared" ref="H4:H8" si="6">G4/1024</f>
        <v>20491</v>
      </c>
      <c r="I4" s="10" t="str">
        <f t="shared" si="5"/>
        <v>A01600</v>
      </c>
    </row>
    <row r="5" spans="1:9" x14ac:dyDescent="0.25">
      <c r="A5" t="s">
        <v>3</v>
      </c>
      <c r="C5" s="8">
        <v>708260</v>
      </c>
      <c r="D5" s="9" t="str">
        <f t="shared" si="4"/>
        <v>14AFC00</v>
      </c>
      <c r="E5" s="3" t="str">
        <f t="shared" si="0"/>
        <v>155CAA4</v>
      </c>
      <c r="F5" s="3" t="str">
        <f t="shared" si="1"/>
        <v>ACEA4</v>
      </c>
      <c r="G5">
        <f t="shared" si="2"/>
        <v>21691392</v>
      </c>
      <c r="H5">
        <f t="shared" si="6"/>
        <v>21183</v>
      </c>
      <c r="I5" s="10" t="str">
        <f t="shared" si="5"/>
        <v>A57E00</v>
      </c>
    </row>
    <row r="6" spans="1:9" x14ac:dyDescent="0.25">
      <c r="A6" t="s">
        <v>4</v>
      </c>
      <c r="C6" s="8">
        <v>708260</v>
      </c>
      <c r="D6" s="9" t="str">
        <f t="shared" si="4"/>
        <v>155CC00</v>
      </c>
      <c r="E6" s="3" t="str">
        <f t="shared" si="0"/>
        <v>1609AA4</v>
      </c>
      <c r="F6" s="3" t="str">
        <f t="shared" si="1"/>
        <v>ACEA4</v>
      </c>
      <c r="G6">
        <f t="shared" si="2"/>
        <v>22400000</v>
      </c>
      <c r="H6">
        <f t="shared" si="6"/>
        <v>21875</v>
      </c>
      <c r="I6" s="10" t="str">
        <f t="shared" si="5"/>
        <v>AAE600</v>
      </c>
    </row>
    <row r="7" spans="1:9" x14ac:dyDescent="0.25">
      <c r="A7" t="s">
        <v>30</v>
      </c>
      <c r="C7" s="8">
        <v>708260</v>
      </c>
      <c r="D7" s="9" t="str">
        <f t="shared" si="4"/>
        <v>1609C00</v>
      </c>
      <c r="E7" s="3" t="str">
        <f t="shared" si="0"/>
        <v>16B6AA4</v>
      </c>
      <c r="F7" s="3" t="str">
        <f t="shared" si="1"/>
        <v>ACEA4</v>
      </c>
      <c r="G7">
        <f t="shared" si="2"/>
        <v>23108608</v>
      </c>
      <c r="H7">
        <f t="shared" si="6"/>
        <v>22567</v>
      </c>
      <c r="I7" s="10" t="str">
        <f t="shared" si="5"/>
        <v>B04E00</v>
      </c>
    </row>
    <row r="8" spans="1:9" x14ac:dyDescent="0.25">
      <c r="A8" t="s">
        <v>31</v>
      </c>
      <c r="C8" s="8">
        <v>708260</v>
      </c>
      <c r="D8" s="9" t="str">
        <f t="shared" si="4"/>
        <v>16B6C00</v>
      </c>
      <c r="E8" s="3" t="str">
        <f t="shared" si="0"/>
        <v>1763AA4</v>
      </c>
      <c r="F8" s="3" t="str">
        <f t="shared" si="1"/>
        <v>ACEA4</v>
      </c>
      <c r="G8">
        <f t="shared" si="2"/>
        <v>23817216</v>
      </c>
      <c r="H8">
        <f t="shared" si="6"/>
        <v>23259</v>
      </c>
      <c r="I8" s="10" t="str">
        <f t="shared" si="5"/>
        <v>B5B600</v>
      </c>
    </row>
    <row r="11" spans="1:9" x14ac:dyDescent="0.25">
      <c r="A11" t="s">
        <v>13</v>
      </c>
    </row>
    <row r="12" spans="1:9" x14ac:dyDescent="0.25">
      <c r="A12" t="s">
        <v>14</v>
      </c>
    </row>
    <row r="13" spans="1:9" x14ac:dyDescent="0.25">
      <c r="A13" t="s">
        <v>15</v>
      </c>
    </row>
    <row r="14" spans="1:9" x14ac:dyDescent="0.25">
      <c r="A14" t="s">
        <v>16</v>
      </c>
    </row>
    <row r="15" spans="1:9" x14ac:dyDescent="0.25">
      <c r="A15" t="s">
        <v>17</v>
      </c>
    </row>
    <row r="16" spans="1:9" x14ac:dyDescent="0.25">
      <c r="A16" t="s">
        <v>18</v>
      </c>
    </row>
    <row r="18" spans="1:9" x14ac:dyDescent="0.25">
      <c r="A18" s="21" t="s">
        <v>19</v>
      </c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A19" s="22" t="s">
        <v>20</v>
      </c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23" t="s">
        <v>21</v>
      </c>
      <c r="B20" s="23"/>
      <c r="C20" s="23"/>
      <c r="D20" s="23"/>
      <c r="E20" s="23"/>
      <c r="F20" s="23"/>
      <c r="G20" s="23"/>
      <c r="H20" s="23"/>
      <c r="I20" s="23"/>
    </row>
    <row r="21" spans="1:9" x14ac:dyDescent="0.25">
      <c r="E21" s="7"/>
    </row>
  </sheetData>
  <mergeCells count="3">
    <mergeCell ref="A18:I18"/>
    <mergeCell ref="A19:I19"/>
    <mergeCell ref="A20:I2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0" zoomScaleNormal="110" workbookViewId="0">
      <selection activeCell="A2" sqref="A2"/>
    </sheetView>
  </sheetViews>
  <sheetFormatPr defaultRowHeight="15" x14ac:dyDescent="0.25"/>
  <cols>
    <col min="1" max="1" width="28.28515625" customWidth="1"/>
    <col min="2" max="2" width="13.5703125" style="3" customWidth="1"/>
    <col min="3" max="3" width="15.85546875" style="3" customWidth="1"/>
    <col min="4" max="4" width="18.5703125" style="3" customWidth="1"/>
    <col min="5" max="5" width="14.28515625" style="3" customWidth="1"/>
    <col min="6" max="6" width="13" style="3" customWidth="1"/>
    <col min="7" max="7" width="13.140625" customWidth="1"/>
    <col min="8" max="8" width="11.7109375" customWidth="1"/>
    <col min="9" max="9" width="13.140625" style="3" customWidth="1"/>
  </cols>
  <sheetData>
    <row r="1" spans="1:9" x14ac:dyDescent="0.25">
      <c r="A1" s="19" t="s">
        <v>36</v>
      </c>
      <c r="B1" s="2" t="s">
        <v>5</v>
      </c>
      <c r="C1" s="2" t="s">
        <v>9</v>
      </c>
      <c r="D1" s="2" t="s">
        <v>6</v>
      </c>
      <c r="E1" s="2" t="s">
        <v>7</v>
      </c>
      <c r="F1" s="2" t="s">
        <v>8</v>
      </c>
      <c r="G1" s="1" t="s">
        <v>10</v>
      </c>
      <c r="H1" s="1" t="s">
        <v>11</v>
      </c>
      <c r="I1" s="2" t="s">
        <v>12</v>
      </c>
    </row>
    <row r="2" spans="1:9" x14ac:dyDescent="0.25">
      <c r="A2" t="s">
        <v>28</v>
      </c>
      <c r="B2" s="8">
        <v>51647136</v>
      </c>
      <c r="C2" s="5">
        <f>B2/8</f>
        <v>6455892</v>
      </c>
      <c r="D2" s="4">
        <v>0</v>
      </c>
      <c r="E2" s="3" t="str">
        <f t="shared" ref="E2:E8" si="0">DEC2HEX((HEX2DEC(D2)+HEX2DEC(F2)))</f>
        <v>628254</v>
      </c>
      <c r="F2" s="3" t="str">
        <f t="shared" ref="F2:F8" si="1">DEC2HEX(C2)</f>
        <v>628254</v>
      </c>
      <c r="G2">
        <f t="shared" ref="G2:G8" si="2">HEX2DEC(D2)</f>
        <v>0</v>
      </c>
      <c r="H2">
        <f t="shared" ref="H2" si="3">G2/16</f>
        <v>0</v>
      </c>
      <c r="I2" s="6">
        <v>0</v>
      </c>
    </row>
    <row r="3" spans="1:9" x14ac:dyDescent="0.25">
      <c r="A3" t="s">
        <v>1</v>
      </c>
      <c r="C3" s="8">
        <v>889252</v>
      </c>
      <c r="D3" s="9">
        <v>800000</v>
      </c>
      <c r="E3" s="3" t="str">
        <f t="shared" si="0"/>
        <v>8D91A4</v>
      </c>
      <c r="F3" s="3" t="str">
        <f t="shared" si="1"/>
        <v>D91A4</v>
      </c>
      <c r="G3">
        <f t="shared" si="2"/>
        <v>8388608</v>
      </c>
      <c r="H3">
        <f>G3/1024</f>
        <v>8192</v>
      </c>
      <c r="I3" s="10" t="str">
        <f t="shared" ref="I3:I8" si="4">DEC2HEX(G3/2)</f>
        <v>400000</v>
      </c>
    </row>
    <row r="4" spans="1:9" x14ac:dyDescent="0.25">
      <c r="A4" t="s">
        <v>2</v>
      </c>
      <c r="C4" s="8">
        <v>889252</v>
      </c>
      <c r="D4" s="9" t="str">
        <f t="shared" ref="D4:D8" si="5">DEC2HEX(((ROUNDUP((HEX2DEC(E3)/1024),0))*1024))</f>
        <v>8D9400</v>
      </c>
      <c r="E4" s="3" t="str">
        <f t="shared" si="0"/>
        <v>9B25A4</v>
      </c>
      <c r="F4" s="3" t="str">
        <f t="shared" si="1"/>
        <v>D91A4</v>
      </c>
      <c r="G4">
        <f t="shared" si="2"/>
        <v>9278464</v>
      </c>
      <c r="H4">
        <f t="shared" ref="H4:H8" si="6">G4/1024</f>
        <v>9061</v>
      </c>
      <c r="I4" s="10" t="str">
        <f t="shared" si="4"/>
        <v>46CA00</v>
      </c>
    </row>
    <row r="5" spans="1:9" x14ac:dyDescent="0.25">
      <c r="A5" t="s">
        <v>3</v>
      </c>
      <c r="C5" s="8">
        <v>895716</v>
      </c>
      <c r="D5" s="9" t="str">
        <f t="shared" si="5"/>
        <v>9B2800</v>
      </c>
      <c r="E5" s="3" t="str">
        <f t="shared" si="0"/>
        <v>A8D2E4</v>
      </c>
      <c r="F5" s="3" t="str">
        <f t="shared" si="1"/>
        <v>DAAE4</v>
      </c>
      <c r="G5">
        <f t="shared" si="2"/>
        <v>10168320</v>
      </c>
      <c r="H5">
        <f t="shared" si="6"/>
        <v>9930</v>
      </c>
      <c r="I5" s="10" t="str">
        <f t="shared" si="4"/>
        <v>4D9400</v>
      </c>
    </row>
    <row r="6" spans="1:9" x14ac:dyDescent="0.25">
      <c r="A6" t="s">
        <v>4</v>
      </c>
      <c r="C6" s="8">
        <v>895716</v>
      </c>
      <c r="D6" s="9" t="str">
        <f t="shared" si="5"/>
        <v>A8D400</v>
      </c>
      <c r="E6" s="3" t="str">
        <f t="shared" si="0"/>
        <v>B67EE4</v>
      </c>
      <c r="F6" s="3" t="str">
        <f t="shared" si="1"/>
        <v>DAAE4</v>
      </c>
      <c r="G6">
        <f t="shared" si="2"/>
        <v>11064320</v>
      </c>
      <c r="H6">
        <f t="shared" si="6"/>
        <v>10805</v>
      </c>
      <c r="I6" s="10" t="str">
        <f t="shared" si="4"/>
        <v>546A00</v>
      </c>
    </row>
    <row r="7" spans="1:9" x14ac:dyDescent="0.25">
      <c r="A7" t="s">
        <v>30</v>
      </c>
      <c r="C7" s="8">
        <v>889252</v>
      </c>
      <c r="D7" s="9" t="str">
        <f t="shared" si="5"/>
        <v>B68000</v>
      </c>
      <c r="E7" s="3" t="str">
        <f t="shared" si="0"/>
        <v>C411A4</v>
      </c>
      <c r="F7" s="3" t="str">
        <f t="shared" si="1"/>
        <v>D91A4</v>
      </c>
      <c r="G7">
        <f t="shared" si="2"/>
        <v>11960320</v>
      </c>
      <c r="H7">
        <f t="shared" si="6"/>
        <v>11680</v>
      </c>
      <c r="I7" s="10" t="str">
        <f t="shared" si="4"/>
        <v>5B4000</v>
      </c>
    </row>
    <row r="8" spans="1:9" x14ac:dyDescent="0.25">
      <c r="A8" t="s">
        <v>31</v>
      </c>
      <c r="C8" s="8">
        <v>895716</v>
      </c>
      <c r="D8" s="9" t="str">
        <f t="shared" si="5"/>
        <v>C41400</v>
      </c>
      <c r="E8" s="3" t="str">
        <f t="shared" si="0"/>
        <v>D1BEE4</v>
      </c>
      <c r="F8" s="3" t="str">
        <f t="shared" si="1"/>
        <v>DAAE4</v>
      </c>
      <c r="G8">
        <f t="shared" si="2"/>
        <v>12850176</v>
      </c>
      <c r="H8">
        <f t="shared" si="6"/>
        <v>12549</v>
      </c>
      <c r="I8" s="10" t="str">
        <f t="shared" si="4"/>
        <v>620A00</v>
      </c>
    </row>
    <row r="9" spans="1:9" x14ac:dyDescent="0.25">
      <c r="G9" s="20"/>
    </row>
    <row r="10" spans="1:9" x14ac:dyDescent="0.25">
      <c r="A10" t="s">
        <v>29</v>
      </c>
    </row>
    <row r="11" spans="1:9" x14ac:dyDescent="0.25">
      <c r="A11" t="s">
        <v>13</v>
      </c>
    </row>
    <row r="12" spans="1:9" x14ac:dyDescent="0.25">
      <c r="A12" t="s">
        <v>14</v>
      </c>
    </row>
    <row r="13" spans="1:9" x14ac:dyDescent="0.25">
      <c r="A13" t="s">
        <v>15</v>
      </c>
    </row>
    <row r="14" spans="1:9" x14ac:dyDescent="0.25">
      <c r="A14" t="s">
        <v>16</v>
      </c>
    </row>
    <row r="15" spans="1:9" x14ac:dyDescent="0.25">
      <c r="A15" t="s">
        <v>17</v>
      </c>
    </row>
    <row r="16" spans="1:9" x14ac:dyDescent="0.25">
      <c r="A16" t="s">
        <v>18</v>
      </c>
    </row>
    <row r="18" spans="1:9" x14ac:dyDescent="0.25">
      <c r="A18" s="21" t="s">
        <v>19</v>
      </c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A19" s="22" t="s">
        <v>20</v>
      </c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23" t="s">
        <v>21</v>
      </c>
      <c r="B20" s="23"/>
      <c r="C20" s="23"/>
      <c r="D20" s="23"/>
      <c r="E20" s="23"/>
      <c r="F20" s="23"/>
      <c r="G20" s="23"/>
      <c r="H20" s="23"/>
      <c r="I20" s="23"/>
    </row>
    <row r="21" spans="1:9" x14ac:dyDescent="0.25">
      <c r="E21" s="7"/>
    </row>
  </sheetData>
  <mergeCells count="3">
    <mergeCell ref="A18:I18"/>
    <mergeCell ref="A19:I19"/>
    <mergeCell ref="A20:I20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10" zoomScaleNormal="110" workbookViewId="0"/>
  </sheetViews>
  <sheetFormatPr defaultRowHeight="15" x14ac:dyDescent="0.25"/>
  <cols>
    <col min="1" max="1" width="28.28515625" customWidth="1"/>
    <col min="2" max="2" width="13.5703125" style="3" customWidth="1"/>
    <col min="3" max="3" width="15.85546875" style="3" customWidth="1"/>
    <col min="4" max="4" width="18.5703125" style="3" customWidth="1"/>
    <col min="5" max="5" width="14.28515625" style="3" customWidth="1"/>
    <col min="6" max="6" width="13" style="3" customWidth="1"/>
    <col min="7" max="7" width="13.140625" customWidth="1"/>
    <col min="8" max="8" width="11.7109375" customWidth="1"/>
    <col min="9" max="9" width="13.140625" style="3" customWidth="1"/>
  </cols>
  <sheetData>
    <row r="1" spans="1:9" x14ac:dyDescent="0.25">
      <c r="A1" s="19" t="s">
        <v>37</v>
      </c>
      <c r="B1" s="2" t="s">
        <v>5</v>
      </c>
      <c r="C1" s="2" t="s">
        <v>9</v>
      </c>
      <c r="D1" s="2" t="s">
        <v>22</v>
      </c>
      <c r="E1" s="2" t="s">
        <v>6</v>
      </c>
      <c r="F1" s="2" t="s">
        <v>7</v>
      </c>
      <c r="G1" s="1" t="s">
        <v>10</v>
      </c>
      <c r="H1" s="11" t="s">
        <v>11</v>
      </c>
      <c r="I1" s="2" t="s">
        <v>12</v>
      </c>
    </row>
    <row r="2" spans="1:9" x14ac:dyDescent="0.25">
      <c r="A2" t="s">
        <v>28</v>
      </c>
      <c r="B2" s="8">
        <v>77854016</v>
      </c>
      <c r="C2" s="3">
        <f t="shared" ref="C2" si="0">B2/8</f>
        <v>9731752</v>
      </c>
      <c r="D2" s="3" t="str">
        <f t="shared" ref="D2" si="1">DEC2HEX(C2)</f>
        <v>947EA8</v>
      </c>
      <c r="E2" s="12">
        <v>0</v>
      </c>
      <c r="F2" s="13" t="str">
        <f t="shared" ref="F2:F14" si="2">DEC2HEX((HEX2DEC(E2)+HEX2DEC(D2)))</f>
        <v>947EA8</v>
      </c>
      <c r="G2" s="14">
        <f t="shared" ref="G2:G14" si="3">HEX2DEC(E2)</f>
        <v>0</v>
      </c>
      <c r="H2" s="15">
        <f t="shared" ref="H2" si="4">G2/16</f>
        <v>0</v>
      </c>
      <c r="I2" s="16">
        <v>0</v>
      </c>
    </row>
    <row r="3" spans="1:9" x14ac:dyDescent="0.25">
      <c r="A3" t="s">
        <v>1</v>
      </c>
      <c r="C3" s="8">
        <v>375996</v>
      </c>
      <c r="D3" s="3" t="str">
        <f t="shared" ref="D3:D14" si="5">DEC2HEX(C3)</f>
        <v>5BCBC</v>
      </c>
      <c r="E3" s="18" t="s">
        <v>23</v>
      </c>
      <c r="F3" s="13" t="str">
        <f t="shared" si="2"/>
        <v>B5BCBC</v>
      </c>
      <c r="G3" s="14">
        <f t="shared" si="3"/>
        <v>11534336</v>
      </c>
      <c r="H3" s="15">
        <f>G3/1024</f>
        <v>11264</v>
      </c>
      <c r="I3" s="17" t="str">
        <f>DEC2HEX(G3/2)</f>
        <v>580000</v>
      </c>
    </row>
    <row r="4" spans="1:9" x14ac:dyDescent="0.25">
      <c r="A4" t="s">
        <v>24</v>
      </c>
      <c r="C4" s="8">
        <v>26036</v>
      </c>
      <c r="D4" s="3" t="str">
        <f t="shared" si="5"/>
        <v>65B4</v>
      </c>
      <c r="E4" s="18" t="str">
        <f t="shared" ref="E4:E14" si="6">DEC2HEX(((ROUNDUP((HEX2DEC(F3)/1024),0))*1024))</f>
        <v>B5C000</v>
      </c>
      <c r="F4" s="13" t="str">
        <f t="shared" si="2"/>
        <v>B625B4</v>
      </c>
      <c r="G4" s="14">
        <f t="shared" si="3"/>
        <v>11911168</v>
      </c>
      <c r="H4" s="15">
        <f t="shared" ref="H4:H14" si="7">G4/1024</f>
        <v>11632</v>
      </c>
      <c r="I4" s="17" t="str">
        <f t="shared" ref="I4:I14" si="8">DEC2HEX(G4/2)</f>
        <v>5AE000</v>
      </c>
    </row>
    <row r="5" spans="1:9" x14ac:dyDescent="0.25">
      <c r="A5" t="s">
        <v>2</v>
      </c>
      <c r="C5" s="8">
        <v>375996</v>
      </c>
      <c r="D5" s="3" t="str">
        <f t="shared" si="5"/>
        <v>5BCBC</v>
      </c>
      <c r="E5" s="18" t="str">
        <f t="shared" si="6"/>
        <v>B62800</v>
      </c>
      <c r="F5" s="13" t="str">
        <f t="shared" si="2"/>
        <v>BBE4BC</v>
      </c>
      <c r="G5" s="14">
        <f t="shared" si="3"/>
        <v>11937792</v>
      </c>
      <c r="H5" s="15">
        <f t="shared" si="7"/>
        <v>11658</v>
      </c>
      <c r="I5" s="17" t="str">
        <f t="shared" si="8"/>
        <v>5B1400</v>
      </c>
    </row>
    <row r="6" spans="1:9" x14ac:dyDescent="0.25">
      <c r="A6" t="s">
        <v>25</v>
      </c>
      <c r="C6" s="8">
        <v>26036</v>
      </c>
      <c r="D6" s="3" t="str">
        <f t="shared" si="5"/>
        <v>65B4</v>
      </c>
      <c r="E6" s="18" t="str">
        <f t="shared" si="6"/>
        <v>BBE800</v>
      </c>
      <c r="F6" s="13" t="str">
        <f t="shared" si="2"/>
        <v>BC4DB4</v>
      </c>
      <c r="G6" s="14">
        <f t="shared" si="3"/>
        <v>12314624</v>
      </c>
      <c r="H6" s="15">
        <f t="shared" si="7"/>
        <v>12026</v>
      </c>
      <c r="I6" s="17" t="str">
        <f t="shared" si="8"/>
        <v>5DF400</v>
      </c>
    </row>
    <row r="7" spans="1:9" x14ac:dyDescent="0.25">
      <c r="A7" t="s">
        <v>3</v>
      </c>
      <c r="C7" s="8">
        <v>274104</v>
      </c>
      <c r="D7" s="3" t="str">
        <f t="shared" si="5"/>
        <v>42EB8</v>
      </c>
      <c r="E7" s="18" t="str">
        <f t="shared" si="6"/>
        <v>BC5000</v>
      </c>
      <c r="F7" s="13" t="str">
        <f t="shared" si="2"/>
        <v>C07EB8</v>
      </c>
      <c r="G7" s="14">
        <f t="shared" si="3"/>
        <v>12341248</v>
      </c>
      <c r="H7" s="15">
        <f t="shared" si="7"/>
        <v>12052</v>
      </c>
      <c r="I7" s="17" t="str">
        <f t="shared" si="8"/>
        <v>5E2800</v>
      </c>
    </row>
    <row r="8" spans="1:9" x14ac:dyDescent="0.25">
      <c r="A8" t="s">
        <v>26</v>
      </c>
      <c r="C8" s="8">
        <v>22028</v>
      </c>
      <c r="D8" s="3" t="str">
        <f t="shared" si="5"/>
        <v>560C</v>
      </c>
      <c r="E8" s="18" t="str">
        <f t="shared" si="6"/>
        <v>C08000</v>
      </c>
      <c r="F8" s="13" t="str">
        <f t="shared" si="2"/>
        <v>C0D60C</v>
      </c>
      <c r="G8" s="14">
        <f t="shared" si="3"/>
        <v>12615680</v>
      </c>
      <c r="H8" s="15">
        <f t="shared" si="7"/>
        <v>12320</v>
      </c>
      <c r="I8" s="17" t="str">
        <f t="shared" si="8"/>
        <v>604000</v>
      </c>
    </row>
    <row r="9" spans="1:9" x14ac:dyDescent="0.25">
      <c r="A9" t="s">
        <v>4</v>
      </c>
      <c r="C9" s="8">
        <v>274104</v>
      </c>
      <c r="D9" s="3" t="str">
        <f t="shared" si="5"/>
        <v>42EB8</v>
      </c>
      <c r="E9" s="18" t="str">
        <f t="shared" si="6"/>
        <v>C0D800</v>
      </c>
      <c r="F9" s="13" t="str">
        <f t="shared" si="2"/>
        <v>C506B8</v>
      </c>
      <c r="G9" s="14">
        <f t="shared" si="3"/>
        <v>12638208</v>
      </c>
      <c r="H9" s="15">
        <f t="shared" si="7"/>
        <v>12342</v>
      </c>
      <c r="I9" s="17" t="str">
        <f t="shared" si="8"/>
        <v>606C00</v>
      </c>
    </row>
    <row r="10" spans="1:9" x14ac:dyDescent="0.25">
      <c r="A10" t="s">
        <v>27</v>
      </c>
      <c r="C10" s="8">
        <v>22028</v>
      </c>
      <c r="D10" s="3" t="str">
        <f t="shared" si="5"/>
        <v>560C</v>
      </c>
      <c r="E10" s="18" t="str">
        <f t="shared" si="6"/>
        <v>C50800</v>
      </c>
      <c r="F10" s="13" t="str">
        <f t="shared" si="2"/>
        <v>C55E0C</v>
      </c>
      <c r="G10" s="14">
        <f t="shared" si="3"/>
        <v>12912640</v>
      </c>
      <c r="H10" s="15">
        <f t="shared" si="7"/>
        <v>12610</v>
      </c>
      <c r="I10" s="17" t="str">
        <f t="shared" si="8"/>
        <v>628400</v>
      </c>
    </row>
    <row r="11" spans="1:9" x14ac:dyDescent="0.25">
      <c r="A11" t="s">
        <v>30</v>
      </c>
      <c r="C11" s="8">
        <v>375996</v>
      </c>
      <c r="D11" s="3" t="str">
        <f t="shared" si="5"/>
        <v>5BCBC</v>
      </c>
      <c r="E11" s="18" t="str">
        <f t="shared" si="6"/>
        <v>C56000</v>
      </c>
      <c r="F11" s="13" t="str">
        <f t="shared" si="2"/>
        <v>CB1CBC</v>
      </c>
      <c r="G11" s="14">
        <f t="shared" si="3"/>
        <v>12935168</v>
      </c>
      <c r="H11" s="15">
        <f t="shared" si="7"/>
        <v>12632</v>
      </c>
      <c r="I11" s="17" t="str">
        <f t="shared" si="8"/>
        <v>62B000</v>
      </c>
    </row>
    <row r="12" spans="1:9" x14ac:dyDescent="0.25">
      <c r="A12" t="s">
        <v>32</v>
      </c>
      <c r="C12" s="8">
        <v>26036</v>
      </c>
      <c r="D12" s="3" t="str">
        <f t="shared" si="5"/>
        <v>65B4</v>
      </c>
      <c r="E12" s="18" t="str">
        <f t="shared" si="6"/>
        <v>CB2000</v>
      </c>
      <c r="F12" s="13" t="str">
        <f t="shared" si="2"/>
        <v>CB85B4</v>
      </c>
      <c r="G12" s="14">
        <f t="shared" si="3"/>
        <v>13312000</v>
      </c>
      <c r="H12" s="15">
        <f t="shared" si="7"/>
        <v>13000</v>
      </c>
      <c r="I12" s="17" t="str">
        <f t="shared" si="8"/>
        <v>659000</v>
      </c>
    </row>
    <row r="13" spans="1:9" x14ac:dyDescent="0.25">
      <c r="A13" t="s">
        <v>31</v>
      </c>
      <c r="C13" s="8">
        <v>274104</v>
      </c>
      <c r="D13" s="3" t="str">
        <f t="shared" si="5"/>
        <v>42EB8</v>
      </c>
      <c r="E13" s="18" t="str">
        <f t="shared" si="6"/>
        <v>CB8800</v>
      </c>
      <c r="F13" s="13" t="str">
        <f t="shared" si="2"/>
        <v>CFB6B8</v>
      </c>
      <c r="G13" s="14">
        <f t="shared" si="3"/>
        <v>13338624</v>
      </c>
      <c r="H13" s="15">
        <f t="shared" si="7"/>
        <v>13026</v>
      </c>
      <c r="I13" s="17" t="str">
        <f t="shared" si="8"/>
        <v>65C400</v>
      </c>
    </row>
    <row r="14" spans="1:9" x14ac:dyDescent="0.25">
      <c r="A14" t="s">
        <v>33</v>
      </c>
      <c r="C14" s="8">
        <v>22028</v>
      </c>
      <c r="D14" s="3" t="str">
        <f t="shared" si="5"/>
        <v>560C</v>
      </c>
      <c r="E14" s="18" t="str">
        <f t="shared" si="6"/>
        <v>CFB800</v>
      </c>
      <c r="F14" s="13" t="str">
        <f t="shared" si="2"/>
        <v>D00E0C</v>
      </c>
      <c r="G14" s="14">
        <f t="shared" si="3"/>
        <v>13613056</v>
      </c>
      <c r="H14" s="15">
        <f t="shared" si="7"/>
        <v>13294</v>
      </c>
      <c r="I14" s="17" t="str">
        <f t="shared" si="8"/>
        <v>67DC00</v>
      </c>
    </row>
    <row r="16" spans="1:9" x14ac:dyDescent="0.25">
      <c r="A16" t="s">
        <v>29</v>
      </c>
    </row>
    <row r="17" spans="1:9" x14ac:dyDescent="0.25">
      <c r="A17" t="s">
        <v>13</v>
      </c>
    </row>
    <row r="18" spans="1:9" x14ac:dyDescent="0.25">
      <c r="A18" t="s">
        <v>14</v>
      </c>
    </row>
    <row r="19" spans="1:9" x14ac:dyDescent="0.25">
      <c r="A19" t="s">
        <v>15</v>
      </c>
    </row>
    <row r="20" spans="1:9" x14ac:dyDescent="0.25">
      <c r="A20" t="s">
        <v>16</v>
      </c>
    </row>
    <row r="21" spans="1:9" x14ac:dyDescent="0.25">
      <c r="A21" t="s">
        <v>17</v>
      </c>
    </row>
    <row r="22" spans="1:9" x14ac:dyDescent="0.25">
      <c r="A22" t="s">
        <v>18</v>
      </c>
    </row>
    <row r="24" spans="1:9" x14ac:dyDescent="0.25">
      <c r="A24" s="21" t="s">
        <v>19</v>
      </c>
      <c r="B24" s="21"/>
      <c r="C24" s="21"/>
      <c r="D24" s="21"/>
      <c r="E24" s="21"/>
      <c r="F24" s="21"/>
      <c r="G24" s="21"/>
      <c r="H24" s="21"/>
      <c r="I24" s="21"/>
    </row>
    <row r="25" spans="1:9" x14ac:dyDescent="0.25">
      <c r="A25" s="22" t="s">
        <v>20</v>
      </c>
      <c r="B25" s="22"/>
      <c r="C25" s="22"/>
      <c r="D25" s="22"/>
      <c r="E25" s="22"/>
      <c r="F25" s="22"/>
      <c r="G25" s="22"/>
      <c r="H25" s="22"/>
      <c r="I25" s="22"/>
    </row>
    <row r="26" spans="1:9" x14ac:dyDescent="0.25">
      <c r="A26" s="23" t="s">
        <v>21</v>
      </c>
      <c r="B26" s="23"/>
      <c r="C26" s="23"/>
      <c r="D26" s="23"/>
      <c r="E26" s="23"/>
      <c r="F26" s="23"/>
      <c r="G26" s="23"/>
      <c r="H26" s="23"/>
      <c r="I26" s="23"/>
    </row>
    <row r="27" spans="1:9" x14ac:dyDescent="0.25">
      <c r="E27" s="7"/>
    </row>
  </sheetData>
  <mergeCells count="3">
    <mergeCell ref="A24:I24"/>
    <mergeCell ref="A25:I25"/>
    <mergeCell ref="A26:I2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KC705</vt:lpstr>
      <vt:lpstr>VC707</vt:lpstr>
      <vt:lpstr>VC709</vt:lpstr>
      <vt:lpstr>VCU108</vt:lpstr>
    </vt:vector>
  </TitlesOfParts>
  <Company>Xilinx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Dye</dc:creator>
  <cp:keywords>No Markings</cp:keywords>
  <cp:lastModifiedBy>David Dye</cp:lastModifiedBy>
  <dcterms:created xsi:type="dcterms:W3CDTF">2016-03-15T16:42:39Z</dcterms:created>
  <dcterms:modified xsi:type="dcterms:W3CDTF">2017-02-03T21:24:39Z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ce898be2-a810-4805-a03d-003a60ebf121</vt:lpwstr>
  </property>
  <property fmtid="{D5CDD505-2E9C-101B-9397-08002B2CF9AE}" pid="3" name="XilinxClassification">
    <vt:lpwstr>No Markings</vt:lpwstr>
  </property>
</Properties>
</file>