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emartinez/Documents/School/Northwestern/NUHomework/Project1/"/>
    </mc:Choice>
  </mc:AlternateContent>
  <xr:revisionPtr revIDLastSave="0" documentId="13_ncr:1_{0C05B12A-97F9-C045-A274-A35B8EF92105}" xr6:coauthVersionLast="45" xr6:coauthVersionMax="45" xr10:uidLastSave="{00000000-0000-0000-0000-000000000000}"/>
  <bookViews>
    <workbookView xWindow="3320" yWindow="1980" windowWidth="28040" windowHeight="17440" activeTab="1" xr2:uid="{9A9A33F2-F3BF-E94D-ADB0-F0831F96AB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E8" i="2"/>
  <c r="F6" i="2"/>
  <c r="E6" i="2"/>
  <c r="K4" i="2"/>
  <c r="K6" i="2" s="1"/>
  <c r="H4" i="2"/>
  <c r="H5" i="2" s="1"/>
  <c r="E4" i="2"/>
  <c r="E2" i="2" s="1"/>
  <c r="L6" i="2" l="1"/>
  <c r="K8" i="2"/>
  <c r="L8" i="2" s="1"/>
  <c r="F4" i="2"/>
  <c r="L4" i="2"/>
  <c r="L9" i="2" l="1"/>
  <c r="L5" i="2"/>
  <c r="N6" i="2"/>
  <c r="O6" i="2" s="1"/>
  <c r="G4" i="2"/>
  <c r="G5" i="2" s="1"/>
  <c r="G6" i="2" s="1"/>
  <c r="L7" i="2"/>
  <c r="H6" i="2" l="1"/>
  <c r="H7" i="2" s="1"/>
  <c r="H8" i="2" s="1"/>
  <c r="H9" i="2" s="1"/>
  <c r="G7" i="2"/>
  <c r="M6" i="2"/>
  <c r="M7" i="2"/>
  <c r="M4" i="2"/>
  <c r="M5" i="2"/>
  <c r="G8" i="2" l="1"/>
  <c r="N8" i="2"/>
  <c r="G9" i="2" l="1"/>
  <c r="M9" i="2" s="1"/>
  <c r="M8" i="2"/>
</calcChain>
</file>

<file path=xl/sharedStrings.xml><?xml version="1.0" encoding="utf-8"?>
<sst xmlns="http://schemas.openxmlformats.org/spreadsheetml/2006/main" count="37" uniqueCount="28">
  <si>
    <t>APPL</t>
  </si>
  <si>
    <t>B</t>
  </si>
  <si>
    <t>S</t>
  </si>
  <si>
    <t>Change of shares</t>
  </si>
  <si>
    <t>Total Shares</t>
  </si>
  <si>
    <t>Closing</t>
  </si>
  <si>
    <t>Balance</t>
  </si>
  <si>
    <t>% change</t>
  </si>
  <si>
    <t>net $ Profit</t>
  </si>
  <si>
    <t>closing_df = aapl_df.set_index('Date').join(goog_df.set_index('Date')).join(tsla_df.set_index('Date'))</t>
  </si>
  <si>
    <t>closing_df.head()</t>
  </si>
  <si>
    <t>ffill</t>
  </si>
  <si>
    <t>Ticker</t>
  </si>
  <si>
    <t>Transaction</t>
  </si>
  <si>
    <t>Data</t>
  </si>
  <si>
    <t>Shares</t>
  </si>
  <si>
    <t>Purchase Price</t>
  </si>
  <si>
    <t>Currnet Value</t>
  </si>
  <si>
    <t>transaction Shares</t>
  </si>
  <si>
    <t>Transaction Price</t>
  </si>
  <si>
    <t>Transaction Cost</t>
  </si>
  <si>
    <t>Contribution</t>
  </si>
  <si>
    <t>cumm contribution</t>
  </si>
  <si>
    <t>Avg Price per Share</t>
  </si>
  <si>
    <t>Closing Price</t>
  </si>
  <si>
    <t>Cumm Shares</t>
  </si>
  <si>
    <t>Gain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</si>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</sst>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CF3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2" borderId="0" xfId="0" applyNumberFormat="1" applyFont="1" applyFill="1"/>
    <xf numFmtId="6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6" fontId="0" fillId="0" borderId="0" xfId="0" applyNumberFormat="1"/>
    <xf numFmtId="0" fontId="2" fillId="0" borderId="0" xfId="0" applyFont="1" applyAlignment="1">
      <alignment wrapText="1"/>
    </xf>
    <xf numFmtId="0" fontId="0" fillId="6" borderId="0" xfId="0" applyFill="1"/>
    <xf numFmtId="0" fontId="2" fillId="6" borderId="0" xfId="0" applyFont="1" applyFill="1" applyAlignment="1">
      <alignment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A9F4-3412-5043-AD88-A224530442F9}">
  <dimension ref="B1:I31"/>
  <sheetViews>
    <sheetView workbookViewId="0">
      <selection activeCell="I17" sqref="I17"/>
    </sheetView>
  </sheetViews>
  <sheetFormatPr baseColWidth="10" defaultRowHeight="16"/>
  <sheetData>
    <row r="1" spans="2:9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2:9">
      <c r="B2" s="1" t="s">
        <v>0</v>
      </c>
      <c r="C2" s="1" t="s">
        <v>1</v>
      </c>
      <c r="D2" s="3">
        <v>42369</v>
      </c>
      <c r="E2" s="1">
        <v>100</v>
      </c>
      <c r="F2" s="4">
        <v>125</v>
      </c>
    </row>
    <row r="3" spans="2:9">
      <c r="B3" s="1" t="s">
        <v>0</v>
      </c>
      <c r="C3" s="1" t="s">
        <v>1</v>
      </c>
      <c r="D3" s="3">
        <v>42391</v>
      </c>
      <c r="E3" s="1">
        <v>100</v>
      </c>
      <c r="F3" s="4">
        <v>150</v>
      </c>
      <c r="G3" s="2"/>
      <c r="H3" s="2"/>
      <c r="I3" s="2"/>
    </row>
    <row r="4" spans="2:9">
      <c r="B4" s="1" t="s">
        <v>0</v>
      </c>
      <c r="C4" s="1" t="s">
        <v>2</v>
      </c>
      <c r="D4" s="3">
        <v>42383</v>
      </c>
      <c r="E4" s="1">
        <v>50</v>
      </c>
      <c r="F4" s="4">
        <v>135</v>
      </c>
      <c r="G4" s="2"/>
      <c r="H4" s="2"/>
      <c r="I4" s="2"/>
    </row>
    <row r="5" spans="2:9">
      <c r="B5" s="2"/>
      <c r="C5" s="2"/>
      <c r="D5" s="2"/>
      <c r="E5" s="2"/>
      <c r="F5" s="2"/>
      <c r="G5" s="2"/>
      <c r="H5" s="2"/>
      <c r="I5" s="2"/>
    </row>
    <row r="6" spans="2:9">
      <c r="B6" s="2"/>
      <c r="C6" s="5"/>
      <c r="D6" s="5"/>
      <c r="E6" s="5"/>
      <c r="F6" s="5"/>
      <c r="G6" s="2"/>
      <c r="H6" s="2"/>
      <c r="I6" s="2"/>
    </row>
    <row r="7" spans="2:9">
      <c r="B7" s="2"/>
      <c r="C7" s="6" t="s">
        <v>3</v>
      </c>
      <c r="D7" s="6" t="s">
        <v>4</v>
      </c>
      <c r="E7" s="2" t="s">
        <v>5</v>
      </c>
      <c r="F7" s="7" t="s">
        <v>6</v>
      </c>
      <c r="G7" s="2" t="s">
        <v>7</v>
      </c>
      <c r="H7" s="7" t="s">
        <v>8</v>
      </c>
      <c r="I7" s="2"/>
    </row>
    <row r="8" spans="2:9">
      <c r="B8" s="3">
        <v>42369</v>
      </c>
      <c r="C8" s="2">
        <v>100</v>
      </c>
      <c r="D8" s="2">
        <v>100</v>
      </c>
      <c r="E8" s="1"/>
      <c r="F8" s="2">
        <v>0</v>
      </c>
      <c r="G8" s="2"/>
      <c r="H8" s="2"/>
      <c r="I8" s="2"/>
    </row>
    <row r="9" spans="2:9">
      <c r="B9" s="3">
        <v>42370</v>
      </c>
      <c r="C9" s="2"/>
      <c r="D9" s="2">
        <v>100</v>
      </c>
      <c r="E9" s="1"/>
      <c r="F9" s="2">
        <v>0</v>
      </c>
      <c r="G9" s="2"/>
      <c r="H9" s="2"/>
      <c r="I9" s="2"/>
    </row>
    <row r="10" spans="2:9">
      <c r="B10" s="3">
        <v>42371</v>
      </c>
      <c r="C10" s="2"/>
      <c r="D10" s="2">
        <v>100</v>
      </c>
      <c r="E10" s="1"/>
      <c r="F10" s="2">
        <v>0</v>
      </c>
      <c r="G10" s="2"/>
      <c r="H10" s="2"/>
      <c r="I10" s="2"/>
    </row>
    <row r="11" spans="2:9">
      <c r="B11" s="3">
        <v>42372</v>
      </c>
      <c r="C11" s="2"/>
      <c r="D11" s="2">
        <v>100</v>
      </c>
      <c r="E11" s="1"/>
      <c r="F11" s="2">
        <v>0</v>
      </c>
      <c r="G11" s="2"/>
      <c r="H11" s="2"/>
      <c r="I11" s="2" t="s">
        <v>9</v>
      </c>
    </row>
    <row r="12" spans="2:9">
      <c r="B12" s="3">
        <v>42373</v>
      </c>
      <c r="C12" s="2"/>
      <c r="D12" s="2">
        <v>100</v>
      </c>
      <c r="E12" s="1"/>
      <c r="F12" s="2">
        <v>0</v>
      </c>
      <c r="G12" s="2"/>
      <c r="H12" s="2"/>
      <c r="I12" s="2" t="s">
        <v>10</v>
      </c>
    </row>
    <row r="13" spans="2:9">
      <c r="B13" s="3">
        <v>42374</v>
      </c>
      <c r="C13" s="2"/>
      <c r="D13" s="2">
        <v>100</v>
      </c>
      <c r="E13" s="1"/>
      <c r="F13" s="2">
        <v>0</v>
      </c>
      <c r="G13" s="2"/>
      <c r="H13" s="2"/>
      <c r="I13" s="2"/>
    </row>
    <row r="14" spans="2:9">
      <c r="B14" s="3">
        <v>42375</v>
      </c>
      <c r="C14" s="2"/>
      <c r="D14" s="2">
        <v>100</v>
      </c>
      <c r="E14" s="1"/>
      <c r="F14" s="2">
        <v>0</v>
      </c>
      <c r="G14" s="2"/>
      <c r="H14" s="2"/>
      <c r="I14" s="2"/>
    </row>
    <row r="15" spans="2:9">
      <c r="B15" s="3">
        <v>42376</v>
      </c>
      <c r="C15" s="2"/>
      <c r="D15" s="2">
        <v>100</v>
      </c>
      <c r="E15" s="1"/>
      <c r="F15" s="2">
        <v>0</v>
      </c>
      <c r="G15" s="2"/>
      <c r="H15" s="2"/>
      <c r="I15" s="2" t="s">
        <v>11</v>
      </c>
    </row>
    <row r="16" spans="2:9">
      <c r="B16" s="3">
        <v>42377</v>
      </c>
      <c r="C16" s="2"/>
      <c r="D16" s="2">
        <v>100</v>
      </c>
      <c r="E16" s="1"/>
      <c r="F16" s="2">
        <v>0</v>
      </c>
      <c r="G16" s="2"/>
      <c r="H16" s="2"/>
      <c r="I16" s="2"/>
    </row>
    <row r="17" spans="2:9">
      <c r="B17" s="3">
        <v>42378</v>
      </c>
      <c r="C17" s="2"/>
      <c r="D17" s="2">
        <v>100</v>
      </c>
      <c r="E17" s="1"/>
      <c r="F17" s="2">
        <v>0</v>
      </c>
      <c r="G17" s="2"/>
      <c r="H17" s="2"/>
      <c r="I17" s="2"/>
    </row>
    <row r="18" spans="2:9">
      <c r="B18" s="3">
        <v>42379</v>
      </c>
      <c r="C18" s="2"/>
      <c r="D18" s="2">
        <v>100</v>
      </c>
      <c r="E18" s="1"/>
      <c r="F18" s="2">
        <v>0</v>
      </c>
      <c r="G18" s="2"/>
      <c r="H18" s="2"/>
      <c r="I18" s="2"/>
    </row>
    <row r="19" spans="2:9">
      <c r="B19" s="3">
        <v>42380</v>
      </c>
      <c r="C19" s="2"/>
      <c r="D19" s="2">
        <v>100</v>
      </c>
      <c r="E19" s="1"/>
      <c r="F19" s="2">
        <v>0</v>
      </c>
      <c r="G19" s="2"/>
      <c r="H19" s="2"/>
      <c r="I19" s="2"/>
    </row>
    <row r="20" spans="2:9">
      <c r="B20" s="3">
        <v>42381</v>
      </c>
      <c r="C20" s="2"/>
      <c r="D20" s="2">
        <v>100</v>
      </c>
      <c r="E20" s="1"/>
      <c r="F20" s="2">
        <v>0</v>
      </c>
      <c r="G20" s="2"/>
      <c r="H20" s="2"/>
      <c r="I20" s="2"/>
    </row>
    <row r="21" spans="2:9">
      <c r="B21" s="3">
        <v>42382</v>
      </c>
      <c r="C21" s="2"/>
      <c r="D21" s="2">
        <v>100</v>
      </c>
      <c r="E21" s="1"/>
      <c r="F21" s="2">
        <v>0</v>
      </c>
      <c r="G21" s="2"/>
      <c r="H21" s="2"/>
      <c r="I21" s="2"/>
    </row>
    <row r="22" spans="2:9">
      <c r="B22" s="3">
        <v>42383</v>
      </c>
      <c r="C22" s="2">
        <v>-50</v>
      </c>
      <c r="D22" s="2">
        <v>50</v>
      </c>
      <c r="E22" s="1"/>
      <c r="F22" s="2">
        <v>0</v>
      </c>
      <c r="G22" s="2"/>
      <c r="H22" s="2"/>
      <c r="I22" s="2"/>
    </row>
    <row r="23" spans="2:9">
      <c r="B23" s="3">
        <v>42384</v>
      </c>
      <c r="C23" s="2"/>
      <c r="D23" s="2">
        <v>50</v>
      </c>
      <c r="E23" s="1"/>
      <c r="F23" s="2">
        <v>0</v>
      </c>
      <c r="G23" s="2"/>
      <c r="H23" s="2"/>
      <c r="I23" s="2"/>
    </row>
    <row r="24" spans="2:9">
      <c r="B24" s="3">
        <v>42385</v>
      </c>
      <c r="C24" s="2"/>
      <c r="D24" s="2">
        <v>50</v>
      </c>
      <c r="E24" s="1"/>
      <c r="F24" s="2">
        <v>0</v>
      </c>
      <c r="G24" s="2"/>
      <c r="H24" s="2"/>
      <c r="I24" s="2"/>
    </row>
    <row r="25" spans="2:9">
      <c r="B25" s="3">
        <v>42386</v>
      </c>
      <c r="C25" s="2"/>
      <c r="D25" s="2">
        <v>50</v>
      </c>
      <c r="E25" s="1"/>
      <c r="F25" s="2">
        <v>0</v>
      </c>
      <c r="G25" s="2"/>
      <c r="H25" s="2"/>
      <c r="I25" s="2"/>
    </row>
    <row r="26" spans="2:9">
      <c r="B26" s="3">
        <v>42387</v>
      </c>
      <c r="C26" s="2"/>
      <c r="D26" s="2">
        <v>50</v>
      </c>
      <c r="E26" s="1"/>
      <c r="F26" s="2">
        <v>0</v>
      </c>
      <c r="G26" s="2"/>
      <c r="H26" s="2"/>
      <c r="I26" s="2"/>
    </row>
    <row r="27" spans="2:9">
      <c r="B27" s="3">
        <v>42388</v>
      </c>
      <c r="C27" s="2"/>
      <c r="D27" s="2">
        <v>50</v>
      </c>
      <c r="E27" s="1"/>
      <c r="F27" s="2">
        <v>0</v>
      </c>
      <c r="G27" s="2"/>
      <c r="H27" s="2"/>
      <c r="I27" s="2"/>
    </row>
    <row r="28" spans="2:9">
      <c r="B28" s="3">
        <v>42389</v>
      </c>
      <c r="C28" s="2"/>
      <c r="D28" s="2">
        <v>50</v>
      </c>
      <c r="E28" s="1"/>
      <c r="F28" s="2">
        <v>0</v>
      </c>
      <c r="G28" s="2"/>
      <c r="H28" s="2"/>
      <c r="I28" s="2"/>
    </row>
    <row r="29" spans="2:9">
      <c r="B29" s="3">
        <v>42390</v>
      </c>
      <c r="C29" s="2"/>
      <c r="D29" s="2">
        <v>50</v>
      </c>
      <c r="E29" s="1"/>
      <c r="F29" s="2">
        <v>0</v>
      </c>
      <c r="G29" s="2"/>
      <c r="H29" s="2"/>
      <c r="I29" s="2"/>
    </row>
    <row r="30" spans="2:9">
      <c r="B30" s="3">
        <v>42391</v>
      </c>
      <c r="C30" s="2">
        <v>100</v>
      </c>
      <c r="D30" s="2">
        <v>150</v>
      </c>
      <c r="E30" s="1"/>
      <c r="F30" s="2">
        <v>0</v>
      </c>
      <c r="G30" s="2"/>
      <c r="H30" s="2"/>
      <c r="I30" s="2"/>
    </row>
    <row r="31" spans="2:9">
      <c r="B31" s="2"/>
      <c r="C31" s="2"/>
      <c r="D31" s="2"/>
      <c r="E31" s="2"/>
      <c r="F31" s="2"/>
      <c r="G31" s="2"/>
      <c r="H31" s="2"/>
      <c r="I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489A-551D-554A-8BC8-BDF14E039C7E}">
  <dimension ref="B2:O9"/>
  <sheetViews>
    <sheetView tabSelected="1" workbookViewId="0">
      <selection activeCell="D15" sqref="D15"/>
    </sheetView>
  </sheetViews>
  <sheetFormatPr baseColWidth="10" defaultRowHeight="16"/>
  <cols>
    <col min="7" max="7" width="14.1640625" customWidth="1"/>
    <col min="8" max="8" width="17.33203125" bestFit="1" customWidth="1"/>
    <col min="9" max="9" width="4.83203125" customWidth="1"/>
  </cols>
  <sheetData>
    <row r="2" spans="2:15" ht="34">
      <c r="E2" s="8">
        <f>SUM(E4:E8)</f>
        <v>142500</v>
      </c>
      <c r="G2" s="8"/>
      <c r="H2" s="8"/>
      <c r="L2" s="9" t="s">
        <v>17</v>
      </c>
    </row>
    <row r="3" spans="2:15" ht="34">
      <c r="C3" s="9" t="s">
        <v>18</v>
      </c>
      <c r="D3" s="9" t="s">
        <v>19</v>
      </c>
      <c r="E3" s="9" t="s">
        <v>20</v>
      </c>
      <c r="F3" s="10" t="s">
        <v>21</v>
      </c>
      <c r="G3" s="11" t="s">
        <v>22</v>
      </c>
      <c r="H3" s="11" t="s">
        <v>23</v>
      </c>
      <c r="I3" s="9"/>
      <c r="J3" s="9" t="s">
        <v>24</v>
      </c>
      <c r="K3" s="9" t="s">
        <v>25</v>
      </c>
      <c r="L3" s="9" t="s">
        <v>6</v>
      </c>
      <c r="M3" s="11" t="s">
        <v>26</v>
      </c>
    </row>
    <row r="4" spans="2:15">
      <c r="B4" t="s">
        <v>1</v>
      </c>
      <c r="C4">
        <v>100</v>
      </c>
      <c r="D4" s="8">
        <v>125</v>
      </c>
      <c r="E4" s="8">
        <f>C4*D4</f>
        <v>12500</v>
      </c>
      <c r="F4" s="8">
        <f>IF(B4="B",E4,-E4)</f>
        <v>12500</v>
      </c>
      <c r="G4" s="8">
        <f>F4</f>
        <v>12500</v>
      </c>
      <c r="H4" s="8">
        <f>D4</f>
        <v>125</v>
      </c>
      <c r="I4" s="8"/>
      <c r="J4" s="8">
        <v>127</v>
      </c>
      <c r="K4">
        <f>C4</f>
        <v>100</v>
      </c>
      <c r="L4" s="8">
        <f>K4*J4</f>
        <v>12700</v>
      </c>
      <c r="M4" s="8">
        <f>L4-G4</f>
        <v>200</v>
      </c>
      <c r="N4" s="8">
        <v>125</v>
      </c>
    </row>
    <row r="5" spans="2:15">
      <c r="B5" t="s">
        <v>27</v>
      </c>
      <c r="D5" s="8"/>
      <c r="E5" s="8"/>
      <c r="F5" s="8"/>
      <c r="G5" s="8">
        <f>IF(B5="B",F5+G4,IF(B5="S",G4-C5*H4,G4))</f>
        <v>12500</v>
      </c>
      <c r="H5" s="8">
        <f t="shared" ref="H5:H8" si="0">IF(B5="B",G5/K5,IF(B5="S",H4,H4))</f>
        <v>125</v>
      </c>
      <c r="I5" s="8"/>
      <c r="J5" s="8">
        <v>150</v>
      </c>
      <c r="K5">
        <v>100</v>
      </c>
      <c r="L5" s="8">
        <f>L4</f>
        <v>12700</v>
      </c>
      <c r="M5" s="8">
        <f t="shared" ref="M5:M9" si="1">L5-G5</f>
        <v>200</v>
      </c>
    </row>
    <row r="6" spans="2:15">
      <c r="B6" t="s">
        <v>1</v>
      </c>
      <c r="C6">
        <v>100</v>
      </c>
      <c r="D6" s="8">
        <v>300</v>
      </c>
      <c r="E6" s="8">
        <f t="shared" ref="E6:E8" si="2">C6*D6</f>
        <v>30000</v>
      </c>
      <c r="F6" s="8">
        <f t="shared" ref="F6:F8" si="3">IF(B6="B",E6,-E6)</f>
        <v>30000</v>
      </c>
      <c r="G6" s="8">
        <f>IF(B6="B",F6+G5,IF(B6="S",G5-C6*H5,G5))</f>
        <v>42500</v>
      </c>
      <c r="H6" s="8">
        <f t="shared" si="0"/>
        <v>212.5</v>
      </c>
      <c r="I6" s="8"/>
      <c r="J6" s="8">
        <v>298</v>
      </c>
      <c r="K6">
        <f>K4+C6</f>
        <v>200</v>
      </c>
      <c r="L6" s="8">
        <f>K6*J6</f>
        <v>59600</v>
      </c>
      <c r="M6" s="8">
        <f t="shared" si="1"/>
        <v>17100</v>
      </c>
      <c r="N6" s="12">
        <f>(F4+F6)/K6</f>
        <v>212.5</v>
      </c>
      <c r="O6" s="12">
        <f>C8*N6</f>
        <v>10625</v>
      </c>
    </row>
    <row r="7" spans="2:15">
      <c r="B7" t="s">
        <v>27</v>
      </c>
      <c r="D7" s="8"/>
      <c r="E7" s="8"/>
      <c r="F7" s="8"/>
      <c r="G7" s="8">
        <f>IF(B7="B",F7+G6,IF(B7="S",G6-C7*H6,G6))</f>
        <v>42500</v>
      </c>
      <c r="H7" s="8">
        <f t="shared" si="0"/>
        <v>212.5</v>
      </c>
      <c r="I7" s="8"/>
      <c r="J7" s="8">
        <v>1000</v>
      </c>
      <c r="K7">
        <v>200</v>
      </c>
      <c r="L7" s="8">
        <f>L6</f>
        <v>59600</v>
      </c>
      <c r="M7" s="8">
        <f t="shared" si="1"/>
        <v>17100</v>
      </c>
    </row>
    <row r="8" spans="2:15">
      <c r="B8" t="s">
        <v>2</v>
      </c>
      <c r="C8">
        <v>50</v>
      </c>
      <c r="D8" s="8">
        <v>2000</v>
      </c>
      <c r="E8" s="8">
        <f t="shared" si="2"/>
        <v>100000</v>
      </c>
      <c r="F8" s="8">
        <f t="shared" si="3"/>
        <v>-100000</v>
      </c>
      <c r="G8" s="8">
        <f>IF(B8="B",F8+G7,IF(B8="S",G7-C8*H7,G7))</f>
        <v>31875</v>
      </c>
      <c r="H8" s="8">
        <f t="shared" si="0"/>
        <v>212.5</v>
      </c>
      <c r="I8" s="8"/>
      <c r="J8" s="8">
        <v>2001</v>
      </c>
      <c r="K8">
        <f>-C8+K6</f>
        <v>150</v>
      </c>
      <c r="L8" s="8">
        <f>K8*J8</f>
        <v>300150</v>
      </c>
      <c r="M8" s="8">
        <f t="shared" si="1"/>
        <v>268275</v>
      </c>
      <c r="N8" s="12">
        <f>(G7-O6)/K8</f>
        <v>212.5</v>
      </c>
    </row>
    <row r="9" spans="2:15">
      <c r="B9" t="s">
        <v>27</v>
      </c>
      <c r="G9" s="8">
        <f>IF(B9="B",F9+G8,IF(B9="S",G8-C9*H8,G8))</f>
        <v>31875</v>
      </c>
      <c r="H9" s="8">
        <f>IF(B9="B",G9/K9,IF(B9="S",H8,H8))</f>
        <v>212.5</v>
      </c>
      <c r="J9" s="8">
        <v>2500</v>
      </c>
      <c r="K9">
        <v>150</v>
      </c>
      <c r="L9" s="8">
        <f>L8</f>
        <v>300150</v>
      </c>
      <c r="M9" s="8">
        <f t="shared" si="1"/>
        <v>268275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Renae Martinez</dc:creator>
  <cp:lastModifiedBy>Renae Martinez</cp:lastModifiedBy>
  <dcterms:created xsi:type="dcterms:W3CDTF">2020-06-13T16:27:04Z</dcterms:created>
  <dcterms:modified xsi:type="dcterms:W3CDTF">2020-06-16T02:00:13Z</dcterms:modified>
</cp:coreProperties>
</file>