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iacs\"/>
    </mc:Choice>
  </mc:AlternateContent>
  <xr:revisionPtr revIDLastSave="0" documentId="13_ncr:1_{66E67F4B-D9A0-4201-8A0F-80AF2714B18E}" xr6:coauthVersionLast="46" xr6:coauthVersionMax="46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Hoja1" sheetId="1" r:id="rId1"/>
    <sheet name="Hoja2" sheetId="2" r:id="rId2"/>
    <sheet name="Sheet1" sheetId="4" r:id="rId3"/>
    <sheet name="Sheet2" sheetId="5" r:id="rId4"/>
    <sheet name="Sheet3" sheetId="6" r:id="rId5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B13" i="2"/>
  <c r="C19" i="2"/>
  <c r="B19" i="2"/>
  <c r="B17" i="2"/>
  <c r="C17" i="2"/>
  <c r="C11" i="2"/>
  <c r="B11" i="2"/>
  <c r="C5" i="2"/>
  <c r="C7" i="2"/>
  <c r="C8" i="2"/>
  <c r="B5" i="2"/>
  <c r="B7" i="2"/>
  <c r="B8" i="2"/>
  <c r="D31" i="1"/>
  <c r="E31" i="1"/>
  <c r="D32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3" i="1"/>
  <c r="D3" i="1"/>
  <c r="O3" i="1"/>
</calcChain>
</file>

<file path=xl/sharedStrings.xml><?xml version="1.0" encoding="utf-8"?>
<sst xmlns="http://schemas.openxmlformats.org/spreadsheetml/2006/main" count="115" uniqueCount="80">
  <si>
    <t>y1</t>
  </si>
  <si>
    <t>x1</t>
  </si>
  <si>
    <t>x2</t>
  </si>
  <si>
    <t>x3</t>
  </si>
  <si>
    <t>x4</t>
  </si>
  <si>
    <t>Alcampo SAU</t>
  </si>
  <si>
    <t>Bon preu SA</t>
  </si>
  <si>
    <t>Condis Supermercats SA</t>
  </si>
  <si>
    <t>Centros Comerciales Carrefour SA</t>
  </si>
  <si>
    <t>Mercadona SA</t>
  </si>
  <si>
    <t>Lidl Supermercados SAU</t>
  </si>
  <si>
    <t>x5</t>
  </si>
  <si>
    <t>Distribuidora Internacional De Alimentacion Sa</t>
  </si>
  <si>
    <t>Consum S Coop V</t>
  </si>
  <si>
    <t>AhorraMas SA</t>
  </si>
  <si>
    <t>Dinosol Supermercados SL</t>
  </si>
  <si>
    <t>Vego Supermercados SA</t>
  </si>
  <si>
    <t>World Duty Free Group SA</t>
  </si>
  <si>
    <t>Grup Supeco Maxor SL</t>
  </si>
  <si>
    <t>Supercor SA</t>
  </si>
  <si>
    <t>Grupo el Arbol Distribucion y Supermercados SA</t>
  </si>
  <si>
    <t>Alimerka SA</t>
  </si>
  <si>
    <t>Modelo Continente Internacional Trade SA</t>
  </si>
  <si>
    <t>Distribuciones Froiz SA</t>
  </si>
  <si>
    <t>Semark AC Group SA</t>
  </si>
  <si>
    <t>Supersol Spain SL</t>
  </si>
  <si>
    <t>Supermercados Champion SA</t>
  </si>
  <si>
    <t>Cecosa Supermercados SL</t>
  </si>
  <si>
    <t>Distribucion de Supermercados SL</t>
  </si>
  <si>
    <t>Juan Fornes Fornes SA</t>
  </si>
  <si>
    <t>Venta Peio SL</t>
  </si>
  <si>
    <t>Operating Income</t>
  </si>
  <si>
    <t>Procurement</t>
  </si>
  <si>
    <t>Personnel expenses</t>
  </si>
  <si>
    <t>Other operating expenses</t>
  </si>
  <si>
    <t>Amortization of fixed assets</t>
  </si>
  <si>
    <t>Financial result</t>
  </si>
  <si>
    <t>https://es.statista.com/estadisticas/873434/cuota-de-mercado-de-las-marcas-blancas-en-espana/</t>
  </si>
  <si>
    <t>y2</t>
  </si>
  <si>
    <t>y</t>
  </si>
  <si>
    <t xml:space="preserve">Own brand </t>
  </si>
  <si>
    <t>Generic brands</t>
  </si>
  <si>
    <t>Procurement (X1)</t>
  </si>
  <si>
    <t>Operating Income (Y)</t>
  </si>
  <si>
    <t>Revenues (€)</t>
  </si>
  <si>
    <t>w1 (€)</t>
  </si>
  <si>
    <t>X1 (quantity)</t>
  </si>
  <si>
    <t>Xl (nº workers)</t>
  </si>
  <si>
    <t>wl (€)</t>
  </si>
  <si>
    <t>X2 (quantity)</t>
  </si>
  <si>
    <t>w2 (€)</t>
  </si>
  <si>
    <t>X3 (quantity)</t>
  </si>
  <si>
    <t>w3 (€)</t>
  </si>
  <si>
    <t>Xk (quantity of capital)</t>
  </si>
  <si>
    <t>wk (€)</t>
  </si>
  <si>
    <t>Y (quantity)</t>
  </si>
  <si>
    <t>aproximated average between dia maxi/ dia market/ dia and go</t>
  </si>
  <si>
    <t>X4 (quantity)</t>
  </si>
  <si>
    <t>w4 (€)</t>
  </si>
  <si>
    <t>Spain bank rate on loans to non financial corporations</t>
  </si>
  <si>
    <t>Labour cost</t>
  </si>
  <si>
    <t>Input 1 cost</t>
  </si>
  <si>
    <t>Input 2 cost</t>
  </si>
  <si>
    <t>Input 3 costs</t>
  </si>
  <si>
    <t>Input 4 costs</t>
  </si>
  <si>
    <t>Cost of capital</t>
  </si>
  <si>
    <t>Unit cost</t>
  </si>
  <si>
    <t>DIA SA</t>
  </si>
  <si>
    <t>Input 1 productivity</t>
  </si>
  <si>
    <t>Labour productivity</t>
  </si>
  <si>
    <t>Input 2 productivity</t>
  </si>
  <si>
    <t>Input 3 productivity</t>
  </si>
  <si>
    <t>Input 4 productivity</t>
  </si>
  <si>
    <t>Capital productivity</t>
  </si>
  <si>
    <t>A-B</t>
  </si>
  <si>
    <t>Difference %</t>
  </si>
  <si>
    <t>Total cost</t>
  </si>
  <si>
    <t>Capital</t>
  </si>
  <si>
    <t>Unit revenue - Unit cost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</si>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</sst>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#,##0.00000"/>
    <numFmt numFmtId="167" formatCode="#,##0.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4" xfId="0" applyNumberFormat="1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3" xfId="0" applyNumberFormat="1" applyBorder="1"/>
    <xf numFmtId="165" fontId="0" fillId="0" borderId="5" xfId="0" applyNumberFormat="1" applyBorder="1"/>
    <xf numFmtId="164" fontId="0" fillId="0" borderId="3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167" fontId="0" fillId="0" borderId="2" xfId="0" applyNumberFormat="1" applyBorder="1"/>
    <xf numFmtId="3" fontId="0" fillId="0" borderId="4" xfId="0" applyNumberFormat="1" applyBorder="1"/>
    <xf numFmtId="3" fontId="0" fillId="0" borderId="2" xfId="0" applyNumberFormat="1" applyBorder="1"/>
    <xf numFmtId="167" fontId="0" fillId="0" borderId="3" xfId="0" applyNumberFormat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9" fontId="0" fillId="0" borderId="1" xfId="1" applyFont="1" applyBorder="1"/>
    <xf numFmtId="168" fontId="0" fillId="0" borderId="1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"/>
  <sheetViews>
    <sheetView topLeftCell="B1" workbookViewId="0">
      <selection activeCell="N9" sqref="N9"/>
    </sheetView>
  </sheetViews>
  <sheetFormatPr defaultColWidth="10.6640625" defaultRowHeight="15.5" x14ac:dyDescent="0.35"/>
  <cols>
    <col min="2" max="2" width="41" customWidth="1"/>
    <col min="3" max="3" width="13.6640625" bestFit="1" customWidth="1"/>
    <col min="4" max="4" width="13.6640625" customWidth="1"/>
    <col min="5" max="5" width="14.5" customWidth="1"/>
    <col min="6" max="6" width="13.6640625" bestFit="1" customWidth="1"/>
    <col min="7" max="8" width="12.6640625" bestFit="1" customWidth="1"/>
    <col min="9" max="9" width="11.1640625" bestFit="1" customWidth="1"/>
    <col min="10" max="10" width="11.83203125" bestFit="1" customWidth="1"/>
    <col min="14" max="14" width="25" customWidth="1"/>
  </cols>
  <sheetData>
    <row r="2" spans="2:15" x14ac:dyDescent="0.35">
      <c r="C2" t="s">
        <v>39</v>
      </c>
      <c r="D2" t="s">
        <v>0</v>
      </c>
      <c r="E2" t="s">
        <v>38</v>
      </c>
      <c r="F2" t="s">
        <v>1</v>
      </c>
      <c r="G2" t="s">
        <v>2</v>
      </c>
      <c r="H2" t="s">
        <v>3</v>
      </c>
      <c r="I2" t="s">
        <v>4</v>
      </c>
      <c r="J2" t="s">
        <v>11</v>
      </c>
      <c r="M2" t="s">
        <v>39</v>
      </c>
      <c r="N2" t="s">
        <v>31</v>
      </c>
    </row>
    <row r="3" spans="2:15" x14ac:dyDescent="0.35">
      <c r="B3" t="s">
        <v>5</v>
      </c>
      <c r="C3" s="1">
        <v>3349271000</v>
      </c>
      <c r="D3" s="1">
        <f>C3*0.578</f>
        <v>1935878637.9999998</v>
      </c>
      <c r="E3" s="1">
        <f>C3*0.422</f>
        <v>1413392362</v>
      </c>
      <c r="F3" s="1">
        <v>2546326000</v>
      </c>
      <c r="G3" s="1">
        <v>363150000</v>
      </c>
      <c r="H3" s="1">
        <v>55279000</v>
      </c>
      <c r="I3" s="1">
        <v>2629000</v>
      </c>
      <c r="J3" s="1">
        <v>-7974000</v>
      </c>
      <c r="M3" t="s">
        <v>0</v>
      </c>
      <c r="N3" t="s">
        <v>41</v>
      </c>
      <c r="O3" s="2">
        <f>1-O4</f>
        <v>0.57800000000000007</v>
      </c>
    </row>
    <row r="4" spans="2:15" x14ac:dyDescent="0.35">
      <c r="B4" t="s">
        <v>7</v>
      </c>
      <c r="C4" s="1">
        <v>1042743107</v>
      </c>
      <c r="D4" s="1">
        <f t="shared" ref="D4:D27" si="0">C4*0.578</f>
        <v>602705515.84599996</v>
      </c>
      <c r="E4" s="1">
        <f t="shared" ref="E4:E27" si="1">C4*0.422</f>
        <v>440037591.15399998</v>
      </c>
      <c r="F4" s="1">
        <v>798279183</v>
      </c>
      <c r="G4" s="1">
        <v>115451211</v>
      </c>
      <c r="H4" s="1">
        <v>72992333</v>
      </c>
      <c r="I4" s="1">
        <v>21940334</v>
      </c>
      <c r="J4" s="1">
        <v>550484</v>
      </c>
      <c r="M4" t="s">
        <v>38</v>
      </c>
      <c r="N4" t="s">
        <v>40</v>
      </c>
      <c r="O4" s="2">
        <v>0.42199999999999999</v>
      </c>
    </row>
    <row r="5" spans="2:15" x14ac:dyDescent="0.35">
      <c r="B5" t="s">
        <v>6</v>
      </c>
      <c r="C5" s="1">
        <v>1635793822</v>
      </c>
      <c r="D5" s="1">
        <f t="shared" si="0"/>
        <v>945488829.11599994</v>
      </c>
      <c r="E5" s="1">
        <f t="shared" si="1"/>
        <v>690304992.88399994</v>
      </c>
      <c r="F5" s="1">
        <v>1234740477</v>
      </c>
      <c r="G5" s="1">
        <v>177719323</v>
      </c>
      <c r="H5" s="1">
        <v>141344781</v>
      </c>
      <c r="I5" s="1">
        <v>47041406</v>
      </c>
      <c r="J5" s="1">
        <v>-11539550</v>
      </c>
      <c r="M5" t="s">
        <v>1</v>
      </c>
      <c r="N5" t="s">
        <v>32</v>
      </c>
    </row>
    <row r="6" spans="2:15" x14ac:dyDescent="0.35">
      <c r="B6" t="s">
        <v>8</v>
      </c>
      <c r="C6" s="1">
        <v>8491008000</v>
      </c>
      <c r="D6" s="1">
        <f t="shared" si="0"/>
        <v>4907802624</v>
      </c>
      <c r="E6" s="1">
        <f t="shared" si="1"/>
        <v>3583205376</v>
      </c>
      <c r="F6" s="1">
        <v>6631676000</v>
      </c>
      <c r="G6" s="1">
        <v>821865000</v>
      </c>
      <c r="H6" s="1">
        <v>732131000</v>
      </c>
      <c r="I6" s="1">
        <v>118880000</v>
      </c>
      <c r="J6" s="1">
        <v>0</v>
      </c>
      <c r="M6" t="s">
        <v>2</v>
      </c>
      <c r="N6" t="s">
        <v>33</v>
      </c>
    </row>
    <row r="7" spans="2:15" x14ac:dyDescent="0.35">
      <c r="B7" t="s">
        <v>9</v>
      </c>
      <c r="C7" s="1">
        <v>24649629000</v>
      </c>
      <c r="D7" s="1">
        <f t="shared" si="0"/>
        <v>14247485561.999998</v>
      </c>
      <c r="E7" s="1">
        <f t="shared" si="1"/>
        <v>10402143438</v>
      </c>
      <c r="F7" s="1">
        <v>18044382000</v>
      </c>
      <c r="G7" s="1">
        <v>3227106000</v>
      </c>
      <c r="H7" s="1">
        <v>1780938000</v>
      </c>
      <c r="I7" s="1">
        <v>614919000</v>
      </c>
      <c r="J7" s="1">
        <v>79179000</v>
      </c>
      <c r="M7" t="s">
        <v>3</v>
      </c>
      <c r="N7" t="s">
        <v>34</v>
      </c>
    </row>
    <row r="8" spans="2:15" x14ac:dyDescent="0.35">
      <c r="B8" t="s">
        <v>10</v>
      </c>
      <c r="C8" s="1">
        <v>443165000</v>
      </c>
      <c r="D8" s="1">
        <f t="shared" si="0"/>
        <v>256149369.99999997</v>
      </c>
      <c r="E8" s="1">
        <f t="shared" si="1"/>
        <v>187015630</v>
      </c>
      <c r="F8" s="1">
        <v>3211903000</v>
      </c>
      <c r="G8" s="1">
        <v>363438000</v>
      </c>
      <c r="H8" s="1">
        <v>511617000</v>
      </c>
      <c r="I8" s="1">
        <v>136876000</v>
      </c>
      <c r="J8" s="1">
        <v>6140000</v>
      </c>
      <c r="M8" t="s">
        <v>4</v>
      </c>
      <c r="N8" t="s">
        <v>35</v>
      </c>
    </row>
    <row r="9" spans="2:15" x14ac:dyDescent="0.35">
      <c r="B9" t="s">
        <v>12</v>
      </c>
      <c r="C9" s="1">
        <v>2259039000</v>
      </c>
      <c r="D9" s="1">
        <f t="shared" si="0"/>
        <v>1305724542</v>
      </c>
      <c r="E9" s="1">
        <f t="shared" si="1"/>
        <v>953314458</v>
      </c>
      <c r="F9" s="1">
        <v>1967149000</v>
      </c>
      <c r="G9" s="1">
        <v>15590000</v>
      </c>
      <c r="H9" s="1">
        <v>267863000</v>
      </c>
      <c r="I9" s="1">
        <v>21036000</v>
      </c>
      <c r="J9" s="1">
        <v>0</v>
      </c>
      <c r="M9" t="s">
        <v>11</v>
      </c>
      <c r="N9" t="s">
        <v>36</v>
      </c>
    </row>
    <row r="10" spans="2:15" x14ac:dyDescent="0.35">
      <c r="B10" t="s">
        <v>13</v>
      </c>
      <c r="C10" s="1">
        <v>3090361646</v>
      </c>
      <c r="D10" s="1">
        <f t="shared" si="0"/>
        <v>1786229031.3879998</v>
      </c>
      <c r="E10" s="1">
        <f t="shared" si="1"/>
        <v>1304132614.612</v>
      </c>
      <c r="F10" s="1">
        <v>2142742186</v>
      </c>
      <c r="G10" s="1">
        <v>450435901</v>
      </c>
      <c r="H10" s="1">
        <v>302273496</v>
      </c>
      <c r="I10" s="1">
        <v>107674863</v>
      </c>
      <c r="J10" s="1">
        <v>1013347</v>
      </c>
      <c r="M10" t="s">
        <v>37</v>
      </c>
    </row>
    <row r="11" spans="2:15" x14ac:dyDescent="0.35">
      <c r="B11" t="s">
        <v>14</v>
      </c>
      <c r="C11" s="1">
        <v>1805559204</v>
      </c>
      <c r="D11" s="1">
        <f t="shared" si="0"/>
        <v>1043613219.9119999</v>
      </c>
      <c r="E11" s="1">
        <f t="shared" si="1"/>
        <v>761945984.08799994</v>
      </c>
      <c r="F11" s="1">
        <v>1239785770</v>
      </c>
      <c r="G11" s="1">
        <v>279880472</v>
      </c>
      <c r="H11" s="1">
        <v>103162195</v>
      </c>
      <c r="I11" s="1">
        <v>47012046</v>
      </c>
      <c r="J11" s="1">
        <v>1113421</v>
      </c>
    </row>
    <row r="12" spans="2:15" x14ac:dyDescent="0.35">
      <c r="B12" t="s">
        <v>15</v>
      </c>
      <c r="C12" s="1">
        <v>1186970000</v>
      </c>
      <c r="D12" s="1">
        <f t="shared" si="0"/>
        <v>686068660</v>
      </c>
      <c r="E12" s="1">
        <f t="shared" si="1"/>
        <v>500901340</v>
      </c>
      <c r="F12" s="1">
        <v>879002000</v>
      </c>
      <c r="G12" s="1">
        <v>154433000</v>
      </c>
      <c r="H12" s="1">
        <v>98875000</v>
      </c>
      <c r="I12" s="1">
        <v>33259000</v>
      </c>
      <c r="J12" s="1">
        <v>6835000</v>
      </c>
    </row>
    <row r="13" spans="2:15" x14ac:dyDescent="0.35">
      <c r="B13" t="s">
        <v>16</v>
      </c>
      <c r="C13" s="1">
        <v>1014980000</v>
      </c>
      <c r="D13" s="1">
        <f t="shared" si="0"/>
        <v>586658440</v>
      </c>
      <c r="E13" s="1">
        <f t="shared" si="1"/>
        <v>428321560</v>
      </c>
      <c r="F13" s="1">
        <v>768897000</v>
      </c>
      <c r="G13" s="1">
        <v>120150000</v>
      </c>
      <c r="H13" s="1">
        <v>76449000</v>
      </c>
      <c r="I13" s="1">
        <v>16979000</v>
      </c>
      <c r="J13" s="1">
        <v>-253000</v>
      </c>
    </row>
    <row r="14" spans="2:15" x14ac:dyDescent="0.35">
      <c r="B14" t="s">
        <v>17</v>
      </c>
      <c r="C14" s="1">
        <v>206050000</v>
      </c>
      <c r="D14" s="1">
        <f t="shared" si="0"/>
        <v>119096899.99999999</v>
      </c>
      <c r="E14" s="1">
        <f t="shared" si="1"/>
        <v>86953100</v>
      </c>
      <c r="F14" s="1">
        <v>73446000</v>
      </c>
      <c r="G14" s="1">
        <v>68823000</v>
      </c>
      <c r="H14" s="1">
        <v>395074000</v>
      </c>
      <c r="I14" s="1">
        <v>33824000</v>
      </c>
      <c r="J14" s="1">
        <v>-46319000</v>
      </c>
    </row>
    <row r="15" spans="2:15" x14ac:dyDescent="0.35">
      <c r="B15" t="s">
        <v>18</v>
      </c>
      <c r="C15" s="1">
        <v>832256507</v>
      </c>
      <c r="D15" s="1">
        <f t="shared" si="0"/>
        <v>481044261.04599994</v>
      </c>
      <c r="E15" s="1">
        <f t="shared" si="1"/>
        <v>351212245.954</v>
      </c>
      <c r="F15" s="1">
        <v>622609191</v>
      </c>
      <c r="G15" s="1">
        <v>85851851</v>
      </c>
      <c r="H15" s="1">
        <v>82716233</v>
      </c>
      <c r="I15" s="1">
        <v>20781416</v>
      </c>
      <c r="J15" s="1">
        <v>55610</v>
      </c>
    </row>
    <row r="16" spans="2:15" x14ac:dyDescent="0.35">
      <c r="B16" t="s">
        <v>19</v>
      </c>
      <c r="C16" s="1">
        <v>772655737</v>
      </c>
      <c r="D16" s="1">
        <f t="shared" si="0"/>
        <v>446595015.98599994</v>
      </c>
      <c r="E16" s="1">
        <f t="shared" si="1"/>
        <v>326060721.014</v>
      </c>
      <c r="F16" s="1">
        <v>551547680</v>
      </c>
      <c r="G16" s="1">
        <v>94110023</v>
      </c>
      <c r="H16" s="1">
        <v>75650865</v>
      </c>
      <c r="I16" s="1">
        <v>23176030</v>
      </c>
      <c r="J16" s="1">
        <v>640797</v>
      </c>
    </row>
    <row r="17" spans="2:10" x14ac:dyDescent="0.35">
      <c r="B17" t="s">
        <v>20</v>
      </c>
      <c r="C17" s="1">
        <v>782171000</v>
      </c>
      <c r="D17" s="1">
        <f t="shared" si="0"/>
        <v>452094837.99999994</v>
      </c>
      <c r="E17" s="1">
        <f t="shared" si="1"/>
        <v>330076162</v>
      </c>
      <c r="F17" s="1">
        <v>562223000</v>
      </c>
      <c r="G17" s="1">
        <v>134785000</v>
      </c>
      <c r="H17" s="1">
        <v>84847000</v>
      </c>
      <c r="I17" s="1">
        <v>30805000</v>
      </c>
      <c r="J17" s="1">
        <v>0</v>
      </c>
    </row>
    <row r="18" spans="2:10" x14ac:dyDescent="0.35">
      <c r="B18" t="s">
        <v>21</v>
      </c>
      <c r="C18" s="1">
        <v>716288000</v>
      </c>
      <c r="D18" s="1">
        <f t="shared" si="0"/>
        <v>414014463.99999994</v>
      </c>
      <c r="E18" s="1">
        <f t="shared" si="1"/>
        <v>302273536</v>
      </c>
      <c r="F18" s="1">
        <v>489918000</v>
      </c>
      <c r="G18" s="1">
        <v>133802000</v>
      </c>
      <c r="H18" s="1">
        <v>55992000</v>
      </c>
      <c r="I18" s="1">
        <v>16588000</v>
      </c>
      <c r="J18" s="1">
        <v>-547000</v>
      </c>
    </row>
    <row r="19" spans="2:10" x14ac:dyDescent="0.35">
      <c r="B19" t="s">
        <v>22</v>
      </c>
      <c r="C19" s="1">
        <v>555427906</v>
      </c>
      <c r="D19" s="1">
        <f t="shared" si="0"/>
        <v>321037329.66799998</v>
      </c>
      <c r="E19" s="1">
        <f t="shared" si="1"/>
        <v>234390576.33199999</v>
      </c>
      <c r="F19" s="1">
        <v>526625845</v>
      </c>
      <c r="G19" s="1">
        <v>328002</v>
      </c>
      <c r="H19" s="1">
        <v>5631369</v>
      </c>
      <c r="I19" s="1">
        <v>8835</v>
      </c>
      <c r="J19" s="1">
        <v>-1655294</v>
      </c>
    </row>
    <row r="20" spans="2:10" x14ac:dyDescent="0.35">
      <c r="B20" t="s">
        <v>23</v>
      </c>
      <c r="C20" s="1">
        <v>735491368</v>
      </c>
      <c r="D20" s="1">
        <f t="shared" si="0"/>
        <v>425114010.704</v>
      </c>
      <c r="E20" s="1">
        <f t="shared" si="1"/>
        <v>310377357.296</v>
      </c>
      <c r="F20" s="1">
        <v>533266954</v>
      </c>
      <c r="G20" s="1">
        <v>120816025</v>
      </c>
      <c r="H20" s="1">
        <v>45509783</v>
      </c>
      <c r="I20" s="1">
        <v>15248171</v>
      </c>
      <c r="J20" s="1">
        <v>2416736</v>
      </c>
    </row>
    <row r="21" spans="2:10" x14ac:dyDescent="0.35">
      <c r="B21" t="s">
        <v>24</v>
      </c>
      <c r="C21" s="1">
        <v>678700478</v>
      </c>
      <c r="D21" s="1">
        <f t="shared" si="0"/>
        <v>392288876.28399998</v>
      </c>
      <c r="E21" s="1">
        <f t="shared" si="1"/>
        <v>286411601.71599996</v>
      </c>
      <c r="F21" s="1">
        <v>497085340</v>
      </c>
      <c r="G21" s="1">
        <v>94853023</v>
      </c>
      <c r="H21" s="1">
        <v>55591760</v>
      </c>
      <c r="I21" s="1">
        <v>12749963</v>
      </c>
      <c r="J21" s="1">
        <v>153648</v>
      </c>
    </row>
    <row r="22" spans="2:10" x14ac:dyDescent="0.35">
      <c r="B22" t="s">
        <v>25</v>
      </c>
      <c r="C22" s="1">
        <v>497289000</v>
      </c>
      <c r="D22" s="1">
        <f t="shared" si="0"/>
        <v>287433042</v>
      </c>
      <c r="E22" s="1">
        <f t="shared" si="1"/>
        <v>209855958</v>
      </c>
      <c r="F22" s="1">
        <v>353020000</v>
      </c>
      <c r="G22" s="1">
        <v>94008000</v>
      </c>
      <c r="H22" s="1">
        <v>62241000</v>
      </c>
      <c r="I22" s="1">
        <v>6337000</v>
      </c>
      <c r="J22" s="1">
        <v>13465000</v>
      </c>
    </row>
    <row r="23" spans="2:10" x14ac:dyDescent="0.35">
      <c r="B23" t="s">
        <v>26</v>
      </c>
      <c r="C23" s="1">
        <v>511450710</v>
      </c>
      <c r="D23" s="1">
        <f t="shared" si="0"/>
        <v>295618510.38</v>
      </c>
      <c r="E23" s="1">
        <f t="shared" si="1"/>
        <v>215832199.62</v>
      </c>
      <c r="F23" s="1">
        <v>325135051</v>
      </c>
      <c r="G23" s="1">
        <v>71827154</v>
      </c>
      <c r="H23" s="1">
        <v>70957507</v>
      </c>
      <c r="I23" s="1">
        <v>14482860</v>
      </c>
      <c r="J23" s="1">
        <v>-152483</v>
      </c>
    </row>
    <row r="24" spans="2:10" x14ac:dyDescent="0.35">
      <c r="B24" t="s">
        <v>27</v>
      </c>
      <c r="C24" s="1">
        <v>478937000</v>
      </c>
      <c r="D24" s="1">
        <f t="shared" si="0"/>
        <v>276825586</v>
      </c>
      <c r="E24" s="1">
        <f t="shared" si="1"/>
        <v>202111414</v>
      </c>
      <c r="F24" s="1">
        <v>321211000</v>
      </c>
      <c r="G24" s="1">
        <v>68500000</v>
      </c>
      <c r="H24" s="1">
        <v>55702000</v>
      </c>
      <c r="I24" s="1">
        <v>20363000</v>
      </c>
      <c r="J24" s="1">
        <v>-267741000</v>
      </c>
    </row>
    <row r="25" spans="2:10" x14ac:dyDescent="0.35">
      <c r="B25" t="s">
        <v>28</v>
      </c>
      <c r="C25" s="1">
        <v>541972211</v>
      </c>
      <c r="D25" s="1">
        <f t="shared" si="0"/>
        <v>313259937.958</v>
      </c>
      <c r="E25" s="1">
        <f t="shared" si="1"/>
        <v>228712273.042</v>
      </c>
      <c r="F25" s="1">
        <v>358259394</v>
      </c>
      <c r="G25" s="1">
        <v>78973482</v>
      </c>
      <c r="H25" s="1">
        <v>64798145</v>
      </c>
      <c r="I25" s="1">
        <v>11408539</v>
      </c>
      <c r="J25" s="1">
        <v>934249</v>
      </c>
    </row>
    <row r="26" spans="2:10" x14ac:dyDescent="0.35">
      <c r="B26" t="s">
        <v>29</v>
      </c>
      <c r="C26" s="1">
        <v>308814947</v>
      </c>
      <c r="D26" s="1">
        <f t="shared" si="0"/>
        <v>178495039.366</v>
      </c>
      <c r="E26" s="1">
        <f t="shared" si="1"/>
        <v>130319907.63399999</v>
      </c>
      <c r="F26" s="1">
        <v>214947966</v>
      </c>
      <c r="G26" s="1">
        <v>47595067</v>
      </c>
      <c r="H26" s="1">
        <v>33899880</v>
      </c>
      <c r="I26" s="1">
        <v>9852786</v>
      </c>
      <c r="J26" s="1">
        <v>-65357</v>
      </c>
    </row>
    <row r="27" spans="2:10" x14ac:dyDescent="0.35">
      <c r="B27" t="s">
        <v>30</v>
      </c>
      <c r="C27" s="1">
        <v>86892158</v>
      </c>
      <c r="D27" s="1">
        <f t="shared" si="0"/>
        <v>50223667.323999994</v>
      </c>
      <c r="E27" s="1">
        <f t="shared" si="1"/>
        <v>36668490.675999999</v>
      </c>
      <c r="F27" s="1">
        <v>65661515</v>
      </c>
      <c r="G27" s="1">
        <v>10929856</v>
      </c>
      <c r="H27" s="1">
        <v>8359259</v>
      </c>
      <c r="I27" s="1">
        <v>1900564</v>
      </c>
      <c r="J27" s="1">
        <v>84215</v>
      </c>
    </row>
    <row r="31" spans="2:10" x14ac:dyDescent="0.35">
      <c r="B31" t="s">
        <v>9</v>
      </c>
      <c r="C31" s="1">
        <v>24649629000</v>
      </c>
      <c r="D31" s="1">
        <f>C31*0.578</f>
        <v>14247485561.999998</v>
      </c>
      <c r="E31" s="1">
        <f>C31*0.422</f>
        <v>10402143438</v>
      </c>
      <c r="F31" s="1">
        <v>18044382000</v>
      </c>
      <c r="G31" s="1">
        <v>3227106000</v>
      </c>
      <c r="H31" s="1">
        <v>1780938000</v>
      </c>
      <c r="I31" s="1">
        <v>614919000</v>
      </c>
      <c r="J31" s="1">
        <v>79179000</v>
      </c>
    </row>
    <row r="32" spans="2:10" x14ac:dyDescent="0.35">
      <c r="B32" t="s">
        <v>12</v>
      </c>
      <c r="C32" s="1">
        <v>2259039000</v>
      </c>
      <c r="D32" s="1">
        <f>C32*0.578</f>
        <v>1305724542</v>
      </c>
      <c r="E32" s="1">
        <f>C32*0.422</f>
        <v>953314458</v>
      </c>
      <c r="F32" s="1">
        <v>1967149000</v>
      </c>
      <c r="G32" s="1">
        <v>15590000</v>
      </c>
      <c r="H32" s="1">
        <v>267863000</v>
      </c>
      <c r="I32" s="1">
        <v>21036000</v>
      </c>
      <c r="J3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7"/>
  <sheetViews>
    <sheetView zoomScale="70" zoomScaleNormal="70" workbookViewId="0">
      <selection activeCell="B29" sqref="B29"/>
    </sheetView>
  </sheetViews>
  <sheetFormatPr defaultColWidth="10.6640625" defaultRowHeight="15.5" x14ac:dyDescent="0.35"/>
  <cols>
    <col min="1" max="1" width="29.1640625" customWidth="1"/>
    <col min="2" max="2" width="36" customWidth="1"/>
    <col min="3" max="3" width="39.6640625" customWidth="1"/>
    <col min="6" max="10" width="10.83203125" customWidth="1"/>
  </cols>
  <sheetData>
    <row r="2" spans="1:10" x14ac:dyDescent="0.35">
      <c r="B2" t="s">
        <v>9</v>
      </c>
      <c r="C2" t="s">
        <v>12</v>
      </c>
    </row>
    <row r="3" spans="1:10" x14ac:dyDescent="0.35">
      <c r="A3" t="s">
        <v>43</v>
      </c>
      <c r="B3" s="1">
        <v>24649629000</v>
      </c>
      <c r="C3" s="1">
        <v>2259039000</v>
      </c>
      <c r="D3" s="1"/>
      <c r="E3" s="1"/>
      <c r="F3" s="1"/>
      <c r="G3" s="1"/>
      <c r="H3" s="1"/>
      <c r="I3" s="1"/>
      <c r="J3" s="1"/>
    </row>
    <row r="4" spans="1:10" x14ac:dyDescent="0.35">
      <c r="A4" t="s">
        <v>44</v>
      </c>
      <c r="B4" s="1">
        <v>108</v>
      </c>
      <c r="C4" s="1">
        <v>111</v>
      </c>
      <c r="D4" s="1" t="s">
        <v>56</v>
      </c>
      <c r="E4" s="1"/>
      <c r="F4" s="1"/>
      <c r="G4" s="1"/>
      <c r="H4" s="1"/>
      <c r="I4" s="1"/>
      <c r="J4" s="1"/>
    </row>
    <row r="5" spans="1:10" x14ac:dyDescent="0.35">
      <c r="A5" t="s">
        <v>55</v>
      </c>
      <c r="B5" s="1">
        <f>B3/B4</f>
        <v>228237305.55555555</v>
      </c>
      <c r="C5" s="1">
        <f>C3/C4</f>
        <v>20351702.702702701</v>
      </c>
      <c r="D5" s="1"/>
      <c r="E5" s="1"/>
      <c r="F5" s="1"/>
      <c r="G5" s="1"/>
      <c r="H5" s="1"/>
      <c r="I5" s="1"/>
      <c r="J5" s="1"/>
    </row>
    <row r="6" spans="1:10" x14ac:dyDescent="0.35">
      <c r="A6" t="s">
        <v>42</v>
      </c>
      <c r="B6" s="1">
        <v>18044382000</v>
      </c>
      <c r="C6" s="1">
        <v>1967149000</v>
      </c>
    </row>
    <row r="7" spans="1:10" x14ac:dyDescent="0.35">
      <c r="A7" t="s">
        <v>46</v>
      </c>
      <c r="B7" s="1">
        <f>B5</f>
        <v>228237305.55555555</v>
      </c>
      <c r="C7" s="1">
        <f>C5</f>
        <v>20351702.702702701</v>
      </c>
    </row>
    <row r="8" spans="1:10" x14ac:dyDescent="0.35">
      <c r="A8" t="s">
        <v>45</v>
      </c>
      <c r="B8" s="1">
        <f>B6/B7</f>
        <v>79.059739844360337</v>
      </c>
      <c r="C8" s="1">
        <f>C6/C7</f>
        <v>96.657711088653187</v>
      </c>
      <c r="D8" s="1"/>
      <c r="E8" s="1"/>
      <c r="F8" s="1"/>
      <c r="G8" s="1"/>
      <c r="H8" s="1"/>
      <c r="I8" s="1"/>
      <c r="J8" s="1"/>
    </row>
    <row r="9" spans="1:10" x14ac:dyDescent="0.35">
      <c r="A9" t="s">
        <v>33</v>
      </c>
      <c r="B9" s="1">
        <v>3227106000</v>
      </c>
      <c r="C9" s="1">
        <v>15590000</v>
      </c>
      <c r="J9" s="1"/>
    </row>
    <row r="10" spans="1:10" x14ac:dyDescent="0.35">
      <c r="A10" t="s">
        <v>47</v>
      </c>
      <c r="B10" s="1">
        <v>98000</v>
      </c>
      <c r="C10" s="1">
        <v>25209</v>
      </c>
    </row>
    <row r="11" spans="1:10" x14ac:dyDescent="0.35">
      <c r="A11" t="s">
        <v>48</v>
      </c>
      <c r="B11" s="1">
        <f>B9/B10</f>
        <v>32929.65306122449</v>
      </c>
      <c r="C11" s="1">
        <f>C9/C10</f>
        <v>618.42992582014358</v>
      </c>
      <c r="I11" s="1"/>
    </row>
    <row r="12" spans="1:10" x14ac:dyDescent="0.35">
      <c r="A12" t="s">
        <v>34</v>
      </c>
      <c r="B12" s="1">
        <v>1780938000</v>
      </c>
      <c r="C12" s="1">
        <v>267863000</v>
      </c>
      <c r="I12" s="1"/>
    </row>
    <row r="13" spans="1:10" x14ac:dyDescent="0.35">
      <c r="A13" t="s">
        <v>49</v>
      </c>
      <c r="B13" s="3">
        <f>B12/B14</f>
        <v>232802352.94117647</v>
      </c>
      <c r="C13" s="3">
        <f>C12/C14</f>
        <v>25780846.968238689</v>
      </c>
      <c r="I13" s="1"/>
    </row>
    <row r="14" spans="1:10" x14ac:dyDescent="0.35">
      <c r="A14" t="s">
        <v>50</v>
      </c>
      <c r="B14" s="3">
        <v>7.65</v>
      </c>
      <c r="C14" s="3">
        <v>10.39</v>
      </c>
      <c r="D14" t="s">
        <v>79</v>
      </c>
      <c r="I14" s="1"/>
    </row>
    <row r="15" spans="1:10" x14ac:dyDescent="0.35">
      <c r="A15" t="s">
        <v>35</v>
      </c>
      <c r="B15" s="1">
        <v>614919000</v>
      </c>
      <c r="C15" s="1">
        <v>21036000</v>
      </c>
      <c r="I15" s="1"/>
    </row>
    <row r="16" spans="1:10" x14ac:dyDescent="0.35">
      <c r="A16" t="s">
        <v>51</v>
      </c>
      <c r="B16" s="1">
        <v>6974858000</v>
      </c>
      <c r="C16" s="1">
        <v>77928000</v>
      </c>
      <c r="I16" s="1"/>
    </row>
    <row r="17" spans="1:9" x14ac:dyDescent="0.35">
      <c r="A17" t="s">
        <v>52</v>
      </c>
      <c r="B17">
        <f>B15/B16</f>
        <v>8.8162224951389687E-2</v>
      </c>
      <c r="C17">
        <f>C15/C16</f>
        <v>0.26994148444718202</v>
      </c>
      <c r="I17" s="1"/>
    </row>
    <row r="18" spans="1:9" x14ac:dyDescent="0.35">
      <c r="A18" t="s">
        <v>36</v>
      </c>
      <c r="B18" s="1">
        <v>79179000</v>
      </c>
      <c r="C18" s="1">
        <v>255544000</v>
      </c>
      <c r="I18" s="1"/>
    </row>
    <row r="19" spans="1:9" x14ac:dyDescent="0.35">
      <c r="A19" t="s">
        <v>57</v>
      </c>
      <c r="B19" s="1">
        <f>B18/B20</f>
        <v>77922116.264651179</v>
      </c>
      <c r="C19" s="1">
        <f>C18/C20</f>
        <v>251487506.51983505</v>
      </c>
      <c r="I19" s="1"/>
    </row>
    <row r="20" spans="1:9" x14ac:dyDescent="0.35">
      <c r="A20" t="s">
        <v>58</v>
      </c>
      <c r="B20">
        <v>1.01613</v>
      </c>
      <c r="C20">
        <v>1.01613</v>
      </c>
      <c r="D20" t="s">
        <v>59</v>
      </c>
      <c r="I20" s="1"/>
    </row>
    <row r="21" spans="1:9" x14ac:dyDescent="0.35">
      <c r="A21" t="s">
        <v>77</v>
      </c>
      <c r="I21" s="1"/>
    </row>
    <row r="22" spans="1:9" x14ac:dyDescent="0.35">
      <c r="A22" t="s">
        <v>53</v>
      </c>
      <c r="B22" s="1">
        <v>15921000</v>
      </c>
      <c r="C22" s="1">
        <v>66780000</v>
      </c>
      <c r="I22" s="1"/>
    </row>
    <row r="23" spans="1:9" x14ac:dyDescent="0.35">
      <c r="A23" t="s">
        <v>54</v>
      </c>
      <c r="B23" s="4">
        <v>5.3999999999999999E-2</v>
      </c>
      <c r="C23" s="4">
        <v>4.7100000000000003E-2</v>
      </c>
      <c r="I23" s="1"/>
    </row>
    <row r="24" spans="1:9" x14ac:dyDescent="0.35">
      <c r="I24" s="1"/>
    </row>
    <row r="25" spans="1:9" x14ac:dyDescent="0.35">
      <c r="I25" s="1"/>
    </row>
    <row r="26" spans="1:9" x14ac:dyDescent="0.35">
      <c r="I26" s="1"/>
    </row>
    <row r="27" spans="1:9" x14ac:dyDescent="0.35">
      <c r="I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2E30-2E4C-446E-9739-BF87CE63600F}">
  <dimension ref="A1:C15"/>
  <sheetViews>
    <sheetView workbookViewId="0">
      <selection activeCell="C20" sqref="C20"/>
    </sheetView>
  </sheetViews>
  <sheetFormatPr defaultRowHeight="15.5" x14ac:dyDescent="0.35"/>
  <cols>
    <col min="2" max="2" width="13.33203125" bestFit="1" customWidth="1"/>
    <col min="3" max="3" width="16.33203125" customWidth="1"/>
  </cols>
  <sheetData>
    <row r="1" spans="1:3" x14ac:dyDescent="0.35">
      <c r="B1" s="8" t="s">
        <v>9</v>
      </c>
      <c r="C1" s="8" t="s">
        <v>12</v>
      </c>
    </row>
    <row r="2" spans="1:3" x14ac:dyDescent="0.35">
      <c r="A2" s="5" t="s">
        <v>44</v>
      </c>
      <c r="B2" s="18">
        <v>108</v>
      </c>
      <c r="C2" s="19">
        <v>111</v>
      </c>
    </row>
    <row r="3" spans="1:3" x14ac:dyDescent="0.35">
      <c r="A3" s="6" t="s">
        <v>55</v>
      </c>
      <c r="B3" s="11">
        <v>228237305.55555555</v>
      </c>
      <c r="C3" s="20">
        <v>20351702.702702701</v>
      </c>
    </row>
    <row r="4" spans="1:3" x14ac:dyDescent="0.35">
      <c r="A4" s="5" t="s">
        <v>46</v>
      </c>
      <c r="B4" s="9">
        <v>228237305.55555555</v>
      </c>
      <c r="C4" s="17">
        <v>20351702.702702701</v>
      </c>
    </row>
    <row r="5" spans="1:3" x14ac:dyDescent="0.35">
      <c r="A5" s="6" t="s">
        <v>45</v>
      </c>
      <c r="B5" s="11">
        <v>79.059739844360337</v>
      </c>
      <c r="C5" s="12">
        <v>96.657711088653187</v>
      </c>
    </row>
    <row r="6" spans="1:3" x14ac:dyDescent="0.35">
      <c r="A6" s="5" t="s">
        <v>47</v>
      </c>
      <c r="B6" s="18">
        <v>98000</v>
      </c>
      <c r="C6" s="19">
        <v>25209</v>
      </c>
    </row>
    <row r="7" spans="1:3" x14ac:dyDescent="0.35">
      <c r="A7" s="6" t="s">
        <v>48</v>
      </c>
      <c r="B7" s="11">
        <v>32929.65306122449</v>
      </c>
      <c r="C7" s="12">
        <v>618.42992582014358</v>
      </c>
    </row>
    <row r="8" spans="1:3" x14ac:dyDescent="0.35">
      <c r="A8" s="5" t="s">
        <v>49</v>
      </c>
      <c r="B8" s="9">
        <v>232802352.94117647</v>
      </c>
      <c r="C8" s="10">
        <v>25780846.968238689</v>
      </c>
    </row>
    <row r="9" spans="1:3" x14ac:dyDescent="0.35">
      <c r="A9" s="6" t="s">
        <v>50</v>
      </c>
      <c r="B9" s="11">
        <v>7.65</v>
      </c>
      <c r="C9" s="12">
        <v>10.39</v>
      </c>
    </row>
    <row r="10" spans="1:3" x14ac:dyDescent="0.35">
      <c r="A10" s="5" t="s">
        <v>51</v>
      </c>
      <c r="B10" s="18">
        <v>6974858000</v>
      </c>
      <c r="C10" s="19">
        <v>77928000</v>
      </c>
    </row>
    <row r="11" spans="1:3" x14ac:dyDescent="0.35">
      <c r="A11" s="6" t="s">
        <v>52</v>
      </c>
      <c r="B11" s="11">
        <v>8.8162224951389687E-2</v>
      </c>
      <c r="C11" s="12">
        <v>0.26994148444718202</v>
      </c>
    </row>
    <row r="12" spans="1:3" x14ac:dyDescent="0.35">
      <c r="A12" s="5" t="s">
        <v>57</v>
      </c>
      <c r="B12" s="9">
        <v>77922116.264651179</v>
      </c>
      <c r="C12" s="10">
        <v>251487506.51983505</v>
      </c>
    </row>
    <row r="13" spans="1:3" x14ac:dyDescent="0.35">
      <c r="A13" s="6" t="s">
        <v>58</v>
      </c>
      <c r="B13" s="15">
        <v>1.01613</v>
      </c>
      <c r="C13" s="16">
        <v>1.01613</v>
      </c>
    </row>
    <row r="14" spans="1:3" x14ac:dyDescent="0.35">
      <c r="A14" s="5" t="s">
        <v>53</v>
      </c>
      <c r="B14" s="18">
        <v>15921000</v>
      </c>
      <c r="C14" s="19">
        <v>66780000</v>
      </c>
    </row>
    <row r="15" spans="1:3" x14ac:dyDescent="0.35">
      <c r="A15" s="6" t="s">
        <v>54</v>
      </c>
      <c r="B15" s="13">
        <v>5.3999999999999999E-2</v>
      </c>
      <c r="C15" s="14">
        <v>4.7100000000000003E-2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BEA5-76CD-4ECF-8C9A-384337A7B5D9}">
  <dimension ref="A1:D10"/>
  <sheetViews>
    <sheetView tabSelected="1" workbookViewId="0">
      <selection activeCell="C11" sqref="C11"/>
    </sheetView>
  </sheetViews>
  <sheetFormatPr defaultRowHeight="15.5" x14ac:dyDescent="0.35"/>
  <cols>
    <col min="2" max="2" width="13.33203125" bestFit="1" customWidth="1"/>
    <col min="3" max="3" width="12.25" bestFit="1" customWidth="1"/>
  </cols>
  <sheetData>
    <row r="1" spans="1:4" x14ac:dyDescent="0.35">
      <c r="B1" s="8" t="s">
        <v>9</v>
      </c>
      <c r="C1" s="7" t="s">
        <v>67</v>
      </c>
    </row>
    <row r="2" spans="1:4" x14ac:dyDescent="0.35">
      <c r="A2" s="8" t="s">
        <v>61</v>
      </c>
      <c r="B2" s="22">
        <v>18044382000</v>
      </c>
      <c r="C2" s="22">
        <v>1967149000</v>
      </c>
    </row>
    <row r="3" spans="1:4" x14ac:dyDescent="0.35">
      <c r="A3" s="21" t="s">
        <v>60</v>
      </c>
      <c r="B3" s="22">
        <v>3227106000</v>
      </c>
      <c r="C3" s="22">
        <v>15590000</v>
      </c>
    </row>
    <row r="4" spans="1:4" x14ac:dyDescent="0.35">
      <c r="A4" s="8" t="s">
        <v>62</v>
      </c>
      <c r="B4" s="22">
        <v>1780938000</v>
      </c>
      <c r="C4" s="22">
        <v>267863000</v>
      </c>
    </row>
    <row r="5" spans="1:4" x14ac:dyDescent="0.35">
      <c r="A5" s="8" t="s">
        <v>63</v>
      </c>
      <c r="B5" s="22">
        <v>614919000</v>
      </c>
      <c r="C5" s="22">
        <v>21036000</v>
      </c>
    </row>
    <row r="6" spans="1:4" x14ac:dyDescent="0.35">
      <c r="A6" s="8" t="s">
        <v>64</v>
      </c>
      <c r="B6" s="22">
        <v>79179000</v>
      </c>
      <c r="C6" s="22">
        <v>255544000</v>
      </c>
    </row>
    <row r="7" spans="1:4" x14ac:dyDescent="0.35">
      <c r="A7" s="8" t="s">
        <v>65</v>
      </c>
      <c r="B7" s="22">
        <v>859734</v>
      </c>
      <c r="C7" s="22">
        <v>3145338</v>
      </c>
    </row>
    <row r="8" spans="1:4" x14ac:dyDescent="0.35">
      <c r="A8" s="29" t="s">
        <v>76</v>
      </c>
      <c r="B8" s="22">
        <v>23747383734</v>
      </c>
      <c r="C8" s="22">
        <v>2530327338</v>
      </c>
    </row>
    <row r="9" spans="1:4" x14ac:dyDescent="0.35">
      <c r="A9" s="8" t="s">
        <v>66</v>
      </c>
      <c r="B9" s="11">
        <v>104.04689836394698</v>
      </c>
      <c r="C9" s="11">
        <v>124.33000692683926</v>
      </c>
      <c r="D9" s="28"/>
    </row>
    <row r="10" spans="1:4" x14ac:dyDescent="0.35">
      <c r="A10" s="29" t="s">
        <v>78</v>
      </c>
      <c r="B10" s="28">
        <v>3.9531016360530202</v>
      </c>
      <c r="C10" s="28">
        <v>-13.33000692683926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64F3-1BAF-42E2-8D92-A5CEABE335C6}">
  <dimension ref="A1:E7"/>
  <sheetViews>
    <sheetView workbookViewId="0">
      <selection activeCell="D10" sqref="D10"/>
    </sheetView>
  </sheetViews>
  <sheetFormatPr defaultRowHeight="15.5" x14ac:dyDescent="0.35"/>
  <cols>
    <col min="2" max="2" width="12.83203125" bestFit="1" customWidth="1"/>
    <col min="4" max="4" width="9.25" bestFit="1" customWidth="1"/>
  </cols>
  <sheetData>
    <row r="1" spans="1:5" x14ac:dyDescent="0.35">
      <c r="B1" s="8" t="s">
        <v>9</v>
      </c>
      <c r="C1" s="7" t="s">
        <v>67</v>
      </c>
      <c r="D1" s="7" t="s">
        <v>74</v>
      </c>
      <c r="E1" s="7" t="s">
        <v>75</v>
      </c>
    </row>
    <row r="2" spans="1:5" x14ac:dyDescent="0.35">
      <c r="A2" s="8" t="s">
        <v>68</v>
      </c>
      <c r="B2" s="25">
        <v>1</v>
      </c>
      <c r="C2" s="25">
        <v>1</v>
      </c>
      <c r="D2" s="26">
        <v>0</v>
      </c>
      <c r="E2" s="23">
        <v>0</v>
      </c>
    </row>
    <row r="3" spans="1:5" x14ac:dyDescent="0.35">
      <c r="A3" s="8" t="s">
        <v>69</v>
      </c>
      <c r="B3" s="24">
        <v>2328.9520975056689</v>
      </c>
      <c r="C3" s="24">
        <v>807.31892192084979</v>
      </c>
      <c r="D3" s="27">
        <v>1521.6331755848191</v>
      </c>
      <c r="E3" s="23">
        <v>-0.6533552910832745</v>
      </c>
    </row>
    <row r="4" spans="1:5" x14ac:dyDescent="0.35">
      <c r="A4" s="8" t="s">
        <v>70</v>
      </c>
      <c r="B4" s="24">
        <v>0.98039088811626229</v>
      </c>
      <c r="C4" s="24">
        <v>0.78941171823313072</v>
      </c>
      <c r="D4" s="27">
        <v>0.19097916988313157</v>
      </c>
      <c r="E4" s="23">
        <v>-0.19479900537435818</v>
      </c>
    </row>
    <row r="5" spans="1:5" x14ac:dyDescent="0.35">
      <c r="A5" s="8" t="s">
        <v>71</v>
      </c>
      <c r="B5" s="24">
        <v>3.2722860530716977E-2</v>
      </c>
      <c r="C5" s="24">
        <v>0.26116033649911075</v>
      </c>
      <c r="D5" s="27">
        <v>-0.22843747596839376</v>
      </c>
      <c r="E5" s="23">
        <v>6.9809751428656215</v>
      </c>
    </row>
    <row r="6" spans="1:5" x14ac:dyDescent="0.35">
      <c r="A6" s="8" t="s">
        <v>72</v>
      </c>
      <c r="B6" s="24">
        <v>2.9290439800220596</v>
      </c>
      <c r="C6" s="24">
        <v>8.0925303146609964E-2</v>
      </c>
      <c r="D6" s="27">
        <v>2.8481186768754494</v>
      </c>
      <c r="E6" s="23">
        <v>-0.97237142777692243</v>
      </c>
    </row>
    <row r="7" spans="1:5" x14ac:dyDescent="0.35">
      <c r="A7" s="8" t="s">
        <v>73</v>
      </c>
      <c r="B7" s="24">
        <v>14.335613689815688</v>
      </c>
      <c r="C7" s="24">
        <v>0.30475745287066042</v>
      </c>
      <c r="D7" s="27">
        <v>14.030856236945027</v>
      </c>
      <c r="E7" s="23">
        <v>-0.97874123428094562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hp</cp:lastModifiedBy>
  <dcterms:created xsi:type="dcterms:W3CDTF">2021-12-27T20:10:16Z</dcterms:created>
  <dcterms:modified xsi:type="dcterms:W3CDTF">2022-01-07T18:57:30Z</dcterms:modified>
</cp:coreProperties>
</file>