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iacs\"/>
    </mc:Choice>
  </mc:AlternateContent>
  <xr:revisionPtr revIDLastSave="0" documentId="13_ncr:1_{2A7C3887-01ED-4FB1-BCDE-A40C1ECDE656}" xr6:coauthVersionLast="46" xr6:coauthVersionMax="46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arket" sheetId="1" r:id="rId1"/>
    <sheet name="Mercadona vs DIA" sheetId="3" r:id="rId2"/>
  </sheets>
  <calcPr calcId="181029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6" i="3" l="1"/>
  <c r="I6" i="3"/>
  <c r="J6" i="3"/>
  <c r="K6" i="3"/>
  <c r="L6" i="3"/>
  <c r="M6" i="3"/>
  <c r="O6" i="3"/>
  <c r="P6" i="3"/>
  <c r="H5" i="3"/>
  <c r="I5" i="3"/>
  <c r="J5" i="3"/>
  <c r="K5" i="3"/>
  <c r="L5" i="3"/>
  <c r="M5" i="3"/>
  <c r="O5" i="3"/>
  <c r="P5" i="3"/>
  <c r="M10" i="3"/>
  <c r="N6" i="3"/>
  <c r="N5" i="3"/>
  <c r="O7" i="3"/>
  <c r="M11" i="3"/>
  <c r="M13" i="3"/>
  <c r="L11" i="3"/>
  <c r="L10" i="3"/>
  <c r="L13" i="3"/>
  <c r="K11" i="3"/>
  <c r="K10" i="3"/>
  <c r="K13" i="3"/>
  <c r="J11" i="3"/>
  <c r="J10" i="3"/>
  <c r="J13" i="3"/>
  <c r="I11" i="3"/>
  <c r="I10" i="3"/>
  <c r="I13" i="3"/>
  <c r="H10" i="3"/>
  <c r="H11" i="3"/>
  <c r="H13" i="3"/>
  <c r="I12" i="3"/>
  <c r="J12" i="3"/>
  <c r="K12" i="3"/>
  <c r="L12" i="3"/>
  <c r="M12" i="3"/>
  <c r="H12" i="3"/>
</calcChain>
</file>

<file path=xl/sharedStrings.xml><?xml version="1.0" encoding="utf-8"?>
<sst xmlns="http://schemas.openxmlformats.org/spreadsheetml/2006/main" count="92" uniqueCount="78">
  <si>
    <t>y1</t>
  </si>
  <si>
    <t>x1</t>
  </si>
  <si>
    <t>x2</t>
  </si>
  <si>
    <t>x3</t>
  </si>
  <si>
    <t>x4</t>
  </si>
  <si>
    <t>Alcampo SAU</t>
  </si>
  <si>
    <t>Bon preu SA</t>
  </si>
  <si>
    <t>Condis Supermercats SA</t>
  </si>
  <si>
    <t>Centros Comerciales Carrefour SA</t>
  </si>
  <si>
    <t>Mercadona SA</t>
  </si>
  <si>
    <t>Lidl Supermercados SAU</t>
  </si>
  <si>
    <t>x5</t>
  </si>
  <si>
    <t>Distribuidora Internacional De Alimentacion Sa</t>
  </si>
  <si>
    <t>Consum S Coop V</t>
  </si>
  <si>
    <t>AhorraMas SA</t>
  </si>
  <si>
    <t>Dinosol Supermercados SL</t>
  </si>
  <si>
    <t>Vego Supermercados SA</t>
  </si>
  <si>
    <t>World Duty Free Group SA</t>
  </si>
  <si>
    <t>Grup Supeco Maxor SL</t>
  </si>
  <si>
    <t>Supercor SA</t>
  </si>
  <si>
    <t>Grupo el Arbol Distribucion y Supermercados SA</t>
  </si>
  <si>
    <t>Alimerka SA</t>
  </si>
  <si>
    <t>Distribuciones Froiz SA</t>
  </si>
  <si>
    <t>Semark AC Group SA</t>
  </si>
  <si>
    <t>Supersol Spain SL</t>
  </si>
  <si>
    <t>Supermercados Champion SA</t>
  </si>
  <si>
    <t>Distribucion de Supermercados SL</t>
  </si>
  <si>
    <t>Juan Fornes Fornes SA</t>
  </si>
  <si>
    <t>Venta Peio SL</t>
  </si>
  <si>
    <t>Operating Income</t>
  </si>
  <si>
    <t>Procurement</t>
  </si>
  <si>
    <t>Personnel expenses</t>
  </si>
  <si>
    <t>Other operating expenses</t>
  </si>
  <si>
    <t>Amortization of fixed assets</t>
  </si>
  <si>
    <t>y2</t>
  </si>
  <si>
    <t>y</t>
  </si>
  <si>
    <t>Revenues (€)</t>
  </si>
  <si>
    <t>w1 (€)</t>
  </si>
  <si>
    <t>X1 (quantity)</t>
  </si>
  <si>
    <t>Xl (nº workers)</t>
  </si>
  <si>
    <t>wl (€)</t>
  </si>
  <si>
    <t>X2 (quantity)</t>
  </si>
  <si>
    <t>w2 (€)</t>
  </si>
  <si>
    <t>X3 (quantity)</t>
  </si>
  <si>
    <t>w3 (€)</t>
  </si>
  <si>
    <t>Xk (quantity of capital)</t>
  </si>
  <si>
    <t>wk (€)</t>
  </si>
  <si>
    <t>Y (quantity)</t>
  </si>
  <si>
    <t>X4 (quantity)</t>
  </si>
  <si>
    <t>w4 (€)</t>
  </si>
  <si>
    <t>Labour cost</t>
  </si>
  <si>
    <t>Input 1 cost</t>
  </si>
  <si>
    <t>Input 2 cost</t>
  </si>
  <si>
    <t>Input 3 costs</t>
  </si>
  <si>
    <t>Input 4 costs</t>
  </si>
  <si>
    <t>Cost of capital</t>
  </si>
  <si>
    <t>Unit cost</t>
  </si>
  <si>
    <t>DIA SA</t>
  </si>
  <si>
    <t>Input 1 productivity</t>
  </si>
  <si>
    <t>Labour productivity</t>
  </si>
  <si>
    <t>Input 2 productivity</t>
  </si>
  <si>
    <t>Input 3 productivity</t>
  </si>
  <si>
    <t>Input 4 productivity</t>
  </si>
  <si>
    <t>Capital productivity</t>
  </si>
  <si>
    <t>A-B</t>
  </si>
  <si>
    <t>Difference %</t>
  </si>
  <si>
    <t>Total cost</t>
  </si>
  <si>
    <t>Unit revenue - Unit cost</t>
  </si>
  <si>
    <t>External financing</t>
  </si>
  <si>
    <t>Income generated by own branded products</t>
  </si>
  <si>
    <t>Income generated by products bought to external brands</t>
  </si>
  <si>
    <t>x</t>
  </si>
  <si>
    <t>r</t>
  </si>
  <si>
    <t>Y</t>
  </si>
  <si>
    <t>Operating income</t>
  </si>
  <si>
    <t>xl</t>
  </si>
  <si>
    <t>xk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</si>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</sst>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#,##0.00000"/>
    <numFmt numFmtId="167" formatCode="#,##0.0"/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4" xfId="0" applyNumberFormat="1" applyBorder="1"/>
    <xf numFmtId="4" fontId="0" fillId="0" borderId="2" xfId="0" applyNumberFormat="1" applyBorder="1"/>
    <xf numFmtId="4" fontId="0" fillId="0" borderId="5" xfId="0" applyNumberFormat="1" applyBorder="1"/>
    <xf numFmtId="4" fontId="0" fillId="0" borderId="3" xfId="0" applyNumberFormat="1" applyBorder="1"/>
    <xf numFmtId="165" fontId="0" fillId="0" borderId="5" xfId="0" applyNumberFormat="1" applyBorder="1"/>
    <xf numFmtId="164" fontId="0" fillId="0" borderId="3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167" fontId="0" fillId="0" borderId="2" xfId="0" applyNumberFormat="1" applyBorder="1"/>
    <xf numFmtId="3" fontId="0" fillId="0" borderId="4" xfId="0" applyNumberFormat="1" applyBorder="1"/>
    <xf numFmtId="3" fontId="0" fillId="0" borderId="2" xfId="0" applyNumberFormat="1" applyBorder="1"/>
    <xf numFmtId="167" fontId="0" fillId="0" borderId="3" xfId="0" applyNumberFormat="1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9" fontId="0" fillId="0" borderId="1" xfId="1" applyFont="1" applyBorder="1"/>
    <xf numFmtId="168" fontId="0" fillId="0" borderId="1" xfId="1" applyNumberFormat="1" applyFont="1" applyBorder="1"/>
    <xf numFmtId="1" fontId="0" fillId="0" borderId="1" xfId="1" applyNumberFormat="1" applyFont="1" applyBorder="1"/>
    <xf numFmtId="1" fontId="0" fillId="0" borderId="1" xfId="0" applyNumberFormat="1" applyBorder="1"/>
    <xf numFmtId="168" fontId="0" fillId="0" borderId="1" xfId="0" applyNumberFormat="1" applyBorder="1"/>
    <xf numFmtId="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55" zoomScaleNormal="55" workbookViewId="0">
      <selection activeCell="F27" sqref="F27"/>
    </sheetView>
  </sheetViews>
  <sheetFormatPr defaultColWidth="10.6640625" defaultRowHeight="15.5" x14ac:dyDescent="0.35"/>
  <cols>
    <col min="2" max="2" width="41" customWidth="1"/>
    <col min="3" max="3" width="13.6640625" bestFit="1" customWidth="1"/>
    <col min="4" max="4" width="13.6640625" customWidth="1"/>
    <col min="5" max="5" width="14.5" customWidth="1"/>
    <col min="6" max="6" width="13.6640625" bestFit="1" customWidth="1"/>
    <col min="7" max="8" width="12.6640625" bestFit="1" customWidth="1"/>
    <col min="9" max="9" width="11.1640625" bestFit="1" customWidth="1"/>
    <col min="10" max="10" width="11.83203125" bestFit="1" customWidth="1"/>
    <col min="13" max="13" width="49.83203125" customWidth="1"/>
  </cols>
  <sheetData>
    <row r="1" spans="1:14" x14ac:dyDescent="0.35">
      <c r="A1" s="5"/>
      <c r="B1" s="5" t="s">
        <v>35</v>
      </c>
      <c r="C1" s="5" t="s">
        <v>0</v>
      </c>
      <c r="D1" s="5" t="s">
        <v>34</v>
      </c>
      <c r="E1" s="5" t="s">
        <v>71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11</v>
      </c>
      <c r="K1" s="5" t="s">
        <v>72</v>
      </c>
    </row>
    <row r="2" spans="1:14" x14ac:dyDescent="0.35">
      <c r="A2" s="5" t="s">
        <v>5</v>
      </c>
      <c r="B2" s="5">
        <v>3349271000</v>
      </c>
      <c r="C2" s="5">
        <v>1931189659</v>
      </c>
      <c r="D2" s="5">
        <v>1418081341</v>
      </c>
      <c r="E2" s="5">
        <v>2967384000</v>
      </c>
      <c r="F2" s="5">
        <v>2546326000</v>
      </c>
      <c r="G2" s="5">
        <v>363150000</v>
      </c>
      <c r="H2" s="5">
        <v>55279000</v>
      </c>
      <c r="I2" s="5">
        <v>2629000</v>
      </c>
      <c r="J2" s="5">
        <v>0</v>
      </c>
      <c r="K2" s="5">
        <v>0.5766</v>
      </c>
    </row>
    <row r="3" spans="1:14" x14ac:dyDescent="0.35">
      <c r="A3" s="5" t="s">
        <v>7</v>
      </c>
      <c r="B3" s="5">
        <v>1042743107</v>
      </c>
      <c r="C3" s="5">
        <v>699263527.60000002</v>
      </c>
      <c r="D3" s="5">
        <v>343479579.39999998</v>
      </c>
      <c r="E3" s="5">
        <v>1009213545</v>
      </c>
      <c r="F3" s="5">
        <v>798279183</v>
      </c>
      <c r="G3" s="5">
        <v>115451211</v>
      </c>
      <c r="H3" s="5">
        <v>72992333</v>
      </c>
      <c r="I3" s="5">
        <v>21940334</v>
      </c>
      <c r="J3" s="5">
        <v>550484</v>
      </c>
      <c r="K3" s="5">
        <v>0.67059999999999997</v>
      </c>
      <c r="N3" s="2"/>
    </row>
    <row r="4" spans="1:14" x14ac:dyDescent="0.35">
      <c r="A4" s="5" t="s">
        <v>6</v>
      </c>
      <c r="B4" s="5">
        <v>1635793822</v>
      </c>
      <c r="C4" s="5">
        <v>912445793.89999998</v>
      </c>
      <c r="D4" s="5">
        <v>723348028.10000002</v>
      </c>
      <c r="E4" s="5">
        <v>1600845987</v>
      </c>
      <c r="F4" s="5">
        <v>1234740477</v>
      </c>
      <c r="G4" s="5">
        <v>177719323</v>
      </c>
      <c r="H4" s="5">
        <v>141344781</v>
      </c>
      <c r="I4" s="5">
        <v>47041406</v>
      </c>
      <c r="J4" s="5">
        <v>0</v>
      </c>
      <c r="K4" s="5">
        <v>0.55779999999999996</v>
      </c>
      <c r="N4" s="2"/>
    </row>
    <row r="5" spans="1:14" x14ac:dyDescent="0.35">
      <c r="A5" s="5" t="s">
        <v>8</v>
      </c>
      <c r="B5" s="5">
        <v>8491008000</v>
      </c>
      <c r="C5" s="5">
        <v>3286869197</v>
      </c>
      <c r="D5" s="5">
        <v>5204138803</v>
      </c>
      <c r="E5" s="5">
        <v>8304552000</v>
      </c>
      <c r="F5" s="5">
        <v>6631676000</v>
      </c>
      <c r="G5" s="5">
        <v>821865000</v>
      </c>
      <c r="H5" s="5">
        <v>732131000</v>
      </c>
      <c r="I5" s="5">
        <v>118880000</v>
      </c>
      <c r="J5" s="5">
        <v>0</v>
      </c>
      <c r="K5" s="5">
        <v>0.3871</v>
      </c>
    </row>
    <row r="6" spans="1:14" x14ac:dyDescent="0.35">
      <c r="A6" s="5" t="s">
        <v>9</v>
      </c>
      <c r="B6" s="5">
        <v>24649629000</v>
      </c>
      <c r="C6" s="5">
        <v>12201566355</v>
      </c>
      <c r="D6" s="5">
        <v>12448062645</v>
      </c>
      <c r="E6" s="5">
        <v>23746524000</v>
      </c>
      <c r="F6" s="5">
        <v>18044382000</v>
      </c>
      <c r="G6" s="5">
        <v>3227106000</v>
      </c>
      <c r="H6" s="5">
        <v>1780938000</v>
      </c>
      <c r="I6" s="5">
        <v>614919000</v>
      </c>
      <c r="J6" s="5">
        <v>79179000</v>
      </c>
      <c r="K6" s="5">
        <v>0.495</v>
      </c>
    </row>
    <row r="7" spans="1:14" x14ac:dyDescent="0.35">
      <c r="A7" s="5" t="s">
        <v>10</v>
      </c>
      <c r="B7" s="5">
        <v>443165000</v>
      </c>
      <c r="C7" s="5">
        <v>213738479.5</v>
      </c>
      <c r="D7" s="5">
        <v>229426520.5</v>
      </c>
      <c r="E7" s="5">
        <v>4229974000</v>
      </c>
      <c r="F7" s="5">
        <v>3211903000</v>
      </c>
      <c r="G7" s="5">
        <v>363438000</v>
      </c>
      <c r="H7" s="5">
        <v>511617000</v>
      </c>
      <c r="I7" s="5">
        <v>136876000</v>
      </c>
      <c r="J7" s="5">
        <v>6140000</v>
      </c>
      <c r="K7" s="5">
        <v>0.48230000000000001</v>
      </c>
      <c r="M7" s="5" t="s">
        <v>29</v>
      </c>
    </row>
    <row r="8" spans="1:14" x14ac:dyDescent="0.35">
      <c r="A8" s="5" t="s">
        <v>12</v>
      </c>
      <c r="B8" s="5">
        <v>2259039000</v>
      </c>
      <c r="C8" s="5">
        <v>1211748520</v>
      </c>
      <c r="D8" s="5">
        <v>1047290480</v>
      </c>
      <c r="E8" s="5">
        <v>2271638000</v>
      </c>
      <c r="F8" s="5">
        <v>1967149000</v>
      </c>
      <c r="G8" s="5">
        <v>15590000</v>
      </c>
      <c r="H8" s="5">
        <v>267863000</v>
      </c>
      <c r="I8" s="5">
        <v>21036000</v>
      </c>
      <c r="J8" s="5">
        <v>0</v>
      </c>
      <c r="K8" s="5">
        <v>0.53639999999999999</v>
      </c>
      <c r="M8" s="5" t="s">
        <v>70</v>
      </c>
    </row>
    <row r="9" spans="1:14" x14ac:dyDescent="0.35">
      <c r="A9" s="5" t="s">
        <v>13</v>
      </c>
      <c r="B9" s="5">
        <v>3090361646</v>
      </c>
      <c r="C9" s="5">
        <v>1616259141</v>
      </c>
      <c r="D9" s="5">
        <v>1474102505</v>
      </c>
      <c r="E9" s="5">
        <v>3004139793</v>
      </c>
      <c r="F9" s="5">
        <v>2142742186</v>
      </c>
      <c r="G9" s="5">
        <v>450435901</v>
      </c>
      <c r="H9" s="5">
        <v>302273496</v>
      </c>
      <c r="I9" s="5">
        <v>107674863</v>
      </c>
      <c r="J9" s="5">
        <v>1013347</v>
      </c>
      <c r="K9" s="5">
        <v>0.52300000000000002</v>
      </c>
      <c r="M9" s="5" t="s">
        <v>69</v>
      </c>
    </row>
    <row r="10" spans="1:14" x14ac:dyDescent="0.35">
      <c r="A10" s="5" t="s">
        <v>14</v>
      </c>
      <c r="B10" s="5">
        <v>1805559204</v>
      </c>
      <c r="C10" s="5">
        <v>1041988217</v>
      </c>
      <c r="D10" s="5">
        <v>763570987.39999998</v>
      </c>
      <c r="E10" s="5">
        <v>1670953904</v>
      </c>
      <c r="F10" s="5">
        <v>1239785770</v>
      </c>
      <c r="G10" s="5">
        <v>279880472</v>
      </c>
      <c r="H10" s="5">
        <v>103162195</v>
      </c>
      <c r="I10" s="5">
        <v>47012046</v>
      </c>
      <c r="J10" s="5">
        <v>1113421</v>
      </c>
      <c r="K10" s="5">
        <v>0.57709999999999995</v>
      </c>
      <c r="M10" s="5" t="s">
        <v>30</v>
      </c>
    </row>
    <row r="11" spans="1:14" x14ac:dyDescent="0.35">
      <c r="A11" s="5" t="s">
        <v>15</v>
      </c>
      <c r="B11" s="5">
        <v>1186970000</v>
      </c>
      <c r="C11" s="5">
        <v>549685807</v>
      </c>
      <c r="D11" s="5">
        <v>637284193</v>
      </c>
      <c r="E11" s="5">
        <v>1172404000</v>
      </c>
      <c r="F11" s="5">
        <v>879002000</v>
      </c>
      <c r="G11" s="5">
        <v>154433000</v>
      </c>
      <c r="H11" s="5">
        <v>98875000</v>
      </c>
      <c r="I11" s="5">
        <v>33259000</v>
      </c>
      <c r="J11" s="5">
        <v>6835000</v>
      </c>
      <c r="K11" s="5">
        <v>0.46310000000000001</v>
      </c>
      <c r="M11" s="5" t="s">
        <v>31</v>
      </c>
    </row>
    <row r="12" spans="1:14" x14ac:dyDescent="0.35">
      <c r="A12" s="5" t="s">
        <v>16</v>
      </c>
      <c r="B12" s="5">
        <v>1014980000</v>
      </c>
      <c r="C12" s="5">
        <v>680239596</v>
      </c>
      <c r="D12" s="5">
        <v>334740404</v>
      </c>
      <c r="E12" s="5">
        <v>982475000</v>
      </c>
      <c r="F12" s="5">
        <v>768897000</v>
      </c>
      <c r="G12" s="5">
        <v>120150000</v>
      </c>
      <c r="H12" s="5">
        <v>76449000</v>
      </c>
      <c r="I12" s="5">
        <v>16979000</v>
      </c>
      <c r="J12" s="5">
        <v>0</v>
      </c>
      <c r="K12" s="5">
        <v>0.67020000000000002</v>
      </c>
      <c r="M12" s="5" t="s">
        <v>32</v>
      </c>
    </row>
    <row r="13" spans="1:14" x14ac:dyDescent="0.35">
      <c r="A13" s="5" t="s">
        <v>17</v>
      </c>
      <c r="B13" s="5">
        <v>206050000</v>
      </c>
      <c r="C13" s="5">
        <v>64390625</v>
      </c>
      <c r="D13" s="5">
        <v>141659375</v>
      </c>
      <c r="E13" s="5">
        <v>571167000</v>
      </c>
      <c r="F13" s="5">
        <v>73446000</v>
      </c>
      <c r="G13" s="5">
        <v>68823000</v>
      </c>
      <c r="H13" s="5">
        <v>395074000</v>
      </c>
      <c r="I13" s="5">
        <v>33824000</v>
      </c>
      <c r="J13" s="5">
        <v>0</v>
      </c>
      <c r="K13" s="5">
        <v>0.3125</v>
      </c>
      <c r="M13" s="5" t="s">
        <v>33</v>
      </c>
    </row>
    <row r="14" spans="1:14" x14ac:dyDescent="0.35">
      <c r="A14" s="5" t="s">
        <v>18</v>
      </c>
      <c r="B14" s="5">
        <v>832256507</v>
      </c>
      <c r="C14" s="5">
        <v>440180466.60000002</v>
      </c>
      <c r="D14" s="5">
        <v>392076040.39999998</v>
      </c>
      <c r="E14" s="5">
        <v>812014301</v>
      </c>
      <c r="F14" s="5">
        <v>622609191</v>
      </c>
      <c r="G14" s="5">
        <v>85851851</v>
      </c>
      <c r="H14" s="5">
        <v>82716233</v>
      </c>
      <c r="I14" s="5">
        <v>20781416</v>
      </c>
      <c r="J14" s="5">
        <v>55610</v>
      </c>
      <c r="K14" s="5">
        <v>0.52890000000000004</v>
      </c>
      <c r="M14" s="5" t="s">
        <v>68</v>
      </c>
    </row>
    <row r="15" spans="1:14" x14ac:dyDescent="0.35">
      <c r="A15" s="5" t="s">
        <v>19</v>
      </c>
      <c r="B15" s="5">
        <v>772655737</v>
      </c>
      <c r="C15" s="5">
        <v>277924268.60000002</v>
      </c>
      <c r="D15" s="5">
        <v>494731468.39999998</v>
      </c>
      <c r="E15" s="5">
        <v>745125395</v>
      </c>
      <c r="F15" s="5">
        <v>551547680</v>
      </c>
      <c r="G15" s="5">
        <v>94110023</v>
      </c>
      <c r="H15" s="5">
        <v>75650865</v>
      </c>
      <c r="I15" s="5">
        <v>23176030</v>
      </c>
      <c r="J15" s="5">
        <v>640797</v>
      </c>
      <c r="K15" s="5">
        <v>0.35970000000000002</v>
      </c>
    </row>
    <row r="16" spans="1:14" x14ac:dyDescent="0.35">
      <c r="A16" s="5" t="s">
        <v>20</v>
      </c>
      <c r="B16" s="5">
        <v>782171000</v>
      </c>
      <c r="C16" s="5">
        <v>383420224.19999999</v>
      </c>
      <c r="D16" s="5">
        <v>398750775.80000001</v>
      </c>
      <c r="E16" s="5">
        <v>812660000</v>
      </c>
      <c r="F16" s="5">
        <v>562223000</v>
      </c>
      <c r="G16" s="5">
        <v>134785000</v>
      </c>
      <c r="H16" s="5">
        <v>84847000</v>
      </c>
      <c r="I16" s="5">
        <v>30805000</v>
      </c>
      <c r="J16" s="5">
        <v>0</v>
      </c>
      <c r="K16" s="5">
        <v>0.49020000000000002</v>
      </c>
    </row>
    <row r="17" spans="1:11" x14ac:dyDescent="0.35">
      <c r="A17" s="5" t="s">
        <v>21</v>
      </c>
      <c r="B17" s="5">
        <v>716288000</v>
      </c>
      <c r="C17" s="5">
        <v>463724851.19999999</v>
      </c>
      <c r="D17" s="5">
        <v>252563148.80000001</v>
      </c>
      <c r="E17" s="5">
        <v>696300000</v>
      </c>
      <c r="F17" s="5">
        <v>489918000</v>
      </c>
      <c r="G17" s="5">
        <v>133802000</v>
      </c>
      <c r="H17" s="5">
        <v>55992000</v>
      </c>
      <c r="I17" s="5">
        <v>16588000</v>
      </c>
      <c r="J17" s="5">
        <v>0</v>
      </c>
      <c r="K17" s="5">
        <v>0.64739999999999998</v>
      </c>
    </row>
    <row r="18" spans="1:11" x14ac:dyDescent="0.35">
      <c r="A18" s="5" t="s">
        <v>22</v>
      </c>
      <c r="B18" s="5">
        <v>735491368</v>
      </c>
      <c r="C18" s="5">
        <v>367304389.19999999</v>
      </c>
      <c r="D18" s="5">
        <v>368186978.80000001</v>
      </c>
      <c r="E18" s="5">
        <v>717257669</v>
      </c>
      <c r="F18" s="5">
        <v>533266954</v>
      </c>
      <c r="G18" s="5">
        <v>120816025</v>
      </c>
      <c r="H18" s="5">
        <v>45509783</v>
      </c>
      <c r="I18" s="5">
        <v>15248171</v>
      </c>
      <c r="J18" s="5">
        <v>2416736</v>
      </c>
      <c r="K18" s="5">
        <v>0.49940000000000001</v>
      </c>
    </row>
    <row r="19" spans="1:11" x14ac:dyDescent="0.35">
      <c r="A19" s="5" t="s">
        <v>23</v>
      </c>
      <c r="B19" s="5">
        <v>678700478</v>
      </c>
      <c r="C19" s="5">
        <v>386248442</v>
      </c>
      <c r="D19" s="5">
        <v>292452036</v>
      </c>
      <c r="E19" s="5">
        <v>660433734</v>
      </c>
      <c r="F19" s="5">
        <v>497085340</v>
      </c>
      <c r="G19" s="5">
        <v>94853023</v>
      </c>
      <c r="H19" s="5">
        <v>55591760</v>
      </c>
      <c r="I19" s="5">
        <v>12749963</v>
      </c>
      <c r="J19" s="5">
        <v>153648</v>
      </c>
      <c r="K19" s="5">
        <v>0.56910000000000005</v>
      </c>
    </row>
    <row r="20" spans="1:11" x14ac:dyDescent="0.35">
      <c r="A20" s="5" t="s">
        <v>24</v>
      </c>
      <c r="B20" s="5">
        <v>497289000</v>
      </c>
      <c r="C20" s="5">
        <v>168083682</v>
      </c>
      <c r="D20" s="5">
        <v>329205318</v>
      </c>
      <c r="E20" s="5">
        <v>529071000</v>
      </c>
      <c r="F20" s="5">
        <v>353020000</v>
      </c>
      <c r="G20" s="5">
        <v>94008000</v>
      </c>
      <c r="H20" s="5">
        <v>62241000</v>
      </c>
      <c r="I20" s="5">
        <v>6337000</v>
      </c>
      <c r="J20" s="5">
        <v>13465000</v>
      </c>
      <c r="K20" s="5">
        <v>0.33800000000000002</v>
      </c>
    </row>
    <row r="21" spans="1:11" x14ac:dyDescent="0.35">
      <c r="A21" s="5" t="s">
        <v>25</v>
      </c>
      <c r="B21" s="5">
        <v>511450710</v>
      </c>
      <c r="C21" s="5">
        <v>282729952.5</v>
      </c>
      <c r="D21" s="5">
        <v>228720757.5</v>
      </c>
      <c r="E21" s="5">
        <v>482402572</v>
      </c>
      <c r="F21" s="5">
        <v>325135051</v>
      </c>
      <c r="G21" s="5">
        <v>71827154</v>
      </c>
      <c r="H21" s="5">
        <v>70957507</v>
      </c>
      <c r="I21" s="5">
        <v>14482860</v>
      </c>
      <c r="J21" s="5">
        <v>0</v>
      </c>
      <c r="K21" s="5">
        <v>0.55279999999999996</v>
      </c>
    </row>
    <row r="22" spans="1:11" x14ac:dyDescent="0.35">
      <c r="A22" s="5" t="s">
        <v>26</v>
      </c>
      <c r="B22" s="5">
        <v>541972211</v>
      </c>
      <c r="C22" s="5">
        <v>196031348.69999999</v>
      </c>
      <c r="D22" s="5">
        <v>345940862.30000001</v>
      </c>
      <c r="E22" s="5">
        <v>514373809</v>
      </c>
      <c r="F22" s="5">
        <v>358259394</v>
      </c>
      <c r="G22" s="5">
        <v>78973482</v>
      </c>
      <c r="H22" s="5">
        <v>64798145</v>
      </c>
      <c r="I22" s="5">
        <v>11408539</v>
      </c>
      <c r="J22" s="5">
        <v>934249</v>
      </c>
      <c r="K22" s="5">
        <v>0.36170000000000002</v>
      </c>
    </row>
    <row r="23" spans="1:11" x14ac:dyDescent="0.35">
      <c r="A23" s="5" t="s">
        <v>27</v>
      </c>
      <c r="B23" s="5">
        <v>308814947</v>
      </c>
      <c r="C23" s="5">
        <v>94806188.730000004</v>
      </c>
      <c r="D23" s="5">
        <v>214008758.30000001</v>
      </c>
      <c r="E23" s="5">
        <v>306295699</v>
      </c>
      <c r="F23" s="5">
        <v>214947966</v>
      </c>
      <c r="G23" s="5">
        <v>47595067</v>
      </c>
      <c r="H23" s="5">
        <v>33899880</v>
      </c>
      <c r="I23" s="5">
        <v>9852786</v>
      </c>
      <c r="J23" s="5">
        <v>0</v>
      </c>
      <c r="K23" s="5">
        <v>0.307</v>
      </c>
    </row>
    <row r="24" spans="1:11" x14ac:dyDescent="0.35">
      <c r="A24" s="5" t="s">
        <v>28</v>
      </c>
      <c r="B24" s="5">
        <v>86892158</v>
      </c>
      <c r="C24" s="5">
        <v>53829691.880000003</v>
      </c>
      <c r="D24" s="5">
        <v>33062466.120000001</v>
      </c>
      <c r="E24" s="5">
        <v>86935409</v>
      </c>
      <c r="F24" s="5">
        <v>65661515</v>
      </c>
      <c r="G24" s="5">
        <v>10929856</v>
      </c>
      <c r="H24" s="5">
        <v>8359259</v>
      </c>
      <c r="I24" s="5">
        <v>1900564</v>
      </c>
      <c r="J24" s="5">
        <v>84215</v>
      </c>
      <c r="K24" s="5">
        <v>0.61950000000000005</v>
      </c>
    </row>
    <row r="25" spans="1:11" x14ac:dyDescent="0.35">
      <c r="A25" s="28"/>
      <c r="B25" s="29"/>
      <c r="C25" s="29"/>
      <c r="D25" s="29"/>
      <c r="E25" s="29"/>
      <c r="F25" s="29"/>
      <c r="G25" s="29"/>
      <c r="H25" s="29"/>
      <c r="I25" s="29"/>
      <c r="J25" s="28"/>
    </row>
    <row r="26" spans="1:11" x14ac:dyDescent="0.35">
      <c r="A26" s="28"/>
      <c r="B26" s="29"/>
      <c r="C26" s="29"/>
      <c r="D26" s="29"/>
      <c r="E26" s="29"/>
      <c r="F26" s="29"/>
      <c r="G26" s="29"/>
      <c r="H26" s="29"/>
      <c r="I26" s="29"/>
      <c r="J26" s="28"/>
    </row>
    <row r="31" spans="1:11" x14ac:dyDescent="0.35">
      <c r="C31" s="1"/>
      <c r="D31" s="1"/>
      <c r="E31" s="1"/>
      <c r="F31" s="1"/>
      <c r="G31" s="1"/>
      <c r="H31" s="1"/>
      <c r="I31" s="1"/>
      <c r="J31" s="1"/>
    </row>
    <row r="32" spans="1:11" x14ac:dyDescent="0.35">
      <c r="C32" s="1"/>
      <c r="D32" s="1"/>
      <c r="E32" s="1"/>
      <c r="F32" s="1"/>
      <c r="G32" s="1"/>
      <c r="H32" s="1"/>
      <c r="I32" s="1"/>
      <c r="J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5"/>
  <sheetViews>
    <sheetView tabSelected="1" zoomScale="25" zoomScaleNormal="25" workbookViewId="0">
      <selection activeCell="L49" sqref="L49"/>
    </sheetView>
  </sheetViews>
  <sheetFormatPr defaultColWidth="10.6640625" defaultRowHeight="15.5" x14ac:dyDescent="0.35"/>
  <cols>
    <col min="2" max="2" width="23.6640625" customWidth="1"/>
    <col min="3" max="3" width="32.6640625" customWidth="1"/>
    <col min="4" max="4" width="40.33203125" customWidth="1"/>
    <col min="7" max="7" width="13.6640625" customWidth="1"/>
    <col min="8" max="8" width="19" customWidth="1"/>
    <col min="9" max="9" width="18.33203125" customWidth="1"/>
    <col min="10" max="10" width="18.1640625" customWidth="1"/>
    <col min="11" max="11" width="18" customWidth="1"/>
    <col min="12" max="12" width="18.83203125" customWidth="1"/>
    <col min="13" max="13" width="18" customWidth="1"/>
    <col min="14" max="14" width="14.83203125" customWidth="1"/>
    <col min="16" max="16" width="21.83203125" customWidth="1"/>
  </cols>
  <sheetData>
    <row r="2" spans="2:16" x14ac:dyDescent="0.35">
      <c r="C2" s="6" t="s">
        <v>9</v>
      </c>
      <c r="D2" s="6" t="s">
        <v>12</v>
      </c>
    </row>
    <row r="3" spans="2:16" x14ac:dyDescent="0.35">
      <c r="B3" s="3" t="s">
        <v>36</v>
      </c>
      <c r="C3" s="16">
        <v>108</v>
      </c>
      <c r="D3" s="17">
        <v>111</v>
      </c>
    </row>
    <row r="4" spans="2:16" x14ac:dyDescent="0.35">
      <c r="B4" s="4" t="s">
        <v>47</v>
      </c>
      <c r="C4" s="9">
        <v>228237305.55555555</v>
      </c>
      <c r="D4" s="18">
        <v>20351702.702702701</v>
      </c>
      <c r="H4" s="6" t="s">
        <v>51</v>
      </c>
      <c r="I4" s="19" t="s">
        <v>50</v>
      </c>
      <c r="J4" s="6" t="s">
        <v>52</v>
      </c>
      <c r="K4" s="6" t="s">
        <v>53</v>
      </c>
      <c r="L4" s="6" t="s">
        <v>54</v>
      </c>
      <c r="M4" s="6" t="s">
        <v>55</v>
      </c>
      <c r="N4" s="27" t="s">
        <v>66</v>
      </c>
      <c r="O4" s="6" t="s">
        <v>56</v>
      </c>
      <c r="P4" s="27" t="s">
        <v>67</v>
      </c>
    </row>
    <row r="5" spans="2:16" x14ac:dyDescent="0.35">
      <c r="B5" s="3" t="s">
        <v>38</v>
      </c>
      <c r="C5" s="7">
        <v>228237305.55555555</v>
      </c>
      <c r="D5" s="15">
        <v>20351702.702702701</v>
      </c>
      <c r="G5" s="6" t="s">
        <v>9</v>
      </c>
      <c r="H5" s="20">
        <f>C5*C6</f>
        <v>18044382000</v>
      </c>
      <c r="I5" s="20">
        <f>C7*C8</f>
        <v>3227106000</v>
      </c>
      <c r="J5" s="20">
        <f>C9*C10</f>
        <v>1780938000</v>
      </c>
      <c r="K5" s="20">
        <f>C11*C12</f>
        <v>614919000</v>
      </c>
      <c r="L5" s="20">
        <f>C13*C14</f>
        <v>79179000</v>
      </c>
      <c r="M5" s="20">
        <f>C15*C16</f>
        <v>859734</v>
      </c>
      <c r="N5" s="20">
        <f>SUM(H5:M5)</f>
        <v>23747383734</v>
      </c>
      <c r="O5" s="9">
        <f>SUM(H5:M5)/C4</f>
        <v>104.04689836394698</v>
      </c>
      <c r="P5" s="26">
        <f>C3-O5</f>
        <v>3.9531016360530202</v>
      </c>
    </row>
    <row r="6" spans="2:16" x14ac:dyDescent="0.35">
      <c r="B6" s="4" t="s">
        <v>37</v>
      </c>
      <c r="C6" s="9">
        <v>79.059739844360337</v>
      </c>
      <c r="D6" s="10">
        <v>96.657711088653187</v>
      </c>
      <c r="G6" s="5" t="s">
        <v>57</v>
      </c>
      <c r="H6" s="20">
        <f>D5*D6</f>
        <v>1967149000</v>
      </c>
      <c r="I6" s="20">
        <f>D7*D8</f>
        <v>15590000</v>
      </c>
      <c r="J6" s="20">
        <f>D9*D10</f>
        <v>267863000</v>
      </c>
      <c r="K6" s="20">
        <f>D11*D12</f>
        <v>21036000</v>
      </c>
      <c r="L6" s="20">
        <f>D13*D14</f>
        <v>255544000</v>
      </c>
      <c r="M6" s="20">
        <f>D15*D16</f>
        <v>3145338</v>
      </c>
      <c r="N6" s="20">
        <f>SUM(H6:M6)</f>
        <v>2530327338</v>
      </c>
      <c r="O6" s="9">
        <f>SUM(H6:M6)/D4</f>
        <v>124.33000692683926</v>
      </c>
      <c r="P6" s="26">
        <f>D3-O6</f>
        <v>-13.33000692683926</v>
      </c>
    </row>
    <row r="7" spans="2:16" x14ac:dyDescent="0.35">
      <c r="B7" s="3" t="s">
        <v>39</v>
      </c>
      <c r="C7" s="16">
        <v>98000</v>
      </c>
      <c r="D7" s="17">
        <v>25209</v>
      </c>
      <c r="O7" s="26">
        <f>O6-O5</f>
        <v>20.283108562892281</v>
      </c>
    </row>
    <row r="8" spans="2:16" x14ac:dyDescent="0.35">
      <c r="B8" s="4" t="s">
        <v>40</v>
      </c>
      <c r="C8" s="9">
        <v>32929.65306122449</v>
      </c>
      <c r="D8" s="10">
        <v>618.42992582014358</v>
      </c>
    </row>
    <row r="9" spans="2:16" x14ac:dyDescent="0.35">
      <c r="B9" s="3" t="s">
        <v>41</v>
      </c>
      <c r="C9" s="7">
        <v>232802352.94117647</v>
      </c>
      <c r="D9" s="8">
        <v>25780846.968238689</v>
      </c>
      <c r="H9" s="6" t="s">
        <v>58</v>
      </c>
      <c r="I9" s="6" t="s">
        <v>59</v>
      </c>
      <c r="J9" s="6" t="s">
        <v>60</v>
      </c>
      <c r="K9" s="6" t="s">
        <v>61</v>
      </c>
      <c r="L9" s="6" t="s">
        <v>62</v>
      </c>
      <c r="M9" s="6" t="s">
        <v>63</v>
      </c>
    </row>
    <row r="10" spans="2:16" x14ac:dyDescent="0.35">
      <c r="B10" s="4" t="s">
        <v>42</v>
      </c>
      <c r="C10" s="9">
        <v>7.65</v>
      </c>
      <c r="D10" s="10">
        <v>10.39</v>
      </c>
      <c r="G10" s="6" t="s">
        <v>9</v>
      </c>
      <c r="H10" s="23">
        <f>C5/C4</f>
        <v>1</v>
      </c>
      <c r="I10" s="22">
        <f>C4/C7</f>
        <v>2328.9520975056689</v>
      </c>
      <c r="J10" s="22">
        <f>C4/C9</f>
        <v>0.98039088811626229</v>
      </c>
      <c r="K10" s="22">
        <f>C4/C11</f>
        <v>3.2722860530716977E-2</v>
      </c>
      <c r="L10" s="22">
        <f>C4/C13</f>
        <v>2.9290439800220596</v>
      </c>
      <c r="M10" s="22">
        <f>C4/C15</f>
        <v>14.335613689815688</v>
      </c>
    </row>
    <row r="11" spans="2:16" x14ac:dyDescent="0.35">
      <c r="B11" s="3" t="s">
        <v>43</v>
      </c>
      <c r="C11" s="16">
        <v>6974858000</v>
      </c>
      <c r="D11" s="17">
        <v>77928000</v>
      </c>
      <c r="G11" s="5" t="s">
        <v>57</v>
      </c>
      <c r="H11" s="23">
        <f>D5/D4</f>
        <v>1</v>
      </c>
      <c r="I11" s="22">
        <f>D4/D7</f>
        <v>807.31892192084979</v>
      </c>
      <c r="J11" s="22">
        <f>D4/D9</f>
        <v>0.78941171823313072</v>
      </c>
      <c r="K11" s="22">
        <f>D4/D11</f>
        <v>0.26116033649911075</v>
      </c>
      <c r="L11" s="22">
        <f>D4/D13</f>
        <v>8.0925303146609964E-2</v>
      </c>
      <c r="M11" s="22">
        <f>D4/D15</f>
        <v>0.30475745287066042</v>
      </c>
    </row>
    <row r="12" spans="2:16" x14ac:dyDescent="0.35">
      <c r="B12" s="4" t="s">
        <v>44</v>
      </c>
      <c r="C12" s="9">
        <v>8.8162224951389687E-2</v>
      </c>
      <c r="D12" s="10">
        <v>0.26994148444718202</v>
      </c>
      <c r="G12" s="5" t="s">
        <v>64</v>
      </c>
      <c r="H12" s="24">
        <f>H10-H11</f>
        <v>0</v>
      </c>
      <c r="I12" s="25">
        <f t="shared" ref="I12:M12" si="0">I10-I11</f>
        <v>1521.6331755848191</v>
      </c>
      <c r="J12" s="25">
        <f t="shared" si="0"/>
        <v>0.19097916988313157</v>
      </c>
      <c r="K12" s="25">
        <f t="shared" si="0"/>
        <v>-0.22843747596839376</v>
      </c>
      <c r="L12" s="25">
        <f t="shared" si="0"/>
        <v>2.8481186768754494</v>
      </c>
      <c r="M12" s="25">
        <f t="shared" si="0"/>
        <v>14.030856236945027</v>
      </c>
    </row>
    <row r="13" spans="2:16" x14ac:dyDescent="0.35">
      <c r="B13" s="3" t="s">
        <v>48</v>
      </c>
      <c r="C13" s="7">
        <v>77922116.264651179</v>
      </c>
      <c r="D13" s="8">
        <v>251487506.51983505</v>
      </c>
      <c r="G13" s="5" t="s">
        <v>65</v>
      </c>
      <c r="H13" s="21">
        <f>(H10-H11)/H11</f>
        <v>0</v>
      </c>
      <c r="I13" s="21">
        <f>(I11-I10)/I10</f>
        <v>-0.6533552910832745</v>
      </c>
      <c r="J13" s="21">
        <f>(J11-J10)/J10</f>
        <v>-0.19479900537435818</v>
      </c>
      <c r="K13" s="21">
        <f>(K11-K10)/K10</f>
        <v>6.9809751428656215</v>
      </c>
      <c r="L13" s="21">
        <f>(L11-L10)/L10</f>
        <v>-0.97237142777692243</v>
      </c>
      <c r="M13" s="21">
        <f>(M11-M10)/M10</f>
        <v>-0.97874123428094562</v>
      </c>
    </row>
    <row r="14" spans="2:16" x14ac:dyDescent="0.35">
      <c r="B14" s="4" t="s">
        <v>49</v>
      </c>
      <c r="C14" s="13">
        <v>1.01613</v>
      </c>
      <c r="D14" s="14">
        <v>1.01613</v>
      </c>
    </row>
    <row r="15" spans="2:16" x14ac:dyDescent="0.35">
      <c r="B15" s="3" t="s">
        <v>45</v>
      </c>
      <c r="C15" s="16">
        <v>15921000</v>
      </c>
      <c r="D15" s="17">
        <v>66780000</v>
      </c>
    </row>
    <row r="16" spans="2:16" x14ac:dyDescent="0.35">
      <c r="B16" s="4" t="s">
        <v>46</v>
      </c>
      <c r="C16" s="11">
        <v>5.3999999999999999E-2</v>
      </c>
      <c r="D16" s="12">
        <v>4.7100000000000003E-2</v>
      </c>
    </row>
    <row r="19" spans="2:3" x14ac:dyDescent="0.35">
      <c r="B19" s="30" t="s">
        <v>73</v>
      </c>
      <c r="C19" s="30" t="s">
        <v>74</v>
      </c>
    </row>
    <row r="20" spans="2:3" x14ac:dyDescent="0.35">
      <c r="B20" s="30" t="s">
        <v>1</v>
      </c>
      <c r="C20" s="30" t="s">
        <v>30</v>
      </c>
    </row>
    <row r="21" spans="2:3" x14ac:dyDescent="0.35">
      <c r="B21" s="30" t="s">
        <v>75</v>
      </c>
      <c r="C21" s="30" t="s">
        <v>31</v>
      </c>
    </row>
    <row r="22" spans="2:3" x14ac:dyDescent="0.35">
      <c r="B22" s="30" t="s">
        <v>2</v>
      </c>
      <c r="C22" s="30" t="s">
        <v>32</v>
      </c>
    </row>
    <row r="23" spans="2:3" x14ac:dyDescent="0.35">
      <c r="B23" s="30" t="s">
        <v>3</v>
      </c>
      <c r="C23" s="30" t="s">
        <v>33</v>
      </c>
    </row>
    <row r="24" spans="2:3" x14ac:dyDescent="0.35">
      <c r="B24" s="30" t="s">
        <v>4</v>
      </c>
      <c r="C24" s="30" t="s">
        <v>68</v>
      </c>
    </row>
    <row r="25" spans="2:3" x14ac:dyDescent="0.35">
      <c r="B25" s="30" t="s">
        <v>76</v>
      </c>
      <c r="C25" s="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Mercadona vs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hp</cp:lastModifiedBy>
  <dcterms:created xsi:type="dcterms:W3CDTF">2021-12-27T20:10:16Z</dcterms:created>
  <dcterms:modified xsi:type="dcterms:W3CDTF">2022-01-07T21:25:07Z</dcterms:modified>
</cp:coreProperties>
</file>