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rp994_drexel_edu/Documents/INFO-629-900/Assignments/Assignment 3/"/>
    </mc:Choice>
  </mc:AlternateContent>
  <xr:revisionPtr revIDLastSave="0" documentId="8_{4B1AC2B0-A900-4385-949B-1A5148BD2031}" xr6:coauthVersionLast="47" xr6:coauthVersionMax="47" xr10:uidLastSave="{00000000-0000-0000-0000-000000000000}"/>
  <bookViews>
    <workbookView xWindow="-90" yWindow="-90" windowWidth="19380" windowHeight="10260" xr2:uid="{B604BB33-BBE4-A844-A8A8-0275768829D7}"/>
  </bookViews>
  <sheets>
    <sheet name="Results" sheetId="1" r:id="rId1"/>
    <sheet name="Models" sheetId="2" r:id="rId2"/>
  </sheets>
  <definedNames>
    <definedName name="_xlnm._FilterDatabase" localSheetId="0" hidden="1">Results!$B$2:$Q$2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L4" i="1" s="1"/>
  <c r="H5" i="1"/>
  <c r="L5" i="1" s="1"/>
  <c r="H6" i="1"/>
  <c r="L6" i="1" s="1"/>
  <c r="H7" i="1"/>
  <c r="L7" i="1" s="1"/>
  <c r="H8" i="1"/>
  <c r="L8" i="1" s="1"/>
  <c r="H9" i="1"/>
  <c r="L9" i="1" s="1"/>
  <c r="H10" i="1"/>
  <c r="I10" i="1" s="1"/>
  <c r="H11" i="1"/>
  <c r="I11" i="1" s="1"/>
  <c r="H12" i="1"/>
  <c r="L12" i="1" s="1"/>
  <c r="H13" i="1"/>
  <c r="L13" i="1" s="1"/>
  <c r="H14" i="1"/>
  <c r="L14" i="1" s="1"/>
  <c r="H15" i="1"/>
  <c r="L15" i="1" s="1"/>
  <c r="H16" i="1"/>
  <c r="I16" i="1" s="1"/>
  <c r="H17" i="1"/>
  <c r="I17" i="1" s="1"/>
  <c r="H18" i="1"/>
  <c r="I18" i="1" s="1"/>
  <c r="H19" i="1"/>
  <c r="I19" i="1" s="1"/>
  <c r="H20" i="1"/>
  <c r="L20" i="1" s="1"/>
  <c r="H21" i="1"/>
  <c r="L21" i="1" s="1"/>
  <c r="H22" i="1"/>
  <c r="L22" i="1" s="1"/>
  <c r="H23" i="1"/>
  <c r="L23" i="1" s="1"/>
  <c r="H24" i="1"/>
  <c r="I24" i="1" s="1"/>
  <c r="H25" i="1"/>
  <c r="I25" i="1" s="1"/>
  <c r="H26" i="1"/>
  <c r="I26" i="1" s="1"/>
  <c r="H27" i="1"/>
  <c r="I27" i="1" s="1"/>
  <c r="H28" i="1"/>
  <c r="L28" i="1" s="1"/>
  <c r="H29" i="1"/>
  <c r="L29" i="1" s="1"/>
  <c r="H30" i="1"/>
  <c r="L30" i="1" s="1"/>
  <c r="H31" i="1"/>
  <c r="L31" i="1" s="1"/>
  <c r="H32" i="1"/>
  <c r="I32" i="1" s="1"/>
  <c r="H33" i="1"/>
  <c r="I33" i="1" s="1"/>
  <c r="H34" i="1"/>
  <c r="I34" i="1" s="1"/>
  <c r="H3" i="1"/>
  <c r="L3" i="1" s="1"/>
  <c r="O4" i="1"/>
  <c r="O5" i="1"/>
  <c r="O6" i="1"/>
  <c r="O7" i="1"/>
  <c r="O8" i="1"/>
  <c r="O9" i="1"/>
  <c r="O10" i="1"/>
  <c r="O11" i="1"/>
  <c r="O12" i="1"/>
  <c r="O13" i="1"/>
  <c r="O14" i="1"/>
  <c r="O15" i="1"/>
  <c r="P15" i="1" s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P32" i="1" s="1"/>
  <c r="N33" i="1"/>
  <c r="N34" i="1"/>
  <c r="M25" i="1"/>
  <c r="M26" i="1"/>
  <c r="M27" i="1"/>
  <c r="M28" i="1"/>
  <c r="M29" i="1"/>
  <c r="M30" i="1"/>
  <c r="M31" i="1"/>
  <c r="M32" i="1"/>
  <c r="M33" i="1"/>
  <c r="M34" i="1"/>
  <c r="P20" i="1"/>
  <c r="M19" i="1"/>
  <c r="M20" i="1"/>
  <c r="M21" i="1"/>
  <c r="M22" i="1"/>
  <c r="M23" i="1"/>
  <c r="M2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O3" i="1"/>
  <c r="N3" i="1"/>
  <c r="M3" i="1"/>
  <c r="I3" i="1" l="1"/>
  <c r="I9" i="1"/>
  <c r="I31" i="1"/>
  <c r="I23" i="1"/>
  <c r="J3" i="1"/>
  <c r="J27" i="1"/>
  <c r="J19" i="1"/>
  <c r="J11" i="1"/>
  <c r="K3" i="1"/>
  <c r="K27" i="1"/>
  <c r="K19" i="1"/>
  <c r="K11" i="1"/>
  <c r="L27" i="1"/>
  <c r="L19" i="1"/>
  <c r="L11" i="1"/>
  <c r="I4" i="1"/>
  <c r="I8" i="1"/>
  <c r="I30" i="1"/>
  <c r="I22" i="1"/>
  <c r="J34" i="1"/>
  <c r="J26" i="1"/>
  <c r="J18" i="1"/>
  <c r="J10" i="1"/>
  <c r="K34" i="1"/>
  <c r="K26" i="1"/>
  <c r="K18" i="1"/>
  <c r="K10" i="1"/>
  <c r="L34" i="1"/>
  <c r="L26" i="1"/>
  <c r="L18" i="1"/>
  <c r="L10" i="1"/>
  <c r="I15" i="1"/>
  <c r="I7" i="1"/>
  <c r="I29" i="1"/>
  <c r="I21" i="1"/>
  <c r="J33" i="1"/>
  <c r="J25" i="1"/>
  <c r="J17" i="1"/>
  <c r="J9" i="1"/>
  <c r="K33" i="1"/>
  <c r="K25" i="1"/>
  <c r="K17" i="1"/>
  <c r="K9" i="1"/>
  <c r="L33" i="1"/>
  <c r="L25" i="1"/>
  <c r="L17" i="1"/>
  <c r="I14" i="1"/>
  <c r="I6" i="1"/>
  <c r="I28" i="1"/>
  <c r="I20" i="1"/>
  <c r="J32" i="1"/>
  <c r="J24" i="1"/>
  <c r="J16" i="1"/>
  <c r="J8" i="1"/>
  <c r="K32" i="1"/>
  <c r="K24" i="1"/>
  <c r="K16" i="1"/>
  <c r="K8" i="1"/>
  <c r="L32" i="1"/>
  <c r="L24" i="1"/>
  <c r="L16" i="1"/>
  <c r="I13" i="1"/>
  <c r="I5" i="1"/>
  <c r="J31" i="1"/>
  <c r="J23" i="1"/>
  <c r="J15" i="1"/>
  <c r="J7" i="1"/>
  <c r="K31" i="1"/>
  <c r="K23" i="1"/>
  <c r="K15" i="1"/>
  <c r="K7" i="1"/>
  <c r="I12" i="1"/>
  <c r="J30" i="1"/>
  <c r="J22" i="1"/>
  <c r="J14" i="1"/>
  <c r="J6" i="1"/>
  <c r="K30" i="1"/>
  <c r="K22" i="1"/>
  <c r="K14" i="1"/>
  <c r="K6" i="1"/>
  <c r="J29" i="1"/>
  <c r="J21" i="1"/>
  <c r="J13" i="1"/>
  <c r="J5" i="1"/>
  <c r="K29" i="1"/>
  <c r="K21" i="1"/>
  <c r="K13" i="1"/>
  <c r="K5" i="1"/>
  <c r="J28" i="1"/>
  <c r="J20" i="1"/>
  <c r="J12" i="1"/>
  <c r="J4" i="1"/>
  <c r="K28" i="1"/>
  <c r="K20" i="1"/>
  <c r="K12" i="1"/>
  <c r="K4" i="1"/>
  <c r="P33" i="1"/>
  <c r="P13" i="1"/>
  <c r="P34" i="1"/>
  <c r="P30" i="1"/>
  <c r="P29" i="1"/>
  <c r="P26" i="1"/>
  <c r="P25" i="1"/>
  <c r="P31" i="1"/>
  <c r="P28" i="1"/>
  <c r="P27" i="1"/>
  <c r="P19" i="1"/>
  <c r="P24" i="1"/>
  <c r="P22" i="1"/>
  <c r="P12" i="1"/>
  <c r="P4" i="1"/>
  <c r="P18" i="1"/>
  <c r="P10" i="1"/>
  <c r="P21" i="1"/>
  <c r="P23" i="1"/>
  <c r="P5" i="1"/>
  <c r="P17" i="1"/>
  <c r="P9" i="1"/>
  <c r="P7" i="1"/>
  <c r="P14" i="1"/>
  <c r="P6" i="1"/>
  <c r="P8" i="1"/>
  <c r="P11" i="1"/>
  <c r="P16" i="1"/>
  <c r="P3" i="1"/>
</calcChain>
</file>

<file path=xl/sharedStrings.xml><?xml version="1.0" encoding="utf-8"?>
<sst xmlns="http://schemas.openxmlformats.org/spreadsheetml/2006/main" count="220" uniqueCount="95">
  <si>
    <t>Data Type</t>
  </si>
  <si>
    <t>False Negative</t>
  </si>
  <si>
    <t>True Negative</t>
  </si>
  <si>
    <t>False Pos.</t>
  </si>
  <si>
    <t>Ture Pos.</t>
  </si>
  <si>
    <t>Observations</t>
  </si>
  <si>
    <t>Accuracy</t>
  </si>
  <si>
    <t>Precision</t>
  </si>
  <si>
    <t>Recall</t>
  </si>
  <si>
    <t>F1 Score</t>
  </si>
  <si>
    <t>ROC</t>
  </si>
  <si>
    <t>Train</t>
  </si>
  <si>
    <t>Validate</t>
  </si>
  <si>
    <t>Boosting Base</t>
  </si>
  <si>
    <t>Boosting Adj</t>
  </si>
  <si>
    <t>Random Forrest Base</t>
  </si>
  <si>
    <t>Random Forrest Adj</t>
  </si>
  <si>
    <t>Neural Network Base</t>
  </si>
  <si>
    <t>Neural Network Adj</t>
  </si>
  <si>
    <t>Logistic Regression Base</t>
  </si>
  <si>
    <t>Logistic Regression Adj</t>
  </si>
  <si>
    <t>Voting Average Base</t>
  </si>
  <si>
    <t>Maximum Average Base</t>
  </si>
  <si>
    <t>Maximum Average Adj</t>
  </si>
  <si>
    <t>Average Average Base</t>
  </si>
  <si>
    <t>Voting Average Adj</t>
  </si>
  <si>
    <t>Voting Proportion Base</t>
  </si>
  <si>
    <t xml:space="preserve"> Average Average Adj</t>
  </si>
  <si>
    <t xml:space="preserve"> Voting Proportion Adj</t>
  </si>
  <si>
    <t>True Pos.</t>
  </si>
  <si>
    <t>Settings</t>
  </si>
  <si>
    <t>Imputation</t>
  </si>
  <si>
    <t>Selection Criterion</t>
  </si>
  <si>
    <t>Model Number</t>
  </si>
  <si>
    <t>Method</t>
  </si>
  <si>
    <t>Model #1</t>
  </si>
  <si>
    <t>Model #2</t>
  </si>
  <si>
    <t>Model(s) Selection</t>
  </si>
  <si>
    <t>Boosting</t>
  </si>
  <si>
    <t>Default</t>
  </si>
  <si>
    <t>Decision Tree</t>
  </si>
  <si>
    <t>Model(s) Selection Settings</t>
  </si>
  <si>
    <t>Default:  Index = 10</t>
  </si>
  <si>
    <t>Default:  Maximum Depth = 6</t>
  </si>
  <si>
    <t>No</t>
  </si>
  <si>
    <t>Model #3</t>
  </si>
  <si>
    <t>Model #4</t>
  </si>
  <si>
    <t>Model #5</t>
  </si>
  <si>
    <t>Model #6</t>
  </si>
  <si>
    <t>Model #7</t>
  </si>
  <si>
    <t>Model #8</t>
  </si>
  <si>
    <t>Model #9</t>
  </si>
  <si>
    <t>Model #10</t>
  </si>
  <si>
    <t>Model #11</t>
  </si>
  <si>
    <t>Model #12</t>
  </si>
  <si>
    <t>Model #13</t>
  </si>
  <si>
    <t>Model #14</t>
  </si>
  <si>
    <t>Model #15</t>
  </si>
  <si>
    <t>Model #16</t>
  </si>
  <si>
    <t>HP Random Forrest</t>
  </si>
  <si>
    <t>Random Forrest</t>
  </si>
  <si>
    <t>Default: Seed = 12345, Maximum # of Trees = 100,  and Sample Proportion = 0.6</t>
  </si>
  <si>
    <t>Proportion</t>
  </si>
  <si>
    <t>Neural Network</t>
  </si>
  <si>
    <t>Default:  seed  = 12345</t>
  </si>
  <si>
    <t>Profit/Loss</t>
  </si>
  <si>
    <t>Logistic Regression</t>
  </si>
  <si>
    <t>Default: Polynomial Degree 2</t>
  </si>
  <si>
    <t>Default:  Polynomial Degree 2</t>
  </si>
  <si>
    <t>Yes</t>
  </si>
  <si>
    <t>Ensemble</t>
  </si>
  <si>
    <t>Voting Average</t>
  </si>
  <si>
    <t>Logistic Regression, Neural Network, SVM Linear, Decision Tree</t>
  </si>
  <si>
    <t>Default For All</t>
  </si>
  <si>
    <t>Yes for Logistic Regression and Neural Network.  No for the rest</t>
  </si>
  <si>
    <t>Yes for SVM</t>
  </si>
  <si>
    <t>Maximum Average</t>
  </si>
  <si>
    <t>Average Average</t>
  </si>
  <si>
    <t>Voting Proportion</t>
  </si>
  <si>
    <t>Maximum Depth = 10</t>
  </si>
  <si>
    <t>Proportion = 0.9, Depth = 10, seed = 12345, # of trees = 100</t>
  </si>
  <si>
    <t>Seed = 123456</t>
  </si>
  <si>
    <t>Polynomial degree 3, Stepwise</t>
  </si>
  <si>
    <t>Logistic Regression Stepwise</t>
  </si>
  <si>
    <t>Logistic Regression: Poly degree 3, stepwise.  Neural Network: seed 123456.  Decision Tree: depth = 3.  SVM linear:  Poly degree 2</t>
  </si>
  <si>
    <t>Models Created</t>
  </si>
  <si>
    <t>Results</t>
  </si>
  <si>
    <t>Index = 6</t>
  </si>
  <si>
    <t>Assessment Decision</t>
  </si>
  <si>
    <t>Misclassification</t>
  </si>
  <si>
    <t>Polynomial degree 3, Stpewise</t>
  </si>
  <si>
    <t>Transformation</t>
  </si>
  <si>
    <t>Cutoff</t>
  </si>
  <si>
    <t>Model 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</si>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</sst>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0" fontId="0" fillId="4" borderId="1" xfId="1" applyNumberFormat="1" applyFont="1" applyFill="1" applyBorder="1" applyAlignment="1">
      <alignment horizontal="center" vertical="center" wrapText="1"/>
    </xf>
    <xf numFmtId="10" fontId="0" fillId="3" borderId="1" xfId="1" applyNumberFormat="1" applyFont="1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10" fontId="0" fillId="6" borderId="1" xfId="0" applyNumberFormat="1" applyFill="1" applyBorder="1" applyAlignment="1">
      <alignment horizontal="center" vertical="center" wrapText="1"/>
    </xf>
    <xf numFmtId="10" fontId="0" fillId="6" borderId="1" xfId="1" applyNumberFormat="1" applyFon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0" fontId="0" fillId="5" borderId="1" xfId="1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3560-A96E-1B4C-A30D-14A162A87F6C}">
  <sheetPr>
    <tabColor theme="5"/>
  </sheetPr>
  <dimension ref="A1:Q72"/>
  <sheetViews>
    <sheetView tabSelected="1" zoomScale="70" zoomScaleNormal="70" workbookViewId="0">
      <selection activeCell="T17" sqref="T17"/>
    </sheetView>
  </sheetViews>
  <sheetFormatPr defaultColWidth="10.6640625" defaultRowHeight="16" x14ac:dyDescent="0.8"/>
  <cols>
    <col min="2" max="2" width="14" customWidth="1"/>
    <col min="3" max="3" width="8.83203125" customWidth="1"/>
    <col min="4" max="4" width="9" customWidth="1"/>
    <col min="5" max="5" width="9.1640625" customWidth="1"/>
    <col min="6" max="6" width="6.33203125" customWidth="1"/>
    <col min="7" max="7" width="6" customWidth="1"/>
    <col min="8" max="8" width="13" customWidth="1"/>
    <col min="9" max="9" width="8.5" customWidth="1"/>
    <col min="10" max="10" width="8.83203125" customWidth="1"/>
    <col min="11" max="11" width="7.6640625" customWidth="1"/>
    <col min="12" max="12" width="7.1640625" customWidth="1"/>
    <col min="13" max="13" width="9" customWidth="1"/>
    <col min="14" max="14" width="10.6640625" customWidth="1"/>
    <col min="15" max="15" width="7.6640625" customWidth="1"/>
    <col min="16" max="16" width="8.5" customWidth="1"/>
    <col min="17" max="17" width="6.5" customWidth="1"/>
  </cols>
  <sheetData>
    <row r="1" spans="1:17" ht="18.5" x14ac:dyDescent="0.9">
      <c r="B1" s="22" t="s">
        <v>86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32" x14ac:dyDescent="0.8">
      <c r="A2" s="2" t="s">
        <v>93</v>
      </c>
      <c r="B2" s="2" t="s">
        <v>94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</v>
      </c>
      <c r="J2" s="2" t="s">
        <v>2</v>
      </c>
      <c r="K2" s="2" t="s">
        <v>3</v>
      </c>
      <c r="L2" s="2" t="s">
        <v>29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8">
      <c r="A3" s="21">
        <v>1</v>
      </c>
      <c r="B3" s="21" t="s">
        <v>13</v>
      </c>
      <c r="C3" s="3" t="s">
        <v>11</v>
      </c>
      <c r="D3" s="11">
        <v>35</v>
      </c>
      <c r="E3" s="11">
        <v>3152</v>
      </c>
      <c r="F3" s="11">
        <v>11</v>
      </c>
      <c r="G3" s="11">
        <v>300</v>
      </c>
      <c r="H3" s="11">
        <f>SUM(D3:G3)</f>
        <v>3498</v>
      </c>
      <c r="I3" s="7">
        <f>SUM(D3/H3)</f>
        <v>1.0005717552887363E-2</v>
      </c>
      <c r="J3" s="7">
        <f>SUM(E3/H3)</f>
        <v>0.90108633504859925</v>
      </c>
      <c r="K3" s="7">
        <f>SUM(F3/H3)</f>
        <v>3.1446540880503146E-3</v>
      </c>
      <c r="L3" s="16">
        <f>SUM(G3/H3)</f>
        <v>8.5763293310463118E-2</v>
      </c>
      <c r="M3" s="16">
        <f>SUM((G3+E3)/(D3+E3+F3+G3))</f>
        <v>0.98684962835906231</v>
      </c>
      <c r="N3" s="9">
        <f>SUM(G3/(G3+F3))</f>
        <v>0.96463022508038587</v>
      </c>
      <c r="O3" s="9">
        <f>SUM(G3/(G3+D3))</f>
        <v>0.89552238805970152</v>
      </c>
      <c r="P3" s="17">
        <f>SUM(2*(N3*O3)/(N3+O3))</f>
        <v>0.92879256965944279</v>
      </c>
      <c r="Q3" s="17">
        <v>0.995</v>
      </c>
    </row>
    <row r="4" spans="1:17" ht="16" customHeight="1" x14ac:dyDescent="0.8">
      <c r="A4" s="21"/>
      <c r="B4" s="21"/>
      <c r="C4" s="3" t="s">
        <v>12</v>
      </c>
      <c r="D4" s="11">
        <v>15</v>
      </c>
      <c r="E4" s="11">
        <v>1349</v>
      </c>
      <c r="F4" s="11">
        <v>8</v>
      </c>
      <c r="G4" s="11">
        <v>130</v>
      </c>
      <c r="H4" s="11">
        <f t="shared" ref="H4:H34" si="0">SUM(D4:G4)</f>
        <v>1502</v>
      </c>
      <c r="I4" s="7">
        <f>SUM(D4/H4)</f>
        <v>9.9866844207723033E-3</v>
      </c>
      <c r="J4" s="7">
        <f t="shared" ref="J4:J34" si="1">SUM(E4/H4)</f>
        <v>0.89813581890812255</v>
      </c>
      <c r="K4" s="7">
        <f t="shared" ref="K4:K34" si="2">SUM(F4/H4)</f>
        <v>5.3262316910785623E-3</v>
      </c>
      <c r="L4" s="16">
        <f t="shared" ref="L4:L34" si="3">SUM(G4/H4)</f>
        <v>8.6551264980026632E-2</v>
      </c>
      <c r="M4" s="16">
        <f t="shared" ref="M4:M34" si="4">SUM((G4+E4)/(D4+E4+F4+G4))</f>
        <v>0.98468708388814918</v>
      </c>
      <c r="N4" s="9">
        <f t="shared" ref="N4:N34" si="5">SUM(G4/(G4+F4))</f>
        <v>0.94202898550724634</v>
      </c>
      <c r="O4" s="9">
        <f t="shared" ref="O4:O34" si="6">SUM(G4/(G4+D4))</f>
        <v>0.89655172413793105</v>
      </c>
      <c r="P4" s="17">
        <f t="shared" ref="P4:P34" si="7">SUM(2*(N4*O4)/(N4+O4))</f>
        <v>0.91872791519434638</v>
      </c>
      <c r="Q4" s="17">
        <v>0.996</v>
      </c>
    </row>
    <row r="5" spans="1:17" x14ac:dyDescent="0.8">
      <c r="A5" s="20">
        <v>9</v>
      </c>
      <c r="B5" s="20" t="s">
        <v>14</v>
      </c>
      <c r="C5" s="4" t="s">
        <v>11</v>
      </c>
      <c r="D5" s="12">
        <v>48</v>
      </c>
      <c r="E5" s="12">
        <v>3106</v>
      </c>
      <c r="F5" s="12">
        <v>57</v>
      </c>
      <c r="G5" s="12">
        <v>287</v>
      </c>
      <c r="H5" s="12">
        <f t="shared" si="0"/>
        <v>3498</v>
      </c>
      <c r="I5" s="8">
        <f t="shared" ref="I5:I34" si="8">SUM(D5/H5)</f>
        <v>1.3722126929674099E-2</v>
      </c>
      <c r="J5" s="8">
        <f t="shared" si="1"/>
        <v>0.88793596340766157</v>
      </c>
      <c r="K5" s="8">
        <f t="shared" si="2"/>
        <v>1.6295025728987993E-2</v>
      </c>
      <c r="L5" s="8">
        <f t="shared" si="3"/>
        <v>8.2046883933676387E-2</v>
      </c>
      <c r="M5" s="19">
        <f t="shared" si="4"/>
        <v>0.96998284734133788</v>
      </c>
      <c r="N5" s="14">
        <f t="shared" si="5"/>
        <v>0.83430232558139539</v>
      </c>
      <c r="O5" s="10">
        <f t="shared" si="6"/>
        <v>0.85671641791044773</v>
      </c>
      <c r="P5" s="6">
        <f t="shared" si="7"/>
        <v>0.84536082474226804</v>
      </c>
      <c r="Q5" s="17">
        <v>1</v>
      </c>
    </row>
    <row r="6" spans="1:17" ht="14" customHeight="1" x14ac:dyDescent="0.8">
      <c r="A6" s="20"/>
      <c r="B6" s="20"/>
      <c r="C6" s="4" t="s">
        <v>12</v>
      </c>
      <c r="D6" s="12">
        <v>31</v>
      </c>
      <c r="E6" s="12">
        <v>1324</v>
      </c>
      <c r="F6" s="12">
        <v>33</v>
      </c>
      <c r="G6" s="12">
        <v>114</v>
      </c>
      <c r="H6" s="12">
        <f t="shared" si="0"/>
        <v>1502</v>
      </c>
      <c r="I6" s="8">
        <f t="shared" si="8"/>
        <v>2.0639147802929428E-2</v>
      </c>
      <c r="J6" s="8">
        <f t="shared" si="1"/>
        <v>0.881491344873502</v>
      </c>
      <c r="K6" s="8">
        <f t="shared" si="2"/>
        <v>2.1970705725699067E-2</v>
      </c>
      <c r="L6" s="8">
        <f t="shared" si="3"/>
        <v>7.5898801597869506E-2</v>
      </c>
      <c r="M6" s="19">
        <f t="shared" si="4"/>
        <v>0.95739014647137155</v>
      </c>
      <c r="N6" s="14">
        <f t="shared" si="5"/>
        <v>0.77551020408163263</v>
      </c>
      <c r="O6" s="10">
        <f t="shared" si="6"/>
        <v>0.78620689655172415</v>
      </c>
      <c r="P6" s="6">
        <f t="shared" si="7"/>
        <v>0.78082191780821908</v>
      </c>
      <c r="Q6" s="17">
        <v>0.997</v>
      </c>
    </row>
    <row r="7" spans="1:17" x14ac:dyDescent="0.8">
      <c r="A7" s="21">
        <v>2</v>
      </c>
      <c r="B7" s="21" t="s">
        <v>15</v>
      </c>
      <c r="C7" s="3" t="s">
        <v>11</v>
      </c>
      <c r="D7" s="11">
        <v>9</v>
      </c>
      <c r="E7" s="11">
        <v>3163</v>
      </c>
      <c r="F7" s="11">
        <v>0</v>
      </c>
      <c r="G7" s="11">
        <v>326</v>
      </c>
      <c r="H7" s="11">
        <f t="shared" si="0"/>
        <v>3498</v>
      </c>
      <c r="I7" s="7">
        <f t="shared" si="8"/>
        <v>2.5728987993138938E-3</v>
      </c>
      <c r="J7" s="7">
        <f t="shared" si="1"/>
        <v>0.90423098913664957</v>
      </c>
      <c r="K7" s="7">
        <f t="shared" si="2"/>
        <v>0</v>
      </c>
      <c r="L7" s="7">
        <f t="shared" si="3"/>
        <v>9.3196112064036593E-2</v>
      </c>
      <c r="M7" s="7">
        <f t="shared" si="4"/>
        <v>0.99742710120068612</v>
      </c>
      <c r="N7" s="9">
        <f t="shared" si="5"/>
        <v>1</v>
      </c>
      <c r="O7" s="9">
        <f t="shared" si="6"/>
        <v>0.9731343283582089</v>
      </c>
      <c r="P7" s="5">
        <f t="shared" si="7"/>
        <v>0.98638426626323739</v>
      </c>
      <c r="Q7" s="5">
        <v>1</v>
      </c>
    </row>
    <row r="8" spans="1:17" x14ac:dyDescent="0.8">
      <c r="A8" s="21"/>
      <c r="B8" s="21"/>
      <c r="C8" s="3" t="s">
        <v>12</v>
      </c>
      <c r="D8" s="11">
        <v>19</v>
      </c>
      <c r="E8" s="11">
        <v>1353</v>
      </c>
      <c r="F8" s="11">
        <v>4</v>
      </c>
      <c r="G8" s="11">
        <v>126</v>
      </c>
      <c r="H8" s="11">
        <f t="shared" si="0"/>
        <v>1502</v>
      </c>
      <c r="I8" s="7">
        <f t="shared" si="8"/>
        <v>1.2649800266311585E-2</v>
      </c>
      <c r="J8" s="7">
        <f t="shared" si="1"/>
        <v>0.9007989347536618</v>
      </c>
      <c r="K8" s="7">
        <f t="shared" si="2"/>
        <v>2.6631158455392811E-3</v>
      </c>
      <c r="L8" s="7">
        <f t="shared" si="3"/>
        <v>8.3888149134487347E-2</v>
      </c>
      <c r="M8" s="7">
        <f t="shared" si="4"/>
        <v>0.98468708388814918</v>
      </c>
      <c r="N8" s="9">
        <f t="shared" si="5"/>
        <v>0.96923076923076923</v>
      </c>
      <c r="O8" s="9">
        <f t="shared" si="6"/>
        <v>0.86896551724137927</v>
      </c>
      <c r="P8" s="5">
        <f t="shared" si="7"/>
        <v>0.91636363636363627</v>
      </c>
      <c r="Q8" s="5">
        <v>0.995</v>
      </c>
    </row>
    <row r="9" spans="1:17" x14ac:dyDescent="0.8">
      <c r="A9" s="20">
        <v>10</v>
      </c>
      <c r="B9" s="20" t="s">
        <v>16</v>
      </c>
      <c r="C9" s="4" t="s">
        <v>11</v>
      </c>
      <c r="D9" s="12">
        <v>9</v>
      </c>
      <c r="E9" s="12">
        <v>3163</v>
      </c>
      <c r="F9" s="12">
        <v>0</v>
      </c>
      <c r="G9" s="12">
        <v>326</v>
      </c>
      <c r="H9" s="12">
        <f t="shared" si="0"/>
        <v>3498</v>
      </c>
      <c r="I9" s="8">
        <f t="shared" si="8"/>
        <v>2.5728987993138938E-3</v>
      </c>
      <c r="J9" s="8">
        <f t="shared" si="1"/>
        <v>0.90423098913664957</v>
      </c>
      <c r="K9" s="8">
        <f t="shared" si="2"/>
        <v>0</v>
      </c>
      <c r="L9" s="8">
        <f t="shared" si="3"/>
        <v>9.3196112064036593E-2</v>
      </c>
      <c r="M9" s="8">
        <f t="shared" si="4"/>
        <v>0.99742710120068612</v>
      </c>
      <c r="N9" s="10">
        <f t="shared" si="5"/>
        <v>1</v>
      </c>
      <c r="O9" s="10">
        <f t="shared" si="6"/>
        <v>0.9731343283582089</v>
      </c>
      <c r="P9" s="6">
        <f t="shared" si="7"/>
        <v>0.98638426626323739</v>
      </c>
      <c r="Q9" s="6">
        <v>1</v>
      </c>
    </row>
    <row r="10" spans="1:17" x14ac:dyDescent="0.8">
      <c r="A10" s="20"/>
      <c r="B10" s="20"/>
      <c r="C10" s="4" t="s">
        <v>12</v>
      </c>
      <c r="D10" s="12">
        <v>18</v>
      </c>
      <c r="E10" s="12">
        <v>1352</v>
      </c>
      <c r="F10" s="12">
        <v>5</v>
      </c>
      <c r="G10" s="12">
        <v>127</v>
      </c>
      <c r="H10" s="12">
        <f t="shared" si="0"/>
        <v>1502</v>
      </c>
      <c r="I10" s="8">
        <f t="shared" si="8"/>
        <v>1.1984021304926764E-2</v>
      </c>
      <c r="J10" s="8">
        <f t="shared" si="1"/>
        <v>0.90013315579227693</v>
      </c>
      <c r="K10" s="8">
        <f t="shared" si="2"/>
        <v>3.3288948069241011E-3</v>
      </c>
      <c r="L10" s="8">
        <f t="shared" si="3"/>
        <v>8.4553928095872172E-2</v>
      </c>
      <c r="M10" s="8">
        <f t="shared" si="4"/>
        <v>0.98468708388814918</v>
      </c>
      <c r="N10" s="10">
        <f t="shared" si="5"/>
        <v>0.96212121212121215</v>
      </c>
      <c r="O10" s="10">
        <f t="shared" si="6"/>
        <v>0.87586206896551722</v>
      </c>
      <c r="P10" s="6">
        <f t="shared" si="7"/>
        <v>0.91696750902527069</v>
      </c>
      <c r="Q10" s="6">
        <v>0.996</v>
      </c>
    </row>
    <row r="11" spans="1:17" x14ac:dyDescent="0.8">
      <c r="A11" s="21">
        <v>3</v>
      </c>
      <c r="B11" s="21" t="s">
        <v>17</v>
      </c>
      <c r="C11" s="3" t="s">
        <v>11</v>
      </c>
      <c r="D11" s="11">
        <v>32</v>
      </c>
      <c r="E11" s="11">
        <v>3150</v>
      </c>
      <c r="F11" s="11">
        <v>13</v>
      </c>
      <c r="G11" s="11">
        <v>303</v>
      </c>
      <c r="H11" s="11">
        <f t="shared" si="0"/>
        <v>3498</v>
      </c>
      <c r="I11" s="7">
        <f t="shared" si="8"/>
        <v>9.1480846197827329E-3</v>
      </c>
      <c r="J11" s="7">
        <f t="shared" si="1"/>
        <v>0.90051457975986282</v>
      </c>
      <c r="K11" s="7">
        <f t="shared" si="2"/>
        <v>3.7164093767867354E-3</v>
      </c>
      <c r="L11" s="7">
        <f t="shared" si="3"/>
        <v>8.662092624356775E-2</v>
      </c>
      <c r="M11" s="7">
        <f t="shared" si="4"/>
        <v>0.98713550600343059</v>
      </c>
      <c r="N11" s="9">
        <f t="shared" si="5"/>
        <v>0.95886075949367089</v>
      </c>
      <c r="O11" s="9">
        <f t="shared" si="6"/>
        <v>0.90447761194029852</v>
      </c>
      <c r="P11" s="5">
        <f t="shared" si="7"/>
        <v>0.93087557603686633</v>
      </c>
      <c r="Q11" s="5">
        <v>0.995</v>
      </c>
    </row>
    <row r="12" spans="1:17" x14ac:dyDescent="0.8">
      <c r="A12" s="21"/>
      <c r="B12" s="21"/>
      <c r="C12" s="3" t="s">
        <v>12</v>
      </c>
      <c r="D12" s="11">
        <v>14</v>
      </c>
      <c r="E12" s="11">
        <v>1345</v>
      </c>
      <c r="F12" s="11">
        <v>12</v>
      </c>
      <c r="G12" s="11">
        <v>131</v>
      </c>
      <c r="H12" s="11">
        <f t="shared" si="0"/>
        <v>1502</v>
      </c>
      <c r="I12" s="7">
        <f t="shared" si="8"/>
        <v>9.3209054593874838E-3</v>
      </c>
      <c r="J12" s="7">
        <f t="shared" si="1"/>
        <v>0.8954727030625832</v>
      </c>
      <c r="K12" s="7">
        <f t="shared" si="2"/>
        <v>7.989347536617843E-3</v>
      </c>
      <c r="L12" s="7">
        <f t="shared" si="3"/>
        <v>8.7217043941411457E-2</v>
      </c>
      <c r="M12" s="7">
        <f t="shared" si="4"/>
        <v>0.9826897470039947</v>
      </c>
      <c r="N12" s="9">
        <f t="shared" si="5"/>
        <v>0.91608391608391604</v>
      </c>
      <c r="O12" s="9">
        <f t="shared" si="6"/>
        <v>0.90344827586206899</v>
      </c>
      <c r="P12" s="5">
        <f t="shared" si="7"/>
        <v>0.90972222222222221</v>
      </c>
      <c r="Q12" s="5">
        <v>0.98499999999999999</v>
      </c>
    </row>
    <row r="13" spans="1:17" x14ac:dyDescent="0.8">
      <c r="A13" s="20">
        <v>11</v>
      </c>
      <c r="B13" s="20" t="s">
        <v>18</v>
      </c>
      <c r="C13" s="4" t="s">
        <v>11</v>
      </c>
      <c r="D13" s="12">
        <v>32</v>
      </c>
      <c r="E13" s="12">
        <v>3148</v>
      </c>
      <c r="F13" s="12">
        <v>15</v>
      </c>
      <c r="G13" s="12">
        <v>303</v>
      </c>
      <c r="H13" s="12">
        <f t="shared" si="0"/>
        <v>3498</v>
      </c>
      <c r="I13" s="8">
        <f t="shared" si="8"/>
        <v>9.1480846197827329E-3</v>
      </c>
      <c r="J13" s="8">
        <f t="shared" si="1"/>
        <v>0.89994282447112639</v>
      </c>
      <c r="K13" s="8">
        <f t="shared" si="2"/>
        <v>4.2881646655231562E-3</v>
      </c>
      <c r="L13" s="8">
        <f t="shared" si="3"/>
        <v>8.662092624356775E-2</v>
      </c>
      <c r="M13" s="8">
        <f t="shared" si="4"/>
        <v>0.98656375071469415</v>
      </c>
      <c r="N13" s="10">
        <f t="shared" si="5"/>
        <v>0.95283018867924529</v>
      </c>
      <c r="O13" s="10">
        <f t="shared" si="6"/>
        <v>0.90447761194029852</v>
      </c>
      <c r="P13" s="6">
        <f t="shared" si="7"/>
        <v>0.92802450229709033</v>
      </c>
      <c r="Q13" s="6">
        <v>0.997</v>
      </c>
    </row>
    <row r="14" spans="1:17" x14ac:dyDescent="0.8">
      <c r="A14" s="20"/>
      <c r="B14" s="20"/>
      <c r="C14" s="4" t="s">
        <v>12</v>
      </c>
      <c r="D14" s="12">
        <v>16</v>
      </c>
      <c r="E14" s="12">
        <v>1351</v>
      </c>
      <c r="F14" s="12">
        <v>6</v>
      </c>
      <c r="G14" s="12">
        <v>129</v>
      </c>
      <c r="H14" s="12">
        <f t="shared" si="0"/>
        <v>1502</v>
      </c>
      <c r="I14" s="8">
        <f t="shared" si="8"/>
        <v>1.0652463382157125E-2</v>
      </c>
      <c r="J14" s="8">
        <f t="shared" si="1"/>
        <v>0.89946737683089217</v>
      </c>
      <c r="K14" s="8">
        <f t="shared" si="2"/>
        <v>3.9946737683089215E-3</v>
      </c>
      <c r="L14" s="8">
        <f t="shared" si="3"/>
        <v>8.5885486018641807E-2</v>
      </c>
      <c r="M14" s="8">
        <f t="shared" si="4"/>
        <v>0.98535286284953394</v>
      </c>
      <c r="N14" s="10">
        <f t="shared" si="5"/>
        <v>0.9555555555555556</v>
      </c>
      <c r="O14" s="10">
        <f t="shared" si="6"/>
        <v>0.8896551724137931</v>
      </c>
      <c r="P14" s="6">
        <f t="shared" si="7"/>
        <v>0.92142857142857149</v>
      </c>
      <c r="Q14" s="6">
        <v>0.99199999999999999</v>
      </c>
    </row>
    <row r="15" spans="1:17" x14ac:dyDescent="0.8">
      <c r="A15" s="21">
        <v>4</v>
      </c>
      <c r="B15" s="21" t="s">
        <v>19</v>
      </c>
      <c r="C15" s="3" t="s">
        <v>11</v>
      </c>
      <c r="D15" s="11">
        <v>114</v>
      </c>
      <c r="E15" s="11">
        <v>3124</v>
      </c>
      <c r="F15" s="11">
        <v>39</v>
      </c>
      <c r="G15" s="11">
        <v>221</v>
      </c>
      <c r="H15" s="11">
        <f t="shared" si="0"/>
        <v>3498</v>
      </c>
      <c r="I15" s="7">
        <f t="shared" si="8"/>
        <v>3.2590051457975985E-2</v>
      </c>
      <c r="J15" s="7">
        <f t="shared" si="1"/>
        <v>0.89308176100628933</v>
      </c>
      <c r="K15" s="7">
        <f t="shared" si="2"/>
        <v>1.1149228130360206E-2</v>
      </c>
      <c r="L15" s="7">
        <f t="shared" si="3"/>
        <v>6.3178959405374505E-2</v>
      </c>
      <c r="M15" s="7">
        <f t="shared" si="4"/>
        <v>0.95626072041166377</v>
      </c>
      <c r="N15" s="9">
        <f t="shared" si="5"/>
        <v>0.85</v>
      </c>
      <c r="O15" s="9">
        <f t="shared" si="6"/>
        <v>0.65970149253731347</v>
      </c>
      <c r="P15" s="5">
        <f t="shared" si="7"/>
        <v>0.74285714285714288</v>
      </c>
      <c r="Q15" s="5">
        <v>0.96199999999999997</v>
      </c>
    </row>
    <row r="16" spans="1:17" ht="19" customHeight="1" x14ac:dyDescent="0.8">
      <c r="A16" s="21"/>
      <c r="B16" s="21"/>
      <c r="C16" s="3" t="s">
        <v>12</v>
      </c>
      <c r="D16" s="11">
        <v>36</v>
      </c>
      <c r="E16" s="11">
        <v>1342</v>
      </c>
      <c r="F16" s="11">
        <v>15</v>
      </c>
      <c r="G16" s="11">
        <v>109</v>
      </c>
      <c r="H16" s="11">
        <f t="shared" si="0"/>
        <v>1502</v>
      </c>
      <c r="I16" s="7">
        <f t="shared" si="8"/>
        <v>2.3968042609853527E-2</v>
      </c>
      <c r="J16" s="7">
        <f t="shared" si="1"/>
        <v>0.89347536617842871</v>
      </c>
      <c r="K16" s="7">
        <f t="shared" si="2"/>
        <v>9.9866844207723033E-3</v>
      </c>
      <c r="L16" s="7">
        <f t="shared" si="3"/>
        <v>7.256990679094541E-2</v>
      </c>
      <c r="M16" s="7">
        <f t="shared" si="4"/>
        <v>0.96604527296937415</v>
      </c>
      <c r="N16" s="9">
        <f t="shared" si="5"/>
        <v>0.87903225806451613</v>
      </c>
      <c r="O16" s="9">
        <f t="shared" si="6"/>
        <v>0.75172413793103443</v>
      </c>
      <c r="P16" s="5">
        <f t="shared" si="7"/>
        <v>0.81040892193308545</v>
      </c>
      <c r="Q16" s="5">
        <v>0.96899999999999997</v>
      </c>
    </row>
    <row r="17" spans="1:17" x14ac:dyDescent="0.8">
      <c r="A17" s="20">
        <v>12</v>
      </c>
      <c r="B17" s="20" t="s">
        <v>20</v>
      </c>
      <c r="C17" s="4" t="s">
        <v>11</v>
      </c>
      <c r="D17" s="12">
        <v>115</v>
      </c>
      <c r="E17" s="12">
        <v>3125</v>
      </c>
      <c r="F17" s="12">
        <v>38</v>
      </c>
      <c r="G17" s="12">
        <v>220</v>
      </c>
      <c r="H17" s="12">
        <f t="shared" si="0"/>
        <v>3498</v>
      </c>
      <c r="I17" s="19">
        <f t="shared" si="8"/>
        <v>3.2875929102344194E-2</v>
      </c>
      <c r="J17" s="8">
        <f t="shared" si="1"/>
        <v>0.89336763865065749</v>
      </c>
      <c r="K17" s="8">
        <f t="shared" si="2"/>
        <v>1.0863350485991996E-2</v>
      </c>
      <c r="L17" s="19">
        <f t="shared" si="3"/>
        <v>6.2893081761006289E-2</v>
      </c>
      <c r="M17" s="8">
        <f t="shared" si="4"/>
        <v>0.95626072041166377</v>
      </c>
      <c r="N17" s="10">
        <f t="shared" si="5"/>
        <v>0.8527131782945736</v>
      </c>
      <c r="O17" s="14">
        <f t="shared" si="6"/>
        <v>0.65671641791044777</v>
      </c>
      <c r="P17" s="18">
        <f t="shared" si="7"/>
        <v>0.74198988195615512</v>
      </c>
      <c r="Q17" s="6">
        <v>0.96199999999999997</v>
      </c>
    </row>
    <row r="18" spans="1:17" ht="19" customHeight="1" x14ac:dyDescent="0.8">
      <c r="A18" s="20"/>
      <c r="B18" s="20"/>
      <c r="C18" s="4" t="s">
        <v>12</v>
      </c>
      <c r="D18" s="12">
        <v>38</v>
      </c>
      <c r="E18" s="12">
        <v>1341</v>
      </c>
      <c r="F18" s="12">
        <v>16</v>
      </c>
      <c r="G18" s="12">
        <v>107</v>
      </c>
      <c r="H18" s="12">
        <f t="shared" si="0"/>
        <v>1502</v>
      </c>
      <c r="I18" s="19">
        <f t="shared" si="8"/>
        <v>2.529960053262317E-2</v>
      </c>
      <c r="J18" s="8">
        <f t="shared" si="1"/>
        <v>0.89280958721704395</v>
      </c>
      <c r="K18" s="8">
        <f t="shared" si="2"/>
        <v>1.0652463382157125E-2</v>
      </c>
      <c r="L18" s="19">
        <f t="shared" si="3"/>
        <v>7.123834886817576E-2</v>
      </c>
      <c r="M18" s="8">
        <f t="shared" si="4"/>
        <v>0.96404793608521966</v>
      </c>
      <c r="N18" s="10">
        <f t="shared" si="5"/>
        <v>0.86991869918699183</v>
      </c>
      <c r="O18" s="14">
        <f t="shared" si="6"/>
        <v>0.73793103448275865</v>
      </c>
      <c r="P18" s="18">
        <f t="shared" si="7"/>
        <v>0.79850746268656714</v>
      </c>
      <c r="Q18" s="6">
        <v>0.96799999999999997</v>
      </c>
    </row>
    <row r="19" spans="1:17" ht="19" customHeight="1" x14ac:dyDescent="0.8">
      <c r="A19" s="21">
        <v>5</v>
      </c>
      <c r="B19" s="21" t="s">
        <v>21</v>
      </c>
      <c r="C19" s="3" t="s">
        <v>11</v>
      </c>
      <c r="D19" s="11">
        <v>38</v>
      </c>
      <c r="E19" s="11">
        <v>3132</v>
      </c>
      <c r="F19" s="11">
        <v>31</v>
      </c>
      <c r="G19" s="11">
        <v>297</v>
      </c>
      <c r="H19" s="11">
        <f t="shared" si="0"/>
        <v>3498</v>
      </c>
      <c r="I19" s="7">
        <f t="shared" si="8"/>
        <v>1.0863350485991996E-2</v>
      </c>
      <c r="J19" s="7">
        <f t="shared" si="1"/>
        <v>0.89536878216123494</v>
      </c>
      <c r="K19" s="7">
        <f t="shared" si="2"/>
        <v>8.8622069754145227E-3</v>
      </c>
      <c r="L19" s="7">
        <f t="shared" si="3"/>
        <v>8.4905660377358486E-2</v>
      </c>
      <c r="M19" s="7">
        <f t="shared" si="4"/>
        <v>0.98027444253859353</v>
      </c>
      <c r="N19" s="9">
        <f t="shared" si="5"/>
        <v>0.90548780487804881</v>
      </c>
      <c r="O19" s="9">
        <f t="shared" si="6"/>
        <v>0.88656716417910453</v>
      </c>
      <c r="P19" s="5">
        <f t="shared" si="7"/>
        <v>0.89592760180995479</v>
      </c>
      <c r="Q19" s="5">
        <v>0.98899999999999999</v>
      </c>
    </row>
    <row r="20" spans="1:17" x14ac:dyDescent="0.8">
      <c r="A20" s="21"/>
      <c r="B20" s="21"/>
      <c r="C20" s="3" t="s">
        <v>12</v>
      </c>
      <c r="D20" s="11">
        <v>16</v>
      </c>
      <c r="E20" s="11">
        <v>1343</v>
      </c>
      <c r="F20" s="11">
        <v>14</v>
      </c>
      <c r="G20" s="11">
        <v>129</v>
      </c>
      <c r="H20" s="11">
        <f t="shared" si="0"/>
        <v>1502</v>
      </c>
      <c r="I20" s="7">
        <f t="shared" si="8"/>
        <v>1.0652463382157125E-2</v>
      </c>
      <c r="J20" s="7">
        <f t="shared" si="1"/>
        <v>0.89414114513981358</v>
      </c>
      <c r="K20" s="7">
        <f t="shared" si="2"/>
        <v>9.3209054593874838E-3</v>
      </c>
      <c r="L20" s="7">
        <f t="shared" si="3"/>
        <v>8.5885486018641807E-2</v>
      </c>
      <c r="M20" s="7">
        <f t="shared" si="4"/>
        <v>0.98002663115845534</v>
      </c>
      <c r="N20" s="9">
        <f t="shared" si="5"/>
        <v>0.90209790209790208</v>
      </c>
      <c r="O20" s="9">
        <f t="shared" si="6"/>
        <v>0.8896551724137931</v>
      </c>
      <c r="P20" s="5">
        <f t="shared" si="7"/>
        <v>0.89583333333333337</v>
      </c>
      <c r="Q20" s="5">
        <v>0.98699999999999999</v>
      </c>
    </row>
    <row r="21" spans="1:17" x14ac:dyDescent="0.8">
      <c r="A21" s="20">
        <v>13</v>
      </c>
      <c r="B21" s="20" t="s">
        <v>25</v>
      </c>
      <c r="C21" s="4" t="s">
        <v>11</v>
      </c>
      <c r="D21" s="12">
        <v>31</v>
      </c>
      <c r="E21" s="12">
        <v>3155</v>
      </c>
      <c r="F21" s="12">
        <v>8</v>
      </c>
      <c r="G21" s="12">
        <v>304</v>
      </c>
      <c r="H21" s="12">
        <f t="shared" si="0"/>
        <v>3498</v>
      </c>
      <c r="I21" s="8">
        <f t="shared" si="8"/>
        <v>8.8622069754145227E-3</v>
      </c>
      <c r="J21" s="8">
        <f t="shared" si="1"/>
        <v>0.90194396798170384</v>
      </c>
      <c r="K21" s="8">
        <f t="shared" si="2"/>
        <v>2.2870211549456832E-3</v>
      </c>
      <c r="L21" s="8">
        <f t="shared" si="3"/>
        <v>8.6906803887935966E-2</v>
      </c>
      <c r="M21" s="8">
        <f t="shared" si="4"/>
        <v>0.98885077186963977</v>
      </c>
      <c r="N21" s="10">
        <f t="shared" si="5"/>
        <v>0.97435897435897434</v>
      </c>
      <c r="O21" s="10">
        <f t="shared" si="6"/>
        <v>0.90746268656716422</v>
      </c>
      <c r="P21" s="6">
        <f t="shared" si="7"/>
        <v>0.9397217928902627</v>
      </c>
      <c r="Q21" s="6">
        <v>0.99399999999999999</v>
      </c>
    </row>
    <row r="22" spans="1:17" ht="19" customHeight="1" x14ac:dyDescent="0.8">
      <c r="A22" s="20"/>
      <c r="B22" s="20"/>
      <c r="C22" s="4" t="s">
        <v>12</v>
      </c>
      <c r="D22" s="12">
        <v>18</v>
      </c>
      <c r="E22" s="12">
        <v>1352</v>
      </c>
      <c r="F22" s="12">
        <v>5</v>
      </c>
      <c r="G22" s="12">
        <v>127</v>
      </c>
      <c r="H22" s="12">
        <f t="shared" si="0"/>
        <v>1502</v>
      </c>
      <c r="I22" s="8">
        <f t="shared" si="8"/>
        <v>1.1984021304926764E-2</v>
      </c>
      <c r="J22" s="8">
        <f t="shared" si="1"/>
        <v>0.90013315579227693</v>
      </c>
      <c r="K22" s="8">
        <f t="shared" si="2"/>
        <v>3.3288948069241011E-3</v>
      </c>
      <c r="L22" s="8">
        <f t="shared" si="3"/>
        <v>8.4553928095872172E-2</v>
      </c>
      <c r="M22" s="8">
        <f t="shared" si="4"/>
        <v>0.98468708388814918</v>
      </c>
      <c r="N22" s="10">
        <f t="shared" si="5"/>
        <v>0.96212121212121215</v>
      </c>
      <c r="O22" s="10">
        <f t="shared" si="6"/>
        <v>0.87586206896551722</v>
      </c>
      <c r="P22" s="6">
        <f t="shared" si="7"/>
        <v>0.91696750902527069</v>
      </c>
      <c r="Q22" s="6">
        <v>0.99199999999999999</v>
      </c>
    </row>
    <row r="23" spans="1:17" x14ac:dyDescent="0.8">
      <c r="A23" s="21">
        <v>6</v>
      </c>
      <c r="B23" s="21" t="s">
        <v>22</v>
      </c>
      <c r="C23" s="3" t="s">
        <v>11</v>
      </c>
      <c r="D23" s="11">
        <v>41</v>
      </c>
      <c r="E23" s="11">
        <v>3156</v>
      </c>
      <c r="F23" s="11">
        <v>7</v>
      </c>
      <c r="G23" s="11">
        <v>294</v>
      </c>
      <c r="H23" s="11">
        <f t="shared" si="0"/>
        <v>3498</v>
      </c>
      <c r="I23" s="7">
        <f t="shared" si="8"/>
        <v>1.1720983419096626E-2</v>
      </c>
      <c r="J23" s="7">
        <f t="shared" si="1"/>
        <v>0.902229845626072</v>
      </c>
      <c r="K23" s="7">
        <f t="shared" si="2"/>
        <v>2.001143510577473E-3</v>
      </c>
      <c r="L23" s="7">
        <f t="shared" si="3"/>
        <v>8.4048027444253853E-2</v>
      </c>
      <c r="M23" s="7">
        <f t="shared" si="4"/>
        <v>0.98627787307032588</v>
      </c>
      <c r="N23" s="9">
        <f t="shared" si="5"/>
        <v>0.97674418604651159</v>
      </c>
      <c r="O23" s="9">
        <f t="shared" si="6"/>
        <v>0.87761194029850742</v>
      </c>
      <c r="P23" s="5">
        <f t="shared" si="7"/>
        <v>0.92452830188679247</v>
      </c>
      <c r="Q23" s="5">
        <v>0.99</v>
      </c>
    </row>
    <row r="24" spans="1:17" ht="19" customHeight="1" x14ac:dyDescent="0.8">
      <c r="A24" s="21"/>
      <c r="B24" s="21"/>
      <c r="C24" s="3" t="s">
        <v>12</v>
      </c>
      <c r="D24" s="11">
        <v>19</v>
      </c>
      <c r="E24" s="11">
        <v>1351</v>
      </c>
      <c r="F24" s="11">
        <v>6</v>
      </c>
      <c r="G24" s="11">
        <v>126</v>
      </c>
      <c r="H24" s="11">
        <f t="shared" si="0"/>
        <v>1502</v>
      </c>
      <c r="I24" s="7">
        <f t="shared" si="8"/>
        <v>1.2649800266311585E-2</v>
      </c>
      <c r="J24" s="7">
        <f t="shared" si="1"/>
        <v>0.89946737683089217</v>
      </c>
      <c r="K24" s="7">
        <f t="shared" si="2"/>
        <v>3.9946737683089215E-3</v>
      </c>
      <c r="L24" s="7">
        <f t="shared" si="3"/>
        <v>8.3888149134487347E-2</v>
      </c>
      <c r="M24" s="7">
        <f t="shared" si="4"/>
        <v>0.98335552596537945</v>
      </c>
      <c r="N24" s="9">
        <f t="shared" si="5"/>
        <v>0.95454545454545459</v>
      </c>
      <c r="O24" s="9">
        <f t="shared" si="6"/>
        <v>0.86896551724137927</v>
      </c>
      <c r="P24" s="5">
        <f t="shared" si="7"/>
        <v>0.90974729241877261</v>
      </c>
      <c r="Q24" s="5">
        <v>0.98899999999999999</v>
      </c>
    </row>
    <row r="25" spans="1:17" x14ac:dyDescent="0.8">
      <c r="A25" s="20">
        <v>14</v>
      </c>
      <c r="B25" s="20" t="s">
        <v>23</v>
      </c>
      <c r="C25" s="4" t="s">
        <v>11</v>
      </c>
      <c r="D25" s="12">
        <v>40</v>
      </c>
      <c r="E25" s="12">
        <v>3159</v>
      </c>
      <c r="F25" s="12">
        <v>4</v>
      </c>
      <c r="G25" s="12">
        <v>295</v>
      </c>
      <c r="H25" s="12">
        <f t="shared" si="0"/>
        <v>3498</v>
      </c>
      <c r="I25" s="8">
        <f t="shared" si="8"/>
        <v>1.1435105774728416E-2</v>
      </c>
      <c r="J25" s="16">
        <f t="shared" si="1"/>
        <v>0.9030874785591767</v>
      </c>
      <c r="K25" s="16">
        <f t="shared" si="2"/>
        <v>1.1435105774728416E-3</v>
      </c>
      <c r="L25" s="8">
        <f t="shared" si="3"/>
        <v>8.4333905088622069E-2</v>
      </c>
      <c r="M25" s="16">
        <f t="shared" si="4"/>
        <v>0.98742138364779874</v>
      </c>
      <c r="N25" s="15">
        <f t="shared" si="5"/>
        <v>0.98662207357859533</v>
      </c>
      <c r="O25" s="10">
        <f t="shared" si="6"/>
        <v>0.88059701492537312</v>
      </c>
      <c r="P25" s="17">
        <f t="shared" si="7"/>
        <v>0.93059936908517338</v>
      </c>
      <c r="Q25" s="6">
        <v>0.99399999999999999</v>
      </c>
    </row>
    <row r="26" spans="1:17" x14ac:dyDescent="0.8">
      <c r="A26" s="20"/>
      <c r="B26" s="20"/>
      <c r="C26" s="4" t="s">
        <v>12</v>
      </c>
      <c r="D26" s="12">
        <v>19</v>
      </c>
      <c r="E26" s="12">
        <v>1356</v>
      </c>
      <c r="F26" s="12">
        <v>1</v>
      </c>
      <c r="G26" s="12">
        <v>126</v>
      </c>
      <c r="H26" s="12">
        <f t="shared" si="0"/>
        <v>1502</v>
      </c>
      <c r="I26" s="8">
        <f t="shared" si="8"/>
        <v>1.2649800266311585E-2</v>
      </c>
      <c r="J26" s="16">
        <f t="shared" si="1"/>
        <v>0.90279627163781628</v>
      </c>
      <c r="K26" s="16">
        <f t="shared" si="2"/>
        <v>6.6577896138482028E-4</v>
      </c>
      <c r="L26" s="8">
        <f t="shared" si="3"/>
        <v>8.3888149134487347E-2</v>
      </c>
      <c r="M26" s="16">
        <f t="shared" si="4"/>
        <v>0.98668442077230356</v>
      </c>
      <c r="N26" s="15">
        <f t="shared" si="5"/>
        <v>0.99212598425196852</v>
      </c>
      <c r="O26" s="10">
        <f t="shared" si="6"/>
        <v>0.86896551724137927</v>
      </c>
      <c r="P26" s="17">
        <f t="shared" si="7"/>
        <v>0.92647058823529405</v>
      </c>
      <c r="Q26" s="6">
        <v>0.99199999999999999</v>
      </c>
    </row>
    <row r="27" spans="1:17" x14ac:dyDescent="0.8">
      <c r="A27" s="21">
        <v>7</v>
      </c>
      <c r="B27" s="21" t="s">
        <v>24</v>
      </c>
      <c r="C27" s="3" t="s">
        <v>11</v>
      </c>
      <c r="D27" s="11">
        <v>23</v>
      </c>
      <c r="E27" s="11">
        <v>3111</v>
      </c>
      <c r="F27" s="11">
        <v>52</v>
      </c>
      <c r="G27" s="11">
        <v>312</v>
      </c>
      <c r="H27" s="11">
        <f t="shared" si="0"/>
        <v>3498</v>
      </c>
      <c r="I27" s="7">
        <f t="shared" si="8"/>
        <v>6.5751858204688395E-3</v>
      </c>
      <c r="J27" s="7">
        <f t="shared" si="1"/>
        <v>0.88936535162950259</v>
      </c>
      <c r="K27" s="7">
        <f t="shared" si="2"/>
        <v>1.4865637507146942E-2</v>
      </c>
      <c r="L27" s="7">
        <f t="shared" si="3"/>
        <v>8.9193825042881647E-2</v>
      </c>
      <c r="M27" s="7">
        <f t="shared" si="4"/>
        <v>0.97855917667238423</v>
      </c>
      <c r="N27" s="9">
        <f t="shared" si="5"/>
        <v>0.8571428571428571</v>
      </c>
      <c r="O27" s="9">
        <f t="shared" si="6"/>
        <v>0.93134328358208951</v>
      </c>
      <c r="P27" s="5">
        <f t="shared" si="7"/>
        <v>0.89270386266094415</v>
      </c>
      <c r="Q27" s="5">
        <v>0.98199999999999998</v>
      </c>
    </row>
    <row r="28" spans="1:17" x14ac:dyDescent="0.8">
      <c r="A28" s="21"/>
      <c r="B28" s="21"/>
      <c r="C28" s="3" t="s">
        <v>12</v>
      </c>
      <c r="D28" s="11">
        <v>11</v>
      </c>
      <c r="E28" s="11">
        <v>1329</v>
      </c>
      <c r="F28" s="11">
        <v>28</v>
      </c>
      <c r="G28" s="11">
        <v>134</v>
      </c>
      <c r="H28" s="11">
        <f t="shared" si="0"/>
        <v>1502</v>
      </c>
      <c r="I28" s="7">
        <f t="shared" si="8"/>
        <v>7.3235685752330226E-3</v>
      </c>
      <c r="J28" s="7">
        <f t="shared" si="1"/>
        <v>0.88482023968042611</v>
      </c>
      <c r="K28" s="7">
        <f t="shared" si="2"/>
        <v>1.8641810918774968E-2</v>
      </c>
      <c r="L28" s="16">
        <f t="shared" si="3"/>
        <v>8.9214380825565917E-2</v>
      </c>
      <c r="M28" s="7">
        <f t="shared" si="4"/>
        <v>0.97403462050599199</v>
      </c>
      <c r="N28" s="9">
        <f t="shared" si="5"/>
        <v>0.8271604938271605</v>
      </c>
      <c r="O28" s="15">
        <f t="shared" si="6"/>
        <v>0.92413793103448272</v>
      </c>
      <c r="P28" s="5">
        <f t="shared" si="7"/>
        <v>0.87296416938110744</v>
      </c>
      <c r="Q28" s="5">
        <v>0.98</v>
      </c>
    </row>
    <row r="29" spans="1:17" x14ac:dyDescent="0.8">
      <c r="A29" s="20">
        <v>15</v>
      </c>
      <c r="B29" s="20" t="s">
        <v>27</v>
      </c>
      <c r="C29" s="4" t="s">
        <v>11</v>
      </c>
      <c r="D29" s="12">
        <v>21</v>
      </c>
      <c r="E29" s="12">
        <v>3094</v>
      </c>
      <c r="F29" s="12">
        <v>69</v>
      </c>
      <c r="G29" s="12">
        <v>314</v>
      </c>
      <c r="H29" s="12">
        <f t="shared" si="0"/>
        <v>3498</v>
      </c>
      <c r="I29" s="16">
        <f t="shared" si="8"/>
        <v>6.0034305317324182E-3</v>
      </c>
      <c r="J29" s="19">
        <f t="shared" si="1"/>
        <v>0.88450543167524298</v>
      </c>
      <c r="K29" s="19">
        <f t="shared" si="2"/>
        <v>1.9725557461406518E-2</v>
      </c>
      <c r="L29" s="8">
        <f t="shared" si="3"/>
        <v>8.9765580331618064E-2</v>
      </c>
      <c r="M29" s="8">
        <f t="shared" si="4"/>
        <v>0.97427101200686106</v>
      </c>
      <c r="N29" s="10">
        <f t="shared" si="5"/>
        <v>0.81984334203655351</v>
      </c>
      <c r="O29" s="10">
        <f t="shared" si="6"/>
        <v>0.93731343283582091</v>
      </c>
      <c r="P29" s="6">
        <f t="shared" si="7"/>
        <v>0.87465181058495822</v>
      </c>
      <c r="Q29" s="6">
        <v>0.98899999999999999</v>
      </c>
    </row>
    <row r="30" spans="1:17" x14ac:dyDescent="0.8">
      <c r="A30" s="20"/>
      <c r="B30" s="20"/>
      <c r="C30" s="4" t="s">
        <v>12</v>
      </c>
      <c r="D30" s="12">
        <v>13</v>
      </c>
      <c r="E30" s="12">
        <v>1324</v>
      </c>
      <c r="F30" s="12">
        <v>33</v>
      </c>
      <c r="G30" s="12">
        <v>132</v>
      </c>
      <c r="H30" s="12">
        <f t="shared" si="0"/>
        <v>1502</v>
      </c>
      <c r="I30" s="16">
        <f t="shared" si="8"/>
        <v>8.6551264980026625E-3</v>
      </c>
      <c r="J30" s="19">
        <f t="shared" si="1"/>
        <v>0.881491344873502</v>
      </c>
      <c r="K30" s="19">
        <f t="shared" si="2"/>
        <v>2.1970705725699067E-2</v>
      </c>
      <c r="L30" s="8">
        <f t="shared" si="3"/>
        <v>8.7882822902796268E-2</v>
      </c>
      <c r="M30" s="8">
        <f t="shared" si="4"/>
        <v>0.96937416777629826</v>
      </c>
      <c r="N30" s="10">
        <f t="shared" si="5"/>
        <v>0.8</v>
      </c>
      <c r="O30" s="10">
        <f t="shared" si="6"/>
        <v>0.91034482758620694</v>
      </c>
      <c r="P30" s="6">
        <f t="shared" si="7"/>
        <v>0.85161290322580641</v>
      </c>
      <c r="Q30" s="6">
        <v>0.98499999999999999</v>
      </c>
    </row>
    <row r="31" spans="1:17" ht="21" customHeight="1" x14ac:dyDescent="0.8">
      <c r="A31" s="21">
        <v>8</v>
      </c>
      <c r="B31" s="21" t="s">
        <v>26</v>
      </c>
      <c r="C31" s="3" t="s">
        <v>11</v>
      </c>
      <c r="D31" s="11">
        <v>38</v>
      </c>
      <c r="E31" s="11">
        <v>3132</v>
      </c>
      <c r="F31" s="11">
        <v>31</v>
      </c>
      <c r="G31" s="11">
        <v>297</v>
      </c>
      <c r="H31" s="11">
        <f t="shared" si="0"/>
        <v>3498</v>
      </c>
      <c r="I31" s="7">
        <f t="shared" si="8"/>
        <v>1.0863350485991996E-2</v>
      </c>
      <c r="J31" s="7">
        <f t="shared" si="1"/>
        <v>0.89536878216123494</v>
      </c>
      <c r="K31" s="7">
        <f t="shared" si="2"/>
        <v>8.8622069754145227E-3</v>
      </c>
      <c r="L31" s="7">
        <f t="shared" si="3"/>
        <v>8.4905660377358486E-2</v>
      </c>
      <c r="M31" s="7">
        <f t="shared" si="4"/>
        <v>0.98027444253859353</v>
      </c>
      <c r="N31" s="9">
        <f t="shared" si="5"/>
        <v>0.90548780487804881</v>
      </c>
      <c r="O31" s="9">
        <f t="shared" si="6"/>
        <v>0.88656716417910453</v>
      </c>
      <c r="P31" s="5">
        <f t="shared" si="7"/>
        <v>0.89592760180995479</v>
      </c>
      <c r="Q31" s="5">
        <v>0.96299999999999997</v>
      </c>
    </row>
    <row r="32" spans="1:17" ht="24" customHeight="1" x14ac:dyDescent="0.8">
      <c r="A32" s="21"/>
      <c r="B32" s="21"/>
      <c r="C32" s="3" t="s">
        <v>12</v>
      </c>
      <c r="D32" s="11">
        <v>16</v>
      </c>
      <c r="E32" s="11">
        <v>1343</v>
      </c>
      <c r="F32" s="11">
        <v>14</v>
      </c>
      <c r="G32" s="11">
        <v>129</v>
      </c>
      <c r="H32" s="11">
        <f t="shared" si="0"/>
        <v>1502</v>
      </c>
      <c r="I32" s="7">
        <f t="shared" si="8"/>
        <v>1.0652463382157125E-2</v>
      </c>
      <c r="J32" s="7">
        <f t="shared" si="1"/>
        <v>0.89414114513981358</v>
      </c>
      <c r="K32" s="7">
        <f t="shared" si="2"/>
        <v>9.3209054593874838E-3</v>
      </c>
      <c r="L32" s="7">
        <f t="shared" si="3"/>
        <v>8.5885486018641807E-2</v>
      </c>
      <c r="M32" s="7">
        <f t="shared" si="4"/>
        <v>0.98002663115845534</v>
      </c>
      <c r="N32" s="9">
        <f t="shared" si="5"/>
        <v>0.90209790209790208</v>
      </c>
      <c r="O32" s="9">
        <f t="shared" si="6"/>
        <v>0.8896551724137931</v>
      </c>
      <c r="P32" s="5">
        <f t="shared" si="7"/>
        <v>0.89583333333333337</v>
      </c>
      <c r="Q32" s="5">
        <v>0.96</v>
      </c>
    </row>
    <row r="33" spans="1:17" x14ac:dyDescent="0.8">
      <c r="A33" s="20">
        <v>16</v>
      </c>
      <c r="B33" s="20" t="s">
        <v>28</v>
      </c>
      <c r="C33" s="4" t="s">
        <v>11</v>
      </c>
      <c r="D33" s="12">
        <v>31</v>
      </c>
      <c r="E33" s="12">
        <v>3155</v>
      </c>
      <c r="F33" s="12">
        <v>8</v>
      </c>
      <c r="G33" s="12">
        <v>304</v>
      </c>
      <c r="H33" s="12">
        <f t="shared" si="0"/>
        <v>3498</v>
      </c>
      <c r="I33" s="8">
        <f t="shared" si="8"/>
        <v>8.8622069754145227E-3</v>
      </c>
      <c r="J33" s="8">
        <f t="shared" si="1"/>
        <v>0.90194396798170384</v>
      </c>
      <c r="K33" s="8">
        <f t="shared" si="2"/>
        <v>2.2870211549456832E-3</v>
      </c>
      <c r="L33" s="8">
        <f t="shared" si="3"/>
        <v>8.6906803887935966E-2</v>
      </c>
      <c r="M33" s="8">
        <f t="shared" si="4"/>
        <v>0.98885077186963977</v>
      </c>
      <c r="N33" s="10">
        <f t="shared" si="5"/>
        <v>0.97435897435897434</v>
      </c>
      <c r="O33" s="10">
        <f t="shared" si="6"/>
        <v>0.90746268656716422</v>
      </c>
      <c r="P33" s="6">
        <f t="shared" si="7"/>
        <v>0.9397217928902627</v>
      </c>
      <c r="Q33" s="6">
        <v>0.96799999999999997</v>
      </c>
    </row>
    <row r="34" spans="1:17" x14ac:dyDescent="0.8">
      <c r="A34" s="20"/>
      <c r="B34" s="20"/>
      <c r="C34" s="4" t="s">
        <v>12</v>
      </c>
      <c r="D34" s="12">
        <v>18</v>
      </c>
      <c r="E34" s="12">
        <v>1352</v>
      </c>
      <c r="F34" s="12">
        <v>5</v>
      </c>
      <c r="G34" s="12">
        <v>127</v>
      </c>
      <c r="H34" s="12">
        <f t="shared" si="0"/>
        <v>1502</v>
      </c>
      <c r="I34" s="8">
        <f t="shared" si="8"/>
        <v>1.1984021304926764E-2</v>
      </c>
      <c r="J34" s="8">
        <f t="shared" si="1"/>
        <v>0.90013315579227693</v>
      </c>
      <c r="K34" s="8">
        <f t="shared" si="2"/>
        <v>3.3288948069241011E-3</v>
      </c>
      <c r="L34" s="8">
        <f t="shared" si="3"/>
        <v>8.4553928095872172E-2</v>
      </c>
      <c r="M34" s="8">
        <f t="shared" si="4"/>
        <v>0.98468708388814918</v>
      </c>
      <c r="N34" s="10">
        <f t="shared" si="5"/>
        <v>0.96212121212121215</v>
      </c>
      <c r="O34" s="10">
        <f t="shared" si="6"/>
        <v>0.87586206896551722</v>
      </c>
      <c r="P34" s="6">
        <f t="shared" si="7"/>
        <v>0.91696750902527069</v>
      </c>
      <c r="Q34" s="6">
        <v>0.95399999999999996</v>
      </c>
    </row>
    <row r="35" spans="1:17" x14ac:dyDescent="0.8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8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8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8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8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8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8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8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8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8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8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8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8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8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8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8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8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8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8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8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8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8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8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8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8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8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8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8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8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8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8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8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8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8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</sheetData>
  <mergeCells count="33">
    <mergeCell ref="B33:B34"/>
    <mergeCell ref="B31:B32"/>
    <mergeCell ref="B19:B20"/>
    <mergeCell ref="B25:B26"/>
    <mergeCell ref="B29:B30"/>
    <mergeCell ref="B27:B28"/>
    <mergeCell ref="B1:Q1"/>
    <mergeCell ref="B15:B16"/>
    <mergeCell ref="B17:B18"/>
    <mergeCell ref="B21:B22"/>
    <mergeCell ref="B23:B24"/>
    <mergeCell ref="B13:B14"/>
    <mergeCell ref="B3:B4"/>
    <mergeCell ref="B5:B6"/>
    <mergeCell ref="B7:B8"/>
    <mergeCell ref="B9:B10"/>
    <mergeCell ref="B11:B1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33:A34"/>
    <mergeCell ref="A23:A24"/>
    <mergeCell ref="A25:A26"/>
    <mergeCell ref="A27:A28"/>
    <mergeCell ref="A29:A30"/>
    <mergeCell ref="A31:A32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397D-A0A5-0842-9706-0CF286562C0F}">
  <sheetPr>
    <tabColor theme="8" tint="0.39997558519241921"/>
  </sheetPr>
  <dimension ref="A1:I34"/>
  <sheetViews>
    <sheetView zoomScale="40" zoomScaleNormal="40" workbookViewId="0">
      <selection activeCell="B3" sqref="B3:B4"/>
    </sheetView>
  </sheetViews>
  <sheetFormatPr defaultColWidth="10.6640625" defaultRowHeight="16" x14ac:dyDescent="0.8"/>
  <cols>
    <col min="1" max="2" width="16.83203125" customWidth="1"/>
    <col min="3" max="3" width="29.5" customWidth="1"/>
    <col min="4" max="4" width="29.1640625" customWidth="1"/>
    <col min="5" max="5" width="49" customWidth="1"/>
    <col min="6" max="6" width="11.5" customWidth="1"/>
    <col min="7" max="7" width="45.33203125" customWidth="1"/>
    <col min="8" max="8" width="19.83203125" customWidth="1"/>
    <col min="10" max="10" width="13.1640625" customWidth="1"/>
  </cols>
  <sheetData>
    <row r="1" spans="1:9" ht="26" x14ac:dyDescent="1.2">
      <c r="A1" s="26" t="s">
        <v>85</v>
      </c>
      <c r="B1" s="26"/>
      <c r="C1" s="26"/>
      <c r="D1" s="26"/>
      <c r="E1" s="26"/>
      <c r="F1" s="26"/>
      <c r="G1" s="26"/>
      <c r="H1" s="26"/>
      <c r="I1" s="26"/>
    </row>
    <row r="2" spans="1:9" ht="47" x14ac:dyDescent="0.8">
      <c r="A2" s="13" t="s">
        <v>33</v>
      </c>
      <c r="B2" s="13" t="s">
        <v>34</v>
      </c>
      <c r="C2" s="13" t="s">
        <v>30</v>
      </c>
      <c r="D2" s="13" t="s">
        <v>37</v>
      </c>
      <c r="E2" s="13" t="s">
        <v>41</v>
      </c>
      <c r="F2" s="13" t="s">
        <v>31</v>
      </c>
      <c r="G2" s="13" t="s">
        <v>91</v>
      </c>
      <c r="H2" s="13" t="s">
        <v>32</v>
      </c>
      <c r="I2" s="13" t="s">
        <v>92</v>
      </c>
    </row>
    <row r="3" spans="1:9" x14ac:dyDescent="0.8">
      <c r="A3" s="23" t="s">
        <v>35</v>
      </c>
      <c r="B3" s="23" t="s">
        <v>38</v>
      </c>
      <c r="C3" s="24" t="s">
        <v>42</v>
      </c>
      <c r="D3" s="24" t="s">
        <v>40</v>
      </c>
      <c r="E3" s="24" t="s">
        <v>43</v>
      </c>
      <c r="F3" s="24" t="s">
        <v>44</v>
      </c>
      <c r="G3" s="24" t="s">
        <v>44</v>
      </c>
      <c r="H3" s="24" t="s">
        <v>88</v>
      </c>
      <c r="I3" s="24" t="s">
        <v>44</v>
      </c>
    </row>
    <row r="4" spans="1:9" ht="27" customHeight="1" x14ac:dyDescent="0.8">
      <c r="A4" s="23"/>
      <c r="B4" s="23"/>
      <c r="C4" s="25"/>
      <c r="D4" s="25"/>
      <c r="E4" s="25"/>
      <c r="F4" s="25"/>
      <c r="G4" s="25"/>
      <c r="H4" s="25"/>
      <c r="I4" s="25"/>
    </row>
    <row r="5" spans="1:9" ht="16" customHeight="1" x14ac:dyDescent="0.8">
      <c r="A5" s="23" t="s">
        <v>36</v>
      </c>
      <c r="B5" s="23" t="s">
        <v>59</v>
      </c>
      <c r="C5" s="24" t="s">
        <v>61</v>
      </c>
      <c r="D5" s="24" t="s">
        <v>60</v>
      </c>
      <c r="E5" s="24" t="s">
        <v>61</v>
      </c>
      <c r="F5" s="24" t="s">
        <v>44</v>
      </c>
      <c r="G5" s="24" t="s">
        <v>44</v>
      </c>
      <c r="H5" s="24" t="s">
        <v>62</v>
      </c>
      <c r="I5" s="24" t="s">
        <v>44</v>
      </c>
    </row>
    <row r="6" spans="1:9" ht="93" customHeight="1" x14ac:dyDescent="0.8">
      <c r="A6" s="23"/>
      <c r="B6" s="23"/>
      <c r="C6" s="25"/>
      <c r="D6" s="25"/>
      <c r="E6" s="25"/>
      <c r="F6" s="25"/>
      <c r="G6" s="25"/>
      <c r="H6" s="25"/>
      <c r="I6" s="25"/>
    </row>
    <row r="7" spans="1:9" ht="16" customHeight="1" x14ac:dyDescent="0.8">
      <c r="A7" s="23" t="s">
        <v>45</v>
      </c>
      <c r="B7" s="23" t="s">
        <v>63</v>
      </c>
      <c r="C7" s="24" t="s">
        <v>64</v>
      </c>
      <c r="D7" s="24" t="s">
        <v>63</v>
      </c>
      <c r="E7" s="24" t="s">
        <v>64</v>
      </c>
      <c r="F7" s="24" t="s">
        <v>44</v>
      </c>
      <c r="G7" s="24" t="s">
        <v>69</v>
      </c>
      <c r="H7" s="24" t="s">
        <v>65</v>
      </c>
      <c r="I7" s="24" t="s">
        <v>44</v>
      </c>
    </row>
    <row r="8" spans="1:9" ht="38" customHeight="1" x14ac:dyDescent="0.8">
      <c r="A8" s="23"/>
      <c r="B8" s="23"/>
      <c r="C8" s="25"/>
      <c r="D8" s="25"/>
      <c r="E8" s="25"/>
      <c r="F8" s="25"/>
      <c r="G8" s="25"/>
      <c r="H8" s="25"/>
      <c r="I8" s="25"/>
    </row>
    <row r="9" spans="1:9" ht="16" customHeight="1" x14ac:dyDescent="0.8">
      <c r="A9" s="23" t="s">
        <v>46</v>
      </c>
      <c r="B9" s="23" t="s">
        <v>66</v>
      </c>
      <c r="C9" s="24" t="s">
        <v>68</v>
      </c>
      <c r="D9" s="24" t="s">
        <v>66</v>
      </c>
      <c r="E9" s="24" t="s">
        <v>67</v>
      </c>
      <c r="F9" s="24" t="s">
        <v>44</v>
      </c>
      <c r="G9" s="24" t="s">
        <v>69</v>
      </c>
      <c r="H9" s="24" t="s">
        <v>39</v>
      </c>
      <c r="I9" s="24" t="s">
        <v>44</v>
      </c>
    </row>
    <row r="10" spans="1:9" ht="37" customHeight="1" x14ac:dyDescent="0.8">
      <c r="A10" s="23"/>
      <c r="B10" s="23"/>
      <c r="C10" s="25"/>
      <c r="D10" s="25"/>
      <c r="E10" s="25"/>
      <c r="F10" s="25"/>
      <c r="G10" s="25"/>
      <c r="H10" s="25"/>
      <c r="I10" s="25"/>
    </row>
    <row r="11" spans="1:9" ht="16" customHeight="1" x14ac:dyDescent="0.8">
      <c r="A11" s="23" t="s">
        <v>47</v>
      </c>
      <c r="B11" s="23" t="s">
        <v>70</v>
      </c>
      <c r="C11" s="24" t="s">
        <v>71</v>
      </c>
      <c r="D11" s="24" t="s">
        <v>72</v>
      </c>
      <c r="E11" s="24" t="s">
        <v>73</v>
      </c>
      <c r="F11" s="24" t="s">
        <v>44</v>
      </c>
      <c r="G11" s="24" t="s">
        <v>74</v>
      </c>
      <c r="H11" s="24" t="s">
        <v>71</v>
      </c>
      <c r="I11" s="24" t="s">
        <v>75</v>
      </c>
    </row>
    <row r="12" spans="1:9" ht="68" customHeight="1" x14ac:dyDescent="0.8">
      <c r="A12" s="23"/>
      <c r="B12" s="23"/>
      <c r="C12" s="25"/>
      <c r="D12" s="25"/>
      <c r="E12" s="25"/>
      <c r="F12" s="25"/>
      <c r="G12" s="25"/>
      <c r="H12" s="25"/>
      <c r="I12" s="25"/>
    </row>
    <row r="13" spans="1:9" ht="16" customHeight="1" x14ac:dyDescent="0.8">
      <c r="A13" s="23" t="s">
        <v>48</v>
      </c>
      <c r="B13" s="23" t="s">
        <v>70</v>
      </c>
      <c r="C13" s="24" t="s">
        <v>76</v>
      </c>
      <c r="D13" s="24" t="s">
        <v>72</v>
      </c>
      <c r="E13" s="24" t="s">
        <v>73</v>
      </c>
      <c r="F13" s="24" t="s">
        <v>44</v>
      </c>
      <c r="G13" s="24" t="s">
        <v>74</v>
      </c>
      <c r="H13" s="24" t="s">
        <v>76</v>
      </c>
      <c r="I13" s="24" t="s">
        <v>75</v>
      </c>
    </row>
    <row r="14" spans="1:9" ht="50" customHeight="1" x14ac:dyDescent="0.8">
      <c r="A14" s="23"/>
      <c r="B14" s="23"/>
      <c r="C14" s="25"/>
      <c r="D14" s="25"/>
      <c r="E14" s="25"/>
      <c r="F14" s="25"/>
      <c r="G14" s="25"/>
      <c r="H14" s="25"/>
      <c r="I14" s="25"/>
    </row>
    <row r="15" spans="1:9" ht="16" customHeight="1" x14ac:dyDescent="0.8">
      <c r="A15" s="23" t="s">
        <v>49</v>
      </c>
      <c r="B15" s="23" t="s">
        <v>70</v>
      </c>
      <c r="C15" s="24" t="s">
        <v>77</v>
      </c>
      <c r="D15" s="24" t="s">
        <v>72</v>
      </c>
      <c r="E15" s="24" t="s">
        <v>73</v>
      </c>
      <c r="F15" s="24" t="s">
        <v>44</v>
      </c>
      <c r="G15" s="24" t="s">
        <v>74</v>
      </c>
      <c r="H15" s="24" t="s">
        <v>77</v>
      </c>
      <c r="I15" s="24" t="s">
        <v>75</v>
      </c>
    </row>
    <row r="16" spans="1:9" ht="58" customHeight="1" x14ac:dyDescent="0.8">
      <c r="A16" s="23"/>
      <c r="B16" s="23"/>
      <c r="C16" s="25"/>
      <c r="D16" s="25"/>
      <c r="E16" s="25"/>
      <c r="F16" s="25"/>
      <c r="G16" s="25"/>
      <c r="H16" s="25"/>
      <c r="I16" s="25"/>
    </row>
    <row r="17" spans="1:9" ht="16" customHeight="1" x14ac:dyDescent="0.8">
      <c r="A17" s="23" t="s">
        <v>50</v>
      </c>
      <c r="B17" s="23" t="s">
        <v>70</v>
      </c>
      <c r="C17" s="24" t="s">
        <v>78</v>
      </c>
      <c r="D17" s="24" t="s">
        <v>72</v>
      </c>
      <c r="E17" s="24" t="s">
        <v>73</v>
      </c>
      <c r="F17" s="24" t="s">
        <v>44</v>
      </c>
      <c r="G17" s="24" t="s">
        <v>74</v>
      </c>
      <c r="H17" s="24" t="s">
        <v>78</v>
      </c>
      <c r="I17" s="24" t="s">
        <v>75</v>
      </c>
    </row>
    <row r="18" spans="1:9" ht="53" customHeight="1" x14ac:dyDescent="0.8">
      <c r="A18" s="23"/>
      <c r="B18" s="23"/>
      <c r="C18" s="25"/>
      <c r="D18" s="25"/>
      <c r="E18" s="25"/>
      <c r="F18" s="25"/>
      <c r="G18" s="25"/>
      <c r="H18" s="25"/>
      <c r="I18" s="25"/>
    </row>
    <row r="19" spans="1:9" ht="16" customHeight="1" x14ac:dyDescent="0.8">
      <c r="A19" s="23" t="s">
        <v>51</v>
      </c>
      <c r="B19" s="23" t="s">
        <v>38</v>
      </c>
      <c r="C19" s="24" t="s">
        <v>87</v>
      </c>
      <c r="D19" s="24" t="s">
        <v>40</v>
      </c>
      <c r="E19" s="24" t="s">
        <v>79</v>
      </c>
      <c r="F19" s="24" t="s">
        <v>44</v>
      </c>
      <c r="G19" s="24" t="s">
        <v>44</v>
      </c>
      <c r="H19" s="24" t="s">
        <v>88</v>
      </c>
      <c r="I19" s="24" t="s">
        <v>44</v>
      </c>
    </row>
    <row r="20" spans="1:9" ht="26" customHeight="1" x14ac:dyDescent="0.8">
      <c r="A20" s="23"/>
      <c r="B20" s="23"/>
      <c r="C20" s="25"/>
      <c r="D20" s="25"/>
      <c r="E20" s="25"/>
      <c r="F20" s="25"/>
      <c r="G20" s="25"/>
      <c r="H20" s="25"/>
      <c r="I20" s="25"/>
    </row>
    <row r="21" spans="1:9" ht="16" customHeight="1" x14ac:dyDescent="0.8">
      <c r="A21" s="23" t="s">
        <v>52</v>
      </c>
      <c r="B21" s="23" t="s">
        <v>59</v>
      </c>
      <c r="C21" s="24" t="s">
        <v>80</v>
      </c>
      <c r="D21" s="24" t="s">
        <v>60</v>
      </c>
      <c r="E21" s="24" t="s">
        <v>80</v>
      </c>
      <c r="F21" s="24" t="s">
        <v>44</v>
      </c>
      <c r="G21" s="24" t="s">
        <v>44</v>
      </c>
      <c r="H21" s="24" t="s">
        <v>62</v>
      </c>
      <c r="I21" s="24" t="s">
        <v>44</v>
      </c>
    </row>
    <row r="22" spans="1:9" ht="56" customHeight="1" x14ac:dyDescent="0.8">
      <c r="A22" s="23"/>
      <c r="B22" s="23"/>
      <c r="C22" s="25"/>
      <c r="D22" s="25"/>
      <c r="E22" s="25"/>
      <c r="F22" s="25"/>
      <c r="G22" s="25"/>
      <c r="H22" s="25"/>
      <c r="I22" s="25"/>
    </row>
    <row r="23" spans="1:9" ht="16" customHeight="1" x14ac:dyDescent="0.8">
      <c r="A23" s="23" t="s">
        <v>53</v>
      </c>
      <c r="B23" s="23" t="s">
        <v>63</v>
      </c>
      <c r="C23" s="24" t="s">
        <v>81</v>
      </c>
      <c r="D23" s="24" t="s">
        <v>63</v>
      </c>
      <c r="E23" s="24" t="s">
        <v>81</v>
      </c>
      <c r="F23" s="24" t="s">
        <v>44</v>
      </c>
      <c r="G23" s="24" t="s">
        <v>69</v>
      </c>
      <c r="H23" s="24" t="s">
        <v>89</v>
      </c>
      <c r="I23" s="24" t="s">
        <v>44</v>
      </c>
    </row>
    <row r="24" spans="1:9" ht="29" customHeight="1" x14ac:dyDescent="0.8">
      <c r="A24" s="23"/>
      <c r="B24" s="23"/>
      <c r="C24" s="25"/>
      <c r="D24" s="25"/>
      <c r="E24" s="25"/>
      <c r="F24" s="25"/>
      <c r="G24" s="25"/>
      <c r="H24" s="25"/>
      <c r="I24" s="25"/>
    </row>
    <row r="25" spans="1:9" ht="16" customHeight="1" x14ac:dyDescent="0.8">
      <c r="A25" s="23" t="s">
        <v>54</v>
      </c>
      <c r="B25" s="23" t="s">
        <v>66</v>
      </c>
      <c r="C25" s="24" t="s">
        <v>82</v>
      </c>
      <c r="D25" s="24" t="s">
        <v>83</v>
      </c>
      <c r="E25" s="24" t="s">
        <v>90</v>
      </c>
      <c r="F25" s="24" t="s">
        <v>44</v>
      </c>
      <c r="G25" s="24" t="s">
        <v>69</v>
      </c>
      <c r="H25" s="24" t="s">
        <v>39</v>
      </c>
      <c r="I25" s="24" t="s">
        <v>44</v>
      </c>
    </row>
    <row r="26" spans="1:9" ht="35" customHeight="1" x14ac:dyDescent="0.8">
      <c r="A26" s="23"/>
      <c r="B26" s="23"/>
      <c r="C26" s="25"/>
      <c r="D26" s="25"/>
      <c r="E26" s="25"/>
      <c r="F26" s="25"/>
      <c r="G26" s="25"/>
      <c r="H26" s="25"/>
      <c r="I26" s="25"/>
    </row>
    <row r="27" spans="1:9" ht="16" customHeight="1" x14ac:dyDescent="0.8">
      <c r="A27" s="23" t="s">
        <v>55</v>
      </c>
      <c r="B27" s="23" t="s">
        <v>70</v>
      </c>
      <c r="C27" s="24" t="s">
        <v>71</v>
      </c>
      <c r="D27" s="24" t="s">
        <v>72</v>
      </c>
      <c r="E27" s="24" t="s">
        <v>84</v>
      </c>
      <c r="F27" s="24" t="s">
        <v>44</v>
      </c>
      <c r="G27" s="24" t="s">
        <v>74</v>
      </c>
      <c r="H27" s="24" t="s">
        <v>71</v>
      </c>
      <c r="I27" s="24" t="s">
        <v>75</v>
      </c>
    </row>
    <row r="28" spans="1:9" ht="71" customHeight="1" x14ac:dyDescent="0.8">
      <c r="A28" s="23"/>
      <c r="B28" s="23"/>
      <c r="C28" s="25"/>
      <c r="D28" s="25"/>
      <c r="E28" s="25"/>
      <c r="F28" s="25"/>
      <c r="G28" s="25"/>
      <c r="H28" s="25"/>
      <c r="I28" s="25"/>
    </row>
    <row r="29" spans="1:9" ht="16" customHeight="1" x14ac:dyDescent="0.8">
      <c r="A29" s="23" t="s">
        <v>56</v>
      </c>
      <c r="B29" s="23" t="s">
        <v>70</v>
      </c>
      <c r="C29" s="24" t="s">
        <v>76</v>
      </c>
      <c r="D29" s="24" t="s">
        <v>72</v>
      </c>
      <c r="E29" s="24" t="s">
        <v>84</v>
      </c>
      <c r="F29" s="24" t="s">
        <v>44</v>
      </c>
      <c r="G29" s="24" t="s">
        <v>74</v>
      </c>
      <c r="H29" s="24" t="s">
        <v>76</v>
      </c>
      <c r="I29" s="24" t="s">
        <v>75</v>
      </c>
    </row>
    <row r="30" spans="1:9" ht="80" customHeight="1" x14ac:dyDescent="0.8">
      <c r="A30" s="23"/>
      <c r="B30" s="23"/>
      <c r="C30" s="25"/>
      <c r="D30" s="25"/>
      <c r="E30" s="25"/>
      <c r="F30" s="25"/>
      <c r="G30" s="25"/>
      <c r="H30" s="25"/>
      <c r="I30" s="25"/>
    </row>
    <row r="31" spans="1:9" ht="16" customHeight="1" x14ac:dyDescent="0.8">
      <c r="A31" s="23" t="s">
        <v>57</v>
      </c>
      <c r="B31" s="23" t="s">
        <v>70</v>
      </c>
      <c r="C31" s="24" t="s">
        <v>77</v>
      </c>
      <c r="D31" s="24" t="s">
        <v>72</v>
      </c>
      <c r="E31" s="24" t="s">
        <v>84</v>
      </c>
      <c r="F31" s="24" t="s">
        <v>44</v>
      </c>
      <c r="G31" s="24" t="s">
        <v>74</v>
      </c>
      <c r="H31" s="24" t="s">
        <v>77</v>
      </c>
      <c r="I31" s="24" t="s">
        <v>75</v>
      </c>
    </row>
    <row r="32" spans="1:9" ht="77" customHeight="1" x14ac:dyDescent="0.8">
      <c r="A32" s="23"/>
      <c r="B32" s="23"/>
      <c r="C32" s="25"/>
      <c r="D32" s="25"/>
      <c r="E32" s="25"/>
      <c r="F32" s="25"/>
      <c r="G32" s="25"/>
      <c r="H32" s="25"/>
      <c r="I32" s="25"/>
    </row>
    <row r="33" spans="1:9" ht="16" customHeight="1" x14ac:dyDescent="0.8">
      <c r="A33" s="23" t="s">
        <v>58</v>
      </c>
      <c r="B33" s="23" t="s">
        <v>70</v>
      </c>
      <c r="C33" s="24" t="s">
        <v>78</v>
      </c>
      <c r="D33" s="24" t="s">
        <v>72</v>
      </c>
      <c r="E33" s="24" t="s">
        <v>84</v>
      </c>
      <c r="F33" s="24" t="s">
        <v>44</v>
      </c>
      <c r="G33" s="24" t="s">
        <v>74</v>
      </c>
      <c r="H33" s="24" t="s">
        <v>71</v>
      </c>
      <c r="I33" s="24" t="s">
        <v>75</v>
      </c>
    </row>
    <row r="34" spans="1:9" ht="49" customHeight="1" x14ac:dyDescent="0.8">
      <c r="A34" s="23"/>
      <c r="B34" s="23"/>
      <c r="C34" s="25"/>
      <c r="D34" s="25"/>
      <c r="E34" s="25"/>
      <c r="F34" s="25"/>
      <c r="G34" s="25"/>
      <c r="H34" s="25"/>
      <c r="I34" s="25"/>
    </row>
  </sheetData>
  <mergeCells count="145">
    <mergeCell ref="A27:A28"/>
    <mergeCell ref="A29:A30"/>
    <mergeCell ref="A31:A32"/>
    <mergeCell ref="A33:A34"/>
    <mergeCell ref="A15:A16"/>
    <mergeCell ref="A17:A18"/>
    <mergeCell ref="A19:A20"/>
    <mergeCell ref="A21:A22"/>
    <mergeCell ref="A23:A24"/>
    <mergeCell ref="A25:A26"/>
    <mergeCell ref="A13:A14"/>
    <mergeCell ref="C3:C4"/>
    <mergeCell ref="D3:D4"/>
    <mergeCell ref="F3:F4"/>
    <mergeCell ref="G3:G4"/>
    <mergeCell ref="H3:H4"/>
    <mergeCell ref="I3:I4"/>
    <mergeCell ref="C5:C6"/>
    <mergeCell ref="C7:C8"/>
    <mergeCell ref="C9:C10"/>
    <mergeCell ref="C11:C12"/>
    <mergeCell ref="C13:C14"/>
    <mergeCell ref="A3:A4"/>
    <mergeCell ref="A5:A6"/>
    <mergeCell ref="A7:A8"/>
    <mergeCell ref="A9:A10"/>
    <mergeCell ref="A11:A12"/>
    <mergeCell ref="G5:G6"/>
    <mergeCell ref="G7:G8"/>
    <mergeCell ref="G9:G10"/>
    <mergeCell ref="G11:G12"/>
    <mergeCell ref="G13:G14"/>
    <mergeCell ref="I5:I6"/>
    <mergeCell ref="I7:I8"/>
    <mergeCell ref="C31:C32"/>
    <mergeCell ref="C33:C3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C21:C22"/>
    <mergeCell ref="C23:C24"/>
    <mergeCell ref="C25:C26"/>
    <mergeCell ref="C27:C28"/>
    <mergeCell ref="C29:C30"/>
    <mergeCell ref="C15:C16"/>
    <mergeCell ref="C17:C18"/>
    <mergeCell ref="C19:C20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H5:H6"/>
    <mergeCell ref="H7:H8"/>
    <mergeCell ref="H9:H10"/>
    <mergeCell ref="H11:H12"/>
    <mergeCell ref="H13:H14"/>
    <mergeCell ref="G25:G26"/>
    <mergeCell ref="G27:G28"/>
    <mergeCell ref="G29:G30"/>
    <mergeCell ref="G31:G32"/>
    <mergeCell ref="G15:G16"/>
    <mergeCell ref="G17:G18"/>
    <mergeCell ref="G19:G20"/>
    <mergeCell ref="G21:G22"/>
    <mergeCell ref="G23:G24"/>
    <mergeCell ref="I9:I10"/>
    <mergeCell ref="I11:I12"/>
    <mergeCell ref="I13:I14"/>
    <mergeCell ref="H25:H26"/>
    <mergeCell ref="H27:H28"/>
    <mergeCell ref="H29:H30"/>
    <mergeCell ref="H31:H32"/>
    <mergeCell ref="I25:I26"/>
    <mergeCell ref="I27:I28"/>
    <mergeCell ref="I29:I30"/>
    <mergeCell ref="I31:I32"/>
    <mergeCell ref="H15:H16"/>
    <mergeCell ref="H17:H18"/>
    <mergeCell ref="H19:H20"/>
    <mergeCell ref="H21:H22"/>
    <mergeCell ref="H23:H24"/>
    <mergeCell ref="B23:B24"/>
    <mergeCell ref="I33:I34"/>
    <mergeCell ref="I15:I16"/>
    <mergeCell ref="I17:I18"/>
    <mergeCell ref="I19:I20"/>
    <mergeCell ref="I21:I22"/>
    <mergeCell ref="I23:I24"/>
    <mergeCell ref="B15:B16"/>
    <mergeCell ref="B17:B18"/>
    <mergeCell ref="B19:B20"/>
    <mergeCell ref="B21:B22"/>
    <mergeCell ref="B25:B26"/>
    <mergeCell ref="B27:B28"/>
    <mergeCell ref="B29:B30"/>
    <mergeCell ref="B31:B32"/>
    <mergeCell ref="H33:H34"/>
    <mergeCell ref="G33:G34"/>
    <mergeCell ref="D33:D34"/>
    <mergeCell ref="F23:F24"/>
    <mergeCell ref="F25:F26"/>
    <mergeCell ref="F27:F28"/>
    <mergeCell ref="F29:F30"/>
    <mergeCell ref="F31:F32"/>
    <mergeCell ref="F33:F34"/>
    <mergeCell ref="B13:B14"/>
    <mergeCell ref="B3:B4"/>
    <mergeCell ref="B5:B6"/>
    <mergeCell ref="B7:B8"/>
    <mergeCell ref="B9:B10"/>
    <mergeCell ref="B11:B12"/>
    <mergeCell ref="E33:E34"/>
    <mergeCell ref="A1:I1"/>
    <mergeCell ref="B33:B34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</mergeCells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4ce3d6-a4bf-4e09-8516-d52840c9f7a9}" enabled="0" method="" siteId="{704ce3d6-a4bf-4e09-8516-d52840c9f7a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Phelps</dc:creator>
  <cp:lastModifiedBy>Roy Phelps</cp:lastModifiedBy>
  <dcterms:created xsi:type="dcterms:W3CDTF">2023-09-20T21:39:21Z</dcterms:created>
  <dcterms:modified xsi:type="dcterms:W3CDTF">2025-08-02T20:26:37Z</dcterms:modified>
</cp:coreProperties>
</file>