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sco-my.sharepoint.com/personal/prroycho_cisco_com/Documents/Documents/"/>
    </mc:Choice>
  </mc:AlternateContent>
  <xr:revisionPtr revIDLastSave="37" documentId="13_ncr:1_{0791414E-238E-4458-82ED-11926013F9C8}" xr6:coauthVersionLast="47" xr6:coauthVersionMax="47" xr10:uidLastSave="{3E2F7BDD-1DD0-4B9B-B36F-BA4AF5808D76}"/>
  <bookViews>
    <workbookView xWindow="-110" yWindow="-110" windowWidth="19420" windowHeight="10300" activeTab="2" xr2:uid="{7E95B5F9-C299-4624-8624-2BE5C184F094}"/>
  </bookViews>
  <sheets>
    <sheet name="CMSP Trending" sheetId="1" r:id="rId1"/>
    <sheet name="Remedy Ticket Trending" sheetId="2" r:id="rId2"/>
    <sheet name="Sheet1" sheetId="9" r:id="rId3"/>
    <sheet name="CEWA" sheetId="5" r:id="rId4"/>
    <sheet name="Changes" sheetId="3" r:id="rId5"/>
    <sheet name="Call queue hygiene" sheetId="8" r:id="rId6"/>
    <sheet name="Monthly Audits" sheetId="6" r:id="rId7"/>
    <sheet name="CRT Audit Scor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3" i="1"/>
  <c r="D12" i="2"/>
  <c r="D2" i="2"/>
  <c r="D3" i="2"/>
  <c r="D4" i="2"/>
  <c r="D5" i="2"/>
  <c r="D6" i="2"/>
  <c r="D7" i="2"/>
  <c r="D8" i="2"/>
  <c r="D9" i="2"/>
  <c r="D10" i="2"/>
  <c r="D11" i="2"/>
  <c r="D12" i="1"/>
  <c r="D11" i="1"/>
  <c r="D10" i="1"/>
  <c r="M4" i="9"/>
  <c r="M5" i="9"/>
  <c r="M6" i="9"/>
  <c r="M7" i="9"/>
  <c r="M8" i="9"/>
  <c r="M9" i="9"/>
  <c r="M3" i="9"/>
  <c r="K4" i="9"/>
  <c r="K5" i="9"/>
  <c r="K6" i="9"/>
  <c r="K7" i="9"/>
  <c r="K8" i="9"/>
  <c r="K9" i="9"/>
  <c r="K3" i="9"/>
  <c r="I4" i="9"/>
  <c r="I5" i="9"/>
  <c r="I6" i="9"/>
  <c r="I7" i="9"/>
  <c r="I8" i="9"/>
  <c r="I9" i="9"/>
  <c r="I3" i="9"/>
  <c r="D2" i="1"/>
  <c r="D3" i="1"/>
  <c r="D4" i="1"/>
  <c r="D5" i="1"/>
  <c r="D6" i="1"/>
  <c r="D7" i="1"/>
  <c r="D8" i="1"/>
  <c r="D9" i="1"/>
  <c r="D3" i="9"/>
  <c r="D4" i="9"/>
  <c r="D5" i="9"/>
  <c r="D6" i="9"/>
  <c r="D7" i="9"/>
  <c r="D8" i="9"/>
  <c r="D9" i="9"/>
  <c r="D2" i="9"/>
</calcChain>
</file>

<file path=xl/sharedStrings.xml><?xml version="1.0" encoding="utf-8"?>
<sst xmlns="http://schemas.openxmlformats.org/spreadsheetml/2006/main" count="157" uniqueCount="35">
  <si>
    <t>Month</t>
  </si>
  <si>
    <t>Submitted Overall</t>
  </si>
  <si>
    <t>Resolved Overall</t>
  </si>
  <si>
    <t>Oct'24</t>
  </si>
  <si>
    <t>Nov'24</t>
  </si>
  <si>
    <t>Dec'24</t>
  </si>
  <si>
    <t>APAC</t>
  </si>
  <si>
    <t>EMEA</t>
  </si>
  <si>
    <t>AMRS</t>
  </si>
  <si>
    <t>Changes</t>
  </si>
  <si>
    <t>Aban Ring</t>
  </si>
  <si>
    <t>RONA</t>
  </si>
  <si>
    <t>CEWA</t>
  </si>
  <si>
    <t>Number of audits</t>
  </si>
  <si>
    <t>Jan'25</t>
  </si>
  <si>
    <t>Feb'25</t>
  </si>
  <si>
    <t>No. of Calls</t>
  </si>
  <si>
    <t>Answered Within SLA</t>
  </si>
  <si>
    <t>Mar'25</t>
  </si>
  <si>
    <t>Apr'25</t>
  </si>
  <si>
    <t>May'25</t>
  </si>
  <si>
    <t>percentage</t>
  </si>
  <si>
    <t>Resolved Percentage</t>
  </si>
  <si>
    <t>EMEA Increase %</t>
  </si>
  <si>
    <t>AMRS Increase %</t>
  </si>
  <si>
    <t>APAC Increase %</t>
  </si>
  <si>
    <t>Jun'25</t>
  </si>
  <si>
    <t>Aug'24</t>
  </si>
  <si>
    <t>Sep'24</t>
  </si>
  <si>
    <t>AVG SCORE in %</t>
  </si>
  <si>
    <t>%Tickets Audited</t>
  </si>
  <si>
    <t>Total Ticket</t>
  </si>
  <si>
    <t>Jul'25</t>
  </si>
  <si>
    <t>Aug'25</t>
  </si>
  <si>
    <t>Sep'25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</si>
</sst>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1" applyBorder="1" applyAlignment="1">
      <alignment horizontal="center" vertical="center"/>
    </xf>
    <xf numFmtId="9" fontId="2" fillId="0" borderId="1" xfId="1" applyNumberFormat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0" borderId="19" xfId="1" applyBorder="1" applyAlignment="1">
      <alignment horizontal="center" vertical="center"/>
    </xf>
    <xf numFmtId="9" fontId="0" fillId="0" borderId="0" xfId="0" applyNumberFormat="1"/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2" fillId="0" borderId="19" xfId="1" applyFill="1" applyBorder="1" applyAlignment="1">
      <alignment horizontal="center" vertical="center"/>
    </xf>
  </cellXfs>
  <cellStyles count="3">
    <cellStyle name="Normal" xfId="0" builtinId="0"/>
    <cellStyle name="Normal 2" xfId="1" xr:uid="{DA2E6C90-5103-445D-979F-FF953892C393}"/>
    <cellStyle name="Percent" xfId="2" builtinId="5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</dxf>
    <dxf>
      <border outline="0">
        <top style="medium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112</c:v>
                </c:pt>
                <c:pt idx="1">
                  <c:v>113</c:v>
                </c:pt>
                <c:pt idx="2">
                  <c:v>82</c:v>
                </c:pt>
                <c:pt idx="3">
                  <c:v>125</c:v>
                </c:pt>
                <c:pt idx="4">
                  <c:v>110</c:v>
                </c:pt>
                <c:pt idx="5">
                  <c:v>113</c:v>
                </c:pt>
                <c:pt idx="6">
                  <c:v>90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481120"/>
        <c:axId val="1533481600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APAC Increase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Sheet1!$G$2:$G$9</c:f>
              <c:strCache>
                <c:ptCount val="8"/>
                <c:pt idx="0">
                  <c:v>Oct'24</c:v>
                </c:pt>
                <c:pt idx="1">
                  <c:v>Nov'24</c:v>
                </c:pt>
                <c:pt idx="2">
                  <c:v>Dec'24</c:v>
                </c:pt>
                <c:pt idx="3">
                  <c:v>Jan'25</c:v>
                </c:pt>
                <c:pt idx="4">
                  <c:v>Feb'25</c:v>
                </c:pt>
                <c:pt idx="5">
                  <c:v>Mar'25</c:v>
                </c:pt>
                <c:pt idx="6">
                  <c:v>Apr'25</c:v>
                </c:pt>
                <c:pt idx="7">
                  <c:v>May'25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-27</c:v>
                </c:pt>
                <c:pt idx="3">
                  <c:v>52</c:v>
                </c:pt>
                <c:pt idx="4">
                  <c:v>-12</c:v>
                </c:pt>
                <c:pt idx="5">
                  <c:v>3</c:v>
                </c:pt>
                <c:pt idx="6">
                  <c:v>-20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4-4B4A-BF76-FE1EF05C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81120"/>
        <c:axId val="1533481600"/>
      </c:lineChart>
      <c:catAx>
        <c:axId val="1533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600"/>
        <c:crosses val="autoZero"/>
        <c:auto val="1"/>
        <c:lblAlgn val="ctr"/>
        <c:lblOffset val="100"/>
        <c:noMultiLvlLbl val="0"/>
      </c:catAx>
      <c:valAx>
        <c:axId val="1533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</a:t>
            </a:r>
            <a:r>
              <a:rPr lang="en-IN" baseline="0"/>
              <a:t> Audit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'CRT Audit Score'!$B$15</c:f>
              <c:strCache>
                <c:ptCount val="1"/>
                <c:pt idx="0">
                  <c:v>Total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Score'!$B$16:$B$26</c:f>
              <c:numCache>
                <c:formatCode>General</c:formatCode>
                <c:ptCount val="11"/>
                <c:pt idx="0">
                  <c:v>1064</c:v>
                </c:pt>
                <c:pt idx="1">
                  <c:v>1119</c:v>
                </c:pt>
                <c:pt idx="2">
                  <c:v>1172</c:v>
                </c:pt>
                <c:pt idx="3">
                  <c:v>805</c:v>
                </c:pt>
                <c:pt idx="4">
                  <c:v>734</c:v>
                </c:pt>
                <c:pt idx="5">
                  <c:v>860</c:v>
                </c:pt>
                <c:pt idx="6">
                  <c:v>881</c:v>
                </c:pt>
                <c:pt idx="7">
                  <c:v>1003</c:v>
                </c:pt>
                <c:pt idx="8">
                  <c:v>807</c:v>
                </c:pt>
                <c:pt idx="9">
                  <c:v>852</c:v>
                </c:pt>
                <c:pt idx="1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5952"/>
        <c:axId val="545406432"/>
      </c:barChart>
      <c:lineChart>
        <c:grouping val="standard"/>
        <c:varyColors val="0"/>
        <c:ser>
          <c:idx val="1"/>
          <c:order val="1"/>
          <c:tx>
            <c:strRef>
              <c:f>'CRT Audit Score'!$C$15</c:f>
              <c:strCache>
                <c:ptCount val="1"/>
                <c:pt idx="0">
                  <c:v>%Tickets Audited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702127659574466E-2"/>
                      <c:h val="5.06766992392335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3F4-4537-8441-8F06FC7CE8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'CRT Audit Score'!$A$16:$A$26</c:f>
              <c:strCache>
                <c:ptCount val="11"/>
                <c:pt idx="0">
                  <c:v>Aug'24</c:v>
                </c:pt>
                <c:pt idx="1">
                  <c:v>Sep'24</c:v>
                </c:pt>
                <c:pt idx="2">
                  <c:v>Oct'24</c:v>
                </c:pt>
                <c:pt idx="3">
                  <c:v>Nov'24</c:v>
                </c:pt>
                <c:pt idx="4">
                  <c:v>Dec'24</c:v>
                </c:pt>
                <c:pt idx="5">
                  <c:v>Jan'25</c:v>
                </c:pt>
                <c:pt idx="6">
                  <c:v>Feb'25</c:v>
                </c:pt>
                <c:pt idx="7">
                  <c:v>Mar'25</c:v>
                </c:pt>
                <c:pt idx="8">
                  <c:v>Apr'25</c:v>
                </c:pt>
                <c:pt idx="9">
                  <c:v>May'25</c:v>
                </c:pt>
                <c:pt idx="10">
                  <c:v>Jun'25</c:v>
                </c:pt>
              </c:strCache>
            </c:strRef>
          </c:cat>
          <c:val>
            <c:numRef>
              <c:f>'CRT Audit Score'!$C$16:$C$26</c:f>
              <c:numCache>
                <c:formatCode>General</c:formatCode>
                <c:ptCount val="11"/>
                <c:pt idx="0">
                  <c:v>26.41</c:v>
                </c:pt>
                <c:pt idx="1">
                  <c:v>25.74</c:v>
                </c:pt>
                <c:pt idx="2">
                  <c:v>22.27</c:v>
                </c:pt>
                <c:pt idx="3">
                  <c:v>30.43</c:v>
                </c:pt>
                <c:pt idx="4">
                  <c:v>29.7</c:v>
                </c:pt>
                <c:pt idx="5">
                  <c:v>23.37</c:v>
                </c:pt>
                <c:pt idx="6">
                  <c:v>22.7</c:v>
                </c:pt>
                <c:pt idx="7">
                  <c:v>19.84</c:v>
                </c:pt>
                <c:pt idx="8">
                  <c:v>23.42</c:v>
                </c:pt>
                <c:pt idx="9">
                  <c:v>25.47</c:v>
                </c:pt>
                <c:pt idx="10">
                  <c:v>10.64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37-8441-8F06FC7CE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307648"/>
        <c:axId val="515314848"/>
      </c:lineChart>
      <c:catAx>
        <c:axId val="5454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6432"/>
        <c:crosses val="autoZero"/>
        <c:auto val="1"/>
        <c:lblAlgn val="ctr"/>
        <c:lblOffset val="100"/>
        <c:noMultiLvlLbl val="0"/>
      </c:catAx>
      <c:valAx>
        <c:axId val="545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05952"/>
        <c:crosses val="autoZero"/>
        <c:crossBetween val="between"/>
      </c:valAx>
      <c:valAx>
        <c:axId val="515314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7648"/>
        <c:crosses val="max"/>
        <c:crossBetween val="between"/>
      </c:valAx>
      <c:catAx>
        <c:axId val="5153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31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6350</xdr:rowOff>
    </xdr:from>
    <xdr:to>
      <xdr:col>10</xdr:col>
      <xdr:colOff>777875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9F1F4-44FA-4AF1-1103-BB3CF1DA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146050</xdr:rowOff>
    </xdr:from>
    <xdr:to>
      <xdr:col>21</xdr:col>
      <xdr:colOff>323850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4C14D-11A2-F385-53E7-C709A42E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CBA4AC-465A-425A-A7D0-9E8A354EEF3F}" name="Table4" displayName="Table4" ref="A1:G13" totalsRowShown="0" headerRowDxfId="32" headerRowBorderDxfId="31" tableBorderDxfId="30">
  <autoFilter ref="A1:G13" xr:uid="{2BCBA4AC-465A-425A-A7D0-9E8A354EEF3F}">
    <filterColumn colId="0">
      <filters>
        <filter val="Feb'25"/>
        <filter val="Jan'25"/>
        <filter val="Mar'25"/>
      </filters>
    </filterColumn>
  </autoFilter>
  <tableColumns count="7">
    <tableColumn id="1" xr3:uid="{F1F28815-6DFF-4FB5-936C-7D88B9C42A73}" name="Month" dataDxfId="29"/>
    <tableColumn id="2" xr3:uid="{E199CB52-339A-4D5D-B04F-3F4B8EEEE3D7}" name="Submitted Overall"/>
    <tableColumn id="3" xr3:uid="{A5ADFA23-E38A-4D96-A0A9-25945B28A1E6}" name="Resolved Overall"/>
    <tableColumn id="7" xr3:uid="{E1AD942C-BDB8-4D2D-8CF3-E6E675273702}" name="Resolved Percentage" dataDxfId="28">
      <calculatedColumnFormula>ROUND((Table4[[#This Row],[Resolved Overall]]/Table4[[#This Row],[Submitted Overall]]*100),0)</calculatedColumnFormula>
    </tableColumn>
    <tableColumn id="4" xr3:uid="{22ABA567-146D-404B-9167-CFC95E6A3C78}" name="APAC" dataDxfId="27"/>
    <tableColumn id="5" xr3:uid="{721809C4-2F39-4C24-9A4D-3BFC3F9794AF}" name="EMEA" dataDxfId="26"/>
    <tableColumn id="6" xr3:uid="{5114AC00-BCF8-42A7-8B71-D26E6F1C8566}" name="AMRS" dataDxfId="2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DB9C83-61D0-4DE3-BC86-53C22458E37D}" name="Table5" displayName="Table5" ref="A1:G12" totalsRowShown="0" dataDxfId="24" tableBorderDxfId="23">
  <autoFilter ref="A1:G12" xr:uid="{E8DB9C83-61D0-4DE3-BC86-53C22458E37D}"/>
  <tableColumns count="7">
    <tableColumn id="1" xr3:uid="{033A5B78-0CDA-4FEC-B319-6DEDA92EB56D}" name="Month" dataDxfId="22"/>
    <tableColumn id="2" xr3:uid="{CD7ABF25-A5E6-4508-B53F-A84D68C36E22}" name="Submitted Overall" dataDxfId="21"/>
    <tableColumn id="3" xr3:uid="{916FF64D-7F9F-4795-93C2-342DB9AB5769}" name="Resolved Overall" dataDxfId="20"/>
    <tableColumn id="7" xr3:uid="{EFEB2F10-314B-4137-9E2F-AC85A309DF0F}" name="Resolved Percentage" dataDxfId="19">
      <calculatedColumnFormula>ROUND((Table4[[#This Row],[Resolved Overall]]/Table4[[#This Row],[Submitted Overall]]*100),0)</calculatedColumnFormula>
    </tableColumn>
    <tableColumn id="4" xr3:uid="{DD86CCE1-38E6-4436-A8D1-7995F1C76C47}" name="APAC" dataDxfId="18"/>
    <tableColumn id="5" xr3:uid="{BD94AFC1-C71C-47DC-ACA0-8FE6CBE003FF}" name="EMEA" dataDxfId="17"/>
    <tableColumn id="6" xr3:uid="{98EE06DB-9676-4A9A-998C-A4D874DFD294}" name="AMRS" dataDxfId="1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37E1D-CCB3-4F24-A1EA-D404D29FC61E}" name="Table6" displayName="Table6" ref="A1:B13" totalsRowShown="0" headerRowDxfId="15" headerRowBorderDxfId="14" tableBorderDxfId="13" totalsRowBorderDxfId="12">
  <autoFilter ref="A1:B13" xr:uid="{94637E1D-CCB3-4F24-A1EA-D404D29FC61E}">
    <filterColumn colId="0">
      <filters>
        <filter val="Feb'25"/>
        <filter val="Jan'25"/>
        <filter val="Mar'25"/>
      </filters>
    </filterColumn>
  </autoFilter>
  <tableColumns count="2">
    <tableColumn id="1" xr3:uid="{50A6D393-0E1D-42EB-9770-D99B0C77CC05}" name="Month" dataDxfId="11"/>
    <tableColumn id="2" xr3:uid="{5614EC75-037C-4259-8DDB-ACDF6C7401D4}" name="CEWA" dataDxfId="1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C6DBE2-2534-4721-BC0E-9A700F2E979A}" name="Table8" displayName="Table8" ref="A1:E13" totalsRowShown="0" headerRowDxfId="9" dataDxfId="7" headerRowBorderDxfId="8" tableBorderDxfId="6" totalsRowBorderDxfId="5">
  <autoFilter ref="A1:E13" xr:uid="{20C6DBE2-2534-4721-BC0E-9A700F2E979A}">
    <filterColumn colId="0">
      <filters>
        <filter val="Feb'25"/>
        <filter val="Jan'25"/>
        <filter val="Mar'25"/>
      </filters>
    </filterColumn>
  </autoFilter>
  <tableColumns count="5">
    <tableColumn id="1" xr3:uid="{85905A4B-23E1-4D7B-872F-C3FE9A37C5DD}" name="Month" dataDxfId="4"/>
    <tableColumn id="2" xr3:uid="{D4327601-DD07-4153-BA9E-11187C24B73E}" name="Changes" dataDxfId="3"/>
    <tableColumn id="3" xr3:uid="{9C313649-6848-4BDE-B13B-D169C2708F72}" name="APAC" dataDxfId="2"/>
    <tableColumn id="4" xr3:uid="{0DFC0271-5535-4BD8-925B-6B815194BFF4}" name="EMEA" dataDxfId="1"/>
    <tableColumn id="5" xr3:uid="{5AAA2A83-AE9D-4416-88DF-6A52833C8222}" name="AMR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38CD-DDCB-4A3B-AFD4-7A5742182B0C}">
  <dimension ref="A1:G13"/>
  <sheetViews>
    <sheetView workbookViewId="0">
      <selection activeCell="E14" sqref="E14"/>
    </sheetView>
  </sheetViews>
  <sheetFormatPr defaultRowHeight="14.5" x14ac:dyDescent="0.35"/>
  <cols>
    <col min="1" max="1" width="10.6328125" bestFit="1" customWidth="1"/>
    <col min="2" max="2" width="22.08984375" customWidth="1"/>
    <col min="3" max="3" width="19.36328125" bestFit="1" customWidth="1"/>
    <col min="4" max="5" width="19.36328125" customWidth="1"/>
  </cols>
  <sheetData>
    <row r="1" spans="1:7" ht="16" customHeight="1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ht="17.5" customHeight="1" x14ac:dyDescent="0.35">
      <c r="A2" s="7" t="s">
        <v>3</v>
      </c>
      <c r="B2" s="7">
        <v>1820</v>
      </c>
      <c r="C2" s="7">
        <v>1788</v>
      </c>
      <c r="D2" s="7">
        <f>ROUND((Table4[[#This Row],[Resolved Overall]]/Table4[[#This Row],[Submitted Overall]]*100),0)</f>
        <v>98</v>
      </c>
      <c r="E2" s="7">
        <v>227</v>
      </c>
      <c r="F2" s="7">
        <v>118</v>
      </c>
      <c r="G2" s="7">
        <v>1475</v>
      </c>
    </row>
    <row r="3" spans="1:7" ht="10.5" customHeight="1" x14ac:dyDescent="0.35">
      <c r="A3" s="7" t="s">
        <v>4</v>
      </c>
      <c r="B3" s="7">
        <v>1699</v>
      </c>
      <c r="C3" s="7">
        <v>1551</v>
      </c>
      <c r="D3" s="7">
        <f>ROUND((Table4[[#This Row],[Resolved Overall]]/Table4[[#This Row],[Submitted Overall]]*100),0)</f>
        <v>91</v>
      </c>
      <c r="E3" s="7">
        <v>197</v>
      </c>
      <c r="F3" s="7">
        <v>94</v>
      </c>
      <c r="G3" s="7">
        <v>1408</v>
      </c>
    </row>
    <row r="4" spans="1:7" x14ac:dyDescent="0.35">
      <c r="A4" s="7" t="s">
        <v>5</v>
      </c>
      <c r="B4" s="7">
        <v>1597</v>
      </c>
      <c r="C4" s="7">
        <v>1517</v>
      </c>
      <c r="D4" s="7">
        <f>ROUND((Table4[[#This Row],[Resolved Overall]]/Table4[[#This Row],[Submitted Overall]]*100),0)</f>
        <v>95</v>
      </c>
      <c r="E4" s="7">
        <v>152</v>
      </c>
      <c r="F4" s="7">
        <v>111</v>
      </c>
      <c r="G4" s="7">
        <v>1334</v>
      </c>
    </row>
    <row r="5" spans="1:7" x14ac:dyDescent="0.35">
      <c r="A5" s="7" t="s">
        <v>14</v>
      </c>
      <c r="B5" s="7">
        <v>1790</v>
      </c>
      <c r="C5" s="7">
        <v>1775</v>
      </c>
      <c r="D5" s="7">
        <f>ROUND((Table4[[#This Row],[Resolved Overall]]/Table4[[#This Row],[Submitted Overall]]*100),0)</f>
        <v>99</v>
      </c>
      <c r="E5" s="7">
        <v>320</v>
      </c>
      <c r="F5" s="7">
        <v>120</v>
      </c>
      <c r="G5" s="7">
        <v>1350</v>
      </c>
    </row>
    <row r="6" spans="1:7" x14ac:dyDescent="0.35">
      <c r="A6" s="7" t="s">
        <v>15</v>
      </c>
      <c r="B6" s="7">
        <v>1749</v>
      </c>
      <c r="C6" s="7">
        <v>1707</v>
      </c>
      <c r="D6" s="7">
        <f>ROUND((Table4[[#This Row],[Resolved Overall]]/Table4[[#This Row],[Submitted Overall]]*100),0)</f>
        <v>98</v>
      </c>
      <c r="E6" s="7">
        <v>221</v>
      </c>
      <c r="F6" s="7">
        <v>133</v>
      </c>
      <c r="G6" s="7">
        <v>1395</v>
      </c>
    </row>
    <row r="7" spans="1:7" x14ac:dyDescent="0.35">
      <c r="A7" s="7" t="s">
        <v>18</v>
      </c>
      <c r="B7" s="7">
        <v>2275</v>
      </c>
      <c r="C7" s="7">
        <v>2163</v>
      </c>
      <c r="D7" s="7">
        <f>ROUND((Table4[[#This Row],[Resolved Overall]]/Table4[[#This Row],[Submitted Overall]]*100),0)</f>
        <v>95</v>
      </c>
      <c r="E7" s="7">
        <v>288</v>
      </c>
      <c r="F7" s="7">
        <v>466</v>
      </c>
      <c r="G7" s="7">
        <v>1521</v>
      </c>
    </row>
    <row r="8" spans="1:7" x14ac:dyDescent="0.35">
      <c r="A8" s="7" t="s">
        <v>19</v>
      </c>
      <c r="B8" s="7">
        <v>1926</v>
      </c>
      <c r="C8" s="7">
        <v>1904</v>
      </c>
      <c r="D8" s="7">
        <f>ROUND((Table4[[#This Row],[Resolved Overall]]/Table4[[#This Row],[Submitted Overall]]*100),0)</f>
        <v>99</v>
      </c>
      <c r="E8" s="7">
        <v>180</v>
      </c>
      <c r="F8" s="7">
        <v>323</v>
      </c>
      <c r="G8" s="7">
        <v>1423</v>
      </c>
    </row>
    <row r="9" spans="1:7" x14ac:dyDescent="0.35">
      <c r="A9" s="19" t="s">
        <v>20</v>
      </c>
      <c r="B9" s="7">
        <v>2116</v>
      </c>
      <c r="C9" s="7">
        <v>2056</v>
      </c>
      <c r="D9" s="7">
        <f>ROUND((Table4[[#This Row],[Resolved Overall]]/Table4[[#This Row],[Submitted Overall]]*100),0)</f>
        <v>97</v>
      </c>
      <c r="E9" s="7">
        <v>203</v>
      </c>
      <c r="F9" s="7">
        <v>281</v>
      </c>
      <c r="G9" s="7">
        <v>1632</v>
      </c>
    </row>
    <row r="10" spans="1:7" x14ac:dyDescent="0.35">
      <c r="A10" s="7" t="s">
        <v>26</v>
      </c>
      <c r="B10" s="7">
        <v>4105</v>
      </c>
      <c r="C10" s="7">
        <v>4007</v>
      </c>
      <c r="D10" s="7">
        <f>ROUND((Table4[[#This Row],[Resolved Overall]]/Table4[[#This Row],[Submitted Overall]]*100),0)</f>
        <v>98</v>
      </c>
      <c r="E10" s="7">
        <v>138</v>
      </c>
      <c r="F10" s="7">
        <v>117</v>
      </c>
      <c r="G10" s="7">
        <v>3850</v>
      </c>
    </row>
    <row r="11" spans="1:7" x14ac:dyDescent="0.35">
      <c r="A11" s="7" t="s">
        <v>32</v>
      </c>
      <c r="B11" s="7">
        <v>2027</v>
      </c>
      <c r="C11" s="7">
        <v>2010</v>
      </c>
      <c r="D11" s="7">
        <f>ROUND((Table4[[#This Row],[Resolved Overall]]/Table4[[#This Row],[Submitted Overall]]*100),0)</f>
        <v>99</v>
      </c>
      <c r="E11" s="7">
        <v>242</v>
      </c>
      <c r="F11" s="7">
        <v>212</v>
      </c>
      <c r="G11" s="7">
        <v>1573</v>
      </c>
    </row>
    <row r="12" spans="1:7" x14ac:dyDescent="0.35">
      <c r="A12" s="7" t="s">
        <v>33</v>
      </c>
      <c r="B12" s="27">
        <v>1928</v>
      </c>
      <c r="C12" s="27">
        <v>1895</v>
      </c>
      <c r="D12" s="7">
        <f>ROUND((Table4[[#This Row],[Resolved Overall]]/Table4[[#This Row],[Submitted Overall]]*100),0)</f>
        <v>98</v>
      </c>
      <c r="E12" s="27">
        <v>209</v>
      </c>
      <c r="F12" s="27">
        <v>96</v>
      </c>
      <c r="G12" s="27">
        <v>1623</v>
      </c>
    </row>
    <row r="13" spans="1:7" x14ac:dyDescent="0.35">
      <c r="A13" s="37" t="s">
        <v>34</v>
      </c>
      <c r="B13" s="18">
        <v>1247</v>
      </c>
      <c r="C13" s="18">
        <v>1221</v>
      </c>
      <c r="D13" s="18">
        <f>ROUND((Table4[[#This Row],[Resolved Overall]]/Table4[[#This Row],[Submitted Overall]]*100),0)</f>
        <v>98</v>
      </c>
      <c r="E13" s="36">
        <v>139</v>
      </c>
      <c r="F13" s="18">
        <v>115</v>
      </c>
      <c r="G13" s="18">
        <v>993</v>
      </c>
    </row>
  </sheetData>
  <pageMargins left="0.7" right="0.7" top="0.75" bottom="0.75" header="0.3" footer="0.3"/>
  <pageSetup paperSize="9" orientation="portrait" horizontalDpi="4294967293" r:id="rId1"/>
  <headerFooter>
    <oddFooter>&amp;R_x000D_&amp;1#&amp;"Calibri"&amp;8&amp;K000000 Cisco Confidential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6570-0E07-4015-ACD0-E9D2901C61FE}">
  <dimension ref="A1:G13"/>
  <sheetViews>
    <sheetView workbookViewId="0">
      <selection activeCell="D18" sqref="D18"/>
    </sheetView>
  </sheetViews>
  <sheetFormatPr defaultRowHeight="14.5" x14ac:dyDescent="0.35"/>
  <cols>
    <col min="1" max="1" width="8.36328125" customWidth="1"/>
    <col min="2" max="2" width="17.90625" customWidth="1"/>
    <col min="3" max="4" width="16.7265625" customWidth="1"/>
  </cols>
  <sheetData>
    <row r="1" spans="1:7" x14ac:dyDescent="0.35">
      <c r="A1" s="6" t="s">
        <v>0</v>
      </c>
      <c r="B1" s="6" t="s">
        <v>1</v>
      </c>
      <c r="C1" s="6" t="s">
        <v>2</v>
      </c>
      <c r="D1" s="6" t="s">
        <v>22</v>
      </c>
      <c r="E1" s="6" t="s">
        <v>6</v>
      </c>
      <c r="F1" s="6" t="s">
        <v>7</v>
      </c>
      <c r="G1" s="6" t="s">
        <v>8</v>
      </c>
    </row>
    <row r="2" spans="1:7" x14ac:dyDescent="0.35">
      <c r="A2" s="7" t="s">
        <v>3</v>
      </c>
      <c r="B2" s="7">
        <v>1172</v>
      </c>
      <c r="C2" s="7">
        <v>1182</v>
      </c>
      <c r="D2" s="7">
        <f>ROUND((Table4[[#This Row],[Resolved Overall]]/Table4[[#This Row],[Submitted Overall]]*100),0)</f>
        <v>98</v>
      </c>
      <c r="E2" s="7">
        <v>112</v>
      </c>
      <c r="F2" s="7">
        <v>34</v>
      </c>
      <c r="G2" s="7">
        <v>1027</v>
      </c>
    </row>
    <row r="3" spans="1:7" x14ac:dyDescent="0.35">
      <c r="A3" s="7" t="s">
        <v>4</v>
      </c>
      <c r="B3" s="7">
        <v>805</v>
      </c>
      <c r="C3" s="7">
        <v>839</v>
      </c>
      <c r="D3" s="7">
        <f>ROUND((Table4[[#This Row],[Resolved Overall]]/Table4[[#This Row],[Submitted Overall]]*100),0)</f>
        <v>91</v>
      </c>
      <c r="E3" s="7">
        <v>113</v>
      </c>
      <c r="F3" s="7">
        <v>59</v>
      </c>
      <c r="G3" s="7">
        <v>633</v>
      </c>
    </row>
    <row r="4" spans="1:7" x14ac:dyDescent="0.35">
      <c r="A4" s="7" t="s">
        <v>5</v>
      </c>
      <c r="B4" s="7">
        <v>734</v>
      </c>
      <c r="C4" s="7">
        <v>307</v>
      </c>
      <c r="D4" s="7">
        <f>ROUND((Table4[[#This Row],[Resolved Overall]]/Table4[[#This Row],[Submitted Overall]]*100),0)</f>
        <v>95</v>
      </c>
      <c r="E4" s="7">
        <v>82</v>
      </c>
      <c r="F4" s="7">
        <v>47</v>
      </c>
      <c r="G4" s="7">
        <v>563</v>
      </c>
    </row>
    <row r="5" spans="1:7" x14ac:dyDescent="0.35">
      <c r="A5" s="7" t="s">
        <v>14</v>
      </c>
      <c r="B5" s="7">
        <v>860</v>
      </c>
      <c r="C5" s="7">
        <v>855</v>
      </c>
      <c r="D5" s="7">
        <f>ROUND((Table4[[#This Row],[Resolved Overall]]/Table4[[#This Row],[Submitted Overall]]*100),0)</f>
        <v>99</v>
      </c>
      <c r="E5" s="7">
        <v>125</v>
      </c>
      <c r="F5" s="7">
        <v>65</v>
      </c>
      <c r="G5" s="7">
        <v>670</v>
      </c>
    </row>
    <row r="6" spans="1:7" x14ac:dyDescent="0.35">
      <c r="A6" s="7" t="s">
        <v>15</v>
      </c>
      <c r="B6" s="7">
        <v>881</v>
      </c>
      <c r="C6" s="7">
        <v>860</v>
      </c>
      <c r="D6" s="7">
        <f>ROUND((Table4[[#This Row],[Resolved Overall]]/Table4[[#This Row],[Submitted Overall]]*100),0)</f>
        <v>98</v>
      </c>
      <c r="E6" s="7">
        <v>110</v>
      </c>
      <c r="F6" s="7">
        <v>110</v>
      </c>
      <c r="G6" s="7">
        <v>661</v>
      </c>
    </row>
    <row r="7" spans="1:7" x14ac:dyDescent="0.35">
      <c r="A7" s="7" t="s">
        <v>18</v>
      </c>
      <c r="B7" s="7">
        <v>1003</v>
      </c>
      <c r="C7" s="7">
        <v>998</v>
      </c>
      <c r="D7" s="7">
        <f>ROUND((Table4[[#This Row],[Resolved Overall]]/Table4[[#This Row],[Submitted Overall]]*100),0)</f>
        <v>95</v>
      </c>
      <c r="E7" s="7">
        <v>113</v>
      </c>
      <c r="F7" s="7">
        <v>79</v>
      </c>
      <c r="G7" s="7">
        <v>811</v>
      </c>
    </row>
    <row r="8" spans="1:7" x14ac:dyDescent="0.35">
      <c r="A8" s="18" t="s">
        <v>19</v>
      </c>
      <c r="B8" s="18">
        <v>807</v>
      </c>
      <c r="C8" s="18">
        <v>829</v>
      </c>
      <c r="D8" s="18">
        <f>ROUND((Table4[[#This Row],[Resolved Overall]]/Table4[[#This Row],[Submitted Overall]]*100),0)</f>
        <v>99</v>
      </c>
      <c r="E8" s="18">
        <v>90</v>
      </c>
      <c r="F8" s="18">
        <v>56</v>
      </c>
      <c r="G8" s="18">
        <v>661</v>
      </c>
    </row>
    <row r="9" spans="1:7" x14ac:dyDescent="0.35">
      <c r="A9" s="18" t="s">
        <v>20</v>
      </c>
      <c r="B9" s="18">
        <v>852</v>
      </c>
      <c r="C9" s="18">
        <v>850</v>
      </c>
      <c r="D9" s="18">
        <f>ROUND((Table4[[#This Row],[Resolved Overall]]/Table4[[#This Row],[Submitted Overall]]*100),0)</f>
        <v>97</v>
      </c>
      <c r="E9" s="18">
        <v>96</v>
      </c>
      <c r="F9" s="18">
        <v>60</v>
      </c>
      <c r="G9" s="18">
        <v>696</v>
      </c>
    </row>
    <row r="10" spans="1:7" x14ac:dyDescent="0.35">
      <c r="A10" s="18" t="s">
        <v>26</v>
      </c>
      <c r="B10" s="18">
        <v>771</v>
      </c>
      <c r="C10" s="18">
        <v>785</v>
      </c>
      <c r="D10" s="18">
        <f>ROUND((Table4[[#This Row],[Resolved Overall]]/Table4[[#This Row],[Submitted Overall]]*100),0)</f>
        <v>98</v>
      </c>
      <c r="E10" s="18">
        <v>112</v>
      </c>
      <c r="F10" s="18">
        <v>41</v>
      </c>
      <c r="G10" s="18">
        <v>618</v>
      </c>
    </row>
    <row r="11" spans="1:7" x14ac:dyDescent="0.35">
      <c r="A11" s="18" t="s">
        <v>32</v>
      </c>
      <c r="B11" s="18">
        <v>959</v>
      </c>
      <c r="C11" s="18">
        <v>942</v>
      </c>
      <c r="D11" s="18">
        <f>ROUND((Table4[[#This Row],[Resolved Overall]]/Table4[[#This Row],[Submitted Overall]]*100),0)</f>
        <v>99</v>
      </c>
      <c r="E11" s="18">
        <v>104</v>
      </c>
      <c r="F11" s="18">
        <v>48</v>
      </c>
      <c r="G11" s="18">
        <v>807</v>
      </c>
    </row>
    <row r="12" spans="1:7" x14ac:dyDescent="0.35">
      <c r="A12" s="18" t="s">
        <v>33</v>
      </c>
      <c r="B12" s="7">
        <v>1179</v>
      </c>
      <c r="C12" s="7">
        <v>1183</v>
      </c>
      <c r="D12" s="18">
        <f>ROUND((Table4[[#This Row],[Resolved Overall]]/Table4[[#This Row],[Submitted Overall]]*100),0)</f>
        <v>98</v>
      </c>
      <c r="E12" s="7">
        <v>111</v>
      </c>
      <c r="F12" s="7">
        <v>41</v>
      </c>
      <c r="G12" s="7">
        <v>1027</v>
      </c>
    </row>
    <row r="13" spans="1:7" x14ac:dyDescent="0.35">
      <c r="A13" s="18" t="s">
        <v>34</v>
      </c>
      <c r="B13" s="18">
        <v>1118</v>
      </c>
      <c r="C13" s="18">
        <v>1114</v>
      </c>
      <c r="D13" s="18">
        <f>ROUND((Table4[[#This Row],[Resolved Overall]]/Table4[[#This Row],[Submitted Overall]]*100),0)</f>
        <v>98</v>
      </c>
      <c r="E13" s="18">
        <v>105</v>
      </c>
      <c r="F13" s="18">
        <v>51</v>
      </c>
      <c r="G13" s="18">
        <v>962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0A3-F9C6-44E6-966B-D2247402EB02}">
  <dimension ref="A1:M9"/>
  <sheetViews>
    <sheetView tabSelected="1" workbookViewId="0">
      <selection activeCell="G1" sqref="G1:I9"/>
    </sheetView>
  </sheetViews>
  <sheetFormatPr defaultRowHeight="14.5" x14ac:dyDescent="0.35"/>
  <cols>
    <col min="2" max="2" width="16.7265625" bestFit="1" customWidth="1"/>
    <col min="9" max="9" width="14.90625" bestFit="1" customWidth="1"/>
    <col min="11" max="11" width="14.90625" bestFit="1" customWidth="1"/>
    <col min="13" max="13" width="15.1796875" bestFit="1" customWidth="1"/>
  </cols>
  <sheetData>
    <row r="1" spans="1:13" x14ac:dyDescent="0.35">
      <c r="A1" s="8" t="s">
        <v>0</v>
      </c>
      <c r="B1" s="21" t="s">
        <v>1</v>
      </c>
      <c r="C1" s="21" t="s">
        <v>2</v>
      </c>
      <c r="D1" s="30" t="s">
        <v>21</v>
      </c>
      <c r="G1" s="8" t="s">
        <v>0</v>
      </c>
      <c r="H1" s="21" t="s">
        <v>6</v>
      </c>
      <c r="I1" s="21" t="s">
        <v>25</v>
      </c>
      <c r="J1" s="21" t="s">
        <v>7</v>
      </c>
      <c r="K1" s="21" t="s">
        <v>23</v>
      </c>
      <c r="L1" s="21" t="s">
        <v>8</v>
      </c>
      <c r="M1" s="6" t="s">
        <v>24</v>
      </c>
    </row>
    <row r="2" spans="1:13" x14ac:dyDescent="0.35">
      <c r="A2" s="22" t="s">
        <v>3</v>
      </c>
      <c r="B2" s="23">
        <v>1172</v>
      </c>
      <c r="C2" s="23">
        <v>1182</v>
      </c>
      <c r="D2" s="31">
        <f>C2/B2</f>
        <v>1.0085324232081911</v>
      </c>
      <c r="G2" s="22" t="s">
        <v>3</v>
      </c>
      <c r="H2" s="23">
        <v>112</v>
      </c>
      <c r="I2" s="23">
        <v>0</v>
      </c>
      <c r="J2" s="23">
        <v>34</v>
      </c>
      <c r="K2" s="23">
        <v>0</v>
      </c>
      <c r="L2" s="23">
        <v>1027</v>
      </c>
      <c r="M2" s="23">
        <v>0</v>
      </c>
    </row>
    <row r="3" spans="1:13" x14ac:dyDescent="0.35">
      <c r="A3" s="24" t="s">
        <v>4</v>
      </c>
      <c r="B3" s="25">
        <v>805</v>
      </c>
      <c r="C3" s="25">
        <v>839</v>
      </c>
      <c r="D3" s="31">
        <f t="shared" ref="D3:D9" si="0">C3/B3</f>
        <v>1.0422360248447204</v>
      </c>
      <c r="G3" s="24" t="s">
        <v>4</v>
      </c>
      <c r="H3" s="25">
        <v>113</v>
      </c>
      <c r="I3" s="25">
        <f>ROUND((H3-H2)/H2*100,0)</f>
        <v>1</v>
      </c>
      <c r="J3" s="25">
        <v>59</v>
      </c>
      <c r="K3" s="25">
        <f>ROUND((J3-J2)/J2*100,0)</f>
        <v>74</v>
      </c>
      <c r="L3" s="25">
        <v>633</v>
      </c>
      <c r="M3" s="25">
        <f>ROUND((L3-L2)/L2*100,0)</f>
        <v>-38</v>
      </c>
    </row>
    <row r="4" spans="1:13" x14ac:dyDescent="0.35">
      <c r="A4" s="22" t="s">
        <v>5</v>
      </c>
      <c r="B4" s="23">
        <v>734</v>
      </c>
      <c r="C4" s="23">
        <v>307</v>
      </c>
      <c r="D4" s="31">
        <f t="shared" si="0"/>
        <v>0.41825613079019075</v>
      </c>
      <c r="G4" s="22" t="s">
        <v>5</v>
      </c>
      <c r="H4" s="23">
        <v>82</v>
      </c>
      <c r="I4" s="25">
        <f t="shared" ref="I4:I9" si="1">ROUND((H4-H3)/H3*100,0)</f>
        <v>-27</v>
      </c>
      <c r="J4" s="23">
        <v>47</v>
      </c>
      <c r="K4" s="25">
        <f t="shared" ref="K4:K9" si="2">ROUND((J4-J3)/J3*100,0)</f>
        <v>-20</v>
      </c>
      <c r="L4" s="23">
        <v>563</v>
      </c>
      <c r="M4" s="25">
        <f t="shared" ref="M4:M9" si="3">ROUND((L4-L3)/L3*100,0)</f>
        <v>-11</v>
      </c>
    </row>
    <row r="5" spans="1:13" x14ac:dyDescent="0.35">
      <c r="A5" s="24" t="s">
        <v>14</v>
      </c>
      <c r="B5" s="25">
        <v>860</v>
      </c>
      <c r="C5" s="25">
        <v>855</v>
      </c>
      <c r="D5" s="31">
        <f t="shared" si="0"/>
        <v>0.9941860465116279</v>
      </c>
      <c r="G5" s="24" t="s">
        <v>14</v>
      </c>
      <c r="H5" s="25">
        <v>125</v>
      </c>
      <c r="I5" s="25">
        <f t="shared" si="1"/>
        <v>52</v>
      </c>
      <c r="J5" s="25">
        <v>65</v>
      </c>
      <c r="K5" s="25">
        <f t="shared" si="2"/>
        <v>38</v>
      </c>
      <c r="L5" s="25">
        <v>670</v>
      </c>
      <c r="M5" s="25">
        <f t="shared" si="3"/>
        <v>19</v>
      </c>
    </row>
    <row r="6" spans="1:13" x14ac:dyDescent="0.35">
      <c r="A6" s="22" t="s">
        <v>15</v>
      </c>
      <c r="B6" s="23">
        <v>881</v>
      </c>
      <c r="C6" s="23">
        <v>860</v>
      </c>
      <c r="D6" s="31">
        <f t="shared" si="0"/>
        <v>0.97616345062429055</v>
      </c>
      <c r="G6" s="22" t="s">
        <v>15</v>
      </c>
      <c r="H6" s="23">
        <v>110</v>
      </c>
      <c r="I6" s="25">
        <f t="shared" si="1"/>
        <v>-12</v>
      </c>
      <c r="J6" s="23">
        <v>110</v>
      </c>
      <c r="K6" s="25">
        <f t="shared" si="2"/>
        <v>69</v>
      </c>
      <c r="L6" s="23">
        <v>661</v>
      </c>
      <c r="M6" s="25">
        <f t="shared" si="3"/>
        <v>-1</v>
      </c>
    </row>
    <row r="7" spans="1:13" x14ac:dyDescent="0.35">
      <c r="A7" s="24" t="s">
        <v>18</v>
      </c>
      <c r="B7" s="25">
        <v>1003</v>
      </c>
      <c r="C7" s="25">
        <v>998</v>
      </c>
      <c r="D7" s="31">
        <f t="shared" si="0"/>
        <v>0.99501495513459626</v>
      </c>
      <c r="G7" s="24" t="s">
        <v>18</v>
      </c>
      <c r="H7" s="25">
        <v>113</v>
      </c>
      <c r="I7" s="25">
        <f t="shared" si="1"/>
        <v>3</v>
      </c>
      <c r="J7" s="25">
        <v>79</v>
      </c>
      <c r="K7" s="25">
        <f t="shared" si="2"/>
        <v>-28</v>
      </c>
      <c r="L7" s="25">
        <v>811</v>
      </c>
      <c r="M7" s="25">
        <f t="shared" si="3"/>
        <v>23</v>
      </c>
    </row>
    <row r="8" spans="1:13" x14ac:dyDescent="0.35">
      <c r="A8" s="26" t="s">
        <v>19</v>
      </c>
      <c r="B8" s="27">
        <v>807</v>
      </c>
      <c r="C8" s="27">
        <v>829</v>
      </c>
      <c r="D8" s="31">
        <f t="shared" si="0"/>
        <v>1.0272614622057001</v>
      </c>
      <c r="G8" s="26" t="s">
        <v>19</v>
      </c>
      <c r="H8" s="27">
        <v>90</v>
      </c>
      <c r="I8" s="25">
        <f t="shared" si="1"/>
        <v>-20</v>
      </c>
      <c r="J8" s="27">
        <v>56</v>
      </c>
      <c r="K8" s="25">
        <f t="shared" si="2"/>
        <v>-29</v>
      </c>
      <c r="L8" s="27">
        <v>661</v>
      </c>
      <c r="M8" s="25">
        <f t="shared" si="3"/>
        <v>-18</v>
      </c>
    </row>
    <row r="9" spans="1:13" x14ac:dyDescent="0.35">
      <c r="A9" s="28" t="s">
        <v>20</v>
      </c>
      <c r="B9" s="29">
        <v>852</v>
      </c>
      <c r="C9" s="29">
        <v>850</v>
      </c>
      <c r="D9" s="31">
        <f t="shared" si="0"/>
        <v>0.99765258215962438</v>
      </c>
      <c r="G9" s="28" t="s">
        <v>20</v>
      </c>
      <c r="H9" s="29">
        <v>96</v>
      </c>
      <c r="I9" s="25">
        <f t="shared" si="1"/>
        <v>7</v>
      </c>
      <c r="J9" s="29">
        <v>60</v>
      </c>
      <c r="K9" s="25">
        <f t="shared" si="2"/>
        <v>7</v>
      </c>
      <c r="L9" s="29">
        <v>696</v>
      </c>
      <c r="M9" s="25">
        <f t="shared" si="3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3ACD-E9FE-4B88-8B93-CC1CC4043F94}">
  <dimension ref="A1:B13"/>
  <sheetViews>
    <sheetView workbookViewId="0">
      <selection activeCell="B13" sqref="B13"/>
    </sheetView>
  </sheetViews>
  <sheetFormatPr defaultRowHeight="14.5" x14ac:dyDescent="0.35"/>
  <sheetData>
    <row r="1" spans="1:2" ht="15" thickBot="1" x14ac:dyDescent="0.4">
      <c r="A1" s="11" t="s">
        <v>0</v>
      </c>
      <c r="B1" s="12" t="s">
        <v>12</v>
      </c>
    </row>
    <row r="2" spans="1:2" ht="15" thickBot="1" x14ac:dyDescent="0.4">
      <c r="A2" s="9" t="s">
        <v>3</v>
      </c>
      <c r="B2" s="10">
        <v>30</v>
      </c>
    </row>
    <row r="3" spans="1:2" ht="15" thickBot="1" x14ac:dyDescent="0.4">
      <c r="A3" s="9" t="s">
        <v>4</v>
      </c>
      <c r="B3" s="10">
        <v>31</v>
      </c>
    </row>
    <row r="4" spans="1:2" ht="15" thickBot="1" x14ac:dyDescent="0.4">
      <c r="A4" s="9" t="s">
        <v>5</v>
      </c>
      <c r="B4" s="10">
        <v>2</v>
      </c>
    </row>
    <row r="5" spans="1:2" ht="15" thickBot="1" x14ac:dyDescent="0.4">
      <c r="A5" s="9" t="s">
        <v>14</v>
      </c>
      <c r="B5" s="10">
        <v>28</v>
      </c>
    </row>
    <row r="6" spans="1:2" ht="15" thickBot="1" x14ac:dyDescent="0.4">
      <c r="A6" s="9" t="s">
        <v>15</v>
      </c>
      <c r="B6" s="10">
        <v>34</v>
      </c>
    </row>
    <row r="7" spans="1:2" ht="15" thickBot="1" x14ac:dyDescent="0.4">
      <c r="A7" s="13" t="s">
        <v>18</v>
      </c>
      <c r="B7" s="14">
        <v>37</v>
      </c>
    </row>
    <row r="8" spans="1:2" ht="15" thickBot="1" x14ac:dyDescent="0.4">
      <c r="A8" s="13" t="s">
        <v>19</v>
      </c>
      <c r="B8" s="14">
        <v>9</v>
      </c>
    </row>
    <row r="9" spans="1:2" ht="15" thickBot="1" x14ac:dyDescent="0.4">
      <c r="A9" s="13" t="s">
        <v>20</v>
      </c>
      <c r="B9" s="14">
        <v>26</v>
      </c>
    </row>
    <row r="10" spans="1:2" ht="15" thickBot="1" x14ac:dyDescent="0.4">
      <c r="A10" s="13" t="s">
        <v>26</v>
      </c>
      <c r="B10" s="14">
        <v>40</v>
      </c>
    </row>
    <row r="11" spans="1:2" ht="15" thickBot="1" x14ac:dyDescent="0.4">
      <c r="A11" s="13" t="s">
        <v>32</v>
      </c>
      <c r="B11" s="14">
        <v>24</v>
      </c>
    </row>
    <row r="12" spans="1:2" ht="15" thickBot="1" x14ac:dyDescent="0.4">
      <c r="A12" s="13" t="s">
        <v>33</v>
      </c>
      <c r="B12" s="14">
        <v>31</v>
      </c>
    </row>
    <row r="13" spans="1:2" x14ac:dyDescent="0.35">
      <c r="A13" s="13" t="s">
        <v>34</v>
      </c>
      <c r="B13" s="14">
        <v>27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2D6-8EE1-45D6-934F-EA1A6C06992D}">
  <dimension ref="A1:E13"/>
  <sheetViews>
    <sheetView workbookViewId="0">
      <selection activeCell="F12" sqref="F12"/>
    </sheetView>
  </sheetViews>
  <sheetFormatPr defaultRowHeight="14.5" x14ac:dyDescent="0.35"/>
  <cols>
    <col min="2" max="2" width="10.08984375" customWidth="1"/>
  </cols>
  <sheetData>
    <row r="1" spans="1:5" ht="15" thickBot="1" x14ac:dyDescent="0.4">
      <c r="A1" s="11" t="s">
        <v>0</v>
      </c>
      <c r="B1" s="15" t="s">
        <v>9</v>
      </c>
      <c r="C1" s="15" t="s">
        <v>6</v>
      </c>
      <c r="D1" s="15" t="s">
        <v>7</v>
      </c>
      <c r="E1" s="12" t="s">
        <v>8</v>
      </c>
    </row>
    <row r="2" spans="1:5" ht="15" thickBot="1" x14ac:dyDescent="0.4">
      <c r="A2" s="9" t="s">
        <v>3</v>
      </c>
      <c r="B2" s="8">
        <v>27</v>
      </c>
      <c r="C2" s="8">
        <v>6</v>
      </c>
      <c r="D2" s="8">
        <v>1</v>
      </c>
      <c r="E2" s="10">
        <v>19</v>
      </c>
    </row>
    <row r="3" spans="1:5" ht="15" thickBot="1" x14ac:dyDescent="0.4">
      <c r="A3" s="9" t="s">
        <v>4</v>
      </c>
      <c r="B3" s="8">
        <v>25</v>
      </c>
      <c r="C3" s="8">
        <v>4</v>
      </c>
      <c r="D3" s="8">
        <v>0</v>
      </c>
      <c r="E3" s="10">
        <v>16</v>
      </c>
    </row>
    <row r="4" spans="1:5" ht="15" thickBot="1" x14ac:dyDescent="0.4">
      <c r="A4" s="9" t="s">
        <v>5</v>
      </c>
      <c r="B4" s="8">
        <v>11</v>
      </c>
      <c r="C4" s="8">
        <v>1</v>
      </c>
      <c r="D4" s="8">
        <v>3</v>
      </c>
      <c r="E4" s="10">
        <v>7</v>
      </c>
    </row>
    <row r="5" spans="1:5" ht="15" thickBot="1" x14ac:dyDescent="0.4">
      <c r="A5" s="9" t="s">
        <v>14</v>
      </c>
      <c r="B5" s="8">
        <v>24</v>
      </c>
      <c r="C5" s="8">
        <v>4</v>
      </c>
      <c r="D5" s="8">
        <v>8</v>
      </c>
      <c r="E5" s="10">
        <v>12</v>
      </c>
    </row>
    <row r="6" spans="1:5" ht="15" thickBot="1" x14ac:dyDescent="0.4">
      <c r="A6" s="9" t="s">
        <v>15</v>
      </c>
      <c r="B6" s="8">
        <v>14</v>
      </c>
      <c r="C6" s="8">
        <v>2</v>
      </c>
      <c r="D6" s="8">
        <v>2</v>
      </c>
      <c r="E6" s="10">
        <v>10</v>
      </c>
    </row>
    <row r="7" spans="1:5" ht="15" thickBot="1" x14ac:dyDescent="0.4">
      <c r="A7" s="13" t="s">
        <v>18</v>
      </c>
      <c r="B7" s="16">
        <v>36</v>
      </c>
      <c r="C7" s="16">
        <v>13</v>
      </c>
      <c r="D7" s="16">
        <v>6</v>
      </c>
      <c r="E7" s="14">
        <v>17</v>
      </c>
    </row>
    <row r="8" spans="1:5" ht="15" thickBot="1" x14ac:dyDescent="0.4">
      <c r="A8" s="13" t="s">
        <v>19</v>
      </c>
      <c r="B8" s="16">
        <v>31</v>
      </c>
      <c r="C8" s="16">
        <v>0</v>
      </c>
      <c r="D8" s="16">
        <v>5</v>
      </c>
      <c r="E8" s="14">
        <v>26</v>
      </c>
    </row>
    <row r="9" spans="1:5" ht="15" thickBot="1" x14ac:dyDescent="0.4">
      <c r="A9" s="13" t="s">
        <v>20</v>
      </c>
      <c r="B9" s="16">
        <v>34</v>
      </c>
      <c r="C9" s="16">
        <v>2</v>
      </c>
      <c r="D9" s="16">
        <v>7</v>
      </c>
      <c r="E9" s="14">
        <v>25</v>
      </c>
    </row>
    <row r="10" spans="1:5" ht="15" thickBot="1" x14ac:dyDescent="0.4">
      <c r="A10" s="13" t="s">
        <v>26</v>
      </c>
      <c r="B10" s="16">
        <v>23</v>
      </c>
      <c r="C10" s="16">
        <v>2</v>
      </c>
      <c r="D10" s="16">
        <v>5</v>
      </c>
      <c r="E10" s="14">
        <v>16</v>
      </c>
    </row>
    <row r="11" spans="1:5" ht="15" thickBot="1" x14ac:dyDescent="0.4">
      <c r="A11" s="13" t="s">
        <v>32</v>
      </c>
      <c r="B11" s="16">
        <v>19</v>
      </c>
      <c r="C11" s="16">
        <v>1</v>
      </c>
      <c r="D11" s="16">
        <v>6</v>
      </c>
      <c r="E11" s="14">
        <v>12</v>
      </c>
    </row>
    <row r="12" spans="1:5" ht="15" thickBot="1" x14ac:dyDescent="0.4">
      <c r="A12" s="13" t="s">
        <v>33</v>
      </c>
      <c r="B12" s="16">
        <v>28</v>
      </c>
      <c r="C12" s="16">
        <v>3</v>
      </c>
      <c r="D12" s="16">
        <v>8</v>
      </c>
      <c r="E12" s="14">
        <v>17</v>
      </c>
    </row>
    <row r="13" spans="1:5" x14ac:dyDescent="0.35">
      <c r="A13" s="13" t="s">
        <v>34</v>
      </c>
      <c r="B13" s="16">
        <v>26</v>
      </c>
      <c r="C13" s="16">
        <v>4</v>
      </c>
      <c r="D13" s="16">
        <v>2</v>
      </c>
      <c r="E13" s="14">
        <v>20</v>
      </c>
    </row>
  </sheetData>
  <pageMargins left="0.7" right="0.7" top="0.75" bottom="0.75" header="0.3" footer="0.3"/>
  <headerFooter>
    <oddFooter>&amp;R_x000D_&amp;1#&amp;"Calibri"&amp;8&amp;K000000 Cisco Confidential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D715-A4FE-4E2A-9E38-5C8B267304AE}">
  <dimension ref="A1:E13"/>
  <sheetViews>
    <sheetView workbookViewId="0">
      <selection activeCell="A14" sqref="A14"/>
    </sheetView>
  </sheetViews>
  <sheetFormatPr defaultRowHeight="14.5" x14ac:dyDescent="0.35"/>
  <cols>
    <col min="2" max="2" width="10" bestFit="1" customWidth="1"/>
    <col min="4" max="4" width="5.6328125" bestFit="1" customWidth="1"/>
  </cols>
  <sheetData>
    <row r="1" spans="1:5" x14ac:dyDescent="0.35">
      <c r="A1" s="4" t="s">
        <v>0</v>
      </c>
      <c r="B1" s="4" t="s">
        <v>16</v>
      </c>
      <c r="C1" s="4" t="s">
        <v>10</v>
      </c>
      <c r="D1" s="4" t="s">
        <v>11</v>
      </c>
      <c r="E1" s="4" t="s">
        <v>17</v>
      </c>
    </row>
    <row r="2" spans="1:5" x14ac:dyDescent="0.35">
      <c r="A2" s="1" t="s">
        <v>3</v>
      </c>
      <c r="B2" s="1">
        <v>319</v>
      </c>
      <c r="C2" s="1">
        <v>9</v>
      </c>
      <c r="D2" s="1">
        <v>7</v>
      </c>
      <c r="E2" s="2">
        <v>0.98</v>
      </c>
    </row>
    <row r="3" spans="1:5" x14ac:dyDescent="0.35">
      <c r="A3" s="1" t="s">
        <v>4</v>
      </c>
      <c r="B3" s="1">
        <v>196</v>
      </c>
      <c r="C3" s="1">
        <v>2</v>
      </c>
      <c r="D3" s="1">
        <v>6</v>
      </c>
      <c r="E3" s="2">
        <v>0.96</v>
      </c>
    </row>
    <row r="4" spans="1:5" x14ac:dyDescent="0.35">
      <c r="A4" s="1" t="s">
        <v>5</v>
      </c>
      <c r="B4" s="1">
        <v>188</v>
      </c>
      <c r="C4" s="1">
        <v>9</v>
      </c>
      <c r="D4" s="1">
        <v>4</v>
      </c>
      <c r="E4" s="2">
        <v>0.93</v>
      </c>
    </row>
    <row r="5" spans="1:5" x14ac:dyDescent="0.35">
      <c r="A5" s="1" t="s">
        <v>14</v>
      </c>
      <c r="B5" s="1">
        <v>229</v>
      </c>
      <c r="C5" s="1">
        <v>17</v>
      </c>
      <c r="D5" s="1">
        <v>5</v>
      </c>
      <c r="E5" s="2">
        <v>0.91</v>
      </c>
    </row>
    <row r="6" spans="1:5" x14ac:dyDescent="0.35">
      <c r="A6" s="1" t="s">
        <v>15</v>
      </c>
      <c r="B6" s="1">
        <v>257</v>
      </c>
      <c r="C6" s="3">
        <v>62</v>
      </c>
      <c r="D6" s="1">
        <v>4</v>
      </c>
      <c r="E6" s="5">
        <v>0.73</v>
      </c>
    </row>
    <row r="7" spans="1:5" x14ac:dyDescent="0.35">
      <c r="A7" s="1" t="s">
        <v>18</v>
      </c>
      <c r="B7" s="1">
        <v>287</v>
      </c>
      <c r="C7" s="1">
        <v>6</v>
      </c>
      <c r="D7" s="1">
        <v>6</v>
      </c>
      <c r="E7" s="2">
        <v>0.96</v>
      </c>
    </row>
    <row r="8" spans="1:5" x14ac:dyDescent="0.35">
      <c r="A8" s="1" t="s">
        <v>19</v>
      </c>
      <c r="B8" s="1">
        <v>284</v>
      </c>
      <c r="C8" s="1">
        <v>3</v>
      </c>
      <c r="D8" s="1">
        <v>3</v>
      </c>
      <c r="E8" s="20">
        <v>0.99</v>
      </c>
    </row>
    <row r="9" spans="1:5" x14ac:dyDescent="0.35">
      <c r="A9" s="1" t="s">
        <v>20</v>
      </c>
      <c r="B9" s="1">
        <v>266</v>
      </c>
      <c r="C9" s="1">
        <v>9</v>
      </c>
      <c r="D9" s="1">
        <v>6</v>
      </c>
      <c r="E9" s="20">
        <v>0.98</v>
      </c>
    </row>
    <row r="10" spans="1:5" x14ac:dyDescent="0.35">
      <c r="A10" s="1" t="s">
        <v>26</v>
      </c>
      <c r="B10" s="1">
        <v>192</v>
      </c>
      <c r="C10" s="1">
        <v>6</v>
      </c>
      <c r="D10" s="1">
        <v>2</v>
      </c>
      <c r="E10" s="20">
        <v>0.97</v>
      </c>
    </row>
    <row r="11" spans="1:5" x14ac:dyDescent="0.35">
      <c r="A11" s="34" t="s">
        <v>32</v>
      </c>
      <c r="B11" s="34">
        <v>273</v>
      </c>
      <c r="C11" s="34">
        <v>13</v>
      </c>
      <c r="D11" s="34">
        <v>4</v>
      </c>
      <c r="E11" s="35">
        <v>0.96</v>
      </c>
    </row>
    <row r="12" spans="1:5" x14ac:dyDescent="0.35">
      <c r="A12" s="34" t="s">
        <v>33</v>
      </c>
      <c r="B12" s="34">
        <v>253</v>
      </c>
      <c r="C12" s="34">
        <v>9</v>
      </c>
      <c r="D12" s="34">
        <v>0</v>
      </c>
      <c r="E12" s="35">
        <v>0.96</v>
      </c>
    </row>
    <row r="13" spans="1:5" x14ac:dyDescent="0.35">
      <c r="A13" s="34" t="s">
        <v>34</v>
      </c>
      <c r="B13" s="34">
        <v>257</v>
      </c>
      <c r="C13" s="34">
        <v>8</v>
      </c>
      <c r="D13" s="34">
        <v>4</v>
      </c>
      <c r="E13" s="35">
        <v>0.96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7AEA-1D3F-4C3B-8738-8D28C3E1C295}">
  <dimension ref="A1:B13"/>
  <sheetViews>
    <sheetView workbookViewId="0">
      <selection activeCell="F12" sqref="F12"/>
    </sheetView>
  </sheetViews>
  <sheetFormatPr defaultRowHeight="14.5" x14ac:dyDescent="0.35"/>
  <cols>
    <col min="2" max="2" width="15.26953125" bestFit="1" customWidth="1"/>
  </cols>
  <sheetData>
    <row r="1" spans="1:2" x14ac:dyDescent="0.35">
      <c r="A1" s="17" t="s">
        <v>0</v>
      </c>
      <c r="B1" s="17" t="s">
        <v>13</v>
      </c>
    </row>
    <row r="2" spans="1:2" x14ac:dyDescent="0.35">
      <c r="A2" s="1" t="s">
        <v>3</v>
      </c>
      <c r="B2" s="1">
        <v>261</v>
      </c>
    </row>
    <row r="3" spans="1:2" x14ac:dyDescent="0.35">
      <c r="A3" s="1" t="s">
        <v>4</v>
      </c>
      <c r="B3" s="1">
        <v>245</v>
      </c>
    </row>
    <row r="4" spans="1:2" x14ac:dyDescent="0.35">
      <c r="A4" s="1" t="s">
        <v>5</v>
      </c>
      <c r="B4" s="1">
        <v>218</v>
      </c>
    </row>
    <row r="5" spans="1:2" x14ac:dyDescent="0.35">
      <c r="A5" s="1" t="s">
        <v>14</v>
      </c>
      <c r="B5" s="1">
        <v>201</v>
      </c>
    </row>
    <row r="6" spans="1:2" x14ac:dyDescent="0.35">
      <c r="A6" s="1" t="s">
        <v>15</v>
      </c>
      <c r="B6" s="1">
        <v>200</v>
      </c>
    </row>
    <row r="7" spans="1:2" x14ac:dyDescent="0.35">
      <c r="A7" s="1" t="s">
        <v>18</v>
      </c>
      <c r="B7" s="1">
        <v>199</v>
      </c>
    </row>
    <row r="8" spans="1:2" x14ac:dyDescent="0.35">
      <c r="A8" s="1" t="s">
        <v>19</v>
      </c>
      <c r="B8" s="1">
        <v>189</v>
      </c>
    </row>
    <row r="9" spans="1:2" x14ac:dyDescent="0.35">
      <c r="A9" s="1" t="s">
        <v>20</v>
      </c>
      <c r="B9" s="1">
        <v>217</v>
      </c>
    </row>
    <row r="10" spans="1:2" x14ac:dyDescent="0.35">
      <c r="A10" s="32" t="s">
        <v>26</v>
      </c>
      <c r="B10" s="1">
        <v>82</v>
      </c>
    </row>
    <row r="11" spans="1:2" x14ac:dyDescent="0.35">
      <c r="A11" s="34" t="s">
        <v>32</v>
      </c>
      <c r="B11" s="34">
        <v>89</v>
      </c>
    </row>
    <row r="12" spans="1:2" x14ac:dyDescent="0.35">
      <c r="A12" s="34" t="s">
        <v>33</v>
      </c>
      <c r="B12" s="34">
        <v>55</v>
      </c>
    </row>
    <row r="13" spans="1:2" x14ac:dyDescent="0.35">
      <c r="A13" s="38" t="s">
        <v>34</v>
      </c>
      <c r="B13" s="38">
        <v>56</v>
      </c>
    </row>
  </sheetData>
  <pageMargins left="0.7" right="0.7" top="0.75" bottom="0.75" header="0.3" footer="0.3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6A3E-994F-4B60-981B-4F75AB67D8D8}">
  <dimension ref="A1:E26"/>
  <sheetViews>
    <sheetView topLeftCell="A27" workbookViewId="0">
      <selection activeCell="C13" sqref="C13"/>
    </sheetView>
  </sheetViews>
  <sheetFormatPr defaultRowHeight="14.5" x14ac:dyDescent="0.35"/>
  <sheetData>
    <row r="1" spans="1:5" x14ac:dyDescent="0.35">
      <c r="A1" s="17" t="s">
        <v>0</v>
      </c>
      <c r="B1" s="17" t="s">
        <v>13</v>
      </c>
      <c r="C1" s="17" t="s">
        <v>29</v>
      </c>
      <c r="D1" s="33" t="s">
        <v>31</v>
      </c>
      <c r="E1" s="33" t="s">
        <v>30</v>
      </c>
    </row>
    <row r="2" spans="1:5" x14ac:dyDescent="0.35">
      <c r="A2" s="1" t="s">
        <v>27</v>
      </c>
      <c r="B2" s="1">
        <v>281</v>
      </c>
      <c r="C2" s="1">
        <v>95.48</v>
      </c>
      <c r="D2" s="1">
        <v>1064</v>
      </c>
      <c r="E2" s="1">
        <v>26.41</v>
      </c>
    </row>
    <row r="3" spans="1:5" x14ac:dyDescent="0.35">
      <c r="A3" s="1" t="s">
        <v>28</v>
      </c>
      <c r="B3" s="1">
        <v>288</v>
      </c>
      <c r="C3" s="1">
        <v>95.78</v>
      </c>
      <c r="D3" s="1">
        <v>1119</v>
      </c>
      <c r="E3" s="1">
        <v>25.74</v>
      </c>
    </row>
    <row r="4" spans="1:5" x14ac:dyDescent="0.35">
      <c r="A4" s="1" t="s">
        <v>3</v>
      </c>
      <c r="B4" s="1">
        <v>261</v>
      </c>
      <c r="C4" s="1">
        <v>96.28</v>
      </c>
      <c r="D4" s="1">
        <v>1172</v>
      </c>
      <c r="E4" s="1">
        <v>22.27</v>
      </c>
    </row>
    <row r="5" spans="1:5" x14ac:dyDescent="0.35">
      <c r="A5" s="1" t="s">
        <v>4</v>
      </c>
      <c r="B5" s="1">
        <v>245</v>
      </c>
      <c r="C5" s="1">
        <v>97.83</v>
      </c>
      <c r="D5" s="1">
        <v>805</v>
      </c>
      <c r="E5" s="1">
        <v>30.43</v>
      </c>
    </row>
    <row r="6" spans="1:5" x14ac:dyDescent="0.35">
      <c r="A6" s="1" t="s">
        <v>5</v>
      </c>
      <c r="B6" s="1">
        <v>218</v>
      </c>
      <c r="C6" s="1">
        <v>98.61</v>
      </c>
      <c r="D6" s="1">
        <v>734</v>
      </c>
      <c r="E6" s="1">
        <v>29.7</v>
      </c>
    </row>
    <row r="7" spans="1:5" x14ac:dyDescent="0.35">
      <c r="A7" s="1" t="s">
        <v>14</v>
      </c>
      <c r="B7" s="1">
        <v>201</v>
      </c>
      <c r="C7" s="1">
        <v>98</v>
      </c>
      <c r="D7" s="1">
        <v>860</v>
      </c>
      <c r="E7" s="1">
        <v>23.37</v>
      </c>
    </row>
    <row r="8" spans="1:5" x14ac:dyDescent="0.35">
      <c r="A8" s="1" t="s">
        <v>15</v>
      </c>
      <c r="B8" s="1">
        <v>200</v>
      </c>
      <c r="C8" s="1">
        <v>95.58</v>
      </c>
      <c r="D8" s="1">
        <v>881</v>
      </c>
      <c r="E8" s="1">
        <v>22.7</v>
      </c>
    </row>
    <row r="9" spans="1:5" x14ac:dyDescent="0.35">
      <c r="A9" s="1" t="s">
        <v>18</v>
      </c>
      <c r="B9" s="1">
        <v>199</v>
      </c>
      <c r="C9" s="1">
        <v>99.35</v>
      </c>
      <c r="D9" s="1">
        <v>1003</v>
      </c>
      <c r="E9" s="1">
        <v>19.84</v>
      </c>
    </row>
    <row r="10" spans="1:5" x14ac:dyDescent="0.35">
      <c r="A10" s="1" t="s">
        <v>19</v>
      </c>
      <c r="B10" s="1">
        <v>189</v>
      </c>
      <c r="C10" s="1">
        <v>97.24</v>
      </c>
      <c r="D10" s="1">
        <v>807</v>
      </c>
      <c r="E10" s="1">
        <v>23.42</v>
      </c>
    </row>
    <row r="11" spans="1:5" x14ac:dyDescent="0.35">
      <c r="A11" s="1" t="s">
        <v>20</v>
      </c>
      <c r="B11" s="1">
        <v>217</v>
      </c>
      <c r="C11" s="1">
        <v>94.68</v>
      </c>
      <c r="D11" s="1">
        <v>852</v>
      </c>
      <c r="E11" s="1">
        <v>25.47</v>
      </c>
    </row>
    <row r="12" spans="1:5" x14ac:dyDescent="0.35">
      <c r="A12" s="32" t="s">
        <v>26</v>
      </c>
      <c r="B12" s="1">
        <v>82</v>
      </c>
      <c r="C12" s="1">
        <v>92.83</v>
      </c>
      <c r="D12" s="1">
        <v>771</v>
      </c>
      <c r="E12" s="1">
        <v>10.64</v>
      </c>
    </row>
    <row r="13" spans="1:5" x14ac:dyDescent="0.35">
      <c r="B13" s="34">
        <v>89</v>
      </c>
      <c r="C13" s="34">
        <v>87</v>
      </c>
    </row>
    <row r="14" spans="1:5" ht="15" thickBot="1" x14ac:dyDescent="0.4"/>
    <row r="15" spans="1:5" x14ac:dyDescent="0.35">
      <c r="A15" s="17" t="s">
        <v>0</v>
      </c>
      <c r="B15" s="33" t="s">
        <v>31</v>
      </c>
      <c r="C15" s="33" t="s">
        <v>30</v>
      </c>
    </row>
    <row r="16" spans="1:5" x14ac:dyDescent="0.35">
      <c r="A16" s="1" t="s">
        <v>27</v>
      </c>
      <c r="B16" s="1">
        <v>1064</v>
      </c>
      <c r="C16" s="1">
        <v>26.41</v>
      </c>
    </row>
    <row r="17" spans="1:3" x14ac:dyDescent="0.35">
      <c r="A17" s="1" t="s">
        <v>28</v>
      </c>
      <c r="B17" s="1">
        <v>1119</v>
      </c>
      <c r="C17" s="1">
        <v>25.74</v>
      </c>
    </row>
    <row r="18" spans="1:3" x14ac:dyDescent="0.35">
      <c r="A18" s="1" t="s">
        <v>3</v>
      </c>
      <c r="B18" s="1">
        <v>1172</v>
      </c>
      <c r="C18" s="1">
        <v>22.27</v>
      </c>
    </row>
    <row r="19" spans="1:3" x14ac:dyDescent="0.35">
      <c r="A19" s="1" t="s">
        <v>4</v>
      </c>
      <c r="B19" s="1">
        <v>805</v>
      </c>
      <c r="C19" s="1">
        <v>30.43</v>
      </c>
    </row>
    <row r="20" spans="1:3" x14ac:dyDescent="0.35">
      <c r="A20" s="1" t="s">
        <v>5</v>
      </c>
      <c r="B20" s="1">
        <v>734</v>
      </c>
      <c r="C20" s="1">
        <v>29.7</v>
      </c>
    </row>
    <row r="21" spans="1:3" x14ac:dyDescent="0.35">
      <c r="A21" s="1" t="s">
        <v>14</v>
      </c>
      <c r="B21" s="1">
        <v>860</v>
      </c>
      <c r="C21" s="1">
        <v>23.37</v>
      </c>
    </row>
    <row r="22" spans="1:3" x14ac:dyDescent="0.35">
      <c r="A22" s="1" t="s">
        <v>15</v>
      </c>
      <c r="B22" s="1">
        <v>881</v>
      </c>
      <c r="C22" s="1">
        <v>22.7</v>
      </c>
    </row>
    <row r="23" spans="1:3" x14ac:dyDescent="0.35">
      <c r="A23" s="1" t="s">
        <v>18</v>
      </c>
      <c r="B23" s="1">
        <v>1003</v>
      </c>
      <c r="C23" s="1">
        <v>19.84</v>
      </c>
    </row>
    <row r="24" spans="1:3" x14ac:dyDescent="0.35">
      <c r="A24" s="1" t="s">
        <v>19</v>
      </c>
      <c r="B24" s="1">
        <v>807</v>
      </c>
      <c r="C24" s="1">
        <v>23.42</v>
      </c>
    </row>
    <row r="25" spans="1:3" x14ac:dyDescent="0.35">
      <c r="A25" s="1" t="s">
        <v>20</v>
      </c>
      <c r="B25" s="1">
        <v>852</v>
      </c>
      <c r="C25" s="1">
        <v>25.47</v>
      </c>
    </row>
    <row r="26" spans="1:3" x14ac:dyDescent="0.35">
      <c r="A26" s="32" t="s">
        <v>26</v>
      </c>
      <c r="B26" s="1">
        <v>771</v>
      </c>
      <c r="C26" s="1">
        <v>10.64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CMSP Trending</vt:lpstr>
      <vt:lpstr>Remedy Ticket Trending</vt:lpstr>
      <vt:lpstr>Sheet1</vt:lpstr>
      <vt:lpstr>CEWA</vt:lpstr>
      <vt:lpstr>Changes</vt:lpstr>
      <vt:lpstr>Call queue hygiene</vt:lpstr>
      <vt:lpstr>Monthly Audits</vt:lpstr>
      <vt:lpstr>CRT Audit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Promit Roy Chowdhury -X (prroycho)</dc:creator>
  <cp:lastModifiedBy>Promit Roy Chowdhury -X (prroycho)</cp:lastModifiedBy>
  <dcterms:created xsi:type="dcterms:W3CDTF">2025-03-19T07:46:06Z</dcterms:created>
  <dcterms:modified xsi:type="dcterms:W3CDTF">2025-10-21T02:18:47Z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2025-03-19T08:48:54Z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2eab8706-765c-451c-9b76-856ddd052f38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