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re\Desktop\Test Reports\Regular\Force &amp; Moments\2021\21118-070832-F&amp;M-255 65 R18 CEAT Crossdrive AT (WA1toWA4)\"/>
    </mc:Choice>
  </mc:AlternateContent>
  <xr:revisionPtr revIDLastSave="0" documentId="13_ncr:1_{E34898D3-22FD-4FEB-805B-3713C2125DBF}" xr6:coauthVersionLast="45" xr6:coauthVersionMax="47" xr10:uidLastSave="{00000000-0000-0000-0000-000000000000}"/>
  <workbookProtection workbookAlgorithmName="SHA-512" workbookHashValue="te4BckCJKgyGGQ5E1+4bNDSc9CPMbLjiJDnMwkYW2Ac7ymo2Y1bM4t00+33hcm7gt6aIAM0tFvTfjhco1dtZOQ==" workbookSaltValue="0ZPzq3cGNRP/mjREcnmCmw==" workbookSpinCount="100000" lockStructure="1"/>
  <bookViews>
    <workbookView xWindow="-120" yWindow="-120" windowWidth="29040" windowHeight="17640" tabRatio="821" xr2:uid="{00000000-000D-0000-FFFF-FFFF00000000}"/>
  </bookViews>
  <sheets>
    <sheet name="FAM_6LOADS" sheetId="1" r:id="rId1"/>
    <sheet name="F &amp; AT  Function " sheetId="23" state="hidden" r:id="rId2"/>
    <sheet name="H &amp; G  Function" sheetId="21" state="hidden" r:id="rId3"/>
    <sheet name="FAM Data" sheetId="22" r:id="rId4"/>
  </sheets>
  <externalReferences>
    <externalReference r:id="rId5"/>
    <externalReference r:id="rId6"/>
    <externalReference r:id="rId7"/>
  </externalReferences>
  <definedNames>
    <definedName name="ref_ChanLookupTable">[1]User!$C$30:$C$52</definedName>
    <definedName name="ref_ChannelLists">[1]User!$D$30:$H$52</definedName>
    <definedName name="ref_Dep1NormalDiv">[2]User!$D$21</definedName>
    <definedName name="ref_Dep1ReflectCoefs">[2]Dep1Coefs!$C$26:$L$41</definedName>
    <definedName name="ref_Ind1_NJoints">[2]User!$H$69:$H$74</definedName>
    <definedName name="ref_Ind2_NJoints">[2]User!$E$83:$E$85</definedName>
    <definedName name="ref_TireCharPlotInd1Increment">[3]User!$D$19</definedName>
    <definedName name="tdw_ChanSignalCol">[1]Chn!$E:$E</definedName>
    <definedName name="tdw_ChanSymbolCol">[1]Chn!$D:$D</definedName>
    <definedName name="tdw_ChanUnitsCol">[1]Chn!$F:$F</definedName>
  </definedNames>
  <calcPr calcId="18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J6" i="1"/>
  <c r="K6" i="1"/>
  <c r="A6" i="1"/>
  <c r="I10" i="22"/>
  <c r="I9" i="22"/>
  <c r="I8" i="22"/>
  <c r="I11" i="22"/>
  <c r="C9" i="21"/>
  <c r="C9" i="23"/>
  <c r="S58" i="21"/>
  <c r="S27" i="21"/>
  <c r="R58" i="23"/>
  <c r="R28" i="23"/>
  <c r="C19" i="23"/>
  <c r="C18" i="23"/>
  <c r="C17" i="23"/>
  <c r="C16" i="23"/>
  <c r="C15" i="23"/>
  <c r="C14" i="23"/>
  <c r="C13" i="23"/>
  <c r="O11" i="23"/>
  <c r="C11" i="23"/>
  <c r="O10" i="23"/>
  <c r="C10" i="23"/>
  <c r="O9" i="23"/>
  <c r="O8" i="23"/>
  <c r="C8" i="23"/>
  <c r="O7" i="23"/>
  <c r="C7" i="23"/>
  <c r="A5" i="23" s="1"/>
  <c r="O6" i="23"/>
  <c r="C13" i="21"/>
  <c r="C14" i="21"/>
  <c r="C15" i="21"/>
  <c r="C16" i="21"/>
  <c r="C17" i="21"/>
  <c r="C18" i="21"/>
  <c r="C19" i="21"/>
  <c r="C10" i="21"/>
  <c r="C11" i="21"/>
  <c r="O6" i="21"/>
  <c r="O7" i="21"/>
  <c r="O8" i="21"/>
  <c r="O9" i="21"/>
  <c r="O10" i="21"/>
  <c r="O11" i="21"/>
  <c r="C8" i="21"/>
  <c r="C7" i="21"/>
  <c r="A5" i="21" s="1"/>
  <c r="J5" i="22"/>
  <c r="C23" i="1" s="1"/>
  <c r="C44" i="1" s="1" a="1"/>
  <c r="K5" i="22"/>
  <c r="D23" i="1" s="1"/>
  <c r="K82" i="22"/>
  <c r="N35" i="1" s="1"/>
  <c r="J82" i="22"/>
  <c r="M35" i="1"/>
  <c r="K81" i="22"/>
  <c r="N34" i="1" s="1"/>
  <c r="J81" i="22"/>
  <c r="M34" i="1" s="1"/>
  <c r="K80" i="22"/>
  <c r="N33" i="1" s="1"/>
  <c r="J80" i="22"/>
  <c r="M33" i="1" s="1"/>
  <c r="K79" i="22"/>
  <c r="N32" i="1" s="1"/>
  <c r="J79" i="22"/>
  <c r="M32" i="1" s="1"/>
  <c r="K78" i="22"/>
  <c r="N31" i="1" s="1"/>
  <c r="J78" i="22"/>
  <c r="M31" i="1" s="1"/>
  <c r="K77" i="22"/>
  <c r="N30" i="1" s="1"/>
  <c r="J77" i="22"/>
  <c r="M30" i="1" s="1"/>
  <c r="K76" i="22"/>
  <c r="N29" i="1" s="1"/>
  <c r="J76" i="22"/>
  <c r="M29" i="1" s="1"/>
  <c r="K75" i="22"/>
  <c r="N28" i="1" s="1"/>
  <c r="J75" i="22"/>
  <c r="M28" i="1" s="1"/>
  <c r="M41" i="1" s="1"/>
  <c r="K74" i="22"/>
  <c r="N27" i="1" s="1"/>
  <c r="N42" i="1" s="1"/>
  <c r="J74" i="22"/>
  <c r="O21" i="22" s="1"/>
  <c r="K73" i="22"/>
  <c r="N26" i="1" s="1"/>
  <c r="N43" i="1" s="1"/>
  <c r="J73" i="22"/>
  <c r="M26" i="1" s="1"/>
  <c r="M43" i="1" s="1"/>
  <c r="K72" i="22"/>
  <c r="N25" i="1" s="1"/>
  <c r="J72" i="22"/>
  <c r="M25" i="1" s="1"/>
  <c r="K71" i="22"/>
  <c r="N24" i="1" s="1"/>
  <c r="J71" i="22"/>
  <c r="M24" i="1" s="1"/>
  <c r="K70" i="22"/>
  <c r="N23" i="1" s="1"/>
  <c r="N44" i="1" s="1" a="1"/>
  <c r="J70" i="22"/>
  <c r="M23" i="1" s="1"/>
  <c r="K69" i="22"/>
  <c r="L35" i="1" s="1"/>
  <c r="J69" i="22"/>
  <c r="K35" i="1" s="1"/>
  <c r="K68" i="22"/>
  <c r="L34" i="1" s="1"/>
  <c r="J68" i="22"/>
  <c r="K34" i="1" s="1"/>
  <c r="K67" i="22"/>
  <c r="L33" i="1" s="1"/>
  <c r="J67" i="22"/>
  <c r="K33" i="1" s="1"/>
  <c r="K66" i="22"/>
  <c r="L32" i="1" s="1"/>
  <c r="J66" i="22"/>
  <c r="K32" i="1" s="1"/>
  <c r="K65" i="22"/>
  <c r="L31" i="1" s="1"/>
  <c r="J65" i="22"/>
  <c r="K31" i="1" s="1"/>
  <c r="K64" i="22"/>
  <c r="L30" i="1" s="1"/>
  <c r="J64" i="22"/>
  <c r="K30" i="1" s="1"/>
  <c r="K63" i="22"/>
  <c r="L29" i="1" s="1"/>
  <c r="J63" i="22"/>
  <c r="K29" i="1" s="1"/>
  <c r="K62" i="22"/>
  <c r="L28" i="1" s="1"/>
  <c r="J62" i="22"/>
  <c r="O19" i="22" s="1"/>
  <c r="K61" i="22"/>
  <c r="L27" i="1" s="1"/>
  <c r="L42" i="1" s="1"/>
  <c r="J61" i="22"/>
  <c r="K27" i="1" s="1"/>
  <c r="K42" i="1" s="1"/>
  <c r="K60" i="22"/>
  <c r="L26" i="1" s="1"/>
  <c r="L43" i="1" s="1"/>
  <c r="J60" i="22"/>
  <c r="K26" i="1" s="1"/>
  <c r="K43" i="1" s="1"/>
  <c r="K59" i="22"/>
  <c r="L25" i="1" s="1"/>
  <c r="J59" i="22"/>
  <c r="K25" i="1" s="1"/>
  <c r="K58" i="22"/>
  <c r="L24" i="1" s="1"/>
  <c r="J58" i="22"/>
  <c r="K24" i="1" s="1"/>
  <c r="K57" i="22"/>
  <c r="L23" i="1" s="1"/>
  <c r="L44" i="1" s="1" a="1"/>
  <c r="J57" i="22"/>
  <c r="K23" i="1" s="1"/>
  <c r="K56" i="22"/>
  <c r="J35" i="1" s="1"/>
  <c r="J56" i="22"/>
  <c r="I35" i="1" s="1"/>
  <c r="K55" i="22"/>
  <c r="J34" i="1" s="1"/>
  <c r="J55" i="22"/>
  <c r="I34" i="1" s="1"/>
  <c r="K54" i="22"/>
  <c r="J33" i="1" s="1"/>
  <c r="J54" i="22"/>
  <c r="I33" i="1" s="1"/>
  <c r="K53" i="22"/>
  <c r="J32" i="1" s="1"/>
  <c r="J53" i="22"/>
  <c r="I32" i="1" s="1"/>
  <c r="K52" i="22"/>
  <c r="J31" i="1" s="1"/>
  <c r="J52" i="22"/>
  <c r="I31" i="1" s="1"/>
  <c r="K51" i="22"/>
  <c r="J30" i="1" s="1"/>
  <c r="J51" i="22"/>
  <c r="I30" i="1" s="1"/>
  <c r="K50" i="22"/>
  <c r="J29" i="1" s="1"/>
  <c r="J50" i="22"/>
  <c r="I29" i="1" s="1"/>
  <c r="K49" i="22"/>
  <c r="J28" i="1" s="1"/>
  <c r="J49" i="22"/>
  <c r="O16" i="22" s="1"/>
  <c r="K48" i="22"/>
  <c r="J27" i="1" s="1"/>
  <c r="J48" i="22"/>
  <c r="I27" i="1" s="1"/>
  <c r="I42" i="1" s="1"/>
  <c r="K47" i="22"/>
  <c r="P14" i="22" s="1"/>
  <c r="J47" i="22"/>
  <c r="I26" i="1" s="1"/>
  <c r="I43" i="1" s="1"/>
  <c r="K46" i="22"/>
  <c r="J25" i="1" s="1"/>
  <c r="J46" i="22"/>
  <c r="I25" i="1" s="1"/>
  <c r="K45" i="22"/>
  <c r="J24" i="1" s="1"/>
  <c r="J45" i="22"/>
  <c r="I24" i="1" s="1"/>
  <c r="K44" i="22"/>
  <c r="J23" i="1"/>
  <c r="J44" i="1" s="1" a="1"/>
  <c r="J44" i="22"/>
  <c r="I23" i="1" s="1"/>
  <c r="K43" i="22"/>
  <c r="H35" i="1" s="1"/>
  <c r="J43" i="22"/>
  <c r="G35" i="1" s="1"/>
  <c r="K42" i="22"/>
  <c r="H34" i="1" s="1"/>
  <c r="J42" i="22"/>
  <c r="G34" i="1" s="1"/>
  <c r="K41" i="22"/>
  <c r="H33" i="1" s="1"/>
  <c r="J41" i="22"/>
  <c r="G33" i="1" s="1"/>
  <c r="K40" i="22"/>
  <c r="H32" i="1" s="1"/>
  <c r="J40" i="22"/>
  <c r="G32" i="1" s="1"/>
  <c r="K39" i="22"/>
  <c r="H31" i="1" s="1"/>
  <c r="J39" i="22"/>
  <c r="G31" i="1" s="1"/>
  <c r="K38" i="22"/>
  <c r="H30" i="1" s="1"/>
  <c r="J38" i="22"/>
  <c r="G30" i="1" s="1"/>
  <c r="K37" i="22"/>
  <c r="H29" i="1"/>
  <c r="J37" i="22"/>
  <c r="G29" i="1" s="1"/>
  <c r="K36" i="22"/>
  <c r="H28" i="1" s="1"/>
  <c r="J36" i="22"/>
  <c r="O13" i="22" s="1"/>
  <c r="K35" i="22"/>
  <c r="H27" i="1" s="1"/>
  <c r="H42" i="1" s="1"/>
  <c r="J35" i="22"/>
  <c r="G27" i="1" s="1"/>
  <c r="G42" i="1" s="1"/>
  <c r="K34" i="22"/>
  <c r="P11" i="22" s="1"/>
  <c r="J34" i="22"/>
  <c r="O11" i="22" s="1"/>
  <c r="K33" i="22"/>
  <c r="H25" i="1" s="1"/>
  <c r="J33" i="22"/>
  <c r="G25" i="1" s="1"/>
  <c r="K32" i="22"/>
  <c r="H24" i="1" s="1"/>
  <c r="H44" i="1" s="1" a="1"/>
  <c r="J32" i="22"/>
  <c r="G24" i="1" s="1"/>
  <c r="K31" i="22"/>
  <c r="H23" i="1" s="1"/>
  <c r="J31" i="22"/>
  <c r="G23" i="1" s="1"/>
  <c r="K30" i="22"/>
  <c r="F35" i="1" s="1"/>
  <c r="J30" i="22"/>
  <c r="E35" i="1" s="1"/>
  <c r="K29" i="22"/>
  <c r="F34" i="1" s="1"/>
  <c r="J29" i="22"/>
  <c r="E34" i="1" s="1"/>
  <c r="K28" i="22"/>
  <c r="F33" i="1" s="1"/>
  <c r="J28" i="22"/>
  <c r="E33" i="1" s="1"/>
  <c r="K27" i="22"/>
  <c r="F32" i="1" s="1"/>
  <c r="J27" i="22"/>
  <c r="E32" i="1" s="1"/>
  <c r="K26" i="22"/>
  <c r="F31" i="1" s="1"/>
  <c r="J26" i="22"/>
  <c r="E31" i="1" s="1"/>
  <c r="K25" i="22"/>
  <c r="F30" i="1" s="1"/>
  <c r="J25" i="22"/>
  <c r="E30" i="1" s="1"/>
  <c r="K24" i="22"/>
  <c r="F29" i="1" s="1"/>
  <c r="J24" i="22"/>
  <c r="E29" i="1" s="1"/>
  <c r="K23" i="22"/>
  <c r="F28" i="1" s="1"/>
  <c r="J23" i="22"/>
  <c r="E28" i="1" s="1"/>
  <c r="M22" i="22"/>
  <c r="K22" i="22"/>
  <c r="P9" i="22" s="1"/>
  <c r="J22" i="22"/>
  <c r="O9" i="22" s="1"/>
  <c r="M21" i="22"/>
  <c r="K21" i="22"/>
  <c r="F26" i="1" s="1"/>
  <c r="F43" i="1" s="1"/>
  <c r="J21" i="22"/>
  <c r="O8" i="22" s="1"/>
  <c r="M20" i="22"/>
  <c r="K20" i="22"/>
  <c r="F25" i="1" s="1"/>
  <c r="J20" i="22"/>
  <c r="E25" i="1" s="1"/>
  <c r="M19" i="22"/>
  <c r="K19" i="22"/>
  <c r="F24" i="1" s="1"/>
  <c r="J19" i="22"/>
  <c r="E24" i="1" s="1"/>
  <c r="E44" i="1" s="1" a="1"/>
  <c r="M18" i="22"/>
  <c r="K18" i="22"/>
  <c r="F23" i="1" s="1"/>
  <c r="F44" i="1" s="1" a="1"/>
  <c r="J18" i="22"/>
  <c r="E23" i="1" s="1"/>
  <c r="M17" i="22"/>
  <c r="K17" i="22"/>
  <c r="D35" i="1" s="1"/>
  <c r="J17" i="22"/>
  <c r="C35" i="1" s="1"/>
  <c r="M16" i="22"/>
  <c r="K16" i="22"/>
  <c r="D34" i="1" s="1"/>
  <c r="J16" i="22"/>
  <c r="C34" i="1" s="1"/>
  <c r="M15" i="22"/>
  <c r="K15" i="22"/>
  <c r="D33" i="1" s="1"/>
  <c r="J15" i="22"/>
  <c r="C33" i="1" s="1"/>
  <c r="M14" i="22"/>
  <c r="K14" i="22"/>
  <c r="D32" i="1" s="1"/>
  <c r="J14" i="22"/>
  <c r="C32" i="1"/>
  <c r="M13" i="22"/>
  <c r="K13" i="22"/>
  <c r="D31" i="1" s="1"/>
  <c r="J13" i="22"/>
  <c r="C31" i="1"/>
  <c r="M12" i="22"/>
  <c r="K12" i="22"/>
  <c r="D30" i="1" s="1"/>
  <c r="J12" i="22"/>
  <c r="C30" i="1" s="1"/>
  <c r="M11" i="22"/>
  <c r="K11" i="22"/>
  <c r="D29" i="1" s="1"/>
  <c r="J11" i="22"/>
  <c r="C29" i="1" s="1"/>
  <c r="M10" i="22"/>
  <c r="K10" i="22"/>
  <c r="P7" i="22" s="1"/>
  <c r="J10" i="22"/>
  <c r="C28" i="1" s="1"/>
  <c r="C41" i="1" s="1"/>
  <c r="M9" i="22"/>
  <c r="K9" i="22"/>
  <c r="D27" i="1" s="1"/>
  <c r="D42" i="1" s="1"/>
  <c r="J9" i="22"/>
  <c r="O6" i="22" s="1"/>
  <c r="M8" i="22"/>
  <c r="K8" i="22"/>
  <c r="D26" i="1" s="1"/>
  <c r="D43" i="1" s="1"/>
  <c r="J8" i="22"/>
  <c r="C26" i="1" s="1"/>
  <c r="C43" i="1" s="1"/>
  <c r="K7" i="22"/>
  <c r="D25" i="1" s="1"/>
  <c r="J7" i="22"/>
  <c r="C25" i="1" s="1"/>
  <c r="K6" i="22"/>
  <c r="D24" i="1" s="1"/>
  <c r="J6" i="22"/>
  <c r="C24" i="1" s="1"/>
  <c r="D28" i="1"/>
  <c r="D41" i="1" s="1"/>
  <c r="P17" i="22"/>
  <c r="P19" i="22"/>
  <c r="O12" i="22"/>
  <c r="I41" i="22"/>
  <c r="I39" i="22"/>
  <c r="I37" i="22"/>
  <c r="I30" i="22"/>
  <c r="I72" i="22"/>
  <c r="I28" i="22"/>
  <c r="I26" i="22"/>
  <c r="I77" i="22"/>
  <c r="I69" i="22"/>
  <c r="I58" i="22"/>
  <c r="I67" i="22"/>
  <c r="I65" i="22"/>
  <c r="I63" i="22"/>
  <c r="N5" i="22"/>
  <c r="N7" i="22"/>
  <c r="N6" i="22"/>
  <c r="I54" i="22"/>
  <c r="I52" i="22"/>
  <c r="I50" i="22"/>
  <c r="I40" i="22"/>
  <c r="I33" i="22"/>
  <c r="I32" i="22"/>
  <c r="I42" i="22"/>
  <c r="I43" i="22"/>
  <c r="I31" i="22"/>
  <c r="I51" i="22"/>
  <c r="I21" i="1"/>
  <c r="K21" i="1"/>
  <c r="I13" i="22"/>
  <c r="I55" i="22"/>
  <c r="I53" i="22"/>
  <c r="I45" i="22"/>
  <c r="I61" i="22"/>
  <c r="N18" i="22" s="1"/>
  <c r="I49" i="22"/>
  <c r="N16" i="22" s="1"/>
  <c r="G21" i="1"/>
  <c r="I70" i="22"/>
  <c r="I81" i="22"/>
  <c r="I20" i="22"/>
  <c r="I79" i="22"/>
  <c r="I25" i="22"/>
  <c r="I76" i="22"/>
  <c r="M21" i="1"/>
  <c r="I17" i="22"/>
  <c r="I6" i="22"/>
  <c r="I44" i="22"/>
  <c r="I48" i="22"/>
  <c r="N15" i="22" s="1"/>
  <c r="I12" i="22"/>
  <c r="I82" i="22"/>
  <c r="I19" i="22"/>
  <c r="I80" i="22"/>
  <c r="I78" i="22"/>
  <c r="I29" i="22"/>
  <c r="I5" i="22"/>
  <c r="I16" i="22"/>
  <c r="I7" i="22"/>
  <c r="I14" i="22"/>
  <c r="I56" i="22"/>
  <c r="I27" i="22"/>
  <c r="I71" i="22"/>
  <c r="I18" i="22"/>
  <c r="I75" i="22"/>
  <c r="N22" i="22" s="1"/>
  <c r="I60" i="22"/>
  <c r="N17" i="22" s="1"/>
  <c r="I47" i="22"/>
  <c r="N14" i="22" s="1"/>
  <c r="I35" i="22"/>
  <c r="N12" i="22" s="1"/>
  <c r="I38" i="22"/>
  <c r="I21" i="22"/>
  <c r="N8" i="22" s="1"/>
  <c r="C21" i="1"/>
  <c r="I15" i="22"/>
  <c r="I46" i="22"/>
  <c r="I73" i="22"/>
  <c r="N20" i="22"/>
  <c r="I23" i="22"/>
  <c r="N10" i="22" s="1"/>
  <c r="I64" i="22"/>
  <c r="I62" i="22"/>
  <c r="N19" i="22" s="1"/>
  <c r="I24" i="22"/>
  <c r="E21" i="1"/>
  <c r="I66" i="22"/>
  <c r="I34" i="22"/>
  <c r="N11" i="22" s="1"/>
  <c r="I22" i="22"/>
  <c r="N9" i="22" s="1"/>
  <c r="I57" i="22"/>
  <c r="I59" i="22"/>
  <c r="I68" i="22"/>
  <c r="I36" i="22"/>
  <c r="N13" i="22" s="1"/>
  <c r="I74" i="22"/>
  <c r="N21" i="22" s="1"/>
  <c r="M44" i="1" a="1"/>
  <c r="P12" i="22"/>
  <c r="D44" i="1" a="1"/>
  <c r="O15" i="22" l="1"/>
  <c r="O22" i="22"/>
  <c r="E26" i="1"/>
  <c r="E43" i="1" s="1"/>
  <c r="K28" i="1"/>
  <c r="K41" i="1" s="1"/>
  <c r="G26" i="1"/>
  <c r="G43" i="1" s="1"/>
  <c r="P6" i="22"/>
  <c r="E27" i="1"/>
  <c r="E42" i="1" s="1"/>
  <c r="M27" i="1"/>
  <c r="M42" i="1" s="1"/>
  <c r="O7" i="22"/>
  <c r="O20" i="22"/>
  <c r="P15" i="22"/>
  <c r="O17" i="22"/>
  <c r="O18" i="22"/>
  <c r="P13" i="22"/>
  <c r="O5" i="22"/>
  <c r="F27" i="1"/>
  <c r="F42" i="1" s="1"/>
  <c r="N41" i="1"/>
  <c r="M38" i="1"/>
  <c r="M39" i="1" s="1"/>
  <c r="P21" i="22"/>
  <c r="P10" i="22"/>
  <c r="P8" i="22"/>
  <c r="P22" i="22"/>
  <c r="C27" i="1"/>
  <c r="C42" i="1" s="1"/>
  <c r="O14" i="22"/>
  <c r="P20" i="22"/>
  <c r="P16" i="22"/>
  <c r="J26" i="1"/>
  <c r="J43" i="1" s="1"/>
  <c r="H26" i="1"/>
  <c r="H43" i="1" s="1"/>
  <c r="K44" i="1"/>
  <c r="F44" i="1"/>
  <c r="K44" i="1" a="1"/>
  <c r="K36" i="1"/>
  <c r="K37" i="1" s="1"/>
  <c r="G38" i="1"/>
  <c r="G39" i="1" s="1"/>
  <c r="K38" i="1"/>
  <c r="L41" i="1"/>
  <c r="E36" i="1"/>
  <c r="E37" i="1" s="1"/>
  <c r="E41" i="1"/>
  <c r="E38" i="1"/>
  <c r="F41" i="1"/>
  <c r="D44" i="1"/>
  <c r="C36" i="1"/>
  <c r="C37" i="1" s="1"/>
  <c r="I38" i="1"/>
  <c r="J41" i="1"/>
  <c r="L44" i="1"/>
  <c r="M44" i="1"/>
  <c r="M36" i="1"/>
  <c r="M37" i="1" s="1"/>
  <c r="J42" i="1"/>
  <c r="N44" i="1"/>
  <c r="E44" i="1"/>
  <c r="H41" i="1"/>
  <c r="P18" i="22"/>
  <c r="P5" i="22"/>
  <c r="G28" i="1"/>
  <c r="G41" i="1" s="1"/>
  <c r="O10" i="22"/>
  <c r="I28" i="1"/>
  <c r="C38" i="1"/>
  <c r="C44" i="1" l="1"/>
  <c r="J44" i="1"/>
  <c r="H44" i="1"/>
  <c r="M40" i="1"/>
  <c r="G44" i="1" a="1"/>
  <c r="I41" i="1"/>
  <c r="I44" i="1" a="1"/>
  <c r="I44" i="1" s="1"/>
  <c r="I36" i="1"/>
  <c r="I37" i="1" s="1"/>
  <c r="G36" i="1"/>
  <c r="E40" i="1"/>
  <c r="E39" i="1"/>
  <c r="I39" i="1"/>
  <c r="G44" i="1"/>
  <c r="C39" i="1"/>
  <c r="C40" i="1"/>
  <c r="K39" i="1"/>
  <c r="K40" i="1"/>
  <c r="I40" i="1" l="1"/>
  <c r="G37" i="1"/>
  <c r="G40" i="1"/>
</calcChain>
</file>

<file path=xl/sharedStrings.xml><?xml version="1.0" encoding="utf-8"?>
<sst xmlns="http://schemas.openxmlformats.org/spreadsheetml/2006/main" count="1113" uniqueCount="1040">
  <si>
    <t>Tyre Size</t>
  </si>
  <si>
    <t>From</t>
  </si>
  <si>
    <t xml:space="preserve">To </t>
  </si>
  <si>
    <t>Report No</t>
  </si>
  <si>
    <t>Sl No</t>
  </si>
  <si>
    <t>Feature</t>
  </si>
  <si>
    <t>Test Standard</t>
  </si>
  <si>
    <t>Project</t>
  </si>
  <si>
    <t>Report Date</t>
  </si>
  <si>
    <t>Rim Size</t>
  </si>
  <si>
    <t>Remarks</t>
  </si>
  <si>
    <t>Prepared by</t>
  </si>
  <si>
    <t>Force &amp; Moment Test Report</t>
  </si>
  <si>
    <t>Product</t>
  </si>
  <si>
    <t>Test Date</t>
  </si>
  <si>
    <t>Tyre Max Load</t>
  </si>
  <si>
    <t>PR-IT-F&amp;M-01</t>
  </si>
  <si>
    <t>Flat Trac CT-IT</t>
  </si>
  <si>
    <t>Weight (kg)</t>
  </si>
  <si>
    <t>Approved By</t>
  </si>
  <si>
    <t>Checked By</t>
  </si>
  <si>
    <t>Test Machine</t>
  </si>
  <si>
    <t>Amb. Temp(°C)</t>
  </si>
  <si>
    <t>Test Pressure</t>
  </si>
  <si>
    <t>Cornering Stiffness/Aligning Stiffness Test Report</t>
  </si>
  <si>
    <t>Test Speed(kph)</t>
  </si>
  <si>
    <t>Fy (N)</t>
  </si>
  <si>
    <t>Spindle Drive</t>
  </si>
  <si>
    <t>Raw data from FAM</t>
  </si>
  <si>
    <t>Data arrangement</t>
  </si>
  <si>
    <t>Cornering force and SAT</t>
  </si>
  <si>
    <t>SA</t>
  </si>
  <si>
    <t>FY</t>
  </si>
  <si>
    <t>FZ</t>
  </si>
  <si>
    <t>MZ</t>
  </si>
  <si>
    <t>FZ (%)</t>
  </si>
  <si>
    <t>deg</t>
  </si>
  <si>
    <t>N</t>
  </si>
  <si>
    <t>Reference Load</t>
  </si>
  <si>
    <t>F Function</t>
  </si>
  <si>
    <t>AT Function</t>
  </si>
  <si>
    <t>H Function</t>
  </si>
  <si>
    <t>G Function</t>
  </si>
  <si>
    <t>F Function Vs Slip Angle</t>
  </si>
  <si>
    <t>AT Function Vs Slip Angle</t>
  </si>
  <si>
    <t>H Function Vs Slip Angle</t>
  </si>
  <si>
    <t>G Function Vs Slip Angle</t>
  </si>
  <si>
    <t>FZ (N)</t>
  </si>
  <si>
    <t>Test Load(N)</t>
  </si>
  <si>
    <t>Cornering Coefficient</t>
  </si>
  <si>
    <t>Aligning Coefficient</t>
  </si>
  <si>
    <t>F Function @ 1deg SA</t>
  </si>
  <si>
    <t>AT Function @ 1deg SA</t>
  </si>
  <si>
    <t>H Function @ 1deg SA</t>
  </si>
  <si>
    <t>G Function @ 1deg SA</t>
  </si>
  <si>
    <t xml:space="preserve">Test Pressure (kPa) </t>
  </si>
  <si>
    <t>Flat Trac - Indoor Testing</t>
  </si>
  <si>
    <t>Cornering Stiffness (N/º)</t>
  </si>
  <si>
    <t>Aligning  Stiffness (Nm/º)</t>
  </si>
  <si>
    <t>Brand &amp; Pattern</t>
  </si>
  <si>
    <t>CEAT</t>
  </si>
  <si>
    <t>Sl No &amp; Barcode</t>
  </si>
  <si>
    <t>Variant Name</t>
  </si>
  <si>
    <t>FG CODE</t>
  </si>
  <si>
    <t>Tyre ID No</t>
  </si>
  <si>
    <t>Rated Load (N)</t>
  </si>
  <si>
    <t>PLM Request No</t>
  </si>
  <si>
    <t>Rated IP (Kpa)</t>
  </si>
  <si>
    <t>Project Code</t>
  </si>
  <si>
    <t>R18</t>
  </si>
  <si>
    <t>H</t>
  </si>
  <si>
    <t>CZARAT</t>
  </si>
  <si>
    <t>7.5JX18</t>
  </si>
  <si>
    <t>Pneumatic Trail (mm)</t>
  </si>
  <si>
    <t>Type(TT\TL)</t>
  </si>
  <si>
    <t>TL</t>
  </si>
  <si>
    <t>111XL</t>
  </si>
  <si>
    <t>Section width</t>
  </si>
  <si>
    <t>Aspect Ratio</t>
  </si>
  <si>
    <t>Rim Dia</t>
  </si>
  <si>
    <t>Load index</t>
  </si>
  <si>
    <t>Speed index</t>
  </si>
  <si>
    <t>TT/TL</t>
  </si>
  <si>
    <t>Brand Name</t>
  </si>
  <si>
    <t>Pattern Name</t>
  </si>
  <si>
    <t>4.80</t>
  </si>
  <si>
    <t>R8</t>
  </si>
  <si>
    <t>T</t>
  </si>
  <si>
    <t>TT</t>
  </si>
  <si>
    <t>4SEASONDRIVE</t>
  </si>
  <si>
    <t>3.5BX12</t>
  </si>
  <si>
    <t>5.20</t>
  </si>
  <si>
    <t>R10</t>
  </si>
  <si>
    <t>S</t>
  </si>
  <si>
    <t>APOLLO</t>
  </si>
  <si>
    <t>ANMOLALLTRACK</t>
  </si>
  <si>
    <t>4.5JX13</t>
  </si>
  <si>
    <t>5.50</t>
  </si>
  <si>
    <t>R11</t>
  </si>
  <si>
    <t>U</t>
  </si>
  <si>
    <t>BRIDGESTONE</t>
  </si>
  <si>
    <t>CZAR</t>
  </si>
  <si>
    <t>4.5JX14</t>
  </si>
  <si>
    <t>5.60</t>
  </si>
  <si>
    <t>R12</t>
  </si>
  <si>
    <t>K</t>
  </si>
  <si>
    <t>CONTINENTAL</t>
  </si>
  <si>
    <t>4.0BX12</t>
  </si>
  <si>
    <t>5.65</t>
  </si>
  <si>
    <t>R13</t>
  </si>
  <si>
    <t>W</t>
  </si>
  <si>
    <t>DUNLOP</t>
  </si>
  <si>
    <t>CZARHP</t>
  </si>
  <si>
    <t>4.0JX13</t>
  </si>
  <si>
    <t>5.90</t>
  </si>
  <si>
    <t>R14</t>
  </si>
  <si>
    <t>Y</t>
  </si>
  <si>
    <t>JK</t>
  </si>
  <si>
    <t>CZARHT</t>
  </si>
  <si>
    <t>4.0JX14</t>
  </si>
  <si>
    <t>6.00</t>
  </si>
  <si>
    <t>R15</t>
  </si>
  <si>
    <t>MICHELIN</t>
  </si>
  <si>
    <t>CZARHT1</t>
  </si>
  <si>
    <t>4.0JX17</t>
  </si>
  <si>
    <t>6.40</t>
  </si>
  <si>
    <t>R16</t>
  </si>
  <si>
    <t>V</t>
  </si>
  <si>
    <t>MRF</t>
  </si>
  <si>
    <t>CZARHT1LT</t>
  </si>
  <si>
    <t>5.5JX14</t>
  </si>
  <si>
    <t>6.70</t>
  </si>
  <si>
    <t>R17</t>
  </si>
  <si>
    <t>L</t>
  </si>
  <si>
    <t>PIRELLI</t>
  </si>
  <si>
    <t>CZARSPORT</t>
  </si>
  <si>
    <t>5.5JX15</t>
  </si>
  <si>
    <t>7.10</t>
  </si>
  <si>
    <t>M</t>
  </si>
  <si>
    <t>FIRESTONE</t>
  </si>
  <si>
    <t>ECODRIVE</t>
  </si>
  <si>
    <t>5.0JX14</t>
  </si>
  <si>
    <t>7.30</t>
  </si>
  <si>
    <t>R19</t>
  </si>
  <si>
    <t>KUMHO</t>
  </si>
  <si>
    <t xml:space="preserve">ECODRIVE </t>
  </si>
  <si>
    <t>5.0JX15</t>
  </si>
  <si>
    <t>7.35</t>
  </si>
  <si>
    <t>R20</t>
  </si>
  <si>
    <t>P</t>
  </si>
  <si>
    <t>GENERALTYRE</t>
  </si>
  <si>
    <t xml:space="preserve">ENDURA  </t>
  </si>
  <si>
    <t>6.5JX15</t>
  </si>
  <si>
    <t>7.50</t>
  </si>
  <si>
    <t>R21</t>
  </si>
  <si>
    <t>Q</t>
  </si>
  <si>
    <t>HANKOOK</t>
  </si>
  <si>
    <t>ENDURADRIVE</t>
  </si>
  <si>
    <t>6.5JX16</t>
  </si>
  <si>
    <t>7.60</t>
  </si>
  <si>
    <t>R22</t>
  </si>
  <si>
    <t>R</t>
  </si>
  <si>
    <t>NOKIAN</t>
  </si>
  <si>
    <t>EV</t>
  </si>
  <si>
    <t>6.5JX17</t>
  </si>
  <si>
    <t>8.00</t>
  </si>
  <si>
    <t>R23</t>
  </si>
  <si>
    <t>NEXEN</t>
  </si>
  <si>
    <t>F1STEELBT</t>
  </si>
  <si>
    <t>6.0JX15</t>
  </si>
  <si>
    <t>8.20</t>
  </si>
  <si>
    <t>R24</t>
  </si>
  <si>
    <t>F1STEELBTLT</t>
  </si>
  <si>
    <t>6.0JX16</t>
  </si>
  <si>
    <t>R25</t>
  </si>
  <si>
    <t>YOKOHAMA</t>
  </si>
  <si>
    <t>F1STEELRB</t>
  </si>
  <si>
    <t>7.5JX16</t>
  </si>
  <si>
    <t>R26</t>
  </si>
  <si>
    <t>MAXXIS</t>
  </si>
  <si>
    <t>FUELSMARRT</t>
  </si>
  <si>
    <t>7.5JX17</t>
  </si>
  <si>
    <t>R27</t>
  </si>
  <si>
    <t>GOODYEAR</t>
  </si>
  <si>
    <t xml:space="preserve">FUELSMARRT  </t>
  </si>
  <si>
    <t>R28</t>
  </si>
  <si>
    <t>FALKEN</t>
  </si>
  <si>
    <t>GR84</t>
  </si>
  <si>
    <t>7.0JX16</t>
  </si>
  <si>
    <t>ZR8</t>
  </si>
  <si>
    <t>GRIPPLN</t>
  </si>
  <si>
    <t>7.0JX17</t>
  </si>
  <si>
    <t>ZR10</t>
  </si>
  <si>
    <t>HT85</t>
  </si>
  <si>
    <t>8.0JX17</t>
  </si>
  <si>
    <t>ZR11</t>
  </si>
  <si>
    <t>MAGNUM</t>
  </si>
  <si>
    <t>4.0JX12</t>
  </si>
  <si>
    <t>ZR12</t>
  </si>
  <si>
    <t>MILAZE</t>
  </si>
  <si>
    <t>4.5JX12</t>
  </si>
  <si>
    <t>ZR13</t>
  </si>
  <si>
    <t xml:space="preserve">MILAZE  </t>
  </si>
  <si>
    <t>5.0JX13</t>
  </si>
  <si>
    <t>ZR14</t>
  </si>
  <si>
    <t>MILAZE1</t>
  </si>
  <si>
    <t>5.5FX15</t>
  </si>
  <si>
    <t>ZR15</t>
  </si>
  <si>
    <t>MILAZEF1</t>
  </si>
  <si>
    <t>7.0JX15</t>
  </si>
  <si>
    <t>ZR16</t>
  </si>
  <si>
    <t>MILAZEFI</t>
  </si>
  <si>
    <t>9.0X15</t>
  </si>
  <si>
    <t>ZR17</t>
  </si>
  <si>
    <t>MILAZELT</t>
  </si>
  <si>
    <t>4.5X16</t>
  </si>
  <si>
    <t>ZR18</t>
  </si>
  <si>
    <t>MILAZEX3</t>
  </si>
  <si>
    <t>5.5FX16</t>
  </si>
  <si>
    <t>ZR19</t>
  </si>
  <si>
    <t xml:space="preserve">MILAZEX3 </t>
  </si>
  <si>
    <t>5.5X16</t>
  </si>
  <si>
    <t>ZR20</t>
  </si>
  <si>
    <t>RHINO</t>
  </si>
  <si>
    <t>6.5X16</t>
  </si>
  <si>
    <t>ZR21</t>
  </si>
  <si>
    <t xml:space="preserve">RHINO </t>
  </si>
  <si>
    <t>8.0JX16</t>
  </si>
  <si>
    <t>ZR22</t>
  </si>
  <si>
    <t>SEASONDRIVE</t>
  </si>
  <si>
    <t>6.5X17</t>
  </si>
  <si>
    <t>ZR23</t>
  </si>
  <si>
    <t>SECURADRIVE</t>
  </si>
  <si>
    <t>7.5X17</t>
  </si>
  <si>
    <t>ZR24</t>
  </si>
  <si>
    <t>SPIDER</t>
  </si>
  <si>
    <t>8.0JX18</t>
  </si>
  <si>
    <t>ZR25</t>
  </si>
  <si>
    <t>SPORTDRIVE</t>
  </si>
  <si>
    <t>8.5JX19</t>
  </si>
  <si>
    <t>ZR26</t>
  </si>
  <si>
    <t>STEELPLUSLT</t>
  </si>
  <si>
    <t>3.5X12</t>
  </si>
  <si>
    <t>ZR27</t>
  </si>
  <si>
    <t>STEPNEE</t>
  </si>
  <si>
    <t>4.5X12</t>
  </si>
  <si>
    <t>ZR28</t>
  </si>
  <si>
    <t>THETA</t>
  </si>
  <si>
    <t>6.0JX14</t>
  </si>
  <si>
    <t>B8</t>
  </si>
  <si>
    <t>THETAHL1</t>
  </si>
  <si>
    <t>8.0JX15</t>
  </si>
  <si>
    <t>B10</t>
  </si>
  <si>
    <t>THETAWP1</t>
  </si>
  <si>
    <t>5.0JX16</t>
  </si>
  <si>
    <t>B11</t>
  </si>
  <si>
    <t>TURBORIBXM</t>
  </si>
  <si>
    <t>5.5JX16</t>
  </si>
  <si>
    <t>B12</t>
  </si>
  <si>
    <t>WINTERSUV</t>
  </si>
  <si>
    <t>7.0X16</t>
  </si>
  <si>
    <t>B13</t>
  </si>
  <si>
    <t>WINTERUHP</t>
  </si>
  <si>
    <t>6.0X17</t>
  </si>
  <si>
    <t>B14</t>
  </si>
  <si>
    <t>WINTERDRIVE</t>
  </si>
  <si>
    <t>6.0X17.5</t>
  </si>
  <si>
    <t>B15</t>
  </si>
  <si>
    <t>ALNAC4G</t>
  </si>
  <si>
    <t>7.0JX18</t>
  </si>
  <si>
    <t>B16</t>
  </si>
  <si>
    <t>ALNAC4GS</t>
  </si>
  <si>
    <t>8.5JX18</t>
  </si>
  <si>
    <t>B17</t>
  </si>
  <si>
    <t>ALNAC</t>
  </si>
  <si>
    <t>8.0JX19</t>
  </si>
  <si>
    <t>B18</t>
  </si>
  <si>
    <t>AMAZER3GMAXX</t>
  </si>
  <si>
    <t>9.0X20</t>
  </si>
  <si>
    <t>B19</t>
  </si>
  <si>
    <t xml:space="preserve">AMAZER3G </t>
  </si>
  <si>
    <t>9.0X19</t>
  </si>
  <si>
    <t>B20</t>
  </si>
  <si>
    <t>AMAZER4GECO</t>
  </si>
  <si>
    <t>8.5X19</t>
  </si>
  <si>
    <t>B21</t>
  </si>
  <si>
    <t>AMAZER4GLIFE</t>
  </si>
  <si>
    <t>8.5JX20</t>
  </si>
  <si>
    <t>B22</t>
  </si>
  <si>
    <t>AMAZERXL</t>
  </si>
  <si>
    <t>7.5X19</t>
  </si>
  <si>
    <t>B23</t>
  </si>
  <si>
    <t>APTERRAAT</t>
  </si>
  <si>
    <t>6.5JX18</t>
  </si>
  <si>
    <t>B24</t>
  </si>
  <si>
    <t>APTERRAHL</t>
  </si>
  <si>
    <t>8.0X20</t>
  </si>
  <si>
    <t>B25</t>
  </si>
  <si>
    <t>APTERRAHP</t>
  </si>
  <si>
    <t>4.5X13</t>
  </si>
  <si>
    <t>B26</t>
  </si>
  <si>
    <t>APTERRAHT</t>
  </si>
  <si>
    <t>5.0X14</t>
  </si>
  <si>
    <t>B27</t>
  </si>
  <si>
    <t>APTERRAHT2</t>
  </si>
  <si>
    <t>6.0X15</t>
  </si>
  <si>
    <t>B28</t>
  </si>
  <si>
    <t>ASPIRE</t>
  </si>
  <si>
    <t>61XL</t>
  </si>
  <si>
    <t>ASPIRE4G</t>
  </si>
  <si>
    <t>62XL</t>
  </si>
  <si>
    <t>MANCHESTERUNITED</t>
  </si>
  <si>
    <t>63XL</t>
  </si>
  <si>
    <t>QUANTUM</t>
  </si>
  <si>
    <t>64XL</t>
  </si>
  <si>
    <t>QUANTUMPLUS</t>
  </si>
  <si>
    <t>65XL</t>
  </si>
  <si>
    <t>ALTRUST</t>
  </si>
  <si>
    <t>66XL</t>
  </si>
  <si>
    <t>PERFINZACLX1</t>
  </si>
  <si>
    <t>67XL</t>
  </si>
  <si>
    <t>PERFINZACLY1</t>
  </si>
  <si>
    <t>68XL</t>
  </si>
  <si>
    <t>WANDERERSPORT</t>
  </si>
  <si>
    <t>69XL</t>
  </si>
  <si>
    <t>WANDERER</t>
  </si>
  <si>
    <t>70XL</t>
  </si>
  <si>
    <t>PERFORMANCE</t>
  </si>
  <si>
    <t>71XL</t>
  </si>
  <si>
    <t>ZLO</t>
  </si>
  <si>
    <t>72XL</t>
  </si>
  <si>
    <t>MUSCLEMASTER</t>
  </si>
  <si>
    <t>73XL</t>
  </si>
  <si>
    <t>LONGLIFE</t>
  </si>
  <si>
    <t>74XL</t>
  </si>
  <si>
    <t>ZTXA1</t>
  </si>
  <si>
    <t>75XL</t>
  </si>
  <si>
    <t>WANDERERS/L</t>
  </si>
  <si>
    <t>76XL</t>
  </si>
  <si>
    <t>WANDERERSTREET</t>
  </si>
  <si>
    <t>77XL</t>
  </si>
  <si>
    <t>ZQT</t>
  </si>
  <si>
    <t>78XL</t>
  </si>
  <si>
    <t>MARKUS</t>
  </si>
  <si>
    <t>79XL</t>
  </si>
  <si>
    <t>ZEC</t>
  </si>
  <si>
    <t>80XL</t>
  </si>
  <si>
    <t>ZVTVA1</t>
  </si>
  <si>
    <t>81XL</t>
  </si>
  <si>
    <t>ZVTS</t>
  </si>
  <si>
    <t>82XL</t>
  </si>
  <si>
    <t>WANDERERXT</t>
  </si>
  <si>
    <t>83XL</t>
  </si>
  <si>
    <t>ZVTSM</t>
  </si>
  <si>
    <t>84XL</t>
  </si>
  <si>
    <t>ZSLK</t>
  </si>
  <si>
    <t>85XL</t>
  </si>
  <si>
    <t>TWINTREAD</t>
  </si>
  <si>
    <t>86XL</t>
  </si>
  <si>
    <t>NDMS</t>
  </si>
  <si>
    <t>87XL</t>
  </si>
  <si>
    <t>BIGROVER</t>
  </si>
  <si>
    <t>88XL</t>
  </si>
  <si>
    <t>ZWYDE</t>
  </si>
  <si>
    <t>89XL</t>
  </si>
  <si>
    <t>WANDERERA/T</t>
  </si>
  <si>
    <t>90XL</t>
  </si>
  <si>
    <t>ZVRL</t>
  </si>
  <si>
    <t>91XL</t>
  </si>
  <si>
    <t>ZGP</t>
  </si>
  <si>
    <t>92XL</t>
  </si>
  <si>
    <t>SW99</t>
  </si>
  <si>
    <t>93XL</t>
  </si>
  <si>
    <t>SUPERMILER 12</t>
  </si>
  <si>
    <t>94XL</t>
  </si>
  <si>
    <t>ZSPORT</t>
  </si>
  <si>
    <t>95XL</t>
  </si>
  <si>
    <t>WANDERERO/R</t>
  </si>
  <si>
    <t>96XL</t>
  </si>
  <si>
    <t>LEGENDN6</t>
  </si>
  <si>
    <t>97XL</t>
  </si>
  <si>
    <t>SUPERMILER95N8</t>
  </si>
  <si>
    <t>98XL</t>
  </si>
  <si>
    <t>TWINTREADN6</t>
  </si>
  <si>
    <t>99XL</t>
  </si>
  <si>
    <t>LEGENDCDN6</t>
  </si>
  <si>
    <t>100XL</t>
  </si>
  <si>
    <t>ESTATEN4</t>
  </si>
  <si>
    <t>101XL</t>
  </si>
  <si>
    <t>ESTATEN6</t>
  </si>
  <si>
    <t>102XL</t>
  </si>
  <si>
    <t>ZVTSA2TL</t>
  </si>
  <si>
    <t>103XL</t>
  </si>
  <si>
    <t>ZVTVA2TL</t>
  </si>
  <si>
    <t>104XL</t>
  </si>
  <si>
    <t>ZVTV</t>
  </si>
  <si>
    <t>105XL</t>
  </si>
  <si>
    <t>ECOPIA</t>
  </si>
  <si>
    <t>106XL</t>
  </si>
  <si>
    <t>B250</t>
  </si>
  <si>
    <t>107XL</t>
  </si>
  <si>
    <t>B290</t>
  </si>
  <si>
    <t>108XL</t>
  </si>
  <si>
    <t>AR20</t>
  </si>
  <si>
    <t>109XL</t>
  </si>
  <si>
    <t>ECOPIAEP100A</t>
  </si>
  <si>
    <t>110XL</t>
  </si>
  <si>
    <t>S322</t>
  </si>
  <si>
    <t>S248</t>
  </si>
  <si>
    <t>112XL</t>
  </si>
  <si>
    <t>MY02</t>
  </si>
  <si>
    <t>113XL</t>
  </si>
  <si>
    <t>TURANZAER</t>
  </si>
  <si>
    <t>114XL</t>
  </si>
  <si>
    <t>TURANZAER601</t>
  </si>
  <si>
    <t>115XL</t>
  </si>
  <si>
    <t>POTENZARE88</t>
  </si>
  <si>
    <t>116XL</t>
  </si>
  <si>
    <t>D689</t>
  </si>
  <si>
    <t>117XL</t>
  </si>
  <si>
    <t>TURANZAAR20</t>
  </si>
  <si>
    <t>118XL</t>
  </si>
  <si>
    <t>POTENZAGIII</t>
  </si>
  <si>
    <t>119XL</t>
  </si>
  <si>
    <t>TURANZAAR10</t>
  </si>
  <si>
    <t>120XL</t>
  </si>
  <si>
    <t>TURANZAER60</t>
  </si>
  <si>
    <t>61LT</t>
  </si>
  <si>
    <t>B390</t>
  </si>
  <si>
    <t>62LT</t>
  </si>
  <si>
    <t>TURANZAER300</t>
  </si>
  <si>
    <t>63LT</t>
  </si>
  <si>
    <t>CONTIECOCONTACT3</t>
  </si>
  <si>
    <t>64LT</t>
  </si>
  <si>
    <t>CONTICOMFORTCONTACTCC5</t>
  </si>
  <si>
    <t>65LT</t>
  </si>
  <si>
    <t>CONTIPREMIUMCONTACT2</t>
  </si>
  <si>
    <t>66LT</t>
  </si>
  <si>
    <t>CONTIMAXCONTACTMC5</t>
  </si>
  <si>
    <t>67LT</t>
  </si>
  <si>
    <t>CONTICROSSCONTACTAT</t>
  </si>
  <si>
    <t>68LT</t>
  </si>
  <si>
    <t>CONTI4X4CONTACT</t>
  </si>
  <si>
    <t>69LT</t>
  </si>
  <si>
    <t>CONTICROSSCONTACTATOWL</t>
  </si>
  <si>
    <t>70LT</t>
  </si>
  <si>
    <t>CONTICROSSCONTACTLX2</t>
  </si>
  <si>
    <t>71LT</t>
  </si>
  <si>
    <t>CONTICROSSCONTACTATXLOWL</t>
  </si>
  <si>
    <t>72LT</t>
  </si>
  <si>
    <t>CONTICROSSCONTACTLXFROWL</t>
  </si>
  <si>
    <t>73LT</t>
  </si>
  <si>
    <t>CONTISPORTCONTACT5P</t>
  </si>
  <si>
    <t>74LT</t>
  </si>
  <si>
    <t>CONTISPORTCONTACT3</t>
  </si>
  <si>
    <t>75LT</t>
  </si>
  <si>
    <t>CONTISPORTCONTACT5</t>
  </si>
  <si>
    <t>76LT</t>
  </si>
  <si>
    <t>CONTISPORTCONTACT2MOFRML</t>
  </si>
  <si>
    <t>77LT</t>
  </si>
  <si>
    <t>CONTICROSSCONTACTUHP</t>
  </si>
  <si>
    <t>78LT</t>
  </si>
  <si>
    <t>CONTICROSSCONTACT</t>
  </si>
  <si>
    <t>79LT</t>
  </si>
  <si>
    <t>GRANDTREK</t>
  </si>
  <si>
    <t>80LT</t>
  </si>
  <si>
    <t>DIREZZA</t>
  </si>
  <si>
    <t>81LT</t>
  </si>
  <si>
    <t>GRASPIC</t>
  </si>
  <si>
    <t>82LT</t>
  </si>
  <si>
    <t>SIGNATUREHP</t>
  </si>
  <si>
    <t>83LT</t>
  </si>
  <si>
    <t>SIGNATUREII</t>
  </si>
  <si>
    <t>84LT</t>
  </si>
  <si>
    <t>SP10</t>
  </si>
  <si>
    <t>85LT</t>
  </si>
  <si>
    <t>SP31</t>
  </si>
  <si>
    <t>86LT</t>
  </si>
  <si>
    <t>SPWINTERDRIVE3D</t>
  </si>
  <si>
    <t>87LT</t>
  </si>
  <si>
    <t>SPWINTERDRIVE4D</t>
  </si>
  <si>
    <t>88LT</t>
  </si>
  <si>
    <t>WINTERSPORTM3</t>
  </si>
  <si>
    <t>89LT</t>
  </si>
  <si>
    <t>SPSPORT01</t>
  </si>
  <si>
    <t>90LT</t>
  </si>
  <si>
    <t>SPSPORT2050</t>
  </si>
  <si>
    <t>91LT</t>
  </si>
  <si>
    <t>SPSPORT4000</t>
  </si>
  <si>
    <t>92LT</t>
  </si>
  <si>
    <t>SPSPORT5000</t>
  </si>
  <si>
    <t>93LT</t>
  </si>
  <si>
    <t>SPSPORT7000</t>
  </si>
  <si>
    <t>94LT</t>
  </si>
  <si>
    <t>SPSPORT600</t>
  </si>
  <si>
    <t>95LT</t>
  </si>
  <si>
    <t>SPSPORT7010</t>
  </si>
  <si>
    <t>96LT</t>
  </si>
  <si>
    <t>SPSPORTMAXX</t>
  </si>
  <si>
    <t>97LT</t>
  </si>
  <si>
    <t>SPSPORTMAXX050</t>
  </si>
  <si>
    <t>98LT</t>
  </si>
  <si>
    <t>SPSPORTMAXXA</t>
  </si>
  <si>
    <t>99LT</t>
  </si>
  <si>
    <t>SPSPORTMAXXA1</t>
  </si>
  <si>
    <t>100LT</t>
  </si>
  <si>
    <t>SPSPORTMAXXA1A</t>
  </si>
  <si>
    <t>101LT</t>
  </si>
  <si>
    <t>SPSPORTMAXXGT</t>
  </si>
  <si>
    <t>102LT</t>
  </si>
  <si>
    <t>SPSPORTMAXXRACE</t>
  </si>
  <si>
    <t>103LT</t>
  </si>
  <si>
    <t>SPSPORTMAXXRT</t>
  </si>
  <si>
    <t>104LT</t>
  </si>
  <si>
    <t>WINTERMAXX</t>
  </si>
  <si>
    <t>105LT</t>
  </si>
  <si>
    <t>WINTERMAXX2</t>
  </si>
  <si>
    <t>106LT</t>
  </si>
  <si>
    <t>WINTERMAXXSJ8</t>
  </si>
  <si>
    <t>107LT</t>
  </si>
  <si>
    <t>SPSPORTMAXXGT600</t>
  </si>
  <si>
    <t>108LT</t>
  </si>
  <si>
    <t>ULTIMALXT</t>
  </si>
  <si>
    <t>109LT</t>
  </si>
  <si>
    <t>ULTIMANXT</t>
  </si>
  <si>
    <t>110LT</t>
  </si>
  <si>
    <t>ULTIMAXPC</t>
  </si>
  <si>
    <t>111LT</t>
  </si>
  <si>
    <t>ULTIMANEO</t>
  </si>
  <si>
    <t>112LT</t>
  </si>
  <si>
    <t>VECTRA</t>
  </si>
  <si>
    <t>113LT</t>
  </si>
  <si>
    <t>ULTIMASPORT</t>
  </si>
  <si>
    <t>114LT</t>
  </si>
  <si>
    <t>UXROYALE</t>
  </si>
  <si>
    <t>115LT</t>
  </si>
  <si>
    <t>BRUTE4X4</t>
  </si>
  <si>
    <t>116LT</t>
  </si>
  <si>
    <t>UX1</t>
  </si>
  <si>
    <t>117LT</t>
  </si>
  <si>
    <t>ELANZOCRUSERO</t>
  </si>
  <si>
    <t>118LT</t>
  </si>
  <si>
    <t>BRUTE</t>
  </si>
  <si>
    <t>119LT</t>
  </si>
  <si>
    <t>ELANZOTOURING</t>
  </si>
  <si>
    <t>120LT</t>
  </si>
  <si>
    <t>TAXIMAX</t>
  </si>
  <si>
    <t>61C</t>
  </si>
  <si>
    <t>RANGERHT</t>
  </si>
  <si>
    <t>62C</t>
  </si>
  <si>
    <t>ELANZONXT</t>
  </si>
  <si>
    <t>63C</t>
  </si>
  <si>
    <t>ELANZO</t>
  </si>
  <si>
    <t>64C</t>
  </si>
  <si>
    <t>RANGERAT</t>
  </si>
  <si>
    <t>65C</t>
  </si>
  <si>
    <t>ENERGYXM2</t>
  </si>
  <si>
    <t>66C</t>
  </si>
  <si>
    <t>ENERGYXM2+</t>
  </si>
  <si>
    <t>67C</t>
  </si>
  <si>
    <t>PRIMACY4ST</t>
  </si>
  <si>
    <t>68C</t>
  </si>
  <si>
    <t>PRIMACY3ST</t>
  </si>
  <si>
    <t>69C</t>
  </si>
  <si>
    <t>LTXFORCE</t>
  </si>
  <si>
    <t>70C</t>
  </si>
  <si>
    <t>PRIMACYSUV</t>
  </si>
  <si>
    <t>71C</t>
  </si>
  <si>
    <t>PILOTSPORT4</t>
  </si>
  <si>
    <t>72C</t>
  </si>
  <si>
    <t>LATITUDESPORT3</t>
  </si>
  <si>
    <t>73C</t>
  </si>
  <si>
    <t>PILOTSPORT3</t>
  </si>
  <si>
    <t>74C</t>
  </si>
  <si>
    <t>LATITUDETOURHP</t>
  </si>
  <si>
    <t>75C</t>
  </si>
  <si>
    <t>PRIMACYHP</t>
  </si>
  <si>
    <t>76C</t>
  </si>
  <si>
    <t>PZERO</t>
  </si>
  <si>
    <t>77C</t>
  </si>
  <si>
    <t>CINTURATO</t>
  </si>
  <si>
    <t>78C</t>
  </si>
  <si>
    <t>SCORPION</t>
  </si>
  <si>
    <t>79C</t>
  </si>
  <si>
    <t>SOTTOZERO</t>
  </si>
  <si>
    <t>80C</t>
  </si>
  <si>
    <t>ICEZERO</t>
  </si>
  <si>
    <t>81C</t>
  </si>
  <si>
    <t>CARRIER</t>
  </si>
  <si>
    <t>82C</t>
  </si>
  <si>
    <t>CINTURATOALLSEASONPLUS</t>
  </si>
  <si>
    <t>83C</t>
  </si>
  <si>
    <t>PZEROCORSA</t>
  </si>
  <si>
    <t>84C</t>
  </si>
  <si>
    <t>PZERONEROGT</t>
  </si>
  <si>
    <t>85C</t>
  </si>
  <si>
    <t>PZEROROSSO</t>
  </si>
  <si>
    <t>86C</t>
  </si>
  <si>
    <t>SCORPIONWINTER</t>
  </si>
  <si>
    <t>87C</t>
  </si>
  <si>
    <t>SCORPIONVERDE</t>
  </si>
  <si>
    <t>88C</t>
  </si>
  <si>
    <t>SCORPIONATR</t>
  </si>
  <si>
    <t>89C</t>
  </si>
  <si>
    <t>SCORPIONZEROALLSYSTEM</t>
  </si>
  <si>
    <t>90C</t>
  </si>
  <si>
    <t>ALTIMAXARCTIC</t>
  </si>
  <si>
    <t>91C</t>
  </si>
  <si>
    <t>ALTIMAXRT</t>
  </si>
  <si>
    <t>92C</t>
  </si>
  <si>
    <t>EXCLAIMHPX</t>
  </si>
  <si>
    <t>93C</t>
  </si>
  <si>
    <t>GMAXAS</t>
  </si>
  <si>
    <t>94C</t>
  </si>
  <si>
    <t>GRABBERAPT</t>
  </si>
  <si>
    <t>95C</t>
  </si>
  <si>
    <t>GMAXJUSTICE</t>
  </si>
  <si>
    <t>96C</t>
  </si>
  <si>
    <t>GMAXRS</t>
  </si>
  <si>
    <t>97C</t>
  </si>
  <si>
    <t>GRABBERUHP</t>
  </si>
  <si>
    <t>98C</t>
  </si>
  <si>
    <t>GRABBERAT</t>
  </si>
  <si>
    <t>99C</t>
  </si>
  <si>
    <t>GRABBERHD</t>
  </si>
  <si>
    <t>100C</t>
  </si>
  <si>
    <t>GRABBERHTS</t>
  </si>
  <si>
    <t>101C</t>
  </si>
  <si>
    <t>GRABBERSTX</t>
  </si>
  <si>
    <t>102C</t>
  </si>
  <si>
    <t>GRABBERX3</t>
  </si>
  <si>
    <t>103C</t>
  </si>
  <si>
    <t>VENTUSRS3</t>
  </si>
  <si>
    <t>104C</t>
  </si>
  <si>
    <t>VENTUSS1EVO</t>
  </si>
  <si>
    <t>105C</t>
  </si>
  <si>
    <t>VENTUSV12EVO</t>
  </si>
  <si>
    <t>106C</t>
  </si>
  <si>
    <t>VENTUSME01</t>
  </si>
  <si>
    <t>107C</t>
  </si>
  <si>
    <t>VENTUSME02</t>
  </si>
  <si>
    <t>108C</t>
  </si>
  <si>
    <t>OPTIMOK415</t>
  </si>
  <si>
    <t>109C</t>
  </si>
  <si>
    <t>SMARTPLUSH249</t>
  </si>
  <si>
    <t>110C</t>
  </si>
  <si>
    <t>OPTIMOK715</t>
  </si>
  <si>
    <t>111C</t>
  </si>
  <si>
    <t>KINERGYECO2</t>
  </si>
  <si>
    <t>112C</t>
  </si>
  <si>
    <t>KINERGYEX</t>
  </si>
  <si>
    <t>113C</t>
  </si>
  <si>
    <t>OPTIMOME04</t>
  </si>
  <si>
    <t>114C</t>
  </si>
  <si>
    <t>OPTIMOK424</t>
  </si>
  <si>
    <t>115C</t>
  </si>
  <si>
    <t>VENTUSV8RS</t>
  </si>
  <si>
    <t>116C</t>
  </si>
  <si>
    <t>VENTUSV12EVOK110</t>
  </si>
  <si>
    <t>117C</t>
  </si>
  <si>
    <t>DYNAPROHLRA25</t>
  </si>
  <si>
    <t>118C</t>
  </si>
  <si>
    <t>DYNAPROATMRF10</t>
  </si>
  <si>
    <t>119C</t>
  </si>
  <si>
    <t>VENTUSV2</t>
  </si>
  <si>
    <t>120C</t>
  </si>
  <si>
    <t>KINERGYECO</t>
  </si>
  <si>
    <t>DYNAPROHT</t>
  </si>
  <si>
    <t>DYNAPROHP2</t>
  </si>
  <si>
    <t>VENTUSASRH07</t>
  </si>
  <si>
    <t>VENTUSSPORTK104</t>
  </si>
  <si>
    <t>DYNAMICRA03</t>
  </si>
  <si>
    <t>VENTUSH101</t>
  </si>
  <si>
    <t>VENTUSS1</t>
  </si>
  <si>
    <t>VENTUSSPORT</t>
  </si>
  <si>
    <t>DYNAPROHPRA23</t>
  </si>
  <si>
    <t>KINERGYGT</t>
  </si>
  <si>
    <t>DYNAPROHL</t>
  </si>
  <si>
    <t>DYNAPROMTRT03</t>
  </si>
  <si>
    <t>VENTUSS1EVO2</t>
  </si>
  <si>
    <t>VENTUSS1EVO2SUV</t>
  </si>
  <si>
    <t>SOLUSKH15</t>
  </si>
  <si>
    <t>K727</t>
  </si>
  <si>
    <t>777A</t>
  </si>
  <si>
    <t>ECSTASP3KU31</t>
  </si>
  <si>
    <t>SOLUSKH17</t>
  </si>
  <si>
    <t>ROADVENTUREKL78</t>
  </si>
  <si>
    <t>ROADVENTUREKL51</t>
  </si>
  <si>
    <t>ROADVENTUREAPTKL51</t>
  </si>
  <si>
    <t>ECSTASTXKL12</t>
  </si>
  <si>
    <t>SOLUSKL21</t>
  </si>
  <si>
    <t>DUCAROHIMILER</t>
  </si>
  <si>
    <t>GPS2</t>
  </si>
  <si>
    <t>GT3</t>
  </si>
  <si>
    <t>DPB1</t>
  </si>
  <si>
    <t>DPC1</t>
  </si>
  <si>
    <t>DURAPLUS</t>
  </si>
  <si>
    <t>ASSURANCEDURAPLUS</t>
  </si>
  <si>
    <t>WRANGLERRTS</t>
  </si>
  <si>
    <t>ASSURANCEDURAPLUS2</t>
  </si>
  <si>
    <t>ASSURANCETRIPLEMAX</t>
  </si>
  <si>
    <t>ASSURANCETRIPLEMAX2</t>
  </si>
  <si>
    <t>WRANGLERATSA</t>
  </si>
  <si>
    <t>EAGLENCT5</t>
  </si>
  <si>
    <t>EAGLEF1GSD3</t>
  </si>
  <si>
    <t>EXCELLENCE</t>
  </si>
  <si>
    <t>EFFICIENTGRIPSUV</t>
  </si>
  <si>
    <t>WRANGLERHPAW</t>
  </si>
  <si>
    <t>EAGLEEFFICIENTGRIP</t>
  </si>
  <si>
    <t>EAGLEF1DIRECTIONAL5</t>
  </si>
  <si>
    <t>WRANGLERATSILENTTRAC</t>
  </si>
  <si>
    <t>WRANGLERF1</t>
  </si>
  <si>
    <t>WRANGLERTRIPLEMAX</t>
  </si>
  <si>
    <t>ASSURANCEARMORGRIP</t>
  </si>
  <si>
    <t>EFFICIENTGRIPPERFORMANCESUV</t>
  </si>
  <si>
    <t>SB702</t>
  </si>
  <si>
    <t>SB802</t>
  </si>
  <si>
    <t>CP661</t>
  </si>
  <si>
    <t>CLASSEPREMIERE</t>
  </si>
  <si>
    <t>N5000</t>
  </si>
  <si>
    <t>CP672</t>
  </si>
  <si>
    <t>N7000</t>
  </si>
  <si>
    <t>N2000</t>
  </si>
  <si>
    <t>ATRV</t>
  </si>
  <si>
    <t>ROADIANATRV</t>
  </si>
  <si>
    <t>ROHT</t>
  </si>
  <si>
    <t>ROADIANHP</t>
  </si>
  <si>
    <t>ADRIVEAA01</t>
  </si>
  <si>
    <t>0XL</t>
  </si>
  <si>
    <t>CDRIVEA539</t>
  </si>
  <si>
    <t>1XL</t>
  </si>
  <si>
    <t>EARTH1</t>
  </si>
  <si>
    <t>2XL</t>
  </si>
  <si>
    <t>CDRIVEAC01</t>
  </si>
  <si>
    <t>3XL</t>
  </si>
  <si>
    <t>ES100</t>
  </si>
  <si>
    <t>4XL</t>
  </si>
  <si>
    <t>DNADBES501</t>
  </si>
  <si>
    <t>5XL</t>
  </si>
  <si>
    <t>SDRIVEAS01</t>
  </si>
  <si>
    <t>6XL</t>
  </si>
  <si>
    <t>GEOLANDERATS</t>
  </si>
  <si>
    <t>7XL</t>
  </si>
  <si>
    <t>AVSDBV550</t>
  </si>
  <si>
    <t>8XL</t>
  </si>
  <si>
    <t>BLUEARTHAE50</t>
  </si>
  <si>
    <t>9XL</t>
  </si>
  <si>
    <t>GEOLANDERATG015</t>
  </si>
  <si>
    <t>10XL</t>
  </si>
  <si>
    <t>ADRIVEAR01</t>
  </si>
  <si>
    <t>11XL</t>
  </si>
  <si>
    <t>GEOLANDERHTS</t>
  </si>
  <si>
    <t>12XL</t>
  </si>
  <si>
    <t>A348</t>
  </si>
  <si>
    <t>13XL</t>
  </si>
  <si>
    <t>E70BDB</t>
  </si>
  <si>
    <t>14XL</t>
  </si>
  <si>
    <t>ADVANSPORT</t>
  </si>
  <si>
    <t>15XL</t>
  </si>
  <si>
    <t>ADVANSPORTV105</t>
  </si>
  <si>
    <t>16XL</t>
  </si>
  <si>
    <t>GEOLANDERMT+</t>
  </si>
  <si>
    <t>17XL</t>
  </si>
  <si>
    <t>BLUEARTHRV02</t>
  </si>
  <si>
    <t>18XL</t>
  </si>
  <si>
    <t>GEOLANDERSUV</t>
  </si>
  <si>
    <t>19XL</t>
  </si>
  <si>
    <t>POWERPROOF</t>
  </si>
  <si>
    <t>20XL</t>
  </si>
  <si>
    <t>WETPROOF</t>
  </si>
  <si>
    <t>21XL</t>
  </si>
  <si>
    <t>INLINE</t>
  </si>
  <si>
    <t>22XL</t>
  </si>
  <si>
    <t>ELINE2</t>
  </si>
  <si>
    <t>23XL</t>
  </si>
  <si>
    <t>ZLINESUV</t>
  </si>
  <si>
    <t>24XL</t>
  </si>
  <si>
    <t>ROTIIVAAT</t>
  </si>
  <si>
    <t>25XL</t>
  </si>
  <si>
    <t>ROTIIVAHT</t>
  </si>
  <si>
    <t>26XL</t>
  </si>
  <si>
    <t>LINESUV</t>
  </si>
  <si>
    <t>27XL</t>
  </si>
  <si>
    <t>CLINECARGO</t>
  </si>
  <si>
    <t>28XL</t>
  </si>
  <si>
    <t>CLINEVAN</t>
  </si>
  <si>
    <t>29XL</t>
  </si>
  <si>
    <t>ROTIIVAATPLUS</t>
  </si>
  <si>
    <t>30XL</t>
  </si>
  <si>
    <t>WEATHERPROOF</t>
  </si>
  <si>
    <t>31XL</t>
  </si>
  <si>
    <t>ROCKPROOF</t>
  </si>
  <si>
    <t>32XL</t>
  </si>
  <si>
    <t>WEATHERPROOFSUV</t>
  </si>
  <si>
    <t>33XL</t>
  </si>
  <si>
    <t>WEATHERPROOFC</t>
  </si>
  <si>
    <t>34XL</t>
  </si>
  <si>
    <t>WRSNOWPROOF</t>
  </si>
  <si>
    <t>35XL</t>
  </si>
  <si>
    <t>WRA4</t>
  </si>
  <si>
    <t>36XL</t>
  </si>
  <si>
    <t>WRD4</t>
  </si>
  <si>
    <t>37XL</t>
  </si>
  <si>
    <t>WRSUV3</t>
  </si>
  <si>
    <t>38XL</t>
  </si>
  <si>
    <t>WRC3</t>
  </si>
  <si>
    <t>39XL</t>
  </si>
  <si>
    <t>WRSUV4</t>
  </si>
  <si>
    <t>40XL</t>
  </si>
  <si>
    <t>HAKKAPELIITTALT3</t>
  </si>
  <si>
    <t>41XL</t>
  </si>
  <si>
    <t>HAKKAPELIITTAR3</t>
  </si>
  <si>
    <t>42XL</t>
  </si>
  <si>
    <t>HAKKAPELIITTAR3SUV</t>
  </si>
  <si>
    <t>43XL</t>
  </si>
  <si>
    <t>MAP1</t>
  </si>
  <si>
    <t>44XL</t>
  </si>
  <si>
    <t>MAZ1</t>
  </si>
  <si>
    <t>45XL</t>
  </si>
  <si>
    <t>MA701</t>
  </si>
  <si>
    <t>46XL</t>
  </si>
  <si>
    <t>MA307</t>
  </si>
  <si>
    <t>47XL</t>
  </si>
  <si>
    <t>MA751</t>
  </si>
  <si>
    <t>48XL</t>
  </si>
  <si>
    <t>HT750</t>
  </si>
  <si>
    <t>49XL</t>
  </si>
  <si>
    <t>HT760</t>
  </si>
  <si>
    <t>50XL</t>
  </si>
  <si>
    <t>AT771</t>
  </si>
  <si>
    <t>51XL</t>
  </si>
  <si>
    <t>UA603</t>
  </si>
  <si>
    <t>52XL</t>
  </si>
  <si>
    <t>SINCERASN835</t>
  </si>
  <si>
    <t>53XL</t>
  </si>
  <si>
    <t>SINCERASN832I</t>
  </si>
  <si>
    <t>54XL</t>
  </si>
  <si>
    <t>LINAMR51LT</t>
  </si>
  <si>
    <t>55XL</t>
  </si>
  <si>
    <t>56XL</t>
  </si>
  <si>
    <t>SINCERATOURINGSN211</t>
  </si>
  <si>
    <t>57XL</t>
  </si>
  <si>
    <t>AZENISPT722</t>
  </si>
  <si>
    <t>58XL</t>
  </si>
  <si>
    <t>ZIEXZE912</t>
  </si>
  <si>
    <t>59XL</t>
  </si>
  <si>
    <t>WILDPEAKAT01</t>
  </si>
  <si>
    <t>60XL</t>
  </si>
  <si>
    <t>AZENISFK453</t>
  </si>
  <si>
    <t>0LT</t>
  </si>
  <si>
    <t>ZIEXZE914ECORUN</t>
  </si>
  <si>
    <t>1LT</t>
  </si>
  <si>
    <t>SINCERASN845</t>
  </si>
  <si>
    <t>2LT</t>
  </si>
  <si>
    <t>AZENISFK453CC</t>
  </si>
  <si>
    <t>3LT</t>
  </si>
  <si>
    <t>EUROALLSEASONAS210A</t>
  </si>
  <si>
    <t>4LT</t>
  </si>
  <si>
    <t>WILDPEAKATAT3WA</t>
  </si>
  <si>
    <t>5LT</t>
  </si>
  <si>
    <t>6LT</t>
  </si>
  <si>
    <t>7LT</t>
  </si>
  <si>
    <t>8LT</t>
  </si>
  <si>
    <t>9LT</t>
  </si>
  <si>
    <t>10LT</t>
  </si>
  <si>
    <t>11LT</t>
  </si>
  <si>
    <t>12LT</t>
  </si>
  <si>
    <t>13LT</t>
  </si>
  <si>
    <t>14LT</t>
  </si>
  <si>
    <t>15LT</t>
  </si>
  <si>
    <t>16LT</t>
  </si>
  <si>
    <t>17LT</t>
  </si>
  <si>
    <t>18LT</t>
  </si>
  <si>
    <t>19LT</t>
  </si>
  <si>
    <t>20LT</t>
  </si>
  <si>
    <t>21LT</t>
  </si>
  <si>
    <t>22LT</t>
  </si>
  <si>
    <t>23LT</t>
  </si>
  <si>
    <t>24LT</t>
  </si>
  <si>
    <t>25LT</t>
  </si>
  <si>
    <t>26LT</t>
  </si>
  <si>
    <t>27LT</t>
  </si>
  <si>
    <t>28LT</t>
  </si>
  <si>
    <t>29LT</t>
  </si>
  <si>
    <t>30LT</t>
  </si>
  <si>
    <t>31LT</t>
  </si>
  <si>
    <t>32LT</t>
  </si>
  <si>
    <t>33LT</t>
  </si>
  <si>
    <t>34LT</t>
  </si>
  <si>
    <t>35LT</t>
  </si>
  <si>
    <t>36LT</t>
  </si>
  <si>
    <t>37LT</t>
  </si>
  <si>
    <t>38LT</t>
  </si>
  <si>
    <t>39LT</t>
  </si>
  <si>
    <t>40LT</t>
  </si>
  <si>
    <t>41LT</t>
  </si>
  <si>
    <t>42LT</t>
  </si>
  <si>
    <t>43LT</t>
  </si>
  <si>
    <t>44LT</t>
  </si>
  <si>
    <t>45LT</t>
  </si>
  <si>
    <t>46LT</t>
  </si>
  <si>
    <t>47LT</t>
  </si>
  <si>
    <t>48LT</t>
  </si>
  <si>
    <t>49LT</t>
  </si>
  <si>
    <t>50LT</t>
  </si>
  <si>
    <t>51LT</t>
  </si>
  <si>
    <t>52LT</t>
  </si>
  <si>
    <t>53LT</t>
  </si>
  <si>
    <t>54LT</t>
  </si>
  <si>
    <t>55LT</t>
  </si>
  <si>
    <t>56LT</t>
  </si>
  <si>
    <t>57LT</t>
  </si>
  <si>
    <t>58LT</t>
  </si>
  <si>
    <t>59LT</t>
  </si>
  <si>
    <t>60LT</t>
  </si>
  <si>
    <t>0C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</si>
  <si>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</si>
  <si>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</si>
  <si>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</si>
  <si>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</si>
  <si>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</si>
  <si>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</si>
  <si>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</si>
  <si>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</si>
  <si>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</si>
  <si>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</si>
  <si>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</si>
  <si>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</si>
  <si>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</si>
  <si>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</si>
  <si>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</si>
  <si>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</si>
  <si>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</si>
  <si>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</si>
  <si>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</si>
  <si>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</si>
  <si>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</si>
  <si>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</si>
  <si>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</si>
  <si>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</si>
  <si>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</si>
  <si>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</si>
  <si>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</si>
  <si>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</si>
  <si>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</si>
  <si>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</si>
  <si>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</si>
  <si>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</si>
  <si>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33C</t>
  </si>
  <si>
    <t>34C</t>
  </si>
  <si>
    <t>35C</t>
  </si>
  <si>
    <t>36C</t>
  </si>
  <si>
    <t>37C</t>
  </si>
  <si>
    <t>38C</t>
  </si>
  <si>
    <t>39C</t>
  </si>
  <si>
    <t>40C</t>
  </si>
  <si>
    <t>41C</t>
  </si>
  <si>
    <t>42C</t>
  </si>
  <si>
    <t>43C</t>
  </si>
  <si>
    <t>44C</t>
  </si>
  <si>
    <t>45C</t>
  </si>
  <si>
    <t>46C</t>
  </si>
  <si>
    <t>47C</t>
  </si>
  <si>
    <t>48C</t>
  </si>
  <si>
    <t>49C</t>
  </si>
  <si>
    <t>50C</t>
  </si>
  <si>
    <t>51C</t>
  </si>
  <si>
    <t>52C</t>
  </si>
  <si>
    <t>53C</t>
  </si>
  <si>
    <t>54C</t>
  </si>
  <si>
    <t>55C</t>
  </si>
  <si>
    <t>56C</t>
  </si>
  <si>
    <t>57C</t>
  </si>
  <si>
    <t>58C</t>
  </si>
  <si>
    <t>59C</t>
  </si>
  <si>
    <t>60C</t>
  </si>
  <si>
    <t>Test Speed(km/h)</t>
  </si>
  <si>
    <t>Rim Size(inches)</t>
  </si>
  <si>
    <t>Slip Angle (deg)</t>
  </si>
  <si>
    <t>Fy at 1° (N)</t>
  </si>
  <si>
    <t>Fy at 2° (N)</t>
  </si>
  <si>
    <t>Fy at 4° (N)</t>
  </si>
  <si>
    <t>Peak Fy(N)</t>
  </si>
  <si>
    <t>Mz at 1°(Nm)</t>
  </si>
  <si>
    <t>Mz at 2°(Nm)</t>
  </si>
  <si>
    <t>Mz at 4°(Nm)</t>
  </si>
  <si>
    <t>Peak Mz(Nm)</t>
  </si>
  <si>
    <t>Mz (Nm)</t>
  </si>
  <si>
    <t>Nm</t>
  </si>
  <si>
    <t>SPORTDRIVESUV</t>
  </si>
  <si>
    <t>WILDPEAKHT01</t>
  </si>
  <si>
    <t>SPORTCONTACT6</t>
  </si>
  <si>
    <t>WINTERDRIVESUV</t>
  </si>
  <si>
    <t>RADAR</t>
  </si>
  <si>
    <t>MOHAVE</t>
  </si>
  <si>
    <t>DIMAXESPORT1</t>
  </si>
  <si>
    <t>DIMAXESPORT2</t>
  </si>
  <si>
    <t>DIMAXESPORT3</t>
  </si>
  <si>
    <t>TOURINGAS</t>
  </si>
  <si>
    <t>OTANI</t>
  </si>
  <si>
    <t>DUELERHT684</t>
  </si>
  <si>
    <t>DURAVISR611</t>
  </si>
  <si>
    <t>DURAVISR624</t>
  </si>
  <si>
    <t>DYNAPROATM</t>
  </si>
  <si>
    <t>ENDUMAXXLT</t>
  </si>
  <si>
    <t>MK2000</t>
  </si>
  <si>
    <t>XCD2</t>
  </si>
  <si>
    <t>SECURADRIVESUV</t>
  </si>
  <si>
    <t>STEELMASTER</t>
  </si>
  <si>
    <t>ALLSEASONDRIVE</t>
  </si>
  <si>
    <t>ALLSEASONDRIVESUV</t>
  </si>
  <si>
    <t>CROSSDRIVEAT</t>
  </si>
  <si>
    <t>ECOPIAEP150</t>
  </si>
  <si>
    <t>ALLSEASONCONTACT</t>
  </si>
  <si>
    <t>CROSSDRIVE</t>
  </si>
  <si>
    <t>CROSSCLIMATE</t>
  </si>
  <si>
    <t>PRIMACY4</t>
  </si>
  <si>
    <t>QUATRACPRO</t>
  </si>
  <si>
    <t>VECTOR</t>
  </si>
  <si>
    <t>VREDESTEIN</t>
  </si>
  <si>
    <t>ECOCONTACT6</t>
  </si>
  <si>
    <t>121/119C</t>
  </si>
  <si>
    <t>VECTOR4SEASONSGEN3</t>
  </si>
  <si>
    <t>WINTRACPRO</t>
  </si>
  <si>
    <t>121C</t>
  </si>
  <si>
    <t>DUELERHPSPORT</t>
  </si>
  <si>
    <t>PILOTSPORT4SUV</t>
  </si>
  <si>
    <t>WINTERSPORT5SUV</t>
  </si>
  <si>
    <t>APTERRAAT2</t>
  </si>
  <si>
    <t>3.5BX16</t>
  </si>
  <si>
    <t>3.5JX16</t>
  </si>
  <si>
    <t>9.0X21</t>
  </si>
  <si>
    <t>MAXCONTACT6</t>
  </si>
  <si>
    <t>INTERNAL</t>
  </si>
  <si>
    <t>070832</t>
  </si>
  <si>
    <t>M&amp;Mcafe</t>
  </si>
  <si>
    <t>Harsh</t>
  </si>
  <si>
    <t>21118-2021</t>
  </si>
  <si>
    <t>WA1</t>
  </si>
  <si>
    <t>H-4399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</si>
</sst>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2"/>
      <name val="Arial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0"/>
      <name val="Century"/>
      <family val="1"/>
    </font>
    <font>
      <b/>
      <sz val="10"/>
      <color rgb="FFFF0000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b/>
      <sz val="12"/>
      <name val="Verdana"/>
      <family val="2"/>
    </font>
    <font>
      <b/>
      <sz val="22"/>
      <name val="Century"/>
      <family val="1"/>
    </font>
    <font>
      <sz val="12"/>
      <name val="Verdana"/>
      <family val="2"/>
    </font>
    <font>
      <b/>
      <sz val="11"/>
      <name val="Verdana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20"/>
      <name val="Century"/>
      <family val="1"/>
    </font>
    <font>
      <sz val="14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b/>
      <sz val="1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8" fillId="0" borderId="0"/>
  </cellStyleXfs>
  <cellXfs count="323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5" fillId="2" borderId="0" xfId="0" applyFont="1" applyFill="1" applyBorder="1"/>
    <xf numFmtId="0" fontId="5" fillId="2" borderId="9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11" fillId="2" borderId="15" xfId="0" applyFont="1" applyFill="1" applyBorder="1" applyAlignment="1">
      <alignment vertical="center"/>
    </xf>
    <xf numFmtId="0" fontId="12" fillId="2" borderId="11" xfId="0" applyFont="1" applyFill="1" applyBorder="1"/>
    <xf numFmtId="0" fontId="5" fillId="2" borderId="12" xfId="0" applyFont="1" applyFill="1" applyBorder="1" applyAlignment="1">
      <alignment horizontal="left"/>
    </xf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2" borderId="7" xfId="0" applyFill="1" applyBorder="1"/>
    <xf numFmtId="0" fontId="0" fillId="2" borderId="23" xfId="0" applyFill="1" applyBorder="1"/>
    <xf numFmtId="0" fontId="5" fillId="5" borderId="7" xfId="0" applyFont="1" applyFill="1" applyBorder="1"/>
    <xf numFmtId="0" fontId="5" fillId="5" borderId="0" xfId="0" applyFont="1" applyFill="1" applyBorder="1"/>
    <xf numFmtId="0" fontId="5" fillId="5" borderId="8" xfId="0" applyFont="1" applyFill="1" applyBorder="1"/>
    <xf numFmtId="0" fontId="17" fillId="3" borderId="0" xfId="1" applyFont="1" applyFill="1"/>
    <xf numFmtId="0" fontId="17" fillId="0" borderId="0" xfId="1" applyFont="1"/>
    <xf numFmtId="0" fontId="17" fillId="0" borderId="0" xfId="1" applyFont="1" applyAlignment="1">
      <alignment horizontal="center"/>
    </xf>
    <xf numFmtId="0" fontId="17" fillId="3" borderId="12" xfId="1" applyFont="1" applyFill="1" applyBorder="1" applyAlignment="1">
      <alignment vertical="center"/>
    </xf>
    <xf numFmtId="0" fontId="17" fillId="3" borderId="14" xfId="1" applyFont="1" applyFill="1" applyBorder="1" applyAlignment="1">
      <alignment vertical="center"/>
    </xf>
    <xf numFmtId="0" fontId="17" fillId="3" borderId="0" xfId="1" applyFont="1" applyFill="1" applyAlignment="1">
      <alignment horizontal="center"/>
    </xf>
    <xf numFmtId="2" fontId="18" fillId="3" borderId="19" xfId="1" applyNumberFormat="1" applyFont="1" applyFill="1" applyBorder="1" applyAlignment="1">
      <alignment horizontal="center" vertical="center"/>
    </xf>
    <xf numFmtId="0" fontId="19" fillId="3" borderId="19" xfId="1" applyFont="1" applyFill="1" applyBorder="1" applyAlignment="1">
      <alignment horizontal="center" vertical="center"/>
    </xf>
    <xf numFmtId="0" fontId="17" fillId="0" borderId="19" xfId="1" applyFont="1" applyBorder="1" applyAlignment="1">
      <alignment horizontal="center"/>
    </xf>
    <xf numFmtId="0" fontId="17" fillId="0" borderId="19" xfId="1" applyFont="1" applyBorder="1"/>
    <xf numFmtId="2" fontId="18" fillId="3" borderId="19" xfId="1" applyNumberFormat="1" applyFont="1" applyFill="1" applyBorder="1" applyAlignment="1">
      <alignment horizontal="right"/>
    </xf>
    <xf numFmtId="2" fontId="17" fillId="0" borderId="19" xfId="1" applyNumberFormat="1" applyFont="1" applyBorder="1" applyAlignment="1">
      <alignment horizontal="center"/>
    </xf>
    <xf numFmtId="2" fontId="20" fillId="3" borderId="19" xfId="1" applyNumberFormat="1" applyFont="1" applyFill="1" applyBorder="1" applyAlignment="1">
      <alignment horizontal="right"/>
    </xf>
    <xf numFmtId="0" fontId="17" fillId="3" borderId="19" xfId="1" applyFont="1" applyFill="1" applyBorder="1" applyAlignment="1">
      <alignment horizontal="center"/>
    </xf>
    <xf numFmtId="2" fontId="17" fillId="3" borderId="19" xfId="1" applyNumberFormat="1" applyFont="1" applyFill="1" applyBorder="1"/>
    <xf numFmtId="0" fontId="17" fillId="3" borderId="19" xfId="1" applyFont="1" applyFill="1" applyBorder="1" applyAlignment="1">
      <alignment horizontal="center" vertical="center"/>
    </xf>
    <xf numFmtId="2" fontId="17" fillId="3" borderId="19" xfId="1" applyNumberFormat="1" applyFont="1" applyFill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21" fillId="2" borderId="4" xfId="0" applyFont="1" applyFill="1" applyBorder="1" applyAlignment="1">
      <alignment vertical="center"/>
    </xf>
    <xf numFmtId="0" fontId="21" fillId="2" borderId="5" xfId="0" applyFont="1" applyFill="1" applyBorder="1" applyAlignment="1">
      <alignment vertical="center"/>
    </xf>
    <xf numFmtId="0" fontId="22" fillId="2" borderId="5" xfId="0" applyFont="1" applyFill="1" applyBorder="1" applyAlignment="1">
      <alignment vertical="center"/>
    </xf>
    <xf numFmtId="0" fontId="21" fillId="2" borderId="6" xfId="0" applyFont="1" applyFill="1" applyBorder="1" applyAlignment="1">
      <alignment vertical="center"/>
    </xf>
    <xf numFmtId="0" fontId="21" fillId="0" borderId="0" xfId="0" applyFont="1"/>
    <xf numFmtId="0" fontId="21" fillId="2" borderId="1" xfId="0" applyFont="1" applyFill="1" applyBorder="1"/>
    <xf numFmtId="0" fontId="21" fillId="2" borderId="2" xfId="0" applyFont="1" applyFill="1" applyBorder="1"/>
    <xf numFmtId="0" fontId="21" fillId="2" borderId="3" xfId="0" applyFont="1" applyFill="1" applyBorder="1"/>
    <xf numFmtId="0" fontId="25" fillId="2" borderId="15" xfId="0" applyFont="1" applyFill="1" applyBorder="1" applyAlignment="1">
      <alignment vertical="center"/>
    </xf>
    <xf numFmtId="0" fontId="26" fillId="2" borderId="11" xfId="0" applyFont="1" applyFill="1" applyBorder="1"/>
    <xf numFmtId="0" fontId="27" fillId="2" borderId="12" xfId="0" applyFont="1" applyFill="1" applyBorder="1" applyAlignment="1">
      <alignment vertical="center"/>
    </xf>
    <xf numFmtId="0" fontId="27" fillId="2" borderId="13" xfId="0" applyFont="1" applyFill="1" applyBorder="1"/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/>
    <xf numFmtId="0" fontId="27" fillId="2" borderId="9" xfId="0" applyFont="1" applyFill="1" applyBorder="1"/>
    <xf numFmtId="0" fontId="27" fillId="2" borderId="12" xfId="0" applyFont="1" applyFill="1" applyBorder="1"/>
    <xf numFmtId="0" fontId="27" fillId="5" borderId="7" xfId="0" applyFont="1" applyFill="1" applyBorder="1"/>
    <xf numFmtId="0" fontId="27" fillId="5" borderId="0" xfId="0" applyFont="1" applyFill="1" applyBorder="1"/>
    <xf numFmtId="0" fontId="27" fillId="5" borderId="8" xfId="0" applyFont="1" applyFill="1" applyBorder="1"/>
    <xf numFmtId="0" fontId="21" fillId="0" borderId="7" xfId="0" applyFont="1" applyBorder="1"/>
    <xf numFmtId="0" fontId="21" fillId="0" borderId="0" xfId="0" applyFont="1" applyBorder="1"/>
    <xf numFmtId="0" fontId="21" fillId="0" borderId="8" xfId="0" applyFont="1" applyBorder="1"/>
    <xf numFmtId="0" fontId="21" fillId="2" borderId="7" xfId="0" applyFont="1" applyFill="1" applyBorder="1"/>
    <xf numFmtId="0" fontId="21" fillId="2" borderId="0" xfId="0" applyFont="1" applyFill="1" applyBorder="1"/>
    <xf numFmtId="0" fontId="21" fillId="2" borderId="23" xfId="0" applyFont="1" applyFill="1" applyBorder="1"/>
    <xf numFmtId="2" fontId="20" fillId="4" borderId="19" xfId="1" applyNumberFormat="1" applyFont="1" applyFill="1" applyBorder="1" applyAlignment="1" applyProtection="1">
      <alignment horizontal="center" vertical="center"/>
      <protection locked="0"/>
    </xf>
    <xf numFmtId="165" fontId="17" fillId="4" borderId="19" xfId="1" applyNumberFormat="1" applyFont="1" applyFill="1" applyBorder="1" applyAlignment="1" applyProtection="1">
      <alignment horizontal="center"/>
      <protection locked="0"/>
    </xf>
    <xf numFmtId="165" fontId="17" fillId="6" borderId="19" xfId="1" applyNumberFormat="1" applyFont="1" applyFill="1" applyBorder="1" applyAlignment="1" applyProtection="1">
      <alignment horizontal="center"/>
      <protection locked="0"/>
    </xf>
    <xf numFmtId="0" fontId="34" fillId="0" borderId="52" xfId="0" applyFont="1" applyFill="1" applyBorder="1" applyAlignment="1">
      <alignment vertical="center"/>
    </xf>
    <xf numFmtId="0" fontId="34" fillId="0" borderId="53" xfId="0" applyFont="1" applyFill="1" applyBorder="1" applyAlignment="1">
      <alignment vertical="center"/>
    </xf>
    <xf numFmtId="0" fontId="3" fillId="0" borderId="0" xfId="0" applyFont="1" applyFill="1"/>
    <xf numFmtId="0" fontId="13" fillId="0" borderId="81" xfId="0" applyFont="1" applyFill="1" applyBorder="1" applyAlignment="1">
      <alignment vertical="center"/>
    </xf>
    <xf numFmtId="0" fontId="15" fillId="0" borderId="82" xfId="0" applyFont="1" applyFill="1" applyBorder="1" applyAlignment="1" applyProtection="1">
      <alignment horizontal="center" vertical="center"/>
      <protection locked="0"/>
    </xf>
    <xf numFmtId="0" fontId="13" fillId="0" borderId="24" xfId="0" applyFont="1" applyFill="1" applyBorder="1" applyAlignment="1">
      <alignment vertical="center"/>
    </xf>
    <xf numFmtId="14" fontId="15" fillId="0" borderId="20" xfId="0" applyNumberFormat="1" applyFont="1" applyFill="1" applyBorder="1" applyAlignment="1" applyProtection="1">
      <alignment horizontal="center" vertical="center"/>
      <protection locked="0"/>
    </xf>
    <xf numFmtId="0" fontId="13" fillId="0" borderId="24" xfId="0" applyFont="1" applyFill="1" applyBorder="1" applyAlignment="1">
      <alignment horizontal="left" vertical="center"/>
    </xf>
    <xf numFmtId="0" fontId="13" fillId="0" borderId="20" xfId="0" applyFont="1" applyFill="1" applyBorder="1" applyAlignment="1" applyProtection="1">
      <alignment horizontal="center" vertical="center"/>
      <protection locked="0"/>
    </xf>
    <xf numFmtId="0" fontId="15" fillId="0" borderId="20" xfId="0" applyFont="1" applyFill="1" applyBorder="1" applyAlignment="1" applyProtection="1">
      <alignment horizontal="center" vertical="center"/>
      <protection locked="0"/>
    </xf>
    <xf numFmtId="49" fontId="15" fillId="0" borderId="20" xfId="0" applyNumberFormat="1" applyFont="1" applyFill="1" applyBorder="1" applyAlignment="1" applyProtection="1">
      <alignment horizontal="center" vertical="center"/>
      <protection locked="0"/>
    </xf>
    <xf numFmtId="0" fontId="13" fillId="0" borderId="83" xfId="0" applyFont="1" applyFill="1" applyBorder="1" applyAlignment="1">
      <alignment vertical="center"/>
    </xf>
    <xf numFmtId="0" fontId="13" fillId="0" borderId="84" xfId="0" applyFont="1" applyFill="1" applyBorder="1" applyAlignment="1" applyProtection="1">
      <alignment horizontal="center" vertical="center"/>
      <protection locked="0"/>
    </xf>
    <xf numFmtId="0" fontId="16" fillId="0" borderId="36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164" fontId="15" fillId="0" borderId="46" xfId="0" applyNumberFormat="1" applyFont="1" applyFill="1" applyBorder="1" applyAlignment="1" applyProtection="1">
      <alignment horizontal="center" vertical="center"/>
      <protection locked="0"/>
    </xf>
    <xf numFmtId="164" fontId="15" fillId="0" borderId="47" xfId="0" applyNumberFormat="1" applyFont="1" applyFill="1" applyBorder="1" applyAlignment="1" applyProtection="1">
      <alignment horizontal="center" vertical="center"/>
      <protection locked="0"/>
    </xf>
    <xf numFmtId="164" fontId="15" fillId="0" borderId="33" xfId="0" applyNumberFormat="1" applyFont="1" applyFill="1" applyBorder="1" applyAlignment="1" applyProtection="1">
      <alignment horizontal="center" vertical="center"/>
      <protection locked="0"/>
    </xf>
    <xf numFmtId="164" fontId="15" fillId="0" borderId="34" xfId="0" applyNumberFormat="1" applyFont="1" applyFill="1" applyBorder="1" applyAlignment="1" applyProtection="1">
      <alignment horizontal="center" vertical="center"/>
      <protection locked="0"/>
    </xf>
    <xf numFmtId="0" fontId="16" fillId="0" borderId="32" xfId="0" applyFont="1" applyFill="1" applyBorder="1" applyAlignment="1">
      <alignment vertical="center" wrapText="1"/>
    </xf>
    <xf numFmtId="0" fontId="16" fillId="0" borderId="33" xfId="0" applyFont="1" applyFill="1" applyBorder="1" applyAlignment="1">
      <alignment vertical="center" wrapText="1"/>
    </xf>
    <xf numFmtId="0" fontId="16" fillId="0" borderId="35" xfId="0" applyFont="1" applyFill="1" applyBorder="1" applyAlignment="1">
      <alignment vertical="center" wrapText="1"/>
    </xf>
    <xf numFmtId="0" fontId="16" fillId="0" borderId="36" xfId="0" applyFont="1" applyFill="1" applyBorder="1" applyAlignment="1">
      <alignment vertical="center" wrapText="1"/>
    </xf>
    <xf numFmtId="164" fontId="15" fillId="0" borderId="36" xfId="0" applyNumberFormat="1" applyFont="1" applyFill="1" applyBorder="1" applyAlignment="1" applyProtection="1">
      <alignment horizontal="center" vertical="center"/>
      <protection locked="0"/>
    </xf>
    <xf numFmtId="164" fontId="15" fillId="0" borderId="37" xfId="0" applyNumberFormat="1" applyFont="1" applyFill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0" xfId="0" applyFont="1" applyFill="1"/>
    <xf numFmtId="0" fontId="35" fillId="0" borderId="19" xfId="0" applyFont="1" applyFill="1" applyBorder="1"/>
    <xf numFmtId="0" fontId="8" fillId="0" borderId="1" xfId="0" applyFont="1" applyFill="1" applyBorder="1"/>
    <xf numFmtId="0" fontId="8" fillId="0" borderId="2" xfId="0" applyFont="1" applyFill="1" applyBorder="1"/>
    <xf numFmtId="0" fontId="8" fillId="0" borderId="3" xfId="0" applyFont="1" applyFill="1" applyBorder="1"/>
    <xf numFmtId="49" fontId="8" fillId="0" borderId="19" xfId="0" applyNumberFormat="1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/>
    </xf>
    <xf numFmtId="0" fontId="8" fillId="0" borderId="19" xfId="0" applyFont="1" applyFill="1" applyBorder="1"/>
    <xf numFmtId="0" fontId="8" fillId="0" borderId="0" xfId="0" applyFont="1" applyFill="1" applyAlignment="1">
      <alignment horizontal="center"/>
    </xf>
    <xf numFmtId="1" fontId="8" fillId="0" borderId="85" xfId="0" applyNumberFormat="1" applyFont="1" applyFill="1" applyBorder="1" applyAlignment="1">
      <alignment horizontal="center"/>
    </xf>
    <xf numFmtId="0" fontId="8" fillId="0" borderId="85" xfId="0" applyFont="1" applyFill="1" applyBorder="1" applyAlignment="1">
      <alignment horizontal="center"/>
    </xf>
    <xf numFmtId="0" fontId="8" fillId="0" borderId="0" xfId="0" applyFont="1" applyFill="1" applyBorder="1"/>
    <xf numFmtId="1" fontId="8" fillId="0" borderId="19" xfId="0" applyNumberFormat="1" applyFont="1" applyFill="1" applyBorder="1" applyAlignment="1">
      <alignment horizontal="center"/>
    </xf>
    <xf numFmtId="2" fontId="8" fillId="0" borderId="19" xfId="0" applyNumberFormat="1" applyFont="1" applyFill="1" applyBorder="1" applyAlignment="1">
      <alignment horizontal="center"/>
    </xf>
    <xf numFmtId="0" fontId="5" fillId="0" borderId="7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0" fontId="5" fillId="0" borderId="7" xfId="0" applyFont="1" applyFill="1" applyBorder="1" applyAlignment="1"/>
    <xf numFmtId="0" fontId="5" fillId="0" borderId="0" xfId="0" applyFont="1" applyFill="1" applyBorder="1" applyAlignment="1"/>
    <xf numFmtId="0" fontId="5" fillId="0" borderId="8" xfId="0" applyFont="1" applyFill="1" applyBorder="1" applyAlignment="1"/>
    <xf numFmtId="0" fontId="8" fillId="0" borderId="7" xfId="0" applyFont="1" applyFill="1" applyBorder="1"/>
    <xf numFmtId="0" fontId="8" fillId="0" borderId="8" xfId="0" applyFont="1" applyFill="1" applyBorder="1"/>
    <xf numFmtId="0" fontId="36" fillId="0" borderId="0" xfId="2" applyFont="1" applyFill="1"/>
    <xf numFmtId="0" fontId="0" fillId="0" borderId="19" xfId="0" applyBorder="1"/>
    <xf numFmtId="0" fontId="0" fillId="0" borderId="85" xfId="0" applyBorder="1"/>
    <xf numFmtId="0" fontId="37" fillId="0" borderId="0" xfId="2" applyFont="1"/>
    <xf numFmtId="0" fontId="19" fillId="0" borderId="19" xfId="0" applyFont="1" applyBorder="1"/>
    <xf numFmtId="0" fontId="37" fillId="0" borderId="19" xfId="2" applyFont="1" applyBorder="1"/>
    <xf numFmtId="0" fontId="0" fillId="0" borderId="65" xfId="0" applyBorder="1"/>
    <xf numFmtId="0" fontId="0" fillId="0" borderId="19" xfId="0" applyBorder="1" applyAlignment="1">
      <alignment horizontal="center"/>
    </xf>
    <xf numFmtId="0" fontId="37" fillId="0" borderId="19" xfId="2" applyFont="1" applyBorder="1" applyAlignment="1">
      <alignment horizontal="center"/>
    </xf>
    <xf numFmtId="0" fontId="8" fillId="0" borderId="0" xfId="3" applyAlignment="1">
      <alignment horizontal="left" vertical="center"/>
    </xf>
    <xf numFmtId="0" fontId="0" fillId="0" borderId="19" xfId="0" applyBorder="1" applyAlignment="1">
      <alignment vertical="top"/>
    </xf>
    <xf numFmtId="0" fontId="15" fillId="0" borderId="32" xfId="0" applyFont="1" applyFill="1" applyBorder="1" applyAlignment="1">
      <alignment horizontal="left" vertical="center"/>
    </xf>
    <xf numFmtId="0" fontId="15" fillId="0" borderId="33" xfId="0" applyFont="1" applyFill="1" applyBorder="1" applyAlignment="1">
      <alignment horizontal="left" vertical="center"/>
    </xf>
    <xf numFmtId="0" fontId="15" fillId="0" borderId="40" xfId="0" applyFont="1" applyFill="1" applyBorder="1" applyAlignment="1" applyProtection="1">
      <alignment horizontal="center" vertical="center"/>
      <protection locked="0"/>
    </xf>
    <xf numFmtId="0" fontId="15" fillId="0" borderId="41" xfId="0" applyFont="1" applyFill="1" applyBorder="1" applyAlignment="1" applyProtection="1">
      <alignment horizontal="center" vertical="center"/>
      <protection locked="0"/>
    </xf>
    <xf numFmtId="0" fontId="15" fillId="0" borderId="79" xfId="0" applyFont="1" applyFill="1" applyBorder="1" applyAlignment="1" applyProtection="1">
      <alignment horizontal="center" vertical="center"/>
      <protection locked="0"/>
    </xf>
    <xf numFmtId="0" fontId="15" fillId="0" borderId="74" xfId="0" applyFont="1" applyFill="1" applyBorder="1" applyAlignment="1">
      <alignment horizontal="left" vertical="center"/>
    </xf>
    <xf numFmtId="0" fontId="15" fillId="0" borderId="75" xfId="0" applyFont="1" applyFill="1" applyBorder="1" applyAlignment="1">
      <alignment horizontal="left" vertical="center"/>
    </xf>
    <xf numFmtId="164" fontId="15" fillId="0" borderId="76" xfId="0" applyNumberFormat="1" applyFont="1" applyFill="1" applyBorder="1" applyAlignment="1" applyProtection="1">
      <alignment horizontal="center" vertical="center"/>
      <protection locked="0"/>
    </xf>
    <xf numFmtId="164" fontId="15" fillId="0" borderId="48" xfId="0" applyNumberFormat="1" applyFont="1" applyFill="1" applyBorder="1" applyAlignment="1" applyProtection="1">
      <alignment horizontal="center" vertical="center"/>
      <protection locked="0"/>
    </xf>
    <xf numFmtId="164" fontId="15" fillId="0" borderId="49" xfId="0" applyNumberFormat="1" applyFont="1" applyFill="1" applyBorder="1" applyAlignment="1" applyProtection="1">
      <alignment horizontal="center" vertical="center"/>
      <protection locked="0"/>
    </xf>
    <xf numFmtId="164" fontId="15" fillId="0" borderId="30" xfId="0" applyNumberFormat="1" applyFont="1" applyFill="1" applyBorder="1" applyAlignment="1" applyProtection="1">
      <alignment horizontal="center" vertical="center"/>
      <protection locked="0"/>
    </xf>
    <xf numFmtId="164" fontId="15" fillId="0" borderId="31" xfId="0" applyNumberFormat="1" applyFont="1" applyFill="1" applyBorder="1" applyAlignment="1" applyProtection="1">
      <alignment horizontal="center" vertical="center"/>
      <protection locked="0"/>
    </xf>
    <xf numFmtId="165" fontId="15" fillId="0" borderId="33" xfId="0" applyNumberFormat="1" applyFont="1" applyFill="1" applyBorder="1" applyAlignment="1" applyProtection="1">
      <alignment horizontal="center" vertical="center"/>
      <protection locked="0"/>
    </xf>
    <xf numFmtId="165" fontId="15" fillId="0" borderId="34" xfId="0" applyNumberFormat="1" applyFont="1" applyFill="1" applyBorder="1" applyAlignment="1" applyProtection="1">
      <alignment horizontal="center" vertical="center"/>
      <protection locked="0"/>
    </xf>
    <xf numFmtId="0" fontId="16" fillId="0" borderId="50" xfId="0" applyFont="1" applyFill="1" applyBorder="1" applyAlignment="1">
      <alignment horizontal="left" vertical="center" wrapText="1"/>
    </xf>
    <xf numFmtId="0" fontId="16" fillId="0" borderId="42" xfId="0" applyFont="1" applyFill="1" applyBorder="1" applyAlignment="1">
      <alignment horizontal="left" vertical="center" wrapText="1"/>
    </xf>
    <xf numFmtId="2" fontId="15" fillId="0" borderId="33" xfId="0" applyNumberFormat="1" applyFont="1" applyFill="1" applyBorder="1" applyAlignment="1" applyProtection="1">
      <alignment horizontal="center" vertical="center"/>
      <protection locked="0"/>
    </xf>
    <xf numFmtId="2" fontId="15" fillId="0" borderId="34" xfId="0" applyNumberFormat="1" applyFont="1" applyFill="1" applyBorder="1" applyAlignment="1" applyProtection="1">
      <alignment horizontal="center" vertical="center"/>
      <protection locked="0"/>
    </xf>
    <xf numFmtId="1" fontId="16" fillId="0" borderId="30" xfId="0" applyNumberFormat="1" applyFont="1" applyFill="1" applyBorder="1" applyAlignment="1" applyProtection="1">
      <alignment horizontal="center" vertical="center"/>
      <protection locked="0"/>
    </xf>
    <xf numFmtId="166" fontId="15" fillId="0" borderId="33" xfId="0" applyNumberFormat="1" applyFont="1" applyFill="1" applyBorder="1" applyAlignment="1" applyProtection="1">
      <alignment horizontal="center" vertical="center"/>
      <protection locked="0"/>
    </xf>
    <xf numFmtId="166" fontId="15" fillId="0" borderId="34" xfId="0" applyNumberFormat="1" applyFont="1" applyFill="1" applyBorder="1" applyAlignment="1" applyProtection="1">
      <alignment horizontal="center" vertical="center"/>
      <protection locked="0"/>
    </xf>
    <xf numFmtId="0" fontId="16" fillId="0" borderId="32" xfId="0" applyFont="1" applyFill="1" applyBorder="1" applyAlignment="1">
      <alignment horizontal="left" vertical="center" wrapText="1"/>
    </xf>
    <xf numFmtId="0" fontId="16" fillId="0" borderId="33" xfId="0" applyFont="1" applyFill="1" applyBorder="1" applyAlignment="1">
      <alignment horizontal="left" vertical="center" wrapText="1"/>
    </xf>
    <xf numFmtId="0" fontId="15" fillId="0" borderId="32" xfId="0" applyFont="1" applyFill="1" applyBorder="1" applyAlignment="1">
      <alignment horizontal="center"/>
    </xf>
    <xf numFmtId="0" fontId="15" fillId="0" borderId="33" xfId="0" applyFont="1" applyFill="1" applyBorder="1" applyAlignment="1">
      <alignment horizontal="center"/>
    </xf>
    <xf numFmtId="0" fontId="15" fillId="0" borderId="50" xfId="0" applyFont="1" applyFill="1" applyBorder="1" applyAlignment="1">
      <alignment horizontal="center"/>
    </xf>
    <xf numFmtId="0" fontId="15" fillId="0" borderId="42" xfId="0" applyFont="1" applyFill="1" applyBorder="1" applyAlignment="1">
      <alignment horizontal="center"/>
    </xf>
    <xf numFmtId="0" fontId="15" fillId="0" borderId="43" xfId="0" applyFont="1" applyFill="1" applyBorder="1" applyAlignment="1">
      <alignment horizontal="center"/>
    </xf>
    <xf numFmtId="0" fontId="15" fillId="0" borderId="51" xfId="0" applyFont="1" applyFill="1" applyBorder="1" applyAlignment="1">
      <alignment horizontal="center"/>
    </xf>
    <xf numFmtId="0" fontId="16" fillId="0" borderId="35" xfId="0" applyFont="1" applyFill="1" applyBorder="1" applyAlignment="1">
      <alignment horizontal="left" vertical="center"/>
    </xf>
    <xf numFmtId="0" fontId="16" fillId="0" borderId="36" xfId="0" applyFont="1" applyFill="1" applyBorder="1" applyAlignment="1">
      <alignment horizontal="left" vertical="center"/>
    </xf>
    <xf numFmtId="0" fontId="16" fillId="0" borderId="29" xfId="0" applyFont="1" applyFill="1" applyBorder="1" applyAlignment="1">
      <alignment horizontal="left" vertical="center"/>
    </xf>
    <xf numFmtId="0" fontId="16" fillId="0" borderId="30" xfId="0" applyFont="1" applyFill="1" applyBorder="1" applyAlignment="1">
      <alignment horizontal="left" vertical="center"/>
    </xf>
    <xf numFmtId="0" fontId="13" fillId="0" borderId="60" xfId="0" applyFont="1" applyFill="1" applyBorder="1" applyAlignment="1">
      <alignment horizontal="left" vertical="center"/>
    </xf>
    <xf numFmtId="0" fontId="13" fillId="0" borderId="64" xfId="0" applyFont="1" applyFill="1" applyBorder="1" applyAlignment="1">
      <alignment horizontal="left" vertical="center"/>
    </xf>
    <xf numFmtId="0" fontId="15" fillId="0" borderId="56" xfId="0" applyFont="1" applyFill="1" applyBorder="1" applyAlignment="1" applyProtection="1">
      <alignment horizontal="center" vertical="center"/>
      <protection locked="0"/>
    </xf>
    <xf numFmtId="0" fontId="15" fillId="0" borderId="69" xfId="0" applyFont="1" applyFill="1" applyBorder="1" applyAlignment="1" applyProtection="1">
      <alignment horizontal="center" vertical="center"/>
      <protection locked="0"/>
    </xf>
    <xf numFmtId="0" fontId="15" fillId="0" borderId="59" xfId="0" applyFont="1" applyFill="1" applyBorder="1" applyAlignment="1" applyProtection="1">
      <alignment horizontal="center" vertical="center"/>
      <protection locked="0"/>
    </xf>
    <xf numFmtId="0" fontId="13" fillId="0" borderId="70" xfId="0" applyFont="1" applyFill="1" applyBorder="1" applyAlignment="1">
      <alignment horizontal="left" vertical="center"/>
    </xf>
    <xf numFmtId="0" fontId="13" fillId="0" borderId="16" xfId="0" applyFont="1" applyFill="1" applyBorder="1" applyAlignment="1">
      <alignment horizontal="left" vertical="center"/>
    </xf>
    <xf numFmtId="0" fontId="13" fillId="0" borderId="71" xfId="0" applyFont="1" applyFill="1" applyBorder="1" applyAlignment="1">
      <alignment horizontal="left" vertical="center"/>
    </xf>
    <xf numFmtId="0" fontId="13" fillId="0" borderId="72" xfId="0" applyFont="1" applyFill="1" applyBorder="1" applyAlignment="1">
      <alignment horizontal="left" vertical="center"/>
    </xf>
    <xf numFmtId="0" fontId="15" fillId="0" borderId="65" xfId="0" applyFont="1" applyFill="1" applyBorder="1" applyAlignment="1" applyProtection="1">
      <alignment horizontal="center" vertical="center"/>
      <protection locked="0"/>
    </xf>
    <xf numFmtId="0" fontId="15" fillId="0" borderId="9" xfId="0" applyFont="1" applyFill="1" applyBorder="1" applyAlignment="1" applyProtection="1">
      <alignment horizontal="center" vertical="center"/>
      <protection locked="0"/>
    </xf>
    <xf numFmtId="0" fontId="5" fillId="0" borderId="54" xfId="0" applyFont="1" applyFill="1" applyBorder="1" applyAlignment="1">
      <alignment horizontal="center"/>
    </xf>
    <xf numFmtId="0" fontId="5" fillId="0" borderId="52" xfId="0" applyFont="1" applyFill="1" applyBorder="1" applyAlignment="1">
      <alignment horizontal="center"/>
    </xf>
    <xf numFmtId="0" fontId="5" fillId="0" borderId="53" xfId="0" applyFont="1" applyFill="1" applyBorder="1" applyAlignment="1">
      <alignment horizontal="center"/>
    </xf>
    <xf numFmtId="0" fontId="15" fillId="0" borderId="73" xfId="0" applyFont="1" applyFill="1" applyBorder="1" applyAlignment="1">
      <alignment horizontal="left" vertical="center"/>
    </xf>
    <xf numFmtId="0" fontId="15" fillId="0" borderId="46" xfId="0" applyFont="1" applyFill="1" applyBorder="1" applyAlignment="1">
      <alignment horizontal="left" vertical="center"/>
    </xf>
    <xf numFmtId="0" fontId="15" fillId="0" borderId="38" xfId="0" applyFont="1" applyFill="1" applyBorder="1" applyAlignment="1" applyProtection="1">
      <alignment horizontal="center" vertical="center"/>
      <protection locked="0"/>
    </xf>
    <xf numFmtId="0" fontId="15" fillId="0" borderId="39" xfId="0" applyFont="1" applyFill="1" applyBorder="1" applyAlignment="1" applyProtection="1">
      <alignment horizontal="center" vertical="center"/>
      <protection locked="0"/>
    </xf>
    <xf numFmtId="0" fontId="15" fillId="0" borderId="80" xfId="0" applyFont="1" applyFill="1" applyBorder="1" applyAlignment="1" applyProtection="1">
      <alignment horizontal="center" vertical="center"/>
      <protection locked="0"/>
    </xf>
    <xf numFmtId="0" fontId="13" fillId="0" borderId="61" xfId="0" applyFont="1" applyFill="1" applyBorder="1" applyAlignment="1">
      <alignment horizontal="left" vertical="center"/>
    </xf>
    <xf numFmtId="0" fontId="15" fillId="0" borderId="62" xfId="0" applyFont="1" applyFill="1" applyBorder="1" applyAlignment="1" applyProtection="1">
      <alignment horizontal="center" vertical="center"/>
      <protection locked="0"/>
    </xf>
    <xf numFmtId="0" fontId="15" fillId="0" borderId="63" xfId="0" applyFont="1" applyFill="1" applyBorder="1" applyAlignment="1" applyProtection="1">
      <alignment horizontal="center" vertical="center"/>
      <protection locked="0"/>
    </xf>
    <xf numFmtId="0" fontId="15" fillId="0" borderId="64" xfId="0" applyFont="1" applyFill="1" applyBorder="1" applyAlignment="1" applyProtection="1">
      <alignment horizontal="center" vertical="center"/>
      <protection locked="0"/>
    </xf>
    <xf numFmtId="0" fontId="15" fillId="0" borderId="10" xfId="0" applyFont="1" applyFill="1" applyBorder="1" applyAlignment="1" applyProtection="1">
      <alignment horizontal="center" vertical="center"/>
      <protection locked="0"/>
    </xf>
    <xf numFmtId="0" fontId="13" fillId="0" borderId="55" xfId="0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left" vertical="center"/>
    </xf>
    <xf numFmtId="0" fontId="15" fillId="0" borderId="66" xfId="0" applyFont="1" applyFill="1" applyBorder="1" applyAlignment="1" applyProtection="1">
      <alignment horizontal="center" vertical="center"/>
      <protection locked="0"/>
    </xf>
    <xf numFmtId="0" fontId="15" fillId="0" borderId="67" xfId="0" applyFont="1" applyFill="1" applyBorder="1" applyAlignment="1" applyProtection="1">
      <alignment horizontal="center" vertical="center"/>
      <protection locked="0"/>
    </xf>
    <xf numFmtId="0" fontId="15" fillId="0" borderId="68" xfId="0" applyFont="1" applyFill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>
      <alignment horizontal="center"/>
    </xf>
    <xf numFmtId="0" fontId="8" fillId="0" borderId="25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33" fillId="0" borderId="15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2" xfId="0" applyFont="1" applyFill="1" applyBorder="1" applyAlignment="1">
      <alignment horizontal="center" vertical="center"/>
    </xf>
    <xf numFmtId="49" fontId="34" fillId="0" borderId="54" xfId="0" applyNumberFormat="1" applyFont="1" applyFill="1" applyBorder="1" applyAlignment="1">
      <alignment horizontal="right" vertical="center"/>
    </xf>
    <xf numFmtId="49" fontId="34" fillId="0" borderId="52" xfId="0" applyNumberFormat="1" applyFont="1" applyFill="1" applyBorder="1" applyAlignment="1">
      <alignment horizontal="right" vertical="center"/>
    </xf>
    <xf numFmtId="49" fontId="15" fillId="0" borderId="56" xfId="0" applyNumberFormat="1" applyFont="1" applyFill="1" applyBorder="1" applyAlignment="1" applyProtection="1">
      <alignment horizontal="center" vertical="center"/>
      <protection locked="0"/>
    </xf>
    <xf numFmtId="49" fontId="15" fillId="0" borderId="57" xfId="0" applyNumberFormat="1" applyFont="1" applyFill="1" applyBorder="1" applyAlignment="1" applyProtection="1">
      <alignment horizontal="center" vertical="center"/>
      <protection locked="0"/>
    </xf>
    <xf numFmtId="0" fontId="15" fillId="0" borderId="56" xfId="0" applyNumberFormat="1" applyFont="1" applyFill="1" applyBorder="1" applyAlignment="1" applyProtection="1">
      <alignment horizontal="center" vertical="center"/>
      <protection locked="0"/>
    </xf>
    <xf numFmtId="0" fontId="15" fillId="0" borderId="57" xfId="0" applyNumberFormat="1" applyFont="1" applyFill="1" applyBorder="1" applyAlignment="1" applyProtection="1">
      <alignment horizontal="center" vertical="center"/>
      <protection locked="0"/>
    </xf>
    <xf numFmtId="0" fontId="15" fillId="0" borderId="58" xfId="0" applyNumberFormat="1" applyFont="1" applyFill="1" applyBorder="1" applyAlignment="1" applyProtection="1">
      <alignment horizontal="center" vertical="center"/>
      <protection locked="0"/>
    </xf>
    <xf numFmtId="0" fontId="15" fillId="0" borderId="59" xfId="0" applyNumberFormat="1" applyFont="1" applyFill="1" applyBorder="1" applyAlignment="1" applyProtection="1">
      <alignment horizontal="center" vertical="center"/>
      <protection locked="0"/>
    </xf>
    <xf numFmtId="166" fontId="15" fillId="0" borderId="40" xfId="0" applyNumberFormat="1" applyFont="1" applyFill="1" applyBorder="1" applyAlignment="1" applyProtection="1">
      <alignment horizontal="center" vertical="center"/>
      <protection locked="0"/>
    </xf>
    <xf numFmtId="166" fontId="15" fillId="0" borderId="41" xfId="0" applyNumberFormat="1" applyFont="1" applyFill="1" applyBorder="1" applyAlignment="1" applyProtection="1">
      <alignment horizontal="center" vertical="center"/>
      <protection locked="0"/>
    </xf>
    <xf numFmtId="166" fontId="15" fillId="0" borderId="79" xfId="0" applyNumberFormat="1" applyFont="1" applyFill="1" applyBorder="1" applyAlignment="1" applyProtection="1">
      <alignment horizontal="center" vertical="center"/>
      <protection locked="0"/>
    </xf>
    <xf numFmtId="0" fontId="16" fillId="0" borderId="29" xfId="0" applyFont="1" applyFill="1" applyBorder="1" applyAlignment="1">
      <alignment horizontal="left" vertical="center" wrapText="1"/>
    </xf>
    <xf numFmtId="0" fontId="16" fillId="0" borderId="30" xfId="0" applyFont="1" applyFill="1" applyBorder="1" applyAlignment="1">
      <alignment horizontal="left" vertical="center" wrapText="1"/>
    </xf>
    <xf numFmtId="0" fontId="13" fillId="0" borderId="26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left" vertical="center"/>
    </xf>
    <xf numFmtId="0" fontId="13" fillId="0" borderId="27" xfId="0" applyFont="1" applyFill="1" applyBorder="1" applyAlignment="1" applyProtection="1">
      <alignment horizontal="center" vertical="center"/>
      <protection locked="0"/>
    </xf>
    <xf numFmtId="0" fontId="15" fillId="0" borderId="77" xfId="0" applyFont="1" applyFill="1" applyBorder="1" applyAlignment="1">
      <alignment horizontal="center"/>
    </xf>
    <xf numFmtId="0" fontId="15" fillId="0" borderId="78" xfId="0" applyFont="1" applyFill="1" applyBorder="1" applyAlignment="1">
      <alignment horizontal="center"/>
    </xf>
    <xf numFmtId="1" fontId="16" fillId="0" borderId="31" xfId="0" applyNumberFormat="1" applyFont="1" applyFill="1" applyBorder="1" applyAlignment="1" applyProtection="1">
      <alignment horizontal="center" vertical="center"/>
      <protection locked="0"/>
    </xf>
    <xf numFmtId="166" fontId="15" fillId="0" borderId="75" xfId="0" applyNumberFormat="1" applyFont="1" applyFill="1" applyBorder="1" applyAlignment="1" applyProtection="1">
      <alignment horizontal="center" vertical="center"/>
      <protection locked="0"/>
    </xf>
    <xf numFmtId="0" fontId="13" fillId="0" borderId="28" xfId="0" applyFont="1" applyFill="1" applyBorder="1" applyAlignment="1" applyProtection="1">
      <alignment horizontal="center" vertical="center"/>
      <protection locked="0"/>
    </xf>
    <xf numFmtId="0" fontId="32" fillId="0" borderId="19" xfId="0" applyFont="1" applyFill="1" applyBorder="1" applyAlignment="1" applyProtection="1">
      <alignment horizontal="left" vertical="center"/>
      <protection locked="0"/>
    </xf>
    <xf numFmtId="0" fontId="32" fillId="0" borderId="20" xfId="0" applyFont="1" applyFill="1" applyBorder="1" applyAlignment="1" applyProtection="1">
      <alignment horizontal="left" vertical="center"/>
      <protection locked="0"/>
    </xf>
    <xf numFmtId="0" fontId="16" fillId="0" borderId="24" xfId="0" applyFont="1" applyFill="1" applyBorder="1" applyAlignment="1">
      <alignment horizontal="left" vertical="center"/>
    </xf>
    <xf numFmtId="0" fontId="16" fillId="0" borderId="19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center" vertical="center"/>
    </xf>
    <xf numFmtId="0" fontId="13" fillId="0" borderId="27" xfId="0" applyFont="1" applyFill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44" xfId="0" applyNumberFormat="1" applyBorder="1" applyAlignment="1">
      <alignment horizontal="center"/>
    </xf>
    <xf numFmtId="165" fontId="0" fillId="0" borderId="45" xfId="0" applyNumberFormat="1" applyBorder="1" applyAlignment="1">
      <alignment horizontal="center"/>
    </xf>
    <xf numFmtId="0" fontId="4" fillId="5" borderId="26" xfId="0" applyFont="1" applyFill="1" applyBorder="1" applyAlignment="1">
      <alignment horizontal="left" vertical="center"/>
    </xf>
    <xf numFmtId="0" fontId="4" fillId="5" borderId="27" xfId="0" applyFont="1" applyFill="1" applyBorder="1" applyAlignment="1">
      <alignment horizontal="left" vertical="center"/>
    </xf>
    <xf numFmtId="0" fontId="4" fillId="5" borderId="27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7" fillId="5" borderId="24" xfId="0" applyFont="1" applyFill="1" applyBorder="1" applyAlignment="1">
      <alignment horizontal="left" vertical="center"/>
    </xf>
    <xf numFmtId="0" fontId="7" fillId="5" borderId="19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left" vertical="center"/>
    </xf>
    <xf numFmtId="0" fontId="4" fillId="5" borderId="28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left"/>
    </xf>
    <xf numFmtId="0" fontId="5" fillId="2" borderId="23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9" fillId="5" borderId="1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/>
    </xf>
    <xf numFmtId="0" fontId="11" fillId="2" borderId="23" xfId="0" applyFont="1" applyFill="1" applyBorder="1" applyAlignment="1">
      <alignment horizontal="left"/>
    </xf>
    <xf numFmtId="14" fontId="5" fillId="2" borderId="12" xfId="0" applyNumberFormat="1" applyFont="1" applyFill="1" applyBorder="1" applyAlignment="1">
      <alignment horizontal="left"/>
    </xf>
    <xf numFmtId="0" fontId="21" fillId="0" borderId="4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165" fontId="21" fillId="0" borderId="44" xfId="0" applyNumberFormat="1" applyFont="1" applyBorder="1" applyAlignment="1">
      <alignment horizontal="center"/>
    </xf>
    <xf numFmtId="165" fontId="21" fillId="0" borderId="45" xfId="0" applyNumberFormat="1" applyFont="1" applyBorder="1" applyAlignment="1">
      <alignment horizontal="center"/>
    </xf>
    <xf numFmtId="0" fontId="28" fillId="0" borderId="1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21" fillId="2" borderId="10" xfId="0" applyFont="1" applyFill="1" applyBorder="1" applyAlignment="1">
      <alignment horizontal="center"/>
    </xf>
    <xf numFmtId="0" fontId="23" fillId="5" borderId="15" xfId="0" applyFont="1" applyFill="1" applyBorder="1" applyAlignment="1">
      <alignment horizontal="center" vertical="center"/>
    </xf>
    <xf numFmtId="0" fontId="23" fillId="5" borderId="11" xfId="0" applyFont="1" applyFill="1" applyBorder="1" applyAlignment="1">
      <alignment horizontal="center" vertical="center"/>
    </xf>
    <xf numFmtId="0" fontId="23" fillId="5" borderId="22" xfId="0" applyFont="1" applyFill="1" applyBorder="1" applyAlignment="1">
      <alignment horizontal="center" vertical="center"/>
    </xf>
    <xf numFmtId="0" fontId="23" fillId="5" borderId="16" xfId="0" applyFont="1" applyFill="1" applyBorder="1" applyAlignment="1">
      <alignment horizontal="center" vertical="center"/>
    </xf>
    <xf numFmtId="0" fontId="23" fillId="5" borderId="17" xfId="0" applyFont="1" applyFill="1" applyBorder="1" applyAlignment="1">
      <alignment horizontal="center" vertical="center"/>
    </xf>
    <xf numFmtId="0" fontId="23" fillId="5" borderId="18" xfId="0" applyFont="1" applyFill="1" applyBorder="1" applyAlignment="1">
      <alignment horizontal="center" vertical="center"/>
    </xf>
    <xf numFmtId="0" fontId="24" fillId="2" borderId="21" xfId="0" applyFont="1" applyFill="1" applyBorder="1" applyAlignment="1">
      <alignment horizontal="center"/>
    </xf>
    <xf numFmtId="0" fontId="24" fillId="2" borderId="11" xfId="0" applyFont="1" applyFill="1" applyBorder="1" applyAlignment="1">
      <alignment horizontal="center"/>
    </xf>
    <xf numFmtId="0" fontId="24" fillId="2" borderId="22" xfId="0" applyFont="1" applyFill="1" applyBorder="1" applyAlignment="1">
      <alignment horizontal="center"/>
    </xf>
    <xf numFmtId="0" fontId="25" fillId="2" borderId="24" xfId="0" applyFont="1" applyFill="1" applyBorder="1" applyAlignment="1">
      <alignment horizontal="left" vertical="center"/>
    </xf>
    <xf numFmtId="0" fontId="25" fillId="2" borderId="19" xfId="0" applyFont="1" applyFill="1" applyBorder="1" applyAlignment="1">
      <alignment horizontal="left" vertical="center"/>
    </xf>
    <xf numFmtId="0" fontId="25" fillId="2" borderId="12" xfId="0" applyFont="1" applyFill="1" applyBorder="1" applyAlignment="1">
      <alignment horizontal="left" vertical="center"/>
    </xf>
    <xf numFmtId="0" fontId="25" fillId="2" borderId="14" xfId="0" applyFont="1" applyFill="1" applyBorder="1" applyAlignment="1">
      <alignment horizontal="left" vertical="center"/>
    </xf>
    <xf numFmtId="0" fontId="25" fillId="2" borderId="12" xfId="0" applyFont="1" applyFill="1" applyBorder="1" applyAlignment="1">
      <alignment horizontal="left"/>
    </xf>
    <xf numFmtId="0" fontId="25" fillId="2" borderId="23" xfId="0" applyFont="1" applyFill="1" applyBorder="1" applyAlignment="1">
      <alignment horizontal="left"/>
    </xf>
    <xf numFmtId="0" fontId="27" fillId="2" borderId="24" xfId="0" applyFont="1" applyFill="1" applyBorder="1" applyAlignment="1">
      <alignment horizontal="left" vertical="center"/>
    </xf>
    <xf numFmtId="0" fontId="27" fillId="2" borderId="19" xfId="0" applyFont="1" applyFill="1" applyBorder="1" applyAlignment="1">
      <alignment horizontal="left" vertical="center"/>
    </xf>
    <xf numFmtId="0" fontId="27" fillId="2" borderId="12" xfId="0" applyFont="1" applyFill="1" applyBorder="1" applyAlignment="1">
      <alignment horizontal="left"/>
    </xf>
    <xf numFmtId="0" fontId="27" fillId="2" borderId="23" xfId="0" applyFont="1" applyFill="1" applyBorder="1" applyAlignment="1">
      <alignment horizontal="left"/>
    </xf>
    <xf numFmtId="14" fontId="27" fillId="2" borderId="12" xfId="0" applyNumberFormat="1" applyFont="1" applyFill="1" applyBorder="1" applyAlignment="1">
      <alignment horizontal="left"/>
    </xf>
    <xf numFmtId="0" fontId="27" fillId="2" borderId="12" xfId="0" applyFont="1" applyFill="1" applyBorder="1" applyAlignment="1">
      <alignment horizontal="center"/>
    </xf>
    <xf numFmtId="0" fontId="27" fillId="2" borderId="13" xfId="0" applyFont="1" applyFill="1" applyBorder="1" applyAlignment="1">
      <alignment horizontal="center"/>
    </xf>
    <xf numFmtId="0" fontId="27" fillId="2" borderId="23" xfId="0" applyFont="1" applyFill="1" applyBorder="1" applyAlignment="1">
      <alignment horizontal="center"/>
    </xf>
    <xf numFmtId="0" fontId="29" fillId="5" borderId="24" xfId="0" applyFont="1" applyFill="1" applyBorder="1" applyAlignment="1">
      <alignment horizontal="left" vertical="center"/>
    </xf>
    <xf numFmtId="0" fontId="29" fillId="5" borderId="19" xfId="0" applyFont="1" applyFill="1" applyBorder="1" applyAlignment="1">
      <alignment horizontal="left" vertical="center"/>
    </xf>
    <xf numFmtId="0" fontId="30" fillId="2" borderId="19" xfId="0" applyFont="1" applyFill="1" applyBorder="1" applyAlignment="1">
      <alignment horizontal="center" vertical="center"/>
    </xf>
    <xf numFmtId="0" fontId="30" fillId="2" borderId="20" xfId="0" applyFont="1" applyFill="1" applyBorder="1" applyAlignment="1">
      <alignment horizontal="center" vertical="center"/>
    </xf>
    <xf numFmtId="0" fontId="31" fillId="5" borderId="26" xfId="0" applyFont="1" applyFill="1" applyBorder="1" applyAlignment="1">
      <alignment horizontal="left" vertical="center"/>
    </xf>
    <xf numFmtId="0" fontId="31" fillId="5" borderId="27" xfId="0" applyFont="1" applyFill="1" applyBorder="1" applyAlignment="1">
      <alignment horizontal="left" vertical="center"/>
    </xf>
    <xf numFmtId="0" fontId="31" fillId="5" borderId="27" xfId="0" applyFont="1" applyFill="1" applyBorder="1" applyAlignment="1">
      <alignment horizontal="center"/>
    </xf>
    <xf numFmtId="0" fontId="31" fillId="5" borderId="27" xfId="0" applyFont="1" applyFill="1" applyBorder="1" applyAlignment="1">
      <alignment horizontal="center" vertical="center"/>
    </xf>
    <xf numFmtId="0" fontId="31" fillId="5" borderId="28" xfId="0" applyFont="1" applyFill="1" applyBorder="1" applyAlignment="1">
      <alignment horizontal="center" vertical="center"/>
    </xf>
    <xf numFmtId="0" fontId="17" fillId="3" borderId="12" xfId="1" applyFont="1" applyFill="1" applyBorder="1" applyAlignment="1">
      <alignment horizontal="center" vertical="center"/>
    </xf>
    <xf numFmtId="0" fontId="17" fillId="3" borderId="14" xfId="1" applyFont="1" applyFill="1" applyBorder="1" applyAlignment="1">
      <alignment horizontal="center" vertical="center"/>
    </xf>
    <xf numFmtId="0" fontId="17" fillId="3" borderId="0" xfId="1" applyFont="1" applyFill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EB0D51AB-978B-43A2-9A84-5F5C96994844}"/>
    <cellStyle name="Normal 2 3 2 2 3" xfId="2" xr:uid="{CA65D584-5A0A-4764-9FC4-2B908668A8C8}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en-US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Lateral Force  vs Slip Angle</a:t>
            </a:r>
          </a:p>
        </c:rich>
      </c:tx>
      <c:layout>
        <c:manualLayout>
          <c:xMode val="edge"/>
          <c:yMode val="edge"/>
          <c:x val="0.314689284858019"/>
          <c:y val="2.292398083049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633570704060399E-2"/>
          <c:y val="7.7659324856625897E-2"/>
          <c:w val="0.89908164334119867"/>
          <c:h val="0.7944473088004115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FAM_6LOADS!$C$21:$D$21</c:f>
              <c:strCache>
                <c:ptCount val="1"/>
                <c:pt idx="0">
                  <c:v>2138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FAM_6LOADS!$C$23:$C$35</c:f>
              <c:numCache>
                <c:formatCode>0.0</c:formatCode>
                <c:ptCount val="13"/>
                <c:pt idx="0">
                  <c:v>-2282.1170000000002</c:v>
                </c:pt>
                <c:pt idx="1">
                  <c:v>-2256.0349999999999</c:v>
                </c:pt>
                <c:pt idx="2">
                  <c:v>-2173.027</c:v>
                </c:pt>
                <c:pt idx="3">
                  <c:v>-2000.0730000000001</c:v>
                </c:pt>
                <c:pt idx="4">
                  <c:v>-1292.6990000000001</c:v>
                </c:pt>
                <c:pt idx="5">
                  <c:v>-737.91279999999995</c:v>
                </c:pt>
                <c:pt idx="6">
                  <c:v>135.6465</c:v>
                </c:pt>
                <c:pt idx="7">
                  <c:v>967.04290000000003</c:v>
                </c:pt>
                <c:pt idx="8">
                  <c:v>1524.7059999999999</c:v>
                </c:pt>
                <c:pt idx="9">
                  <c:v>2084.4140000000002</c:v>
                </c:pt>
                <c:pt idx="10">
                  <c:v>2261.114</c:v>
                </c:pt>
                <c:pt idx="11">
                  <c:v>2465.6849999999999</c:v>
                </c:pt>
                <c:pt idx="12">
                  <c:v>2459.4569999999999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84-4B2B-8C59-CFE95BD46E80}"/>
            </c:ext>
          </c:extLst>
        </c:ser>
        <c:ser>
          <c:idx val="2"/>
          <c:order val="1"/>
          <c:tx>
            <c:strRef>
              <c:f>FAM_6LOADS!$E$21:$F$21</c:f>
              <c:strCache>
                <c:ptCount val="1"/>
                <c:pt idx="0">
                  <c:v>4275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FAM_6LOADS!$E$23:$E$35</c:f>
              <c:numCache>
                <c:formatCode>0.0</c:formatCode>
                <c:ptCount val="13"/>
                <c:pt idx="0">
                  <c:v>-4409.8509999999997</c:v>
                </c:pt>
                <c:pt idx="1">
                  <c:v>-4425.21</c:v>
                </c:pt>
                <c:pt idx="2">
                  <c:v>-4354.5429999999997</c:v>
                </c:pt>
                <c:pt idx="3">
                  <c:v>-3922.596</c:v>
                </c:pt>
                <c:pt idx="4">
                  <c:v>-2494.1329999999998</c:v>
                </c:pt>
                <c:pt idx="5">
                  <c:v>-1289.17</c:v>
                </c:pt>
                <c:pt idx="6">
                  <c:v>300.50689999999997</c:v>
                </c:pt>
                <c:pt idx="7">
                  <c:v>1783.03</c:v>
                </c:pt>
                <c:pt idx="8">
                  <c:v>2941.8139999999999</c:v>
                </c:pt>
                <c:pt idx="9">
                  <c:v>4005.4850000000001</c:v>
                </c:pt>
                <c:pt idx="10">
                  <c:v>4437.982</c:v>
                </c:pt>
                <c:pt idx="11">
                  <c:v>4621.8</c:v>
                </c:pt>
                <c:pt idx="12">
                  <c:v>4630.1419999999998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84-4B2B-8C59-CFE95BD46E80}"/>
            </c:ext>
          </c:extLst>
        </c:ser>
        <c:ser>
          <c:idx val="3"/>
          <c:order val="2"/>
          <c:tx>
            <c:strRef>
              <c:f>FAM_6LOADS!$G$21:$H$21</c:f>
              <c:strCache>
                <c:ptCount val="1"/>
                <c:pt idx="0">
                  <c:v>6413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FAM_6LOADS!$G$23:$G$35</c:f>
              <c:numCache>
                <c:formatCode>0.0</c:formatCode>
                <c:ptCount val="13"/>
                <c:pt idx="0">
                  <c:v>-6204.0619999999999</c:v>
                </c:pt>
                <c:pt idx="1">
                  <c:v>-6254.1220000000003</c:v>
                </c:pt>
                <c:pt idx="2">
                  <c:v>-6102.5309999999999</c:v>
                </c:pt>
                <c:pt idx="3">
                  <c:v>-5375.2669999999998</c:v>
                </c:pt>
                <c:pt idx="4">
                  <c:v>-3251.6</c:v>
                </c:pt>
                <c:pt idx="5">
                  <c:v>-1570.4739999999999</c:v>
                </c:pt>
                <c:pt idx="6">
                  <c:v>393.17140000000001</c:v>
                </c:pt>
                <c:pt idx="7">
                  <c:v>2266.5940000000001</c:v>
                </c:pt>
                <c:pt idx="8">
                  <c:v>3787.7359999999999</c:v>
                </c:pt>
                <c:pt idx="9">
                  <c:v>5457.768</c:v>
                </c:pt>
                <c:pt idx="10">
                  <c:v>6161.3050000000003</c:v>
                </c:pt>
                <c:pt idx="11">
                  <c:v>6393.7129999999997</c:v>
                </c:pt>
                <c:pt idx="12">
                  <c:v>6511.7020000000002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84-4B2B-8C59-CFE95BD46E80}"/>
            </c:ext>
          </c:extLst>
        </c:ser>
        <c:ser>
          <c:idx val="4"/>
          <c:order val="3"/>
          <c:tx>
            <c:strRef>
              <c:f>FAM_6LOADS!$I$21:$J$21</c:f>
              <c:strCache>
                <c:ptCount val="1"/>
                <c:pt idx="0">
                  <c:v>8551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FAM_6LOADS!$I$23:$I$35</c:f>
              <c:numCache>
                <c:formatCode>0.0</c:formatCode>
                <c:ptCount val="13"/>
                <c:pt idx="0">
                  <c:v>-7819.808</c:v>
                </c:pt>
                <c:pt idx="1">
                  <c:v>-7796.1980000000003</c:v>
                </c:pt>
                <c:pt idx="2">
                  <c:v>-7405.7020000000002</c:v>
                </c:pt>
                <c:pt idx="3">
                  <c:v>-6320.0870000000004</c:v>
                </c:pt>
                <c:pt idx="4">
                  <c:v>-3542.0929999999998</c:v>
                </c:pt>
                <c:pt idx="5">
                  <c:v>-1648.952</c:v>
                </c:pt>
                <c:pt idx="6">
                  <c:v>431.76060000000001</c:v>
                </c:pt>
                <c:pt idx="7">
                  <c:v>2408.2840000000001</c:v>
                </c:pt>
                <c:pt idx="8">
                  <c:v>4137.33</c:v>
                </c:pt>
                <c:pt idx="9">
                  <c:v>6474.2839999999997</c:v>
                </c:pt>
                <c:pt idx="10">
                  <c:v>7485.8310000000001</c:v>
                </c:pt>
                <c:pt idx="11">
                  <c:v>7894.4380000000001</c:v>
                </c:pt>
                <c:pt idx="12">
                  <c:v>8159.2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84-4B2B-8C59-CFE95BD46E80}"/>
            </c:ext>
          </c:extLst>
        </c:ser>
        <c:ser>
          <c:idx val="5"/>
          <c:order val="4"/>
          <c:tx>
            <c:strRef>
              <c:f>FAM_6LOADS!$K$21:$L$21</c:f>
              <c:strCache>
                <c:ptCount val="1"/>
                <c:pt idx="0">
                  <c:v>10689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FAM_6LOADS!$K$23:$K$35</c:f>
              <c:numCache>
                <c:formatCode>0.0</c:formatCode>
                <c:ptCount val="13"/>
                <c:pt idx="0">
                  <c:v>-9147.7819999999992</c:v>
                </c:pt>
                <c:pt idx="1">
                  <c:v>-8910.1039999999994</c:v>
                </c:pt>
                <c:pt idx="2">
                  <c:v>-8222.768</c:v>
                </c:pt>
                <c:pt idx="3">
                  <c:v>-6684.1459999999997</c:v>
                </c:pt>
                <c:pt idx="4">
                  <c:v>-3502.1619999999998</c:v>
                </c:pt>
                <c:pt idx="5">
                  <c:v>-1568.1890000000001</c:v>
                </c:pt>
                <c:pt idx="6">
                  <c:v>385.55040000000002</c:v>
                </c:pt>
                <c:pt idx="7">
                  <c:v>2350.7080000000001</c:v>
                </c:pt>
                <c:pt idx="8">
                  <c:v>4111.6139999999996</c:v>
                </c:pt>
                <c:pt idx="9">
                  <c:v>6937.0259999999998</c:v>
                </c:pt>
                <c:pt idx="10">
                  <c:v>8331.1029999999992</c:v>
                </c:pt>
                <c:pt idx="11">
                  <c:v>8960.9320000000007</c:v>
                </c:pt>
                <c:pt idx="12">
                  <c:v>9387.5130000000008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084-4B2B-8C59-CFE95BD46E80}"/>
            </c:ext>
          </c:extLst>
        </c:ser>
        <c:ser>
          <c:idx val="6"/>
          <c:order val="5"/>
          <c:tx>
            <c:strRef>
              <c:f>FAM_6LOADS!$M$21:$N$21</c:f>
              <c:strCache>
                <c:ptCount val="1"/>
                <c:pt idx="0">
                  <c:v>12826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FAM_6LOADS!$M$23:$M$35</c:f>
              <c:numCache>
                <c:formatCode>0.0</c:formatCode>
                <c:ptCount val="13"/>
                <c:pt idx="0">
                  <c:v>-10118.64</c:v>
                </c:pt>
                <c:pt idx="1">
                  <c:v>-9568.59</c:v>
                </c:pt>
                <c:pt idx="2">
                  <c:v>-8534.93</c:v>
                </c:pt>
                <c:pt idx="3">
                  <c:v>-6549.2510000000002</c:v>
                </c:pt>
                <c:pt idx="4">
                  <c:v>-3233.4879999999998</c:v>
                </c:pt>
                <c:pt idx="5">
                  <c:v>-1433.6610000000001</c:v>
                </c:pt>
                <c:pt idx="6">
                  <c:v>357.40179999999998</c:v>
                </c:pt>
                <c:pt idx="7">
                  <c:v>2128.0010000000002</c:v>
                </c:pt>
                <c:pt idx="8">
                  <c:v>3849.433</c:v>
                </c:pt>
                <c:pt idx="9">
                  <c:v>6892.5959999999995</c:v>
                </c:pt>
                <c:pt idx="10">
                  <c:v>8698.643</c:v>
                </c:pt>
                <c:pt idx="11">
                  <c:v>9563.4359999999997</c:v>
                </c:pt>
                <c:pt idx="12">
                  <c:v>10301.14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084-4B2B-8C59-CFE95BD46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324096"/>
        <c:axId val="489324880"/>
      </c:scatterChart>
      <c:valAx>
        <c:axId val="489324096"/>
        <c:scaling>
          <c:orientation val="minMax"/>
          <c:max val="12"/>
          <c:min val="-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 (deg)</a:t>
                </a:r>
              </a:p>
            </c:rich>
          </c:tx>
          <c:layout>
            <c:manualLayout>
              <c:xMode val="edge"/>
              <c:yMode val="edge"/>
              <c:x val="0.45024581220624138"/>
              <c:y val="0.88712763035918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489324880"/>
        <c:crosses val="autoZero"/>
        <c:crossBetween val="midCat"/>
        <c:majorUnit val="2"/>
      </c:valAx>
      <c:valAx>
        <c:axId val="48932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Fy (N)</a:t>
                </a:r>
              </a:p>
            </c:rich>
          </c:tx>
          <c:layout>
            <c:manualLayout>
              <c:xMode val="edge"/>
              <c:yMode val="edge"/>
              <c:x val="8.6986437452290597E-3"/>
              <c:y val="0.438944637258078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48932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417054958225421E-2"/>
          <c:y val="0.92923207960404008"/>
          <c:w val="0.90129915257881543"/>
          <c:h val="5.0971244392459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en-US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Aligning Torque vs Slip Angle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FAM_6LOADS!$C$21:$D$21</c:f>
              <c:strCache>
                <c:ptCount val="1"/>
                <c:pt idx="0">
                  <c:v>2138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FAM_6LOADS!$D$23:$D$35</c:f>
              <c:numCache>
                <c:formatCode>0.0</c:formatCode>
                <c:ptCount val="13"/>
                <c:pt idx="0">
                  <c:v>2.921271</c:v>
                </c:pt>
                <c:pt idx="1">
                  <c:v>5.0379860000000001</c:v>
                </c:pt>
                <c:pt idx="2">
                  <c:v>7.3597330000000003</c:v>
                </c:pt>
                <c:pt idx="3">
                  <c:v>11.09656</c:v>
                </c:pt>
                <c:pt idx="4">
                  <c:v>16.067979999999999</c:v>
                </c:pt>
                <c:pt idx="5">
                  <c:v>11.625970000000001</c:v>
                </c:pt>
                <c:pt idx="6">
                  <c:v>-1.29396</c:v>
                </c:pt>
                <c:pt idx="7">
                  <c:v>-13.7766</c:v>
                </c:pt>
                <c:pt idx="8">
                  <c:v>-15.69347</c:v>
                </c:pt>
                <c:pt idx="9">
                  <c:v>-10.00299</c:v>
                </c:pt>
                <c:pt idx="10">
                  <c:v>-5.4547670000000004</c:v>
                </c:pt>
                <c:pt idx="11">
                  <c:v>-3.1264090000000002</c:v>
                </c:pt>
                <c:pt idx="12">
                  <c:v>-8.4031999999999996E-3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8C-44F4-A0B6-8311AE5067CE}"/>
            </c:ext>
          </c:extLst>
        </c:ser>
        <c:ser>
          <c:idx val="2"/>
          <c:order val="1"/>
          <c:tx>
            <c:strRef>
              <c:f>FAM_6LOADS!$E$21:$F$21</c:f>
              <c:strCache>
                <c:ptCount val="1"/>
                <c:pt idx="0">
                  <c:v>4275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FAM_6LOADS!$F$23:$F$35</c:f>
              <c:numCache>
                <c:formatCode>0.0</c:formatCode>
                <c:ptCount val="13"/>
                <c:pt idx="0">
                  <c:v>13.590020000000001</c:v>
                </c:pt>
                <c:pt idx="1">
                  <c:v>23.943670000000001</c:v>
                </c:pt>
                <c:pt idx="2">
                  <c:v>36.523040000000002</c:v>
                </c:pt>
                <c:pt idx="3">
                  <c:v>52.068260000000002</c:v>
                </c:pt>
                <c:pt idx="4">
                  <c:v>61.974240000000002</c:v>
                </c:pt>
                <c:pt idx="5">
                  <c:v>37.15972</c:v>
                </c:pt>
                <c:pt idx="6">
                  <c:v>-10.100860000000001</c:v>
                </c:pt>
                <c:pt idx="7">
                  <c:v>-52.994459999999997</c:v>
                </c:pt>
                <c:pt idx="8">
                  <c:v>-67.923060000000007</c:v>
                </c:pt>
                <c:pt idx="9">
                  <c:v>-48.106450000000002</c:v>
                </c:pt>
                <c:pt idx="10">
                  <c:v>-30.260570000000001</c:v>
                </c:pt>
                <c:pt idx="11">
                  <c:v>-18.019159999999999</c:v>
                </c:pt>
                <c:pt idx="12">
                  <c:v>-6.4245910000000004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8C-44F4-A0B6-8311AE5067CE}"/>
            </c:ext>
          </c:extLst>
        </c:ser>
        <c:ser>
          <c:idx val="3"/>
          <c:order val="2"/>
          <c:tx>
            <c:strRef>
              <c:f>FAM_6LOADS!$G$21:$H$21</c:f>
              <c:strCache>
                <c:ptCount val="1"/>
                <c:pt idx="0">
                  <c:v>6413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FAM_6LOADS!$H$23:$H$35</c:f>
              <c:numCache>
                <c:formatCode>0.0</c:formatCode>
                <c:ptCount val="13"/>
                <c:pt idx="0">
                  <c:v>35.662619999999997</c:v>
                </c:pt>
                <c:pt idx="1">
                  <c:v>58.657539999999997</c:v>
                </c:pt>
                <c:pt idx="2">
                  <c:v>88.261449999999996</c:v>
                </c:pt>
                <c:pt idx="3">
                  <c:v>121.6336</c:v>
                </c:pt>
                <c:pt idx="4">
                  <c:v>130.34809999999999</c:v>
                </c:pt>
                <c:pt idx="5">
                  <c:v>73.162559999999999</c:v>
                </c:pt>
                <c:pt idx="6">
                  <c:v>-21.89827</c:v>
                </c:pt>
                <c:pt idx="7">
                  <c:v>-104.5437</c:v>
                </c:pt>
                <c:pt idx="8">
                  <c:v>-143.43610000000001</c:v>
                </c:pt>
                <c:pt idx="9">
                  <c:v>-114.5226</c:v>
                </c:pt>
                <c:pt idx="10">
                  <c:v>-76.160550000000001</c:v>
                </c:pt>
                <c:pt idx="11">
                  <c:v>-48.376930000000002</c:v>
                </c:pt>
                <c:pt idx="12">
                  <c:v>-25.39077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F8C-44F4-A0B6-8311AE5067CE}"/>
            </c:ext>
          </c:extLst>
        </c:ser>
        <c:ser>
          <c:idx val="0"/>
          <c:order val="3"/>
          <c:tx>
            <c:strRef>
              <c:f>FAM_6LOADS!$I$21:$J$21</c:f>
              <c:strCache>
                <c:ptCount val="1"/>
                <c:pt idx="0">
                  <c:v>8551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FAM_6LOADS!$J$23:$J$35</c:f>
              <c:numCache>
                <c:formatCode>0.0</c:formatCode>
                <c:ptCount val="13"/>
                <c:pt idx="0">
                  <c:v>72.520240000000001</c:v>
                </c:pt>
                <c:pt idx="1">
                  <c:v>112.6955</c:v>
                </c:pt>
                <c:pt idx="2">
                  <c:v>160.714</c:v>
                </c:pt>
                <c:pt idx="3">
                  <c:v>217.98509999999999</c:v>
                </c:pt>
                <c:pt idx="4">
                  <c:v>192.7955</c:v>
                </c:pt>
                <c:pt idx="5">
                  <c:v>98.880920000000003</c:v>
                </c:pt>
                <c:pt idx="6">
                  <c:v>-29.6433</c:v>
                </c:pt>
                <c:pt idx="7">
                  <c:v>-148.5515</c:v>
                </c:pt>
                <c:pt idx="8">
                  <c:v>-222.89680000000001</c:v>
                </c:pt>
                <c:pt idx="9">
                  <c:v>-207.43969999999999</c:v>
                </c:pt>
                <c:pt idx="10">
                  <c:v>-148.85499999999999</c:v>
                </c:pt>
                <c:pt idx="11">
                  <c:v>-101.30070000000001</c:v>
                </c:pt>
                <c:pt idx="12">
                  <c:v>-59.424079999999996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F8C-44F4-A0B6-8311AE5067CE}"/>
            </c:ext>
          </c:extLst>
        </c:ser>
        <c:ser>
          <c:idx val="4"/>
          <c:order val="4"/>
          <c:tx>
            <c:strRef>
              <c:f>FAM_6LOADS!$K$21:$L$21</c:f>
              <c:strCache>
                <c:ptCount val="1"/>
                <c:pt idx="0">
                  <c:v>10689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FAM_6LOADS!$L$23:$L$35</c:f>
              <c:numCache>
                <c:formatCode>0.0</c:formatCode>
                <c:ptCount val="13"/>
                <c:pt idx="0">
                  <c:v>126.8563</c:v>
                </c:pt>
                <c:pt idx="1">
                  <c:v>184.76009999999999</c:v>
                </c:pt>
                <c:pt idx="2">
                  <c:v>257.7278</c:v>
                </c:pt>
                <c:pt idx="3">
                  <c:v>336.01389999999998</c:v>
                </c:pt>
                <c:pt idx="4">
                  <c:v>247.3546</c:v>
                </c:pt>
                <c:pt idx="5">
                  <c:v>119.0022</c:v>
                </c:pt>
                <c:pt idx="6">
                  <c:v>-36.337299999999999</c:v>
                </c:pt>
                <c:pt idx="7">
                  <c:v>-185.5633</c:v>
                </c:pt>
                <c:pt idx="8">
                  <c:v>-296.9246</c:v>
                </c:pt>
                <c:pt idx="9">
                  <c:v>-327.63580000000002</c:v>
                </c:pt>
                <c:pt idx="10">
                  <c:v>-241.49850000000001</c:v>
                </c:pt>
                <c:pt idx="11">
                  <c:v>-173.48220000000001</c:v>
                </c:pt>
                <c:pt idx="12">
                  <c:v>-116.8214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F8C-44F4-A0B6-8311AE5067CE}"/>
            </c:ext>
          </c:extLst>
        </c:ser>
        <c:ser>
          <c:idx val="5"/>
          <c:order val="5"/>
          <c:tx>
            <c:strRef>
              <c:f>FAM_6LOADS!$M$21:$N$21</c:f>
              <c:strCache>
                <c:ptCount val="1"/>
                <c:pt idx="0">
                  <c:v>12826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FAM_6LOADS!$N$23:$N$35</c:f>
              <c:numCache>
                <c:formatCode>0.0</c:formatCode>
                <c:ptCount val="13"/>
                <c:pt idx="0">
                  <c:v>213.47409999999999</c:v>
                </c:pt>
                <c:pt idx="1">
                  <c:v>286.90429999999998</c:v>
                </c:pt>
                <c:pt idx="2">
                  <c:v>372.48680000000002</c:v>
                </c:pt>
                <c:pt idx="3">
                  <c:v>451.48939999999999</c:v>
                </c:pt>
                <c:pt idx="4">
                  <c:v>291.96370000000002</c:v>
                </c:pt>
                <c:pt idx="5">
                  <c:v>134.875</c:v>
                </c:pt>
                <c:pt idx="6">
                  <c:v>-44.42624</c:v>
                </c:pt>
                <c:pt idx="7">
                  <c:v>-217.85990000000001</c:v>
                </c:pt>
                <c:pt idx="8">
                  <c:v>-362.87619999999998</c:v>
                </c:pt>
                <c:pt idx="9">
                  <c:v>-461.15519999999998</c:v>
                </c:pt>
                <c:pt idx="10">
                  <c:v>-364.52449999999999</c:v>
                </c:pt>
                <c:pt idx="11">
                  <c:v>-285.48270000000002</c:v>
                </c:pt>
                <c:pt idx="12">
                  <c:v>-207.744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F8C-44F4-A0B6-8311AE506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25680"/>
        <c:axId val="579727640"/>
      </c:scatterChart>
      <c:valAx>
        <c:axId val="579725680"/>
        <c:scaling>
          <c:orientation val="minMax"/>
          <c:max val="12"/>
          <c:min val="-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 (deg)</a:t>
                </a:r>
              </a:p>
            </c:rich>
          </c:tx>
          <c:layout>
            <c:manualLayout>
              <c:xMode val="edge"/>
              <c:yMode val="edge"/>
              <c:x val="0.39131001875322791"/>
              <c:y val="0.910318688424816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579727640"/>
        <c:crosses val="autoZero"/>
        <c:crossBetween val="midCat"/>
        <c:majorUnit val="2"/>
      </c:valAx>
      <c:valAx>
        <c:axId val="57972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US" sz="1200" b="1"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SAT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662673611111103E-2"/>
          <c:y val="0.94498818202372381"/>
          <c:w val="0.88774756944444444"/>
          <c:h val="4.05825631734362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F 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F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Data'!$S$4:$S$44</c:f>
              <c:numCache>
                <c:formatCode>0.000</c:formatCode>
                <c:ptCount val="41"/>
                <c:pt idx="0">
                  <c:v>0</c:v>
                </c:pt>
                <c:pt idx="1">
                  <c:v>4.7200411941812966E-2</c:v>
                </c:pt>
                <c:pt idx="2">
                  <c:v>9.4157087723594185E-2</c:v>
                </c:pt>
                <c:pt idx="3">
                  <c:v>0.14062629118531228</c:v>
                </c:pt>
                <c:pt idx="4">
                  <c:v>0.1863642861669349</c:v>
                </c:pt>
                <c:pt idx="5">
                  <c:v>0.2311273365084309</c:v>
                </c:pt>
                <c:pt idx="6">
                  <c:v>0.27467170604976893</c:v>
                </c:pt>
                <c:pt idx="7">
                  <c:v>0.31678206595174718</c:v>
                </c:pt>
                <c:pt idx="8">
                  <c:v>0.35738766655944632</c:v>
                </c:pt>
                <c:pt idx="9">
                  <c:v>0.39646363906463161</c:v>
                </c:pt>
                <c:pt idx="10">
                  <c:v>0.43398513333734368</c:v>
                </c:pt>
                <c:pt idx="11">
                  <c:v>0.46992729924762378</c:v>
                </c:pt>
                <c:pt idx="12">
                  <c:v>0.5042652866655164</c:v>
                </c:pt>
                <c:pt idx="13">
                  <c:v>0.53697424546105588</c:v>
                </c:pt>
                <c:pt idx="14">
                  <c:v>0.56802932550428864</c:v>
                </c:pt>
                <c:pt idx="15">
                  <c:v>0.59740567666525779</c:v>
                </c:pt>
                <c:pt idx="16">
                  <c:v>0.62507844881399832</c:v>
                </c:pt>
                <c:pt idx="17">
                  <c:v>0.65102279182055456</c:v>
                </c:pt>
                <c:pt idx="18">
                  <c:v>0.67521385555496938</c:v>
                </c:pt>
                <c:pt idx="19">
                  <c:v>0.69762678988728</c:v>
                </c:pt>
                <c:pt idx="20">
                  <c:v>0.71823674468752996</c:v>
                </c:pt>
                <c:pt idx="21">
                  <c:v>0.73701886982575737</c:v>
                </c:pt>
                <c:pt idx="22">
                  <c:v>0.75394831517200822</c:v>
                </c:pt>
                <c:pt idx="23">
                  <c:v>0.76900023059632927</c:v>
                </c:pt>
                <c:pt idx="24">
                  <c:v>0.78214976596874597</c:v>
                </c:pt>
                <c:pt idx="25">
                  <c:v>0.79338092877236266</c:v>
                </c:pt>
                <c:pt idx="26">
                  <c:v>0.80281026262640776</c:v>
                </c:pt>
                <c:pt idx="27">
                  <c:v>0.81065633773016199</c:v>
                </c:pt>
                <c:pt idx="28">
                  <c:v>0.81714034876083497</c:v>
                </c:pt>
                <c:pt idx="29">
                  <c:v>0.82248349039562985</c:v>
                </c:pt>
                <c:pt idx="30">
                  <c:v>0.82690695731177122</c:v>
                </c:pt>
                <c:pt idx="31">
                  <c:v>0.83063194418646069</c:v>
                </c:pt>
                <c:pt idx="32">
                  <c:v>0.83387964569692952</c:v>
                </c:pt>
                <c:pt idx="33">
                  <c:v>0.83687125652036598</c:v>
                </c:pt>
                <c:pt idx="34">
                  <c:v>0.83982797133401743</c:v>
                </c:pt>
                <c:pt idx="35">
                  <c:v>0.84297098481505017</c:v>
                </c:pt>
                <c:pt idx="36">
                  <c:v>0.84652149164071988</c:v>
                </c:pt>
                <c:pt idx="37">
                  <c:v>0.85070068648821984</c:v>
                </c:pt>
                <c:pt idx="38">
                  <c:v>0.85572976403477319</c:v>
                </c:pt>
                <c:pt idx="39">
                  <c:v>0.86182991895758021</c:v>
                </c:pt>
                <c:pt idx="40">
                  <c:v>0.86922234593386549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51-4D97-881A-AE0D84FFC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28816"/>
        <c:axId val="579729208"/>
      </c:scatterChart>
      <c:valAx>
        <c:axId val="579728816"/>
        <c:scaling>
          <c:orientation val="minMax"/>
          <c:max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9208"/>
        <c:crosses val="autoZero"/>
        <c:crossBetween val="midCat"/>
        <c:majorUnit val="1"/>
      </c:valAx>
      <c:valAx>
        <c:axId val="57972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F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8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AT</a:t>
            </a:r>
            <a:r>
              <a:rPr lang="en-US" baseline="0"/>
              <a:t> </a:t>
            </a:r>
            <a:r>
              <a:rPr lang="en-US"/>
              <a:t>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AT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Data'!$T$4:$T$44</c:f>
              <c:numCache>
                <c:formatCode>0.000</c:formatCode>
                <c:ptCount val="41"/>
                <c:pt idx="0">
                  <c:v>0</c:v>
                </c:pt>
                <c:pt idx="1">
                  <c:v>3.9051336486974302</c:v>
                </c:pt>
                <c:pt idx="2">
                  <c:v>7.7410597951666693</c:v>
                </c:pt>
                <c:pt idx="3">
                  <c:v>11.438570937179533</c:v>
                </c:pt>
                <c:pt idx="4">
                  <c:v>14.928459572507826</c:v>
                </c:pt>
                <c:pt idx="5">
                  <c:v>18.141518198923361</c:v>
                </c:pt>
                <c:pt idx="6">
                  <c:v>21.00853931419795</c:v>
                </c:pt>
                <c:pt idx="7">
                  <c:v>23.472439106099444</c:v>
                </c:pt>
                <c:pt idx="8">
                  <c:v>25.537837335939813</c:v>
                </c:pt>
                <c:pt idx="9">
                  <c:v>27.228934814765051</c:v>
                </c:pt>
                <c:pt idx="10">
                  <c:v>28.569940325143854</c:v>
                </c:pt>
                <c:pt idx="11">
                  <c:v>29.585062649645234</c:v>
                </c:pt>
                <c:pt idx="12">
                  <c:v>30.29851057083799</c:v>
                </c:pt>
                <c:pt idx="13">
                  <c:v>30.734492871290986</c:v>
                </c:pt>
                <c:pt idx="14">
                  <c:v>30.917218333573043</c:v>
                </c:pt>
                <c:pt idx="15">
                  <c:v>30.870895740253193</c:v>
                </c:pt>
                <c:pt idx="16">
                  <c:v>30.619733873899971</c:v>
                </c:pt>
                <c:pt idx="17">
                  <c:v>30.187941517082443</c:v>
                </c:pt>
                <c:pt idx="18">
                  <c:v>29.599727452369699</c:v>
                </c:pt>
                <c:pt idx="19">
                  <c:v>28.879300462329898</c:v>
                </c:pt>
                <c:pt idx="20">
                  <c:v>28.050869329532642</c:v>
                </c:pt>
                <c:pt idx="21">
                  <c:v>27.1386428365463</c:v>
                </c:pt>
                <c:pt idx="22">
                  <c:v>26.166829765940175</c:v>
                </c:pt>
                <c:pt idx="23">
                  <c:v>25.159638900282769</c:v>
                </c:pt>
                <c:pt idx="24">
                  <c:v>24.141279022142754</c:v>
                </c:pt>
                <c:pt idx="25">
                  <c:v>23.135132842152569</c:v>
                </c:pt>
                <c:pt idx="26">
                  <c:v>22.15222258712641</c:v>
                </c:pt>
                <c:pt idx="27">
                  <c:v>21.194055358964039</c:v>
                </c:pt>
                <c:pt idx="28">
                  <c:v>20.261893497509892</c:v>
                </c:pt>
                <c:pt idx="29">
                  <c:v>19.356999342610258</c:v>
                </c:pt>
                <c:pt idx="30">
                  <c:v>18.480635234103669</c:v>
                </c:pt>
                <c:pt idx="31">
                  <c:v>17.634063511839077</c:v>
                </c:pt>
                <c:pt idx="32">
                  <c:v>16.81854651565607</c:v>
                </c:pt>
                <c:pt idx="33">
                  <c:v>16.035346585403499</c:v>
                </c:pt>
                <c:pt idx="34">
                  <c:v>15.285726060921908</c:v>
                </c:pt>
                <c:pt idx="35">
                  <c:v>14.570947282057805</c:v>
                </c:pt>
                <c:pt idx="36">
                  <c:v>13.892272588650783</c:v>
                </c:pt>
                <c:pt idx="37">
                  <c:v>13.250964320549366</c:v>
                </c:pt>
                <c:pt idx="38">
                  <c:v>12.648284817597617</c:v>
                </c:pt>
                <c:pt idx="39">
                  <c:v>12.085496419632996</c:v>
                </c:pt>
                <c:pt idx="40">
                  <c:v>11.563861466508076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0C-49A1-B371-BF312151F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24112"/>
        <c:axId val="579726464"/>
      </c:scatterChart>
      <c:valAx>
        <c:axId val="5797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6464"/>
        <c:crosses val="autoZero"/>
        <c:crossBetween val="midCat"/>
        <c:majorUnit val="1"/>
      </c:valAx>
      <c:valAx>
        <c:axId val="5797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AT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H 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H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Data'!$U$4:$U$44</c:f>
              <c:numCache>
                <c:formatCode>0.000</c:formatCode>
                <c:ptCount val="41"/>
                <c:pt idx="0">
                  <c:v>0</c:v>
                </c:pt>
                <c:pt idx="1">
                  <c:v>-1.312861494255152E-2</c:v>
                </c:pt>
                <c:pt idx="2">
                  <c:v>-2.5422167463588361E-2</c:v>
                </c:pt>
                <c:pt idx="3">
                  <c:v>-3.6045595141594285E-2</c:v>
                </c:pt>
                <c:pt idx="4">
                  <c:v>-4.416383555505602E-2</c:v>
                </c:pt>
                <c:pt idx="5">
                  <c:v>-4.8941826282456816E-2</c:v>
                </c:pt>
                <c:pt idx="6">
                  <c:v>-4.9544504902281045E-2</c:v>
                </c:pt>
                <c:pt idx="7">
                  <c:v>-4.5302517739133651E-2</c:v>
                </c:pt>
                <c:pt idx="8">
                  <c:v>-3.6389886509605389E-2</c:v>
                </c:pt>
                <c:pt idx="9">
                  <c:v>-2.324827019255394E-2</c:v>
                </c:pt>
                <c:pt idx="10">
                  <c:v>-6.3194367230312637E-3</c:v>
                </c:pt>
                <c:pt idx="11">
                  <c:v>1.3954845963918751E-2</c:v>
                </c:pt>
                <c:pt idx="12">
                  <c:v>3.7132809933255205E-2</c:v>
                </c:pt>
                <c:pt idx="13">
                  <c:v>6.2772687249913792E-2</c:v>
                </c:pt>
                <c:pt idx="14">
                  <c:v>9.0432709978870623E-2</c:v>
                </c:pt>
                <c:pt idx="15">
                  <c:v>0.11967111018507245</c:v>
                </c:pt>
                <c:pt idx="16">
                  <c:v>0.15004611993345626</c:v>
                </c:pt>
                <c:pt idx="17">
                  <c:v>0.18111597128898627</c:v>
                </c:pt>
                <c:pt idx="18">
                  <c:v>0.21243889631663215</c:v>
                </c:pt>
                <c:pt idx="19">
                  <c:v>0.24357312708131734</c:v>
                </c:pt>
                <c:pt idx="20">
                  <c:v>0.27407689564801574</c:v>
                </c:pt>
                <c:pt idx="21">
                  <c:v>0.30350843408166184</c:v>
                </c:pt>
                <c:pt idx="22">
                  <c:v>0.33142597444722621</c:v>
                </c:pt>
                <c:pt idx="23">
                  <c:v>0.35738774880967772</c:v>
                </c:pt>
                <c:pt idx="24">
                  <c:v>0.38095198923393464</c:v>
                </c:pt>
                <c:pt idx="25">
                  <c:v>0.40170694551389652</c:v>
                </c:pt>
                <c:pt idx="26">
                  <c:v>0.41969002160997598</c:v>
                </c:pt>
                <c:pt idx="27">
                  <c:v>0.43528438124940444</c:v>
                </c:pt>
                <c:pt idx="28">
                  <c:v>0.44888208230130938</c:v>
                </c:pt>
                <c:pt idx="29">
                  <c:v>0.46087518263474603</c:v>
                </c:pt>
                <c:pt idx="30">
                  <c:v>0.47165574011880829</c:v>
                </c:pt>
                <c:pt idx="31">
                  <c:v>0.48161581262266789</c:v>
                </c:pt>
                <c:pt idx="32">
                  <c:v>0.49114745801544213</c:v>
                </c:pt>
                <c:pt idx="33">
                  <c:v>0.50064273416614369</c:v>
                </c:pt>
                <c:pt idx="34">
                  <c:v>0.51049369894403951</c:v>
                </c:pt>
                <c:pt idx="35">
                  <c:v>0.52109241021802455</c:v>
                </c:pt>
                <c:pt idx="36">
                  <c:v>0.53283092585744363</c:v>
                </c:pt>
                <c:pt idx="37">
                  <c:v>0.54610130373124677</c:v>
                </c:pt>
                <c:pt idx="38">
                  <c:v>0.56129560170863402</c:v>
                </c:pt>
                <c:pt idx="39">
                  <c:v>0.57880587765867575</c:v>
                </c:pt>
                <c:pt idx="40">
                  <c:v>0.5990241894505105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DB-491A-AF36-28C40F948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30384"/>
        <c:axId val="579723720"/>
      </c:scatterChart>
      <c:valAx>
        <c:axId val="57973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3720"/>
        <c:crosses val="autoZero"/>
        <c:crossBetween val="midCat"/>
        <c:majorUnit val="1"/>
      </c:valAx>
      <c:valAx>
        <c:axId val="57972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H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3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>
          <a:alpha val="97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G</a:t>
            </a:r>
            <a:r>
              <a:rPr lang="en-US" baseline="0"/>
              <a:t> </a:t>
            </a:r>
            <a:r>
              <a:rPr lang="en-US"/>
              <a:t>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G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Data'!$V$4:$V$44</c:f>
              <c:numCache>
                <c:formatCode>0.000</c:formatCode>
                <c:ptCount val="41"/>
                <c:pt idx="0">
                  <c:v>0</c:v>
                </c:pt>
                <c:pt idx="1">
                  <c:v>1.6990238267098421E-2</c:v>
                </c:pt>
                <c:pt idx="2">
                  <c:v>3.4348750517645694E-2</c:v>
                </c:pt>
                <c:pt idx="3">
                  <c:v>5.2443810735091745E-2</c:v>
                </c:pt>
                <c:pt idx="4">
                  <c:v>7.1643692902883332E-2</c:v>
                </c:pt>
                <c:pt idx="5">
                  <c:v>9.2316671004473452E-2</c:v>
                </c:pt>
                <c:pt idx="6">
                  <c:v>0.11483101902330671</c:v>
                </c:pt>
                <c:pt idx="7">
                  <c:v>0.13945838947520683</c:v>
                </c:pt>
                <c:pt idx="8">
                  <c:v>0.16597867949166406</c:v>
                </c:pt>
                <c:pt idx="9">
                  <c:v>0.1940157322500016</c:v>
                </c:pt>
                <c:pt idx="10">
                  <c:v>0.22319332739735845</c:v>
                </c:pt>
                <c:pt idx="11">
                  <c:v>0.25313524458087111</c:v>
                </c:pt>
                <c:pt idx="12">
                  <c:v>0.28346526344768375</c:v>
                </c:pt>
                <c:pt idx="13">
                  <c:v>0.31380716364493272</c:v>
                </c:pt>
                <c:pt idx="14">
                  <c:v>0.34378472481976313</c:v>
                </c:pt>
                <c:pt idx="15">
                  <c:v>0.37302172661932281</c:v>
                </c:pt>
                <c:pt idx="16">
                  <c:v>0.40114194869073161</c:v>
                </c:pt>
                <c:pt idx="17">
                  <c:v>0.4277691706811359</c:v>
                </c:pt>
                <c:pt idx="18">
                  <c:v>0.45252717223768718</c:v>
                </c:pt>
                <c:pt idx="19">
                  <c:v>0.47503973300752056</c:v>
                </c:pt>
                <c:pt idx="20">
                  <c:v>0.49493063263776499</c:v>
                </c:pt>
                <c:pt idx="21">
                  <c:v>0.51182365077556358</c:v>
                </c:pt>
                <c:pt idx="22">
                  <c:v>0.52534256706807736</c:v>
                </c:pt>
                <c:pt idx="23">
                  <c:v>0.53511116116243518</c:v>
                </c:pt>
                <c:pt idx="24">
                  <c:v>0.54075321270575671</c:v>
                </c:pt>
                <c:pt idx="25">
                  <c:v>0.5419286609608569</c:v>
                </c:pt>
                <c:pt idx="26">
                  <c:v>0.53883850018035451</c:v>
                </c:pt>
                <c:pt idx="27">
                  <c:v>0.53210022981946625</c:v>
                </c:pt>
                <c:pt idx="28">
                  <c:v>0.52234206329359201</c:v>
                </c:pt>
                <c:pt idx="29">
                  <c:v>0.51019221401809378</c:v>
                </c:pt>
                <c:pt idx="30">
                  <c:v>0.49627889540833275</c:v>
                </c:pt>
                <c:pt idx="31">
                  <c:v>0.48123032087977502</c:v>
                </c:pt>
                <c:pt idx="32">
                  <c:v>0.46567470384777754</c:v>
                </c:pt>
                <c:pt idx="33">
                  <c:v>0.45024025772773224</c:v>
                </c:pt>
                <c:pt idx="34">
                  <c:v>0.43555519593502678</c:v>
                </c:pt>
                <c:pt idx="35">
                  <c:v>0.42224773188503251</c:v>
                </c:pt>
                <c:pt idx="36">
                  <c:v>0.41094607899319596</c:v>
                </c:pt>
                <c:pt idx="37">
                  <c:v>0.40227845067486206</c:v>
                </c:pt>
                <c:pt idx="38">
                  <c:v>0.39687306034543951</c:v>
                </c:pt>
                <c:pt idx="39">
                  <c:v>0.39535812142034338</c:v>
                </c:pt>
                <c:pt idx="40">
                  <c:v>0.39836184731496349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36-4F13-8DD5-8E81E98AB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493416"/>
        <c:axId val="659489888"/>
      </c:scatterChart>
      <c:valAx>
        <c:axId val="659493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89888"/>
        <c:crosses val="autoZero"/>
        <c:crossBetween val="midCat"/>
        <c:majorUnit val="1"/>
      </c:valAx>
      <c:valAx>
        <c:axId val="6594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G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93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81643</xdr:colOff>
      <xdr:row>44</xdr:row>
      <xdr:rowOff>122463</xdr:rowOff>
    </xdr:from>
    <xdr:to>
      <xdr:col>6</xdr:col>
      <xdr:colOff>400487</xdr:colOff>
      <xdr:row>69</xdr:row>
      <xdr:rowOff>164651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554499</xdr:colOff>
      <xdr:row>44</xdr:row>
      <xdr:rowOff>124165</xdr:rowOff>
    </xdr:from>
    <xdr:to>
      <xdr:col>13</xdr:col>
      <xdr:colOff>742374</xdr:colOff>
      <xdr:row>69</xdr:row>
      <xdr:rowOff>166353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220037</xdr:colOff>
      <xdr:row>1</xdr:row>
      <xdr:rowOff>33617</xdr:rowOff>
    </xdr:from>
    <xdr:to>
      <xdr:col>1</xdr:col>
      <xdr:colOff>784367</xdr:colOff>
      <xdr:row>4</xdr:row>
      <xdr:rowOff>291352</xdr:rowOff>
    </xdr:to>
    <xdr:pic>
      <xdr:nvPicPr>
        <xdr:cNvPr id="5" name="Picture 1" descr="Ceat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50000"/>
                  </a14:imgEffect>
                </a14:imgLayer>
              </a14:imgProps>
            </a:ext>
          </a:extLst>
        </a:blip>
        <a:srcRect/>
        <a:stretch>
          <a:fillRect/>
        </a:stretch>
      </xdr:blipFill>
      <xdr:spPr bwMode="auto">
        <a:xfrm>
          <a:off x="220037" y="336176"/>
          <a:ext cx="1628889" cy="1030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117023</xdr:colOff>
      <xdr:row>1</xdr:row>
      <xdr:rowOff>48986</xdr:rowOff>
    </xdr:from>
    <xdr:to>
      <xdr:col>1</xdr:col>
      <xdr:colOff>419100</xdr:colOff>
      <xdr:row>3</xdr:row>
      <xdr:rowOff>236004</xdr:rowOff>
    </xdr:to>
    <xdr:pic>
      <xdr:nvPicPr>
        <xdr:cNvPr id="2" name="Picture 1" descr="Cea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023" y="220436"/>
          <a:ext cx="911677" cy="5831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347384</xdr:colOff>
      <xdr:row>21</xdr:row>
      <xdr:rowOff>67235</xdr:rowOff>
    </xdr:from>
    <xdr:to>
      <xdr:col>15</xdr:col>
      <xdr:colOff>280148</xdr:colOff>
      <xdr:row>47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280147</xdr:colOff>
      <xdr:row>49</xdr:row>
      <xdr:rowOff>123267</xdr:rowOff>
    </xdr:from>
    <xdr:to>
      <xdr:col>15</xdr:col>
      <xdr:colOff>145677</xdr:colOff>
      <xdr:row>75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145675</xdr:colOff>
      <xdr:row>76</xdr:row>
      <xdr:rowOff>78441</xdr:rowOff>
    </xdr:from>
    <xdr:to>
      <xdr:col>7</xdr:col>
      <xdr:colOff>168088</xdr:colOff>
      <xdr:row>79</xdr:row>
      <xdr:rowOff>24511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1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145675" y="12539382"/>
              <a:ext cx="3877237" cy="41671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latin typeface="Cambria Math" panose="02040503050406030204" pitchFamily="18" charset="0"/>
                      </a:rPr>
                      <m:t>𝑭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𝑭𝒖𝒏𝒄𝒕𝒊𝒐𝒏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− </m:t>
                    </m:r>
                    <m:r>
                      <a:rPr lang="pt-BR" sz="1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𝐹𝑧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latin typeface="Cambria Math" panose="02040503050406030204" pitchFamily="18" charset="0"/>
                          </a:rPr>
                          <m:t>α</m:t>
                        </m:r>
                      </m:e>
                    </m:d>
                    <m:r>
                      <a:rPr lang="pt-BR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𝐹𝑦</m:t>
                        </m:r>
                        <m:d>
                          <m:dPr>
                            <m:ctrlPr>
                              <a:rPr lang="pt-BR" sz="1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𝐹𝑧</m:t>
                            </m:r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m:rPr>
                                <m:sty m:val="p"/>
                              </m:rPr>
                              <a:rPr lang="el-GR" sz="1400" i="1">
                                <a:latin typeface="Cambria Math" panose="02040503050406030204" pitchFamily="18" charset="0"/>
                              </a:rPr>
                              <m:t>α</m:t>
                            </m:r>
                          </m:e>
                        </m:d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𝐹𝑧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1"/>
            <xdr:cNvSpPr txBox="1"/>
          </xdr:nvSpPr>
          <xdr:spPr>
            <a:xfrm>
              <a:off x="145675" y="12539382"/>
              <a:ext cx="3877237" cy="41671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b="1" i="0">
                  <a:latin typeface="Cambria Math" panose="02040503050406030204" pitchFamily="18" charset="0"/>
                </a:rPr>
                <a:t>𝑭 𝑭𝒖𝒏𝒄𝒕𝒊𝒐𝒏 </a:t>
              </a:r>
              <a:r>
                <a:rPr lang="en-US" sz="1400" b="0" i="0">
                  <a:latin typeface="Cambria Math" panose="02040503050406030204" pitchFamily="18" charset="0"/>
                </a:rPr>
                <a:t>− </a:t>
              </a:r>
              <a:r>
                <a:rPr lang="pt-BR" sz="1400" i="0">
                  <a:latin typeface="Cambria Math" panose="02040503050406030204" pitchFamily="18" charset="0"/>
                </a:rPr>
                <a:t>𝑓(</a:t>
              </a:r>
              <a:r>
                <a:rPr lang="en-US" sz="1400" b="0" i="0">
                  <a:latin typeface="Cambria Math" panose="02040503050406030204" pitchFamily="18" charset="0"/>
                </a:rPr>
                <a:t>𝐹𝑧,</a:t>
              </a:r>
              <a:r>
                <a:rPr lang="el-GR" sz="1400" b="0" i="0">
                  <a:latin typeface="Cambria Math" panose="02040503050406030204" pitchFamily="18" charset="0"/>
                </a:rPr>
                <a:t>α)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b="0" i="0">
                  <a:latin typeface="Cambria Math" panose="02040503050406030204" pitchFamily="18" charset="0"/>
                </a:rPr>
                <a:t>𝐹𝑦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i="0">
                  <a:latin typeface="Cambria Math" panose="02040503050406030204" pitchFamily="18" charset="0"/>
                </a:rPr>
                <a:t>𝐹𝑧,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i="0">
                  <a:latin typeface="Cambria Math" panose="02040503050406030204" pitchFamily="18" charset="0"/>
                </a:rPr>
                <a:t>/</a:t>
              </a:r>
              <a:r>
                <a:rPr lang="en-US" sz="1400" b="0" i="0">
                  <a:latin typeface="Cambria Math" panose="02040503050406030204" pitchFamily="18" charset="0"/>
                </a:rPr>
                <a:t>𝐹𝑧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1</xdr:col>
      <xdr:colOff>33616</xdr:colOff>
      <xdr:row>80</xdr:row>
      <xdr:rowOff>33617</xdr:rowOff>
    </xdr:from>
    <xdr:to>
      <xdr:col>7</xdr:col>
      <xdr:colOff>555622</xdr:colOff>
      <xdr:row>82</xdr:row>
      <xdr:rowOff>39684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5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638734" y="13122088"/>
              <a:ext cx="3771712" cy="3198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 i="1"/>
                <a:t>AT</a:t>
              </a:r>
              <a:r>
                <a:rPr lang="pt-BR" sz="1400" b="1" i="1" baseline="0"/>
                <a:t> function </a:t>
              </a:r>
              <a:r>
                <a:rPr lang="pt-BR" sz="1400" i="1" baseline="0"/>
                <a:t>- </a:t>
              </a:r>
              <a:r>
                <a:rPr lang="pt-BR" sz="1400" i="1"/>
                <a:t>AT</a:t>
              </a:r>
              <a14:m>
                <m:oMath xmlns:m="http://schemas.openxmlformats.org/officeDocument/2006/math">
                  <m:d>
                    <m:dPr>
                      <m:ctrlPr>
                        <a:rPr lang="pt-BR" sz="140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𝑀𝑧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m:rPr>
                          <m:sty m:val="p"/>
                        </m:rPr>
                        <a:rPr lang="el-GR" sz="1400" b="0" i="1">
                          <a:latin typeface="Cambria Math" panose="02040503050406030204" pitchFamily="18" charset="0"/>
                        </a:rPr>
                        <m:t>α</m:t>
                      </m:r>
                    </m:e>
                  </m:d>
                  <m:r>
                    <a:rPr lang="pt-BR" sz="1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𝑀𝑧</m:t>
                      </m:r>
                      <m:d>
                        <m:dPr>
                          <m:ctrlPr>
                            <a:rPr lang="pt-BR" sz="1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𝐹𝑧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m:rPr>
                              <m:sty m:val="p"/>
                            </m:rPr>
                            <a:rPr lang="el-GR" sz="1400" i="1">
                              <a:latin typeface="Cambria Math" panose="02040503050406030204" pitchFamily="18" charset="0"/>
                            </a:rPr>
                            <m:t>α</m:t>
                          </m:r>
                        </m:e>
                      </m:d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𝐹𝑧</m:t>
                      </m:r>
                    </m:den>
                  </m:f>
                </m:oMath>
              </a14:m>
              <a:endParaRPr lang="en-US" sz="1400"/>
            </a:p>
          </xdr:txBody>
        </xdr:sp>
      </mc:Choice>
      <mc:Fallback xmlns="">
        <xdr:sp macro="" textlink="">
          <xdr:nvSpPr>
            <xdr:cNvPr id="7" name="TextBox 5"/>
            <xdr:cNvSpPr txBox="1"/>
          </xdr:nvSpPr>
          <xdr:spPr>
            <a:xfrm>
              <a:off x="638734" y="13122088"/>
              <a:ext cx="3771712" cy="3198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 i="1"/>
                <a:t>AT</a:t>
              </a:r>
              <a:r>
                <a:rPr lang="pt-BR" sz="1400" b="1" i="1" baseline="0"/>
                <a:t> function </a:t>
              </a:r>
              <a:r>
                <a:rPr lang="pt-BR" sz="1400" i="1" baseline="0"/>
                <a:t>- </a:t>
              </a:r>
              <a:r>
                <a:rPr lang="pt-BR" sz="1400" i="1"/>
                <a:t>AT</a:t>
              </a:r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𝑀𝑧,</a:t>
              </a:r>
              <a:r>
                <a:rPr lang="el-GR" sz="1400" b="0" i="0">
                  <a:latin typeface="Cambria Math" panose="02040503050406030204" pitchFamily="18" charset="0"/>
                </a:rPr>
                <a:t>α)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b="0" i="0">
                  <a:latin typeface="Cambria Math" panose="02040503050406030204" pitchFamily="18" charset="0"/>
                </a:rPr>
                <a:t>𝑀𝑧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i="0">
                  <a:latin typeface="Cambria Math" panose="02040503050406030204" pitchFamily="18" charset="0"/>
                </a:rPr>
                <a:t>𝐹𝑧,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i="0">
                  <a:latin typeface="Cambria Math" panose="02040503050406030204" pitchFamily="18" charset="0"/>
                </a:rPr>
                <a:t>/</a:t>
              </a:r>
              <a:r>
                <a:rPr lang="en-US" sz="1400" b="0" i="0">
                  <a:latin typeface="Cambria Math" panose="02040503050406030204" pitchFamily="18" charset="0"/>
                </a:rPr>
                <a:t>𝐹𝑧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10</xdr:col>
      <xdr:colOff>257735</xdr:colOff>
      <xdr:row>76</xdr:row>
      <xdr:rowOff>67235</xdr:rowOff>
    </xdr:from>
    <xdr:to>
      <xdr:col>14</xdr:col>
      <xdr:colOff>333294</xdr:colOff>
      <xdr:row>82</xdr:row>
      <xdr:rowOff>78441</xdr:rowOff>
    </xdr:to>
    <xdr:sp macro="" textlink="">
      <xdr:nvSpPr>
        <xdr:cNvPr id="8" name="TextBox 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5748617" y="12528176"/>
          <a:ext cx="2372765" cy="9525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Fz – Normal</a:t>
          </a:r>
          <a:r>
            <a:rPr lang="en-US" sz="1400" baseline="0"/>
            <a:t> load</a:t>
          </a:r>
        </a:p>
        <a:p>
          <a:r>
            <a:rPr lang="en-US" sz="1400" baseline="0"/>
            <a:t>Fy - Lateral force</a:t>
          </a:r>
        </a:p>
        <a:p>
          <a:r>
            <a:rPr lang="en-US" sz="1400" baseline="0"/>
            <a:t>Mz - Aligning Moment</a:t>
          </a:r>
        </a:p>
        <a:p>
          <a:r>
            <a:rPr lang="en-US" sz="1400" baseline="0"/>
            <a:t>α - Slip angle</a:t>
          </a:r>
        </a:p>
        <a:p>
          <a:endParaRPr lang="en-US" sz="1400" baseline="0"/>
        </a:p>
        <a:p>
          <a:endParaRPr lang="en-US" sz="1400" baseline="0"/>
        </a:p>
        <a:p>
          <a:endParaRPr lang="en-US" sz="1400" baseline="0"/>
        </a:p>
        <a:p>
          <a:endParaRPr 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117024</xdr:colOff>
      <xdr:row>1</xdr:row>
      <xdr:rowOff>48986</xdr:rowOff>
    </xdr:from>
    <xdr:to>
      <xdr:col>1</xdr:col>
      <xdr:colOff>268942</xdr:colOff>
      <xdr:row>3</xdr:row>
      <xdr:rowOff>153191</xdr:rowOff>
    </xdr:to>
    <xdr:pic>
      <xdr:nvPicPr>
        <xdr:cNvPr id="3" name="Picture 1" descr="Cea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024" y="217074"/>
          <a:ext cx="757036" cy="473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324972</xdr:colOff>
      <xdr:row>20</xdr:row>
      <xdr:rowOff>89647</xdr:rowOff>
    </xdr:from>
    <xdr:to>
      <xdr:col>15</xdr:col>
      <xdr:colOff>33618</xdr:colOff>
      <xdr:row>46</xdr:row>
      <xdr:rowOff>44824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280147</xdr:colOff>
      <xdr:row>48</xdr:row>
      <xdr:rowOff>123267</xdr:rowOff>
    </xdr:from>
    <xdr:to>
      <xdr:col>15</xdr:col>
      <xdr:colOff>44824</xdr:colOff>
      <xdr:row>74</xdr:row>
      <xdr:rowOff>56030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145677</xdr:colOff>
      <xdr:row>78</xdr:row>
      <xdr:rowOff>1</xdr:rowOff>
    </xdr:from>
    <xdr:to>
      <xdr:col>11</xdr:col>
      <xdr:colOff>358588</xdr:colOff>
      <xdr:row>80</xdr:row>
      <xdr:rowOff>58839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145677" y="12629030"/>
              <a:ext cx="5950323" cy="3726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/>
                <a:t>G Function - G</a:t>
              </a:r>
              <a14:m>
                <m:oMath xmlns:m="http://schemas.openxmlformats.org/officeDocument/2006/math">
                  <m:d>
                    <m:dPr>
                      <m:ctrlPr>
                        <a:rPr lang="pt-BR" sz="14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l-GR" sz="1400" b="1" i="1">
                          <a:latin typeface="Cambria Math" panose="02040503050406030204" pitchFamily="18" charset="0"/>
                        </a:rPr>
                        <m:t>𝜶</m:t>
                      </m:r>
                    </m:e>
                  </m:d>
                  <m:r>
                    <a:rPr lang="pt-BR" sz="1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d>
                        <m:dPr>
                          <m:begChr m:val="["/>
                          <m:endChr m:val="]"/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𝐹𝑦</m:t>
                          </m:r>
                          <m:d>
                            <m:dPr>
                              <m:ctrlPr>
                                <a:rPr lang="pt-BR" sz="140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𝑃</m:t>
                              </m:r>
                              <m:r>
                                <a:rPr lang="en-US" sz="1400" i="1">
                                  <a:latin typeface="Cambria Math" panose="02040503050406030204" pitchFamily="18" charset="0"/>
                                </a:rPr>
                                <m:t>,</m:t>
                              </m:r>
                              <m:r>
                                <m:rPr>
                                  <m:sty m:val="p"/>
                                </m:rPr>
                                <a:rPr lang="el-GR" sz="1400" i="1">
                                  <a:latin typeface="Cambria Math" panose="02040503050406030204" pitchFamily="18" charset="0"/>
                                </a:rPr>
                                <m:t>α</m:t>
                              </m:r>
                            </m:e>
                          </m:d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−0.5 </m:t>
                          </m:r>
                          <m:d>
                            <m:dPr>
                              <m:ctrlPr>
                                <a:rPr lang="en-US" sz="14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𝐹𝑦</m:t>
                              </m:r>
                              <m:d>
                                <m:dPr>
                                  <m:ctrlP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0.4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𝑃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el-GR" sz="1400" b="0" i="1">
                                      <a:latin typeface="Cambria Math" panose="02040503050406030204" pitchFamily="18" charset="0"/>
                                    </a:rPr>
                                    <m:t>α</m:t>
                                  </m:r>
                                </m:e>
                              </m:d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𝐹𝑦</m:t>
                              </m:r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d>
                                <m:dPr>
                                  <m:ctrlP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1.6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𝑃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el-GR" sz="1400" b="0" i="1">
                                      <a:latin typeface="Cambria Math" panose="02040503050406030204" pitchFamily="18" charset="0"/>
                                    </a:rPr>
                                    <m:t>α</m:t>
                                  </m:r>
                                </m:e>
                              </m:d>
                            </m:e>
                          </m:d>
                        </m:e>
                      </m:d>
                      <m:r>
                        <a:rPr lang="en-US" sz="1400" b="0" i="1">
                          <a:latin typeface="Cambria Math" panose="02040503050406030204" pitchFamily="18" charset="0"/>
                        </a:rPr>
                        <m:t>[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𝑃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]</m:t>
                      </m:r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(0.6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𝑃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)2</m:t>
                      </m:r>
                    </m:den>
                  </m:f>
                </m:oMath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6"/>
            <xdr:cNvSpPr txBox="1"/>
          </xdr:nvSpPr>
          <xdr:spPr>
            <a:xfrm>
              <a:off x="145677" y="12629030"/>
              <a:ext cx="5950323" cy="3726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/>
                <a:t>G Function - G</a:t>
              </a:r>
              <a:r>
                <a:rPr lang="pt-BR" sz="1400" b="1" i="0">
                  <a:latin typeface="Cambria Math" panose="02040503050406030204" pitchFamily="18" charset="0"/>
                </a:rPr>
                <a:t>(</a:t>
              </a:r>
              <a:r>
                <a:rPr lang="el-GR" sz="1400" b="1" i="0">
                  <a:latin typeface="Cambria Math" panose="02040503050406030204" pitchFamily="18" charset="0"/>
                </a:rPr>
                <a:t>𝜶)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[𝐹𝑦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r>
                <a:rPr lang="en-US" sz="1400" i="0">
                  <a:latin typeface="Cambria Math" panose="02040503050406030204" pitchFamily="18" charset="0"/>
                </a:rPr>
                <a:t>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b="0" i="0">
                  <a:latin typeface="Cambria Math" panose="02040503050406030204" pitchFamily="18" charset="0"/>
                </a:rPr>
                <a:t>−0.5 (𝐹𝑦(0.4𝑃,</a:t>
              </a:r>
              <a:r>
                <a:rPr lang="el-GR" sz="1400" b="0" i="0">
                  <a:latin typeface="Cambria Math" panose="02040503050406030204" pitchFamily="18" charset="0"/>
                </a:rPr>
                <a:t>α)</a:t>
              </a:r>
              <a:r>
                <a:rPr lang="en-US" sz="1400" b="0" i="0">
                  <a:latin typeface="Cambria Math" panose="02040503050406030204" pitchFamily="18" charset="0"/>
                </a:rPr>
                <a:t>+𝐹𝑦 (1.6𝑃,</a:t>
              </a:r>
              <a:r>
                <a:rPr lang="el-GR" sz="1400" b="0" i="0">
                  <a:latin typeface="Cambria Math" panose="02040503050406030204" pitchFamily="18" charset="0"/>
                </a:rPr>
                <a:t>α))]</a:t>
              </a:r>
              <a:r>
                <a:rPr lang="en-US" sz="1400" b="0" i="0">
                  <a:latin typeface="Cambria Math" panose="02040503050406030204" pitchFamily="18" charset="0"/>
                </a:rPr>
                <a:t>[𝑃])/((0.6𝑃)2)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0</xdr:col>
      <xdr:colOff>179295</xdr:colOff>
      <xdr:row>75</xdr:row>
      <xdr:rowOff>22411</xdr:rowOff>
    </xdr:from>
    <xdr:to>
      <xdr:col>9</xdr:col>
      <xdr:colOff>235324</xdr:colOff>
      <xdr:row>77</xdr:row>
      <xdr:rowOff>29824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4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179295" y="12180793"/>
              <a:ext cx="4829735" cy="32117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>
                  <a:latin typeface="Calibri" panose="020F0502020204030204" pitchFamily="34" charset="0"/>
                  <a:cs typeface="Calibri" panose="020F0502020204030204" pitchFamily="34" charset="0"/>
                </a:rPr>
                <a:t>H function - H</a:t>
              </a:r>
              <a14:m>
                <m:oMath xmlns:m="http://schemas.openxmlformats.org/officeDocument/2006/math">
                  <m:d>
                    <m:dPr>
                      <m:ctrlPr>
                        <a:rPr lang="pt-BR" sz="14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l-GR" sz="1400" b="1" i="1">
                          <a:latin typeface="Cambria Math" panose="02040503050406030204" pitchFamily="18" charset="0"/>
                        </a:rPr>
                        <m:t>𝜶</m:t>
                      </m:r>
                    </m:e>
                  </m:d>
                  <m:r>
                    <a:rPr lang="pt-BR" sz="1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𝐹𝑦</m:t>
                      </m:r>
                      <m:d>
                        <m:dPr>
                          <m:ctrlPr>
                            <a:rPr lang="pt-BR" sz="1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𝑃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m:rPr>
                              <m:sty m:val="p"/>
                            </m:rPr>
                            <a:rPr lang="el-GR" sz="1400" i="1">
                              <a:latin typeface="Cambria Math" panose="02040503050406030204" pitchFamily="18" charset="0"/>
                            </a:rPr>
                            <m:t>α</m:t>
                          </m:r>
                        </m:e>
                      </m:d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 − </m:t>
                      </m:r>
                      <m:r>
                        <a:rPr lang="en-US" sz="1400" i="1">
                          <a:latin typeface="Cambria Math" panose="02040503050406030204" pitchFamily="18" charset="0"/>
                        </a:rPr>
                        <m:t>𝐹𝑦</m:t>
                      </m:r>
                      <m:d>
                        <m:dPr>
                          <m:ctrlPr>
                            <a:rPr lang="pt-BR" sz="1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0.8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𝑃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m:rPr>
                              <m:sty m:val="p"/>
                            </m:rPr>
                            <a:rPr lang="el-GR" sz="1400" i="1">
                              <a:latin typeface="Cambria Math" panose="02040503050406030204" pitchFamily="18" charset="0"/>
                            </a:rPr>
                            <m:t>α</m:t>
                          </m:r>
                        </m:e>
                      </m:d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0.2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𝑃</m:t>
                      </m:r>
                    </m:den>
                  </m:f>
                </m:oMath>
              </a14:m>
              <a:endParaRPr lang="en-US" sz="1400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mc:Choice>
      <mc:Fallback xmlns="">
        <xdr:sp macro="" textlink="">
          <xdr:nvSpPr>
            <xdr:cNvPr id="9" name="TextBox 4"/>
            <xdr:cNvSpPr txBox="1"/>
          </xdr:nvSpPr>
          <xdr:spPr>
            <a:xfrm>
              <a:off x="179295" y="12180793"/>
              <a:ext cx="4829735" cy="32117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>
                  <a:latin typeface="Calibri" panose="020F0502020204030204" pitchFamily="34" charset="0"/>
                  <a:cs typeface="Calibri" panose="020F0502020204030204" pitchFamily="34" charset="0"/>
                </a:rPr>
                <a:t>H function - H</a:t>
              </a:r>
              <a:r>
                <a:rPr lang="pt-BR" sz="1400" b="1" i="0">
                  <a:latin typeface="Cambria Math" panose="02040503050406030204" pitchFamily="18" charset="0"/>
                </a:rPr>
                <a:t>(</a:t>
              </a:r>
              <a:r>
                <a:rPr lang="el-GR" sz="1400" b="1" i="0">
                  <a:latin typeface="Cambria Math" panose="02040503050406030204" pitchFamily="18" charset="0"/>
                </a:rPr>
                <a:t>𝜶)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𝐹𝑦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r>
                <a:rPr lang="en-US" sz="1400" i="0">
                  <a:latin typeface="Cambria Math" panose="02040503050406030204" pitchFamily="18" charset="0"/>
                </a:rPr>
                <a:t>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b="0" i="0">
                  <a:latin typeface="Cambria Math" panose="02040503050406030204" pitchFamily="18" charset="0"/>
                </a:rPr>
                <a:t>  − </a:t>
              </a:r>
              <a:r>
                <a:rPr lang="en-US" sz="1400" i="0">
                  <a:latin typeface="Cambria Math" panose="02040503050406030204" pitchFamily="18" charset="0"/>
                </a:rPr>
                <a:t>𝐹𝑦</a:t>
              </a:r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0.8</a:t>
              </a:r>
              <a:r>
                <a:rPr lang="en-US" sz="1400" i="0">
                  <a:latin typeface="Cambria Math" panose="02040503050406030204" pitchFamily="18" charset="0"/>
                </a:rPr>
                <a:t>𝑃,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i="0">
                  <a:latin typeface="Cambria Math" panose="02040503050406030204" pitchFamily="18" charset="0"/>
                </a:rPr>
                <a:t>)/</a:t>
              </a:r>
              <a:r>
                <a:rPr lang="en-US" sz="1400" b="0" i="0">
                  <a:latin typeface="Cambria Math" panose="02040503050406030204" pitchFamily="18" charset="0"/>
                </a:rPr>
                <a:t>0.2𝑃</a:t>
              </a:r>
              <a:endParaRPr lang="en-US" sz="1400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twoCellAnchor>
  <xdr:twoCellAnchor>
    <xdr:from>
      <xdr:col>12</xdr:col>
      <xdr:colOff>280147</xdr:colOff>
      <xdr:row>74</xdr:row>
      <xdr:rowOff>112060</xdr:rowOff>
    </xdr:from>
    <xdr:to>
      <xdr:col>15</xdr:col>
      <xdr:colOff>714295</xdr:colOff>
      <xdr:row>80</xdr:row>
      <xdr:rowOff>145678</xdr:rowOff>
    </xdr:to>
    <xdr:sp macro="" textlink="">
      <xdr:nvSpPr>
        <xdr:cNvPr id="10" name="TextBox 5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6499412" y="12113560"/>
          <a:ext cx="2372765" cy="97491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P – 100% of load capacity</a:t>
          </a:r>
        </a:p>
        <a:p>
          <a:r>
            <a:rPr lang="en-U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Fz – Normal</a:t>
          </a:r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load</a:t>
          </a:r>
          <a:endParaRPr lang="en-US" sz="1200">
            <a:effectLst/>
          </a:endParaRPr>
        </a:p>
        <a:p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Fy - Lateral force</a:t>
          </a:r>
          <a:endParaRPr lang="en-US" sz="1200">
            <a:effectLst/>
          </a:endParaRPr>
        </a:p>
        <a:p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Mz - Aligning Moment</a:t>
          </a:r>
          <a:endParaRPr lang="en-US" sz="1200">
            <a:effectLst/>
          </a:endParaRPr>
        </a:p>
        <a:p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 - Slip angle</a:t>
          </a:r>
          <a:endParaRPr lang="en-US" sz="1200">
            <a:effectLst/>
          </a:endParaRP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5.81.170\Test%20Reports\Data\CEAT%20Test%20data\Hyundai%20test%20protocol%20establishment%20-%20190717\175%2070%20R14%20FS_FA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17014-FAM-215%2060%20R16%20SECURA%20DRIVE(QA1)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5.81.170\Test%20Reports\Users\kamal%20suhalka\Desktop\FT%20CT\Hyundai%20Protocol%20%20Establishment%20D1\Hyundai%20Protocol%20Establishment%20data\195%2055%20R16\185%2065%20R15%20SD_FA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Page"/>
      <sheetName val="Tabulated"/>
      <sheetName val="Dep1CoefsRpt"/>
      <sheetName val="Dep1Reflect"/>
      <sheetName val="Dep1BiCubic"/>
      <sheetName val="Dep1CarpetPlot"/>
      <sheetName val="Dep2CoefsRpt"/>
      <sheetName val="Dep2Reflect"/>
      <sheetName val="Dep2BiCubic"/>
      <sheetName val="Dep2CarpetPlot"/>
      <sheetName val="NormFuncs"/>
      <sheetName val="FFuncPlot"/>
      <sheetName val="ATFuncPlot"/>
      <sheetName val="HFuncPlot"/>
      <sheetName val="GFuncPlot"/>
      <sheetName val="User"/>
      <sheetName val="UserTables"/>
      <sheetName val="Symbol"/>
      <sheetName val="Version Info"/>
      <sheetName val="Requirements"/>
      <sheetName val="Changeable"/>
      <sheetName val="Normal"/>
      <sheetName val="Dep1Coefs"/>
      <sheetName val="Dep2Coefs"/>
      <sheetName val="Dep1CarpetData"/>
      <sheetName val="Dep2CarpetData"/>
      <sheetName val="TireCharData"/>
      <sheetName val="Header"/>
      <sheetName val="Hdr"/>
      <sheetName val="793_Ifo"/>
      <sheetName val="Ifo"/>
      <sheetName val="Cnd"/>
      <sheetName val="Chn"/>
      <sheetName val="Dta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0">
          <cell r="C30" t="str">
            <v>Lookup Name</v>
          </cell>
          <cell r="D30" t="str">
            <v>ACTUAL</v>
          </cell>
          <cell r="E30" t="str">
            <v>JASO</v>
          </cell>
          <cell r="F30" t="str">
            <v>SAE</v>
          </cell>
          <cell r="G30" t="str">
            <v>FT4 JASO</v>
          </cell>
          <cell r="H30" t="str">
            <v>FT4 SAE</v>
          </cell>
        </row>
        <row r="31">
          <cell r="C31" t="str">
            <v>Ind1</v>
          </cell>
          <cell r="D31" t="str">
            <v>SA_tc_filt_IPout</v>
          </cell>
          <cell r="E31" t="str">
            <v>trmSA</v>
          </cell>
          <cell r="F31" t="str">
            <v>trmSA</v>
          </cell>
          <cell r="G31" t="str">
            <v>SA_tc_filt_IPout</v>
          </cell>
          <cell r="H31" t="str">
            <v>SA_tc_filt_IPout</v>
          </cell>
        </row>
        <row r="32">
          <cell r="C32" t="str">
            <v>Ind2</v>
          </cell>
          <cell r="D32" t="str">
            <v>FZtd_filt_IPout</v>
          </cell>
          <cell r="E32" t="str">
            <v>trmFZ</v>
          </cell>
          <cell r="F32" t="str">
            <v>trmFz</v>
          </cell>
          <cell r="G32" t="str">
            <v>FZ_filt_IPout</v>
          </cell>
          <cell r="H32" t="str">
            <v>FZtd_filt_IPout</v>
          </cell>
        </row>
        <row r="33">
          <cell r="C33" t="str">
            <v>Ind2Cmd</v>
          </cell>
          <cell r="D33" t="str">
            <v>Radial_FZ_Command</v>
          </cell>
          <cell r="E33" t="str">
            <v>trmCmdFzsae</v>
          </cell>
          <cell r="F33" t="str">
            <v>trmCmdFzsae</v>
          </cell>
          <cell r="G33" t="str">
            <v>Radial_FZ_Command</v>
          </cell>
          <cell r="H33" t="str">
            <v>Radial_FZ_Command</v>
          </cell>
        </row>
        <row r="34">
          <cell r="C34" t="str">
            <v>Dep1</v>
          </cell>
          <cell r="D34" t="str">
            <v>FYtd_filt_IPout</v>
          </cell>
          <cell r="E34" t="str">
            <v>trmCF</v>
          </cell>
          <cell r="F34" t="str">
            <v>trmFy</v>
          </cell>
          <cell r="G34" t="str">
            <v>Y_filt_IPout</v>
          </cell>
          <cell r="H34" t="str">
            <v>FYtd_filt_IPout</v>
          </cell>
        </row>
        <row r="35">
          <cell r="C35" t="str">
            <v>Dep2</v>
          </cell>
          <cell r="D35" t="str">
            <v>MZtd_filt_IPout</v>
          </cell>
          <cell r="E35" t="str">
            <v>trmSAT</v>
          </cell>
          <cell r="F35" t="str">
            <v>trmMz</v>
          </cell>
          <cell r="G35" t="str">
            <v>MZ_filt_IPout</v>
          </cell>
          <cell r="H35" t="str">
            <v>MZtd_filt_IPout</v>
          </cell>
        </row>
        <row r="36">
          <cell r="D36">
            <v>0</v>
          </cell>
        </row>
        <row r="37">
          <cell r="D37">
            <v>0</v>
          </cell>
        </row>
        <row r="38">
          <cell r="D38">
            <v>0</v>
          </cell>
        </row>
        <row r="39">
          <cell r="C39" t="str">
            <v>Tabular1</v>
          </cell>
          <cell r="D39" t="str">
            <v>SA_tc_filt_IPout</v>
          </cell>
          <cell r="E39" t="str">
            <v>trmSA</v>
          </cell>
          <cell r="F39" t="str">
            <v>trmSA</v>
          </cell>
          <cell r="G39" t="str">
            <v>SA_tc_filt_IPout</v>
          </cell>
          <cell r="H39" t="str">
            <v>SA_tc_filt_IPout</v>
          </cell>
        </row>
        <row r="40">
          <cell r="C40" t="str">
            <v>Tabular2</v>
          </cell>
          <cell r="D40" t="str">
            <v>IA_filt_IPout</v>
          </cell>
          <cell r="E40" t="str">
            <v>trmCA</v>
          </cell>
          <cell r="F40" t="str">
            <v>trmIA</v>
          </cell>
          <cell r="G40" t="str">
            <v>IA_filt_IPout</v>
          </cell>
          <cell r="H40" t="str">
            <v>IA_filt_IPout</v>
          </cell>
        </row>
        <row r="41">
          <cell r="C41" t="str">
            <v>Tabular3</v>
          </cell>
          <cell r="D41" t="str">
            <v>RL_tc_filt_IPout</v>
          </cell>
          <cell r="E41" t="str">
            <v>trmRL</v>
          </cell>
          <cell r="F41" t="str">
            <v>trmRL</v>
          </cell>
          <cell r="G41" t="str">
            <v>RL_tc_filt_IPout</v>
          </cell>
          <cell r="H41" t="str">
            <v>RL_tc_filt_IPout</v>
          </cell>
        </row>
        <row r="42">
          <cell r="C42" t="str">
            <v>Tabular4</v>
          </cell>
          <cell r="D42">
            <v>0</v>
          </cell>
          <cell r="E42" t="str">
            <v>trmRR</v>
          </cell>
          <cell r="F42" t="str">
            <v>trmFx</v>
          </cell>
          <cell r="G42" t="str">
            <v>RR_filt_IPout</v>
          </cell>
          <cell r="H42" t="str">
            <v>FX_filt_IPout</v>
          </cell>
        </row>
        <row r="43">
          <cell r="C43" t="str">
            <v>Tabular5</v>
          </cell>
          <cell r="D43" t="str">
            <v>FYtd_filt_IPout</v>
          </cell>
          <cell r="E43" t="str">
            <v>trmCF</v>
          </cell>
          <cell r="F43" t="str">
            <v>trmFy</v>
          </cell>
          <cell r="G43" t="str">
            <v>Y_filt_IPout</v>
          </cell>
          <cell r="H43" t="str">
            <v>FYtd_filt_IPout</v>
          </cell>
        </row>
        <row r="44">
          <cell r="C44" t="str">
            <v>Tabular6</v>
          </cell>
          <cell r="D44" t="str">
            <v>FZtd_filt_IPout</v>
          </cell>
          <cell r="E44" t="str">
            <v>trmFZ</v>
          </cell>
          <cell r="F44" t="str">
            <v>trmFz</v>
          </cell>
          <cell r="G44" t="str">
            <v>FZ_filt_IPout</v>
          </cell>
          <cell r="H44" t="str">
            <v>FZtd_filt_IPout</v>
          </cell>
        </row>
        <row r="45">
          <cell r="C45" t="str">
            <v>Tabular7</v>
          </cell>
          <cell r="D45">
            <v>0</v>
          </cell>
          <cell r="E45" t="str">
            <v>trmMx</v>
          </cell>
          <cell r="F45" t="str">
            <v>trmMx</v>
          </cell>
          <cell r="G45" t="str">
            <v>MX_filt_IPout</v>
          </cell>
          <cell r="H45" t="str">
            <v>MX_filt_IPout</v>
          </cell>
        </row>
        <row r="46">
          <cell r="C46" t="str">
            <v>Tabular8</v>
          </cell>
          <cell r="D46" t="str">
            <v>MYtd_filt_IPout</v>
          </cell>
          <cell r="E46" t="str">
            <v>trmMY</v>
          </cell>
          <cell r="F46" t="str">
            <v>trmMy</v>
          </cell>
          <cell r="G46" t="str">
            <v>MY_filt_IPout</v>
          </cell>
          <cell r="H46" t="str">
            <v>MYtd_filt_IPout</v>
          </cell>
        </row>
        <row r="47">
          <cell r="C47" t="str">
            <v>Tabular9</v>
          </cell>
          <cell r="D47" t="str">
            <v>MZtd_filt_IPout</v>
          </cell>
          <cell r="E47" t="str">
            <v>trmSAT</v>
          </cell>
          <cell r="F47" t="str">
            <v>trmMz</v>
          </cell>
          <cell r="G47" t="str">
            <v>MZ_filt_IPout</v>
          </cell>
          <cell r="H47" t="str">
            <v>MZtd_filt_IPout</v>
          </cell>
        </row>
        <row r="48">
          <cell r="C48" t="str">
            <v>Tabular10</v>
          </cell>
          <cell r="D48" t="str">
            <v>Vr_filt_IPout</v>
          </cell>
          <cell r="E48" t="str">
            <v>trmFltVb</v>
          </cell>
          <cell r="F48" t="str">
            <v>trmFltVb</v>
          </cell>
          <cell r="G48" t="str">
            <v>Vr_filt_IPout</v>
          </cell>
          <cell r="H48" t="str">
            <v>Vr_filt_IPout</v>
          </cell>
        </row>
        <row r="49">
          <cell r="C49" t="str">
            <v>Tabular11</v>
          </cell>
          <cell r="D49" t="str">
            <v>Pt_filt_IPout</v>
          </cell>
          <cell r="E49" t="str">
            <v>trmFltPt</v>
          </cell>
          <cell r="F49" t="str">
            <v>trmFltPt</v>
          </cell>
          <cell r="G49" t="str">
            <v>Pt_filt_IPout</v>
          </cell>
          <cell r="H49" t="str">
            <v>Pt_filt_IPout</v>
          </cell>
        </row>
        <row r="50">
          <cell r="C50" t="str">
            <v>Tabular12</v>
          </cell>
          <cell r="D50" t="str">
            <v>Steer_SA_Command</v>
          </cell>
          <cell r="E50" t="str">
            <v>trmCmdSAsae</v>
          </cell>
          <cell r="F50" t="str">
            <v>trmCmdSAsae</v>
          </cell>
          <cell r="G50" t="str">
            <v>Steer_SA_Command</v>
          </cell>
          <cell r="H50" t="str">
            <v>Steer_SA_Command</v>
          </cell>
        </row>
        <row r="51">
          <cell r="C51" t="str">
            <v>Tabular13</v>
          </cell>
          <cell r="D51" t="str">
            <v>IA_cmd_ref_OPout</v>
          </cell>
          <cell r="E51" t="str">
            <v>trmCmdIAsae</v>
          </cell>
          <cell r="F51" t="str">
            <v>trmCmdIAsae</v>
          </cell>
          <cell r="G51" t="str">
            <v>IA_cmd_ref_OPout</v>
          </cell>
          <cell r="H51" t="str">
            <v>IA_cmd_ref_OPout</v>
          </cell>
        </row>
        <row r="52">
          <cell r="C52" t="str">
            <v>Tabular14</v>
          </cell>
          <cell r="D52" t="str">
            <v>Radial_FZ_Command</v>
          </cell>
          <cell r="E52" t="str">
            <v>trmCmdFzsae</v>
          </cell>
          <cell r="F52" t="str">
            <v>trmCmdFzsae</v>
          </cell>
          <cell r="G52" t="str">
            <v>Radial_FZ_Command</v>
          </cell>
          <cell r="H52" t="str">
            <v>Radial_FZ_Command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3">
          <cell r="D3" t="str">
            <v>Symbol</v>
          </cell>
          <cell r="E3" t="str">
            <v>Signal</v>
          </cell>
          <cell r="F3" t="str">
            <v>Units</v>
          </cell>
        </row>
        <row r="4">
          <cell r="D4" t="str">
            <v>VRctlr</v>
          </cell>
          <cell r="E4" t="str">
            <v>Command</v>
          </cell>
          <cell r="F4" t="str">
            <v>kph</v>
          </cell>
        </row>
        <row r="5">
          <cell r="D5" t="str">
            <v>VSDctlr</v>
          </cell>
          <cell r="E5" t="str">
            <v>Command</v>
          </cell>
          <cell r="F5" t="str">
            <v>rpm</v>
          </cell>
        </row>
        <row r="6">
          <cell r="D6" t="str">
            <v>Sxctlr</v>
          </cell>
          <cell r="E6" t="str">
            <v>Command</v>
          </cell>
          <cell r="F6" t="str">
            <v>%</v>
          </cell>
        </row>
        <row r="7">
          <cell r="D7" t="str">
            <v>RLctlr</v>
          </cell>
          <cell r="E7" t="str">
            <v>Command</v>
          </cell>
          <cell r="F7" t="str">
            <v>mm</v>
          </cell>
        </row>
        <row r="8">
          <cell r="D8" t="str">
            <v>SActlr</v>
          </cell>
          <cell r="E8" t="str">
            <v>Command</v>
          </cell>
          <cell r="F8" t="str">
            <v>degrees</v>
          </cell>
        </row>
        <row r="9">
          <cell r="D9" t="str">
            <v>IActlr</v>
          </cell>
          <cell r="E9" t="str">
            <v>Command</v>
          </cell>
          <cell r="F9" t="str">
            <v>degrees</v>
          </cell>
        </row>
        <row r="10">
          <cell r="D10" t="str">
            <v>FZctlr</v>
          </cell>
          <cell r="E10" t="str">
            <v>Command</v>
          </cell>
          <cell r="F10" t="str">
            <v>N</v>
          </cell>
        </row>
        <row r="11">
          <cell r="D11" t="str">
            <v>TWctlr</v>
          </cell>
          <cell r="E11" t="str">
            <v>Command</v>
          </cell>
          <cell r="F11" t="str">
            <v>N-m</v>
          </cell>
        </row>
        <row r="12">
          <cell r="D12" t="str">
            <v>PTctlr</v>
          </cell>
          <cell r="E12" t="str">
            <v>Command</v>
          </cell>
          <cell r="F12" t="str">
            <v>kPa</v>
          </cell>
        </row>
        <row r="13">
          <cell r="D13" t="str">
            <v>Vr</v>
          </cell>
          <cell r="E13" t="str">
            <v>Filtered</v>
          </cell>
          <cell r="F13" t="str">
            <v>kph</v>
          </cell>
        </row>
        <row r="14">
          <cell r="D14" t="str">
            <v>Vw</v>
          </cell>
          <cell r="E14" t="str">
            <v>Filtered</v>
          </cell>
          <cell r="F14" t="str">
            <v>rpm</v>
          </cell>
        </row>
        <row r="15">
          <cell r="D15" t="str">
            <v>Vwd</v>
          </cell>
          <cell r="E15" t="str">
            <v>Filtered</v>
          </cell>
          <cell r="F15" t="str">
            <v>rpm</v>
          </cell>
        </row>
        <row r="16">
          <cell r="D16" t="str">
            <v>Sx1</v>
          </cell>
          <cell r="E16" t="str">
            <v>Filtered</v>
          </cell>
          <cell r="F16" t="str">
            <v>%</v>
          </cell>
        </row>
        <row r="17">
          <cell r="D17" t="str">
            <v>RL</v>
          </cell>
          <cell r="E17" t="str">
            <v>Filtered</v>
          </cell>
          <cell r="F17" t="str">
            <v>mm</v>
          </cell>
        </row>
        <row r="18">
          <cell r="D18" t="str">
            <v>SA</v>
          </cell>
          <cell r="E18" t="str">
            <v>Filtered</v>
          </cell>
          <cell r="F18" t="str">
            <v>degrees</v>
          </cell>
        </row>
        <row r="19">
          <cell r="D19" t="str">
            <v>IA</v>
          </cell>
          <cell r="E19" t="str">
            <v>Filtered</v>
          </cell>
          <cell r="F19" t="str">
            <v>degrees</v>
          </cell>
        </row>
        <row r="20">
          <cell r="D20" t="str">
            <v>FXtd</v>
          </cell>
          <cell r="E20" t="str">
            <v>Filtered</v>
          </cell>
          <cell r="F20" t="str">
            <v>N</v>
          </cell>
        </row>
        <row r="21">
          <cell r="D21" t="str">
            <v>FYtd</v>
          </cell>
          <cell r="E21" t="str">
            <v>Filtered</v>
          </cell>
          <cell r="F21" t="str">
            <v>N</v>
          </cell>
        </row>
        <row r="22">
          <cell r="D22" t="str">
            <v>FZtd</v>
          </cell>
          <cell r="E22" t="str">
            <v>Filtered</v>
          </cell>
          <cell r="F22" t="str">
            <v>N</v>
          </cell>
        </row>
        <row r="23">
          <cell r="D23" t="str">
            <v>MXtd</v>
          </cell>
          <cell r="E23" t="str">
            <v>Filtered</v>
          </cell>
          <cell r="F23" t="str">
            <v>N-m</v>
          </cell>
        </row>
        <row r="24">
          <cell r="D24" t="str">
            <v>MYtd</v>
          </cell>
          <cell r="E24" t="str">
            <v>Filtered</v>
          </cell>
          <cell r="F24" t="str">
            <v>N-m</v>
          </cell>
        </row>
        <row r="25">
          <cell r="D25" t="str">
            <v>MZtd</v>
          </cell>
          <cell r="E25" t="str">
            <v>Filtered</v>
          </cell>
          <cell r="F25" t="str">
            <v>N-m</v>
          </cell>
        </row>
        <row r="26">
          <cell r="D26" t="str">
            <v>Tw</v>
          </cell>
          <cell r="E26" t="str">
            <v>Filtered</v>
          </cell>
          <cell r="F26" t="str">
            <v>N-m</v>
          </cell>
        </row>
        <row r="27">
          <cell r="D27" t="str">
            <v>FD</v>
          </cell>
          <cell r="E27" t="str">
            <v>Filtered</v>
          </cell>
          <cell r="F27" t="str">
            <v>N</v>
          </cell>
        </row>
        <row r="28">
          <cell r="D28" t="str">
            <v>FYRd</v>
          </cell>
          <cell r="E28" t="str">
            <v>Filtered</v>
          </cell>
          <cell r="F28" t="str">
            <v>N</v>
          </cell>
        </row>
        <row r="29">
          <cell r="D29" t="str">
            <v>Pt</v>
          </cell>
          <cell r="E29" t="str">
            <v>Filtered</v>
          </cell>
          <cell r="F29" t="str">
            <v>kPa</v>
          </cell>
        </row>
        <row r="30">
          <cell r="D30" t="str">
            <v>Ta</v>
          </cell>
          <cell r="E30" t="str">
            <v>Unfiltered</v>
          </cell>
          <cell r="F30" t="str">
            <v>degC</v>
          </cell>
        </row>
        <row r="31">
          <cell r="D31" t="str">
            <v>SP</v>
          </cell>
          <cell r="E31" t="str">
            <v>Unfiltered</v>
          </cell>
          <cell r="F31" t="str">
            <v>degrees</v>
          </cell>
        </row>
        <row r="32">
          <cell r="D32" t="str">
            <v>Yb</v>
          </cell>
          <cell r="E32" t="str">
            <v>Filtered</v>
          </cell>
          <cell r="F32" t="str">
            <v>mm</v>
          </cell>
        </row>
        <row r="33">
          <cell r="D33" t="str">
            <v>Tb</v>
          </cell>
          <cell r="E33" t="str">
            <v>Filtered</v>
          </cell>
          <cell r="F33" t="str">
            <v>degC</v>
          </cell>
        </row>
        <row r="34">
          <cell r="D34" t="str">
            <v>Re</v>
          </cell>
          <cell r="E34" t="str">
            <v>Unfiltered</v>
          </cell>
          <cell r="F34" t="str">
            <v>mm</v>
          </cell>
        </row>
        <row r="35">
          <cell r="D35" t="str">
            <v>Xaccel</v>
          </cell>
          <cell r="E35" t="str">
            <v>Filtered</v>
          </cell>
          <cell r="F35" t="str">
            <v>g</v>
          </cell>
        </row>
        <row r="36">
          <cell r="D36" t="str">
            <v>Yaccel</v>
          </cell>
          <cell r="E36" t="str">
            <v>Filtered</v>
          </cell>
          <cell r="F36" t="str">
            <v>g</v>
          </cell>
        </row>
        <row r="37">
          <cell r="D37" t="str">
            <v>Zaccel</v>
          </cell>
          <cell r="E37" t="str">
            <v>Filtered</v>
          </cell>
          <cell r="F37" t="str">
            <v>g</v>
          </cell>
        </row>
        <row r="38">
          <cell r="D38" t="str">
            <v>ThetaXaccel</v>
          </cell>
          <cell r="E38" t="str">
            <v>Filtered</v>
          </cell>
        </row>
        <row r="39">
          <cell r="D39" t="str">
            <v>ThetaZaccel</v>
          </cell>
          <cell r="E39" t="str">
            <v>Filtered</v>
          </cell>
        </row>
        <row r="40">
          <cell r="D40" t="str">
            <v>ThetaXvel</v>
          </cell>
          <cell r="E40" t="str">
            <v>Filtered</v>
          </cell>
        </row>
        <row r="41">
          <cell r="D41" t="str">
            <v>ThetaZvel</v>
          </cell>
          <cell r="E41" t="str">
            <v>Filtered</v>
          </cell>
        </row>
      </sheetData>
      <sheetData sheetId="3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Page"/>
      <sheetName val="Tabulated"/>
      <sheetName val="Dep1CoefsRpt"/>
      <sheetName val="Dep1Reflect"/>
      <sheetName val="Dep1BiCubic"/>
      <sheetName val="Dep1CarpetPlot"/>
      <sheetName val="Dep2CoefsRpt"/>
      <sheetName val="Dep2Reflect"/>
      <sheetName val="Dep2BiCubic"/>
      <sheetName val="Dep2CarpetPlot"/>
      <sheetName val="NormFuncs"/>
      <sheetName val="FFuncPlot"/>
      <sheetName val="ATFuncPlot"/>
      <sheetName val="HFuncPlot"/>
      <sheetName val="GFuncPlot"/>
      <sheetName val="User"/>
      <sheetName val="UserTables"/>
      <sheetName val="Symbol"/>
      <sheetName val="Version Info"/>
      <sheetName val="Requirements"/>
      <sheetName val="Changeable"/>
      <sheetName val="Normal"/>
      <sheetName val="Dep1Coefs"/>
      <sheetName val="Dep2Coefs"/>
      <sheetName val="Dep1CarpetData"/>
      <sheetName val="Dep2CarpetData"/>
      <sheetName val="TireCharData"/>
      <sheetName val="Header"/>
      <sheetName val="Hdr"/>
      <sheetName val="793_Ifo"/>
      <sheetName val="Ifo"/>
      <sheetName val="Cnd"/>
      <sheetName val="Chn"/>
      <sheetName val="Dta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1">
          <cell r="D21">
            <v>500</v>
          </cell>
        </row>
        <row r="69">
          <cell r="H69">
            <v>-1</v>
          </cell>
        </row>
        <row r="70">
          <cell r="H70">
            <v>-0.50413223140495866</v>
          </cell>
        </row>
        <row r="71">
          <cell r="H71">
            <v>-0.12561983471074381</v>
          </cell>
        </row>
        <row r="72">
          <cell r="H72">
            <v>0.12561983471074381</v>
          </cell>
        </row>
        <row r="73">
          <cell r="H73">
            <v>0.50413223140495866</v>
          </cell>
        </row>
        <row r="74">
          <cell r="H74">
            <v>1</v>
          </cell>
        </row>
        <row r="83">
          <cell r="E83">
            <v>0</v>
          </cell>
        </row>
        <row r="84">
          <cell r="E84">
            <v>-0.85201793721973096</v>
          </cell>
        </row>
        <row r="85">
          <cell r="E85">
            <v>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-31.32777814306607</v>
          </cell>
          <cell r="I26">
            <v>0.74680987881996808</v>
          </cell>
          <cell r="J26">
            <v>0</v>
          </cell>
          <cell r="K26">
            <v>-0.74680987881996808</v>
          </cell>
          <cell r="L26">
            <v>31.32777814306607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-150.69245124106226</v>
          </cell>
          <cell r="I27">
            <v>40.177638135079299</v>
          </cell>
          <cell r="J27">
            <v>22.342639055365559</v>
          </cell>
          <cell r="K27">
            <v>40.177638135079299</v>
          </cell>
          <cell r="L27">
            <v>-150.69245124106226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-236.63518137751575</v>
          </cell>
          <cell r="I28">
            <v>141.9759795161421</v>
          </cell>
          <cell r="J28">
            <v>0</v>
          </cell>
          <cell r="K28">
            <v>-141.9759795161421</v>
          </cell>
          <cell r="L28">
            <v>236.63518137751575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-121.01968158097714</v>
          </cell>
          <cell r="I29">
            <v>129.31884556728843</v>
          </cell>
          <cell r="J29">
            <v>-247.41566148212371</v>
          </cell>
          <cell r="K29">
            <v>129.31884556728843</v>
          </cell>
          <cell r="L29">
            <v>-121.01968158097714</v>
          </cell>
        </row>
        <row r="30">
          <cell r="C30">
            <v>-6.4244726105124297</v>
          </cell>
          <cell r="D30">
            <v>0.53459966781723312</v>
          </cell>
          <cell r="E30">
            <v>0</v>
          </cell>
          <cell r="F30">
            <v>-0.53459966781723312</v>
          </cell>
          <cell r="G30">
            <v>6.4244726105124297</v>
          </cell>
          <cell r="H30">
            <v>-116.73122828267665</v>
          </cell>
          <cell r="I30">
            <v>3.1641565569254411</v>
          </cell>
          <cell r="J30">
            <v>0</v>
          </cell>
          <cell r="K30">
            <v>-3.1641565569254411</v>
          </cell>
          <cell r="L30">
            <v>116.73122828267665</v>
          </cell>
        </row>
        <row r="31">
          <cell r="C31">
            <v>19.498717594480027</v>
          </cell>
          <cell r="D31">
            <v>60.910901808146633</v>
          </cell>
          <cell r="E31">
            <v>48.143817635932407</v>
          </cell>
          <cell r="F31">
            <v>60.910901808146633</v>
          </cell>
          <cell r="G31">
            <v>19.498717594480027</v>
          </cell>
          <cell r="H31">
            <v>-511.09733440694453</v>
          </cell>
          <cell r="I31">
            <v>202.37848029429418</v>
          </cell>
          <cell r="J31">
            <v>126.81342567824589</v>
          </cell>
          <cell r="K31">
            <v>202.37848029429418</v>
          </cell>
          <cell r="L31">
            <v>-511.09733440694453</v>
          </cell>
        </row>
        <row r="32">
          <cell r="C32">
            <v>19.48722936727512</v>
          </cell>
          <cell r="D32">
            <v>101.63270952881041</v>
          </cell>
          <cell r="E32">
            <v>0</v>
          </cell>
          <cell r="F32">
            <v>-101.63270952881041</v>
          </cell>
          <cell r="G32">
            <v>-19.48722936727512</v>
          </cell>
          <cell r="H32">
            <v>-813.71769874618826</v>
          </cell>
          <cell r="I32">
            <v>601.53760582512143</v>
          </cell>
          <cell r="J32">
            <v>0</v>
          </cell>
          <cell r="K32">
            <v>-601.53760582512143</v>
          </cell>
          <cell r="L32">
            <v>813.71769874618826</v>
          </cell>
        </row>
        <row r="33">
          <cell r="C33">
            <v>7.3375807793206924</v>
          </cell>
          <cell r="D33">
            <v>61.652351815089986</v>
          </cell>
          <cell r="E33">
            <v>-208.03093443460429</v>
          </cell>
          <cell r="F33">
            <v>61.652351815089986</v>
          </cell>
          <cell r="G33">
            <v>7.3375807793206924</v>
          </cell>
          <cell r="H33">
            <v>-418.77908752422502</v>
          </cell>
          <cell r="I33">
            <v>516.99081331254251</v>
          </cell>
          <cell r="J33">
            <v>-1079.1945003900819</v>
          </cell>
          <cell r="K33">
            <v>516.99081331254251</v>
          </cell>
          <cell r="L33">
            <v>-418.77908752422502</v>
          </cell>
        </row>
        <row r="34">
          <cell r="C34">
            <v>13.769770240808491</v>
          </cell>
          <cell r="D34">
            <v>-0.25938650911460326</v>
          </cell>
          <cell r="E34">
            <v>0</v>
          </cell>
          <cell r="F34">
            <v>0.25938650911460326</v>
          </cell>
          <cell r="G34">
            <v>-13.769770240808491</v>
          </cell>
          <cell r="H34">
            <v>-115.69552720599479</v>
          </cell>
          <cell r="I34">
            <v>2.826882892312395</v>
          </cell>
          <cell r="J34">
            <v>0</v>
          </cell>
          <cell r="K34">
            <v>-2.826882892312395</v>
          </cell>
          <cell r="L34">
            <v>115.69552720599479</v>
          </cell>
        </row>
        <row r="35">
          <cell r="C35">
            <v>71.021061295517114</v>
          </cell>
          <cell r="D35">
            <v>-12.463920675336759</v>
          </cell>
          <cell r="E35">
            <v>-6.2693612800340563</v>
          </cell>
          <cell r="F35">
            <v>-12.463920675336759</v>
          </cell>
          <cell r="G35">
            <v>71.021061295517114</v>
          </cell>
          <cell r="H35">
            <v>-551.73114710615482</v>
          </cell>
          <cell r="I35">
            <v>153.57434249524704</v>
          </cell>
          <cell r="J35">
            <v>86.063915527523406</v>
          </cell>
          <cell r="K35">
            <v>153.57434249524704</v>
          </cell>
          <cell r="L35">
            <v>-551.73114710615482</v>
          </cell>
        </row>
        <row r="36">
          <cell r="C36">
            <v>116.28940459886233</v>
          </cell>
          <cell r="D36">
            <v>-49.311953081028278</v>
          </cell>
          <cell r="E36">
            <v>0</v>
          </cell>
          <cell r="F36">
            <v>49.311953081028278</v>
          </cell>
          <cell r="G36">
            <v>-116.28940459886233</v>
          </cell>
          <cell r="H36">
            <v>-861.63006366062382</v>
          </cell>
          <cell r="I36">
            <v>537.41853046674737</v>
          </cell>
          <cell r="J36">
            <v>0</v>
          </cell>
          <cell r="K36">
            <v>-537.41853046674737</v>
          </cell>
          <cell r="L36">
            <v>861.63006366062382</v>
          </cell>
        </row>
        <row r="37">
          <cell r="C37">
            <v>61.015221617364404</v>
          </cell>
          <cell r="D37">
            <v>-48.480758050759889</v>
          </cell>
          <cell r="E37">
            <v>82.368942010740454</v>
          </cell>
          <cell r="F37">
            <v>-48.480758050759889</v>
          </cell>
          <cell r="G37">
            <v>61.015221617364404</v>
          </cell>
          <cell r="H37">
            <v>-439.11118381258655</v>
          </cell>
          <cell r="I37">
            <v>485.94280465414499</v>
          </cell>
          <cell r="J37">
            <v>-940.1019801370046</v>
          </cell>
          <cell r="K37">
            <v>485.94280465414499</v>
          </cell>
          <cell r="L37">
            <v>-439.11118381258655</v>
          </cell>
        </row>
        <row r="38">
          <cell r="C38">
            <v>18.587786706423039</v>
          </cell>
          <cell r="D38">
            <v>-0.48682540974958322</v>
          </cell>
          <cell r="E38">
            <v>0</v>
          </cell>
          <cell r="F38">
            <v>0.48682540974958322</v>
          </cell>
          <cell r="G38">
            <v>-18.587786706423039</v>
          </cell>
          <cell r="H38">
            <v>-32.062671768378948</v>
          </cell>
          <cell r="I38">
            <v>0.72060981221220444</v>
          </cell>
          <cell r="J38">
            <v>0</v>
          </cell>
          <cell r="K38">
            <v>-0.72060981221220444</v>
          </cell>
          <cell r="L38">
            <v>32.062671768378948</v>
          </cell>
        </row>
        <row r="39">
          <cell r="C39">
            <v>83.810086967177725</v>
          </cell>
          <cell r="D39">
            <v>-29.699490052013367</v>
          </cell>
          <cell r="E39">
            <v>-18.073330595493623</v>
          </cell>
          <cell r="F39">
            <v>-29.699490052013367</v>
          </cell>
          <cell r="G39">
            <v>83.810086967177725</v>
          </cell>
          <cell r="H39">
            <v>-159.8280577233009</v>
          </cell>
          <cell r="I39">
            <v>35.259339223495672</v>
          </cell>
          <cell r="J39">
            <v>18.050039102901582</v>
          </cell>
          <cell r="K39">
            <v>35.259339223495672</v>
          </cell>
          <cell r="L39">
            <v>-159.8280577233009</v>
          </cell>
        </row>
        <row r="40">
          <cell r="C40">
            <v>132.60799299517294</v>
          </cell>
          <cell r="D40">
            <v>-92.550348305189971</v>
          </cell>
          <cell r="E40">
            <v>0</v>
          </cell>
          <cell r="F40">
            <v>92.550348305189971</v>
          </cell>
          <cell r="G40">
            <v>-132.60799299517294</v>
          </cell>
          <cell r="H40">
            <v>-249.98155335897678</v>
          </cell>
          <cell r="I40">
            <v>136.9950864863082</v>
          </cell>
          <cell r="J40">
            <v>0</v>
          </cell>
          <cell r="K40">
            <v>-136.9950864863082</v>
          </cell>
          <cell r="L40">
            <v>249.98155335897678</v>
          </cell>
        </row>
        <row r="41">
          <cell r="C41">
            <v>68.302237376454144</v>
          </cell>
          <cell r="D41">
            <v>-80.572950040725601</v>
          </cell>
          <cell r="E41">
            <v>165.01021103225634</v>
          </cell>
          <cell r="F41">
            <v>-80.572950040725601</v>
          </cell>
          <cell r="G41">
            <v>68.302237376454144</v>
          </cell>
          <cell r="H41">
            <v>-127.36125106368459</v>
          </cell>
          <cell r="I41">
            <v>128.50854905259672</v>
          </cell>
          <cell r="J41">
            <v>-235.00911465010699</v>
          </cell>
          <cell r="K41">
            <v>128.50854905259672</v>
          </cell>
          <cell r="L41">
            <v>-127.36125106368459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Page"/>
      <sheetName val="Tabulated"/>
      <sheetName val="Dep1CoefsRpt"/>
      <sheetName val="Dep1Reflect"/>
      <sheetName val="Dep1BiCubic"/>
      <sheetName val="Dep1CarpetPlot"/>
      <sheetName val="Dep2CoefsRpt"/>
      <sheetName val="Dep2Reflect"/>
      <sheetName val="Dep2BiCubic"/>
      <sheetName val="Dep2CarpetPlot"/>
      <sheetName val="NormFuncs"/>
      <sheetName val="FFuncPlot"/>
      <sheetName val="ATFuncPlot"/>
      <sheetName val="HFuncPlot"/>
      <sheetName val="GFuncPlot"/>
      <sheetName val="User"/>
      <sheetName val="UserTables"/>
      <sheetName val="Symbol"/>
      <sheetName val="Version Info"/>
      <sheetName val="Requirements"/>
      <sheetName val="Changeable"/>
      <sheetName val="Normal"/>
      <sheetName val="Dep1Coefs"/>
      <sheetName val="Dep2Coefs"/>
      <sheetName val="Dep1CarpetData"/>
      <sheetName val="Dep2CarpetData"/>
      <sheetName val="TireCharData"/>
      <sheetName val="Header"/>
      <sheetName val="Hdr"/>
      <sheetName val="793_Ifo"/>
      <sheetName val="Ifo"/>
      <sheetName val="Cnd"/>
      <sheetName val="Chn"/>
      <sheetName val="Dta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9">
          <cell r="D19">
            <v>0.25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87"/>
  <sheetViews>
    <sheetView tabSelected="1" topLeftCell="A4" zoomScale="70" zoomScaleNormal="70" workbookViewId="0">
      <selection activeCell="X37" sqref="X37"/>
    </sheetView>
  </sheetViews>
  <sheetFormatPr defaultRowHeight="12.75" x14ac:dyDescent="0.2"/>
  <cols>
    <col min="1" max="1" width="16" style="99" customWidth="1"/>
    <col min="2" max="2" width="17.7109375" style="99" customWidth="1"/>
    <col min="3" max="8" width="12.28515625" style="99" customWidth="1"/>
    <col min="9" max="9" width="19" style="99" customWidth="1"/>
    <col min="10" max="12" width="12.28515625" style="99" customWidth="1"/>
    <col min="13" max="13" width="23.28515625" style="99" customWidth="1"/>
    <col min="14" max="14" width="22" style="99" customWidth="1"/>
    <col min="15" max="26" width="9.140625" style="99"/>
    <col min="27" max="27" width="13.28515625" style="99" bestFit="1" customWidth="1"/>
    <col min="28" max="28" width="15.85546875" style="99" customWidth="1"/>
    <col min="29" max="29" width="9.5703125" style="99" customWidth="1"/>
    <col min="30" max="30" width="10.5703125" style="123" bestFit="1" customWidth="1"/>
    <col min="31" max="31" width="12" style="123" bestFit="1" customWidth="1"/>
    <col min="32" max="32" width="5.85546875" style="123" bestFit="1" customWidth="1"/>
    <col min="33" max="34" width="31.5703125" style="126" bestFit="1" customWidth="1"/>
    <col min="35" max="35" width="8.42578125" style="123" bestFit="1" customWidth="1"/>
    <col min="36" max="16384" width="9.140625" style="99"/>
  </cols>
  <sheetData>
    <row r="1" spans="1:35" ht="24" customHeight="1" thickBot="1" x14ac:dyDescent="0.3">
      <c r="A1" s="96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8"/>
      <c r="AA1" s="100" t="s">
        <v>77</v>
      </c>
      <c r="AB1" s="100" t="s">
        <v>78</v>
      </c>
      <c r="AC1" s="100" t="s">
        <v>79</v>
      </c>
      <c r="AD1" s="100" t="s">
        <v>80</v>
      </c>
      <c r="AE1" s="100" t="s">
        <v>81</v>
      </c>
      <c r="AF1" s="100" t="s">
        <v>82</v>
      </c>
      <c r="AG1" s="127" t="s">
        <v>83</v>
      </c>
      <c r="AH1" s="127" t="s">
        <v>84</v>
      </c>
      <c r="AI1" s="100" t="s">
        <v>9</v>
      </c>
    </row>
    <row r="2" spans="1:35" ht="25.5" customHeight="1" x14ac:dyDescent="0.2">
      <c r="A2" s="196"/>
      <c r="B2" s="197"/>
      <c r="C2" s="101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3"/>
      <c r="AA2" s="104" t="s">
        <v>85</v>
      </c>
      <c r="AB2" s="105">
        <v>25</v>
      </c>
      <c r="AC2" s="105" t="s">
        <v>86</v>
      </c>
      <c r="AD2" s="130">
        <v>61</v>
      </c>
      <c r="AE2" s="105" t="s">
        <v>87</v>
      </c>
      <c r="AF2" s="105" t="s">
        <v>88</v>
      </c>
      <c r="AG2" s="124" t="s">
        <v>60</v>
      </c>
      <c r="AH2" s="124" t="s">
        <v>89</v>
      </c>
      <c r="AI2" s="133" t="s">
        <v>90</v>
      </c>
    </row>
    <row r="3" spans="1:35" ht="18" customHeight="1" x14ac:dyDescent="0.2">
      <c r="A3" s="198"/>
      <c r="B3" s="199"/>
      <c r="C3" s="200" t="s">
        <v>12</v>
      </c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2"/>
      <c r="AA3" s="104" t="s">
        <v>91</v>
      </c>
      <c r="AB3" s="105">
        <v>30</v>
      </c>
      <c r="AC3" s="105" t="s">
        <v>92</v>
      </c>
      <c r="AD3" s="130">
        <v>62</v>
      </c>
      <c r="AE3" s="105" t="s">
        <v>93</v>
      </c>
      <c r="AF3" s="105" t="s">
        <v>75</v>
      </c>
      <c r="AG3" s="124" t="s">
        <v>94</v>
      </c>
      <c r="AH3" s="124" t="s">
        <v>683</v>
      </c>
      <c r="AI3" s="126" t="s">
        <v>1029</v>
      </c>
    </row>
    <row r="4" spans="1:35" ht="18" customHeight="1" x14ac:dyDescent="0.2">
      <c r="A4" s="198"/>
      <c r="B4" s="199"/>
      <c r="C4" s="203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5"/>
      <c r="AA4" s="104" t="s">
        <v>97</v>
      </c>
      <c r="AB4" s="105">
        <v>35</v>
      </c>
      <c r="AC4" s="105" t="s">
        <v>98</v>
      </c>
      <c r="AD4" s="130">
        <v>63</v>
      </c>
      <c r="AE4" s="105" t="s">
        <v>99</v>
      </c>
      <c r="AF4" s="105"/>
      <c r="AG4" s="124" t="s">
        <v>100</v>
      </c>
      <c r="AH4" s="124" t="s">
        <v>753</v>
      </c>
      <c r="AI4" s="126" t="s">
        <v>1030</v>
      </c>
    </row>
    <row r="5" spans="1:35" ht="30.75" customHeight="1" thickBot="1" x14ac:dyDescent="0.25">
      <c r="A5" s="198"/>
      <c r="B5" s="199"/>
      <c r="C5" s="206" t="s">
        <v>24</v>
      </c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8"/>
      <c r="AA5" s="104" t="s">
        <v>103</v>
      </c>
      <c r="AB5" s="105">
        <v>40</v>
      </c>
      <c r="AC5" s="105" t="s">
        <v>104</v>
      </c>
      <c r="AD5" s="130">
        <v>64</v>
      </c>
      <c r="AE5" s="105" t="s">
        <v>105</v>
      </c>
      <c r="AF5" s="105"/>
      <c r="AG5" s="124" t="s">
        <v>106</v>
      </c>
      <c r="AH5" s="124" t="s">
        <v>727</v>
      </c>
      <c r="AI5" s="133" t="s">
        <v>96</v>
      </c>
    </row>
    <row r="6" spans="1:35" s="73" customFormat="1" ht="22.5" customHeight="1" thickBot="1" x14ac:dyDescent="0.3">
      <c r="A6" s="209" t="str">
        <f>C7&amp;IF(ISBLANK(E7),G7,"/"&amp;E7&amp;G7)</f>
        <v>255/65R18</v>
      </c>
      <c r="B6" s="210"/>
      <c r="C6" s="210"/>
      <c r="D6" s="210"/>
      <c r="E6" s="210"/>
      <c r="F6" s="210"/>
      <c r="G6" s="210"/>
      <c r="H6" s="210"/>
      <c r="I6" s="71" t="str">
        <f>I7&amp;" "&amp;K7</f>
        <v>111 H</v>
      </c>
      <c r="J6" s="71" t="str">
        <f>C8</f>
        <v>CEAT</v>
      </c>
      <c r="K6" s="71" t="str">
        <f>G8</f>
        <v>CROSSDRIVEAT</v>
      </c>
      <c r="L6" s="71"/>
      <c r="M6" s="71"/>
      <c r="N6" s="72"/>
      <c r="AA6" s="104" t="s">
        <v>108</v>
      </c>
      <c r="AB6" s="105">
        <v>45</v>
      </c>
      <c r="AC6" s="105" t="s">
        <v>109</v>
      </c>
      <c r="AD6" s="130">
        <v>65</v>
      </c>
      <c r="AE6" s="105" t="s">
        <v>110</v>
      </c>
      <c r="AF6" s="105"/>
      <c r="AG6" s="124" t="s">
        <v>111</v>
      </c>
      <c r="AH6" s="124" t="s">
        <v>749</v>
      </c>
      <c r="AI6" s="133" t="s">
        <v>102</v>
      </c>
    </row>
    <row r="7" spans="1:35" ht="21.75" customHeight="1" x14ac:dyDescent="0.2">
      <c r="A7" s="191" t="s">
        <v>0</v>
      </c>
      <c r="B7" s="192"/>
      <c r="C7" s="211">
        <v>255</v>
      </c>
      <c r="D7" s="212"/>
      <c r="E7" s="213">
        <v>65</v>
      </c>
      <c r="F7" s="214"/>
      <c r="G7" s="215" t="s">
        <v>69</v>
      </c>
      <c r="H7" s="214"/>
      <c r="I7" s="213">
        <v>111</v>
      </c>
      <c r="J7" s="216"/>
      <c r="K7" s="213" t="s">
        <v>70</v>
      </c>
      <c r="L7" s="216"/>
      <c r="M7" s="74" t="s">
        <v>3</v>
      </c>
      <c r="N7" s="75" t="s">
        <v>1037</v>
      </c>
      <c r="AA7" s="104" t="s">
        <v>114</v>
      </c>
      <c r="AB7" s="105">
        <v>50</v>
      </c>
      <c r="AC7" s="105" t="s">
        <v>115</v>
      </c>
      <c r="AD7" s="130">
        <v>66</v>
      </c>
      <c r="AE7" s="105" t="s">
        <v>116</v>
      </c>
      <c r="AF7" s="105"/>
      <c r="AG7" s="124" t="s">
        <v>117</v>
      </c>
      <c r="AH7" s="124" t="s">
        <v>757</v>
      </c>
      <c r="AI7" s="133" t="s">
        <v>107</v>
      </c>
    </row>
    <row r="8" spans="1:35" ht="21.75" customHeight="1" x14ac:dyDescent="0.2">
      <c r="A8" s="167" t="s">
        <v>59</v>
      </c>
      <c r="B8" s="186"/>
      <c r="C8" s="187" t="s">
        <v>60</v>
      </c>
      <c r="D8" s="188"/>
      <c r="E8" s="188"/>
      <c r="F8" s="189"/>
      <c r="G8" s="190" t="s">
        <v>1011</v>
      </c>
      <c r="H8" s="176"/>
      <c r="I8" s="176"/>
      <c r="J8" s="176"/>
      <c r="K8" s="176"/>
      <c r="L8" s="177"/>
      <c r="M8" s="76" t="s">
        <v>14</v>
      </c>
      <c r="N8" s="77">
        <v>44473</v>
      </c>
      <c r="AA8" s="104" t="s">
        <v>120</v>
      </c>
      <c r="AB8" s="105">
        <v>55</v>
      </c>
      <c r="AC8" s="105" t="s">
        <v>121</v>
      </c>
      <c r="AD8" s="130">
        <v>67</v>
      </c>
      <c r="AE8" s="105" t="s">
        <v>70</v>
      </c>
      <c r="AF8" s="105"/>
      <c r="AG8" s="124" t="s">
        <v>122</v>
      </c>
      <c r="AH8" s="124" t="s">
        <v>759</v>
      </c>
      <c r="AI8" s="133" t="s">
        <v>113</v>
      </c>
    </row>
    <row r="9" spans="1:35" ht="21.75" customHeight="1" x14ac:dyDescent="0.2">
      <c r="A9" s="191" t="s">
        <v>61</v>
      </c>
      <c r="B9" s="192"/>
      <c r="C9" s="193">
        <v>3921</v>
      </c>
      <c r="D9" s="194"/>
      <c r="E9" s="194"/>
      <c r="F9" s="195"/>
      <c r="G9" s="193">
        <v>1932844759</v>
      </c>
      <c r="H9" s="194"/>
      <c r="I9" s="194"/>
      <c r="J9" s="194"/>
      <c r="K9" s="194"/>
      <c r="L9" s="195"/>
      <c r="M9" s="78" t="s">
        <v>8</v>
      </c>
      <c r="N9" s="77">
        <v>44473</v>
      </c>
      <c r="AA9" s="104" t="s">
        <v>125</v>
      </c>
      <c r="AB9" s="105">
        <v>60</v>
      </c>
      <c r="AC9" s="105" t="s">
        <v>126</v>
      </c>
      <c r="AD9" s="130">
        <v>68</v>
      </c>
      <c r="AE9" s="105" t="s">
        <v>127</v>
      </c>
      <c r="AF9" s="105"/>
      <c r="AG9" s="124" t="s">
        <v>128</v>
      </c>
      <c r="AH9" s="124" t="s">
        <v>274</v>
      </c>
      <c r="AI9" s="133" t="s">
        <v>119</v>
      </c>
    </row>
    <row r="10" spans="1:35" ht="21.75" customHeight="1" x14ac:dyDescent="0.2">
      <c r="A10" s="167" t="s">
        <v>62</v>
      </c>
      <c r="B10" s="168"/>
      <c r="C10" s="136" t="s">
        <v>1038</v>
      </c>
      <c r="D10" s="137"/>
      <c r="E10" s="137"/>
      <c r="F10" s="137"/>
      <c r="G10" s="137"/>
      <c r="H10" s="137"/>
      <c r="I10" s="137"/>
      <c r="J10" s="137"/>
      <c r="K10" s="137"/>
      <c r="L10" s="137"/>
      <c r="M10" s="78" t="s">
        <v>21</v>
      </c>
      <c r="N10" s="79" t="s">
        <v>17</v>
      </c>
      <c r="AA10" s="104" t="s">
        <v>131</v>
      </c>
      <c r="AB10" s="105">
        <v>65</v>
      </c>
      <c r="AC10" s="105" t="s">
        <v>132</v>
      </c>
      <c r="AD10" s="130">
        <v>69</v>
      </c>
      <c r="AE10" s="105" t="s">
        <v>133</v>
      </c>
      <c r="AF10" s="105"/>
      <c r="AG10" s="124" t="s">
        <v>134</v>
      </c>
      <c r="AH10" s="124" t="s">
        <v>268</v>
      </c>
      <c r="AI10" s="133" t="s">
        <v>124</v>
      </c>
    </row>
    <row r="11" spans="1:35" ht="21.75" customHeight="1" x14ac:dyDescent="0.2">
      <c r="A11" s="167" t="s">
        <v>63</v>
      </c>
      <c r="B11" s="168"/>
      <c r="C11" s="169"/>
      <c r="D11" s="170"/>
      <c r="E11" s="170"/>
      <c r="F11" s="170"/>
      <c r="G11" s="170"/>
      <c r="H11" s="170"/>
      <c r="I11" s="170"/>
      <c r="J11" s="170"/>
      <c r="K11" s="170"/>
      <c r="L11" s="171"/>
      <c r="M11" s="76" t="s">
        <v>6</v>
      </c>
      <c r="N11" s="80" t="s">
        <v>1033</v>
      </c>
      <c r="AA11" s="104" t="s">
        <v>137</v>
      </c>
      <c r="AB11" s="105">
        <v>70</v>
      </c>
      <c r="AC11" s="105" t="s">
        <v>69</v>
      </c>
      <c r="AD11" s="130">
        <v>70</v>
      </c>
      <c r="AE11" s="105" t="s">
        <v>138</v>
      </c>
      <c r="AF11" s="105"/>
      <c r="AG11" s="124" t="s">
        <v>139</v>
      </c>
      <c r="AH11" s="124" t="s">
        <v>271</v>
      </c>
      <c r="AI11" s="133" t="s">
        <v>130</v>
      </c>
    </row>
    <row r="12" spans="1:35" ht="21.75" customHeight="1" x14ac:dyDescent="0.2">
      <c r="A12" s="167" t="s">
        <v>64</v>
      </c>
      <c r="B12" s="168"/>
      <c r="C12" s="169" t="s">
        <v>1039</v>
      </c>
      <c r="D12" s="170"/>
      <c r="E12" s="170"/>
      <c r="F12" s="170"/>
      <c r="G12" s="170"/>
      <c r="H12" s="170"/>
      <c r="I12" s="170"/>
      <c r="J12" s="170"/>
      <c r="K12" s="170"/>
      <c r="L12" s="171"/>
      <c r="M12" s="76" t="s">
        <v>66</v>
      </c>
      <c r="N12" s="81" t="s">
        <v>1034</v>
      </c>
      <c r="AA12" s="104" t="s">
        <v>142</v>
      </c>
      <c r="AB12" s="105">
        <v>75</v>
      </c>
      <c r="AC12" s="105" t="s">
        <v>143</v>
      </c>
      <c r="AD12" s="130">
        <v>71</v>
      </c>
      <c r="AE12" s="105" t="s">
        <v>37</v>
      </c>
      <c r="AF12" s="105"/>
      <c r="AG12" s="124" t="s">
        <v>144</v>
      </c>
      <c r="AH12" s="126" t="s">
        <v>1013</v>
      </c>
      <c r="AI12" s="133" t="s">
        <v>136</v>
      </c>
    </row>
    <row r="13" spans="1:35" ht="21.75" customHeight="1" x14ac:dyDescent="0.2">
      <c r="A13" s="172" t="s">
        <v>65</v>
      </c>
      <c r="B13" s="173"/>
      <c r="C13" s="169">
        <v>10689</v>
      </c>
      <c r="D13" s="170"/>
      <c r="E13" s="170"/>
      <c r="F13" s="170"/>
      <c r="G13" s="170"/>
      <c r="H13" s="170"/>
      <c r="I13" s="170"/>
      <c r="J13" s="170"/>
      <c r="K13" s="170"/>
      <c r="L13" s="171"/>
      <c r="M13" s="78" t="s">
        <v>68</v>
      </c>
      <c r="N13" s="80" t="s">
        <v>1035</v>
      </c>
      <c r="AA13" s="104" t="s">
        <v>147</v>
      </c>
      <c r="AB13" s="105">
        <v>80</v>
      </c>
      <c r="AC13" s="105" t="s">
        <v>148</v>
      </c>
      <c r="AD13" s="130">
        <v>72</v>
      </c>
      <c r="AE13" s="105" t="s">
        <v>149</v>
      </c>
      <c r="AF13" s="105"/>
      <c r="AG13" s="124" t="s">
        <v>150</v>
      </c>
      <c r="AH13" s="129" t="s">
        <v>1009</v>
      </c>
      <c r="AI13" s="133" t="s">
        <v>141</v>
      </c>
    </row>
    <row r="14" spans="1:35" ht="21.75" customHeight="1" thickBot="1" x14ac:dyDescent="0.25">
      <c r="A14" s="174" t="s">
        <v>67</v>
      </c>
      <c r="B14" s="175"/>
      <c r="C14" s="176">
        <v>350</v>
      </c>
      <c r="D14" s="176"/>
      <c r="E14" s="176"/>
      <c r="F14" s="176"/>
      <c r="G14" s="176"/>
      <c r="H14" s="176"/>
      <c r="I14" s="176"/>
      <c r="J14" s="176"/>
      <c r="K14" s="176"/>
      <c r="L14" s="177"/>
      <c r="M14" s="82" t="s">
        <v>74</v>
      </c>
      <c r="N14" s="83" t="s">
        <v>75</v>
      </c>
      <c r="AA14" s="104" t="s">
        <v>153</v>
      </c>
      <c r="AB14" s="105">
        <v>85</v>
      </c>
      <c r="AC14" s="105" t="s">
        <v>154</v>
      </c>
      <c r="AD14" s="130">
        <v>73</v>
      </c>
      <c r="AE14" s="105" t="s">
        <v>155</v>
      </c>
      <c r="AF14" s="105"/>
      <c r="AG14" s="124" t="s">
        <v>156</v>
      </c>
      <c r="AH14" s="129" t="s">
        <v>1010</v>
      </c>
      <c r="AI14" s="133" t="s">
        <v>146</v>
      </c>
    </row>
    <row r="15" spans="1:35" ht="21.75" customHeight="1" thickBot="1" x14ac:dyDescent="0.25">
      <c r="A15" s="178"/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80"/>
      <c r="AA15" s="104" t="s">
        <v>159</v>
      </c>
      <c r="AB15" s="105">
        <v>90</v>
      </c>
      <c r="AC15" s="107" t="s">
        <v>160</v>
      </c>
      <c r="AD15" s="130">
        <v>74</v>
      </c>
      <c r="AE15" s="105" t="s">
        <v>161</v>
      </c>
      <c r="AF15" s="105"/>
      <c r="AG15" s="124" t="s">
        <v>162</v>
      </c>
      <c r="AH15" s="124" t="s">
        <v>606</v>
      </c>
      <c r="AI15" s="133" t="s">
        <v>152</v>
      </c>
    </row>
    <row r="16" spans="1:35" ht="18" customHeight="1" x14ac:dyDescent="0.2">
      <c r="A16" s="181" t="s">
        <v>55</v>
      </c>
      <c r="B16" s="182"/>
      <c r="C16" s="183">
        <v>210</v>
      </c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5"/>
      <c r="AA16" s="104" t="s">
        <v>165</v>
      </c>
      <c r="AB16" s="105">
        <v>95</v>
      </c>
      <c r="AC16" s="107" t="s">
        <v>166</v>
      </c>
      <c r="AD16" s="130">
        <v>75</v>
      </c>
      <c r="AE16" s="105"/>
      <c r="AF16" s="105"/>
      <c r="AG16" s="124" t="s">
        <v>167</v>
      </c>
      <c r="AH16" s="124" t="s">
        <v>608</v>
      </c>
      <c r="AI16" s="133" t="s">
        <v>158</v>
      </c>
    </row>
    <row r="17" spans="1:35" ht="18" customHeight="1" x14ac:dyDescent="0.2">
      <c r="A17" s="134" t="s">
        <v>977</v>
      </c>
      <c r="B17" s="135"/>
      <c r="C17" s="136" t="s">
        <v>72</v>
      </c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8"/>
      <c r="AA17" s="104" t="s">
        <v>170</v>
      </c>
      <c r="AB17" s="105">
        <v>100</v>
      </c>
      <c r="AC17" s="107" t="s">
        <v>171</v>
      </c>
      <c r="AD17" s="130">
        <v>76</v>
      </c>
      <c r="AE17" s="105"/>
      <c r="AF17" s="105"/>
      <c r="AG17" s="124" t="s">
        <v>175</v>
      </c>
      <c r="AH17" s="124" t="s">
        <v>317</v>
      </c>
      <c r="AI17" s="133" t="s">
        <v>164</v>
      </c>
    </row>
    <row r="18" spans="1:35" ht="18" customHeight="1" x14ac:dyDescent="0.2">
      <c r="A18" s="134" t="s">
        <v>18</v>
      </c>
      <c r="B18" s="135"/>
      <c r="C18" s="136">
        <v>16.97</v>
      </c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8"/>
      <c r="AA18" s="104">
        <v>125</v>
      </c>
      <c r="AB18" s="105"/>
      <c r="AC18" s="107" t="s">
        <v>174</v>
      </c>
      <c r="AD18" s="130">
        <v>77</v>
      </c>
      <c r="AE18" s="105"/>
      <c r="AF18" s="105"/>
      <c r="AG18" s="124" t="s">
        <v>179</v>
      </c>
      <c r="AH18" s="124" t="s">
        <v>280</v>
      </c>
      <c r="AI18" s="133" t="s">
        <v>169</v>
      </c>
    </row>
    <row r="19" spans="1:35" ht="18" customHeight="1" x14ac:dyDescent="0.2">
      <c r="A19" s="134" t="s">
        <v>22</v>
      </c>
      <c r="B19" s="135"/>
      <c r="C19" s="136">
        <v>21.5</v>
      </c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8"/>
      <c r="AA19" s="104">
        <v>135</v>
      </c>
      <c r="AB19" s="105"/>
      <c r="AC19" s="107" t="s">
        <v>178</v>
      </c>
      <c r="AD19" s="130">
        <v>78</v>
      </c>
      <c r="AE19" s="105"/>
      <c r="AF19" s="105"/>
      <c r="AG19" s="124" t="s">
        <v>183</v>
      </c>
      <c r="AH19" s="124" t="s">
        <v>277</v>
      </c>
      <c r="AI19" s="133" t="s">
        <v>173</v>
      </c>
    </row>
    <row r="20" spans="1:35" ht="18" customHeight="1" thickBot="1" x14ac:dyDescent="0.25">
      <c r="A20" s="139" t="s">
        <v>976</v>
      </c>
      <c r="B20" s="140"/>
      <c r="C20" s="141">
        <v>10</v>
      </c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3"/>
      <c r="AA20" s="104">
        <v>145</v>
      </c>
      <c r="AB20" s="105"/>
      <c r="AC20" s="107" t="s">
        <v>182</v>
      </c>
      <c r="AD20" s="130">
        <v>79</v>
      </c>
      <c r="AE20" s="105"/>
      <c r="AF20" s="105"/>
      <c r="AG20" s="124" t="s">
        <v>186</v>
      </c>
      <c r="AH20" s="124" t="s">
        <v>283</v>
      </c>
      <c r="AI20" s="133" t="s">
        <v>177</v>
      </c>
    </row>
    <row r="21" spans="1:35" ht="20.25" customHeight="1" x14ac:dyDescent="0.2">
      <c r="A21" s="165" t="s">
        <v>48</v>
      </c>
      <c r="B21" s="166"/>
      <c r="C21" s="152">
        <f>'FAM Data'!D5</f>
        <v>2138</v>
      </c>
      <c r="D21" s="152"/>
      <c r="E21" s="152">
        <f>'FAM Data'!D6</f>
        <v>4275</v>
      </c>
      <c r="F21" s="152"/>
      <c r="G21" s="152">
        <f>'FAM Data'!D7</f>
        <v>6413</v>
      </c>
      <c r="H21" s="152"/>
      <c r="I21" s="152">
        <f>'FAM Data'!D8</f>
        <v>8551</v>
      </c>
      <c r="J21" s="152"/>
      <c r="K21" s="152">
        <f>'FAM Data'!D9</f>
        <v>10689</v>
      </c>
      <c r="L21" s="152"/>
      <c r="M21" s="152">
        <f>'FAM Data'!D10</f>
        <v>12826</v>
      </c>
      <c r="N21" s="227"/>
      <c r="AA21" s="104">
        <v>155</v>
      </c>
      <c r="AB21" s="105"/>
      <c r="AC21" s="107" t="s">
        <v>185</v>
      </c>
      <c r="AD21" s="130">
        <v>80</v>
      </c>
      <c r="AE21" s="105"/>
      <c r="AF21" s="105"/>
      <c r="AG21" s="124" t="s">
        <v>993</v>
      </c>
      <c r="AH21" s="124" t="s">
        <v>286</v>
      </c>
      <c r="AI21" s="133" t="s">
        <v>181</v>
      </c>
    </row>
    <row r="22" spans="1:35" ht="24" customHeight="1" thickBot="1" x14ac:dyDescent="0.25">
      <c r="A22" s="163" t="s">
        <v>978</v>
      </c>
      <c r="B22" s="164"/>
      <c r="C22" s="84" t="s">
        <v>26</v>
      </c>
      <c r="D22" s="84" t="s">
        <v>987</v>
      </c>
      <c r="E22" s="84" t="s">
        <v>26</v>
      </c>
      <c r="F22" s="84" t="s">
        <v>987</v>
      </c>
      <c r="G22" s="84" t="s">
        <v>26</v>
      </c>
      <c r="H22" s="84" t="s">
        <v>987</v>
      </c>
      <c r="I22" s="84" t="s">
        <v>26</v>
      </c>
      <c r="J22" s="84" t="s">
        <v>987</v>
      </c>
      <c r="K22" s="84" t="s">
        <v>26</v>
      </c>
      <c r="L22" s="84" t="s">
        <v>987</v>
      </c>
      <c r="M22" s="84" t="s">
        <v>26</v>
      </c>
      <c r="N22" s="85" t="s">
        <v>987</v>
      </c>
      <c r="AA22" s="104">
        <v>165</v>
      </c>
      <c r="AB22" s="105"/>
      <c r="AC22" s="107" t="s">
        <v>189</v>
      </c>
      <c r="AD22" s="130">
        <v>81</v>
      </c>
      <c r="AE22" s="105"/>
      <c r="AF22" s="105"/>
      <c r="AG22" s="124" t="s">
        <v>994</v>
      </c>
      <c r="AH22" s="124" t="s">
        <v>289</v>
      </c>
      <c r="AI22" s="133" t="s">
        <v>72</v>
      </c>
    </row>
    <row r="23" spans="1:35" ht="18.95" customHeight="1" x14ac:dyDescent="0.2">
      <c r="A23" s="225">
        <v>10</v>
      </c>
      <c r="B23" s="226"/>
      <c r="C23" s="86">
        <f>'FAM Data'!J5</f>
        <v>-2282.1170000000002</v>
      </c>
      <c r="D23" s="86">
        <f>'FAM Data'!K5</f>
        <v>2.921271</v>
      </c>
      <c r="E23" s="86">
        <f>'FAM Data'!J18</f>
        <v>-4409.8509999999997</v>
      </c>
      <c r="F23" s="86">
        <f>'FAM Data'!K18</f>
        <v>13.590020000000001</v>
      </c>
      <c r="G23" s="86">
        <f>'FAM Data'!J31</f>
        <v>-6204.0619999999999</v>
      </c>
      <c r="H23" s="86">
        <f>'FAM Data'!K31</f>
        <v>35.662619999999997</v>
      </c>
      <c r="I23" s="86">
        <f>'FAM Data'!J44</f>
        <v>-7819.808</v>
      </c>
      <c r="J23" s="86">
        <f>'FAM Data'!K44</f>
        <v>72.520240000000001</v>
      </c>
      <c r="K23" s="86">
        <f>'FAM Data'!J57</f>
        <v>-9147.7819999999992</v>
      </c>
      <c r="L23" s="86">
        <f>'FAM Data'!K57</f>
        <v>126.8563</v>
      </c>
      <c r="M23" s="86">
        <f>'FAM Data'!J70</f>
        <v>-10118.64</v>
      </c>
      <c r="N23" s="87">
        <f>'FAM Data'!K70</f>
        <v>213.47409999999999</v>
      </c>
      <c r="AA23" s="104">
        <v>175</v>
      </c>
      <c r="AB23" s="105"/>
      <c r="AC23" s="107" t="s">
        <v>192</v>
      </c>
      <c r="AD23" s="130">
        <v>82</v>
      </c>
      <c r="AE23" s="105"/>
      <c r="AF23" s="105"/>
      <c r="AG23" s="124" t="s">
        <v>999</v>
      </c>
      <c r="AH23" s="124" t="s">
        <v>95</v>
      </c>
      <c r="AI23" s="133" t="s">
        <v>188</v>
      </c>
    </row>
    <row r="24" spans="1:35" ht="18.95" customHeight="1" x14ac:dyDescent="0.2">
      <c r="A24" s="157">
        <v>8</v>
      </c>
      <c r="B24" s="158"/>
      <c r="C24" s="88">
        <f>'FAM Data'!J6</f>
        <v>-2256.0349999999999</v>
      </c>
      <c r="D24" s="88">
        <f>'FAM Data'!K6</f>
        <v>5.0379860000000001</v>
      </c>
      <c r="E24" s="88">
        <f>'FAM Data'!J19</f>
        <v>-4425.21</v>
      </c>
      <c r="F24" s="88">
        <f>'FAM Data'!K19</f>
        <v>23.943670000000001</v>
      </c>
      <c r="G24" s="88">
        <f>'FAM Data'!J32</f>
        <v>-6254.1220000000003</v>
      </c>
      <c r="H24" s="88">
        <f>'FAM Data'!K32</f>
        <v>58.657539999999997</v>
      </c>
      <c r="I24" s="88">
        <f>'FAM Data'!J45</f>
        <v>-7796.1980000000003</v>
      </c>
      <c r="J24" s="88">
        <f>'FAM Data'!K45</f>
        <v>112.6955</v>
      </c>
      <c r="K24" s="88">
        <f>'FAM Data'!J58</f>
        <v>-8910.1039999999994</v>
      </c>
      <c r="L24" s="88">
        <f>'FAM Data'!K58</f>
        <v>184.76009999999999</v>
      </c>
      <c r="M24" s="88">
        <f>'FAM Data'!J71</f>
        <v>-9568.59</v>
      </c>
      <c r="N24" s="89">
        <f>'FAM Data'!K71</f>
        <v>286.90429999999998</v>
      </c>
      <c r="AA24" s="104">
        <v>185</v>
      </c>
      <c r="AB24" s="105"/>
      <c r="AC24" s="107" t="s">
        <v>195</v>
      </c>
      <c r="AD24" s="130">
        <v>83</v>
      </c>
      <c r="AE24" s="105"/>
      <c r="AF24" s="105"/>
      <c r="AG24" s="124" t="s">
        <v>1019</v>
      </c>
      <c r="AH24" s="124" t="s">
        <v>292</v>
      </c>
      <c r="AI24" s="133" t="s">
        <v>191</v>
      </c>
    </row>
    <row r="25" spans="1:35" ht="18.95" customHeight="1" x14ac:dyDescent="0.2">
      <c r="A25" s="157">
        <v>6</v>
      </c>
      <c r="B25" s="158"/>
      <c r="C25" s="88">
        <f>'FAM Data'!J7</f>
        <v>-2173.027</v>
      </c>
      <c r="D25" s="88">
        <f>'FAM Data'!K7</f>
        <v>7.3597330000000003</v>
      </c>
      <c r="E25" s="88">
        <f>'FAM Data'!J20</f>
        <v>-4354.5429999999997</v>
      </c>
      <c r="F25" s="88">
        <f>'FAM Data'!K20</f>
        <v>36.523040000000002</v>
      </c>
      <c r="G25" s="88">
        <f>'FAM Data'!J33</f>
        <v>-6102.5309999999999</v>
      </c>
      <c r="H25" s="88">
        <f>'FAM Data'!K33</f>
        <v>88.261449999999996</v>
      </c>
      <c r="I25" s="88">
        <f>'FAM Data'!J46</f>
        <v>-7405.7020000000002</v>
      </c>
      <c r="J25" s="88">
        <f>'FAM Data'!K46</f>
        <v>160.714</v>
      </c>
      <c r="K25" s="88">
        <f>'FAM Data'!J59</f>
        <v>-8222.768</v>
      </c>
      <c r="L25" s="88">
        <f>'FAM Data'!K59</f>
        <v>257.7278</v>
      </c>
      <c r="M25" s="88">
        <f>'FAM Data'!J72</f>
        <v>-8534.93</v>
      </c>
      <c r="N25" s="89">
        <f>'FAM Data'!K72</f>
        <v>372.48680000000002</v>
      </c>
      <c r="AA25" s="104">
        <v>195</v>
      </c>
      <c r="AB25" s="105"/>
      <c r="AC25" s="107" t="s">
        <v>198</v>
      </c>
      <c r="AD25" s="130">
        <v>84</v>
      </c>
      <c r="AE25" s="105"/>
      <c r="AF25" s="105"/>
      <c r="AG25" s="124"/>
      <c r="AH25" s="132" t="s">
        <v>1028</v>
      </c>
      <c r="AI25" s="133" t="s">
        <v>194</v>
      </c>
    </row>
    <row r="26" spans="1:35" ht="18.95" customHeight="1" x14ac:dyDescent="0.2">
      <c r="A26" s="157">
        <v>4</v>
      </c>
      <c r="B26" s="158"/>
      <c r="C26" s="88">
        <f>'FAM Data'!J8</f>
        <v>-2000.0730000000001</v>
      </c>
      <c r="D26" s="88">
        <f>'FAM Data'!K8</f>
        <v>11.09656</v>
      </c>
      <c r="E26" s="88">
        <f>'FAM Data'!J21</f>
        <v>-3922.596</v>
      </c>
      <c r="F26" s="88">
        <f>'FAM Data'!K21</f>
        <v>52.068260000000002</v>
      </c>
      <c r="G26" s="88">
        <f>'FAM Data'!J34</f>
        <v>-5375.2669999999998</v>
      </c>
      <c r="H26" s="88">
        <f>'FAM Data'!K34</f>
        <v>121.6336</v>
      </c>
      <c r="I26" s="88">
        <f>'FAM Data'!J47</f>
        <v>-6320.0870000000004</v>
      </c>
      <c r="J26" s="88">
        <f>'FAM Data'!K47</f>
        <v>217.98509999999999</v>
      </c>
      <c r="K26" s="88">
        <f>'FAM Data'!J60</f>
        <v>-6684.1459999999997</v>
      </c>
      <c r="L26" s="88">
        <f>'FAM Data'!K60</f>
        <v>336.01389999999998</v>
      </c>
      <c r="M26" s="88">
        <f>'FAM Data'!J73</f>
        <v>-6549.2510000000002</v>
      </c>
      <c r="N26" s="89">
        <f>'FAM Data'!K73</f>
        <v>451.48939999999999</v>
      </c>
      <c r="AA26" s="104">
        <v>205</v>
      </c>
      <c r="AB26" s="105"/>
      <c r="AC26" s="107" t="s">
        <v>201</v>
      </c>
      <c r="AD26" s="130">
        <v>85</v>
      </c>
      <c r="AE26" s="105"/>
      <c r="AF26" s="105"/>
      <c r="AG26" s="124"/>
      <c r="AH26" s="124" t="s">
        <v>295</v>
      </c>
      <c r="AI26" s="124" t="s">
        <v>197</v>
      </c>
    </row>
    <row r="27" spans="1:35" ht="18.95" customHeight="1" x14ac:dyDescent="0.2">
      <c r="A27" s="157">
        <v>2</v>
      </c>
      <c r="B27" s="158"/>
      <c r="C27" s="88">
        <f>'FAM Data'!J9</f>
        <v>-1292.6990000000001</v>
      </c>
      <c r="D27" s="88">
        <f>'FAM Data'!K9</f>
        <v>16.067979999999999</v>
      </c>
      <c r="E27" s="88">
        <f>'FAM Data'!J22</f>
        <v>-2494.1329999999998</v>
      </c>
      <c r="F27" s="88">
        <f>'FAM Data'!K22</f>
        <v>61.974240000000002</v>
      </c>
      <c r="G27" s="88">
        <f>'FAM Data'!J35</f>
        <v>-3251.6</v>
      </c>
      <c r="H27" s="88">
        <f>'FAM Data'!K35</f>
        <v>130.34809999999999</v>
      </c>
      <c r="I27" s="88">
        <f>'FAM Data'!J48</f>
        <v>-3542.0929999999998</v>
      </c>
      <c r="J27" s="88">
        <f>'FAM Data'!K48</f>
        <v>192.7955</v>
      </c>
      <c r="K27" s="88">
        <f>'FAM Data'!J61</f>
        <v>-3502.1619999999998</v>
      </c>
      <c r="L27" s="88">
        <f>'FAM Data'!K61</f>
        <v>247.3546</v>
      </c>
      <c r="M27" s="88">
        <f>'FAM Data'!J74</f>
        <v>-3233.4879999999998</v>
      </c>
      <c r="N27" s="89">
        <f>'FAM Data'!K74</f>
        <v>291.96370000000002</v>
      </c>
      <c r="AA27" s="104">
        <v>215</v>
      </c>
      <c r="AB27" s="105"/>
      <c r="AC27" s="107" t="s">
        <v>204</v>
      </c>
      <c r="AD27" s="130">
        <v>86</v>
      </c>
      <c r="AE27" s="105"/>
      <c r="AF27" s="105"/>
      <c r="AG27" s="124"/>
      <c r="AH27" s="124" t="s">
        <v>298</v>
      </c>
      <c r="AI27" s="124" t="s">
        <v>200</v>
      </c>
    </row>
    <row r="28" spans="1:35" ht="18.95" customHeight="1" x14ac:dyDescent="0.2">
      <c r="A28" s="157">
        <v>1</v>
      </c>
      <c r="B28" s="158"/>
      <c r="C28" s="88">
        <f>'FAM Data'!J10</f>
        <v>-737.91279999999995</v>
      </c>
      <c r="D28" s="88">
        <f>'FAM Data'!K10</f>
        <v>11.625970000000001</v>
      </c>
      <c r="E28" s="88">
        <f>'FAM Data'!J23</f>
        <v>-1289.17</v>
      </c>
      <c r="F28" s="88">
        <f>'FAM Data'!K23</f>
        <v>37.15972</v>
      </c>
      <c r="G28" s="88">
        <f>'FAM Data'!J36</f>
        <v>-1570.4739999999999</v>
      </c>
      <c r="H28" s="88">
        <f>'FAM Data'!K36</f>
        <v>73.162559999999999</v>
      </c>
      <c r="I28" s="88">
        <f>'FAM Data'!J49</f>
        <v>-1648.952</v>
      </c>
      <c r="J28" s="88">
        <f>'FAM Data'!K49</f>
        <v>98.880920000000003</v>
      </c>
      <c r="K28" s="88">
        <f>'FAM Data'!J62</f>
        <v>-1568.1890000000001</v>
      </c>
      <c r="L28" s="88">
        <f>'FAM Data'!K62</f>
        <v>119.0022</v>
      </c>
      <c r="M28" s="88">
        <f>'FAM Data'!J75</f>
        <v>-1433.6610000000001</v>
      </c>
      <c r="N28" s="89">
        <f>'FAM Data'!K75</f>
        <v>134.875</v>
      </c>
      <c r="AA28" s="104">
        <v>225</v>
      </c>
      <c r="AB28" s="105"/>
      <c r="AC28" s="107" t="s">
        <v>207</v>
      </c>
      <c r="AD28" s="130">
        <v>87</v>
      </c>
      <c r="AE28" s="105"/>
      <c r="AF28" s="105"/>
      <c r="AG28" s="124"/>
      <c r="AH28" s="124" t="s">
        <v>301</v>
      </c>
      <c r="AI28" s="124" t="s">
        <v>203</v>
      </c>
    </row>
    <row r="29" spans="1:35" ht="18.95" customHeight="1" x14ac:dyDescent="0.2">
      <c r="A29" s="157">
        <v>0</v>
      </c>
      <c r="B29" s="158"/>
      <c r="C29" s="88">
        <f>'FAM Data'!J11</f>
        <v>135.6465</v>
      </c>
      <c r="D29" s="88">
        <f>'FAM Data'!K11</f>
        <v>-1.29396</v>
      </c>
      <c r="E29" s="88">
        <f>'FAM Data'!J24</f>
        <v>300.50689999999997</v>
      </c>
      <c r="F29" s="88">
        <f>'FAM Data'!K24</f>
        <v>-10.100860000000001</v>
      </c>
      <c r="G29" s="88">
        <f>'FAM Data'!J37</f>
        <v>393.17140000000001</v>
      </c>
      <c r="H29" s="88">
        <f>'FAM Data'!K37</f>
        <v>-21.89827</v>
      </c>
      <c r="I29" s="88">
        <f>'FAM Data'!J50</f>
        <v>431.76060000000001</v>
      </c>
      <c r="J29" s="88">
        <f>'FAM Data'!K50</f>
        <v>-29.6433</v>
      </c>
      <c r="K29" s="88">
        <f>'FAM Data'!J63</f>
        <v>385.55040000000002</v>
      </c>
      <c r="L29" s="88">
        <f>'FAM Data'!K63</f>
        <v>-36.337299999999999</v>
      </c>
      <c r="M29" s="88">
        <f>'FAM Data'!J76</f>
        <v>357.40179999999998</v>
      </c>
      <c r="N29" s="89">
        <f>'FAM Data'!K76</f>
        <v>-44.42624</v>
      </c>
      <c r="AA29" s="104">
        <v>235</v>
      </c>
      <c r="AB29" s="105"/>
      <c r="AC29" s="107" t="s">
        <v>210</v>
      </c>
      <c r="AD29" s="130">
        <v>88</v>
      </c>
      <c r="AE29" s="105"/>
      <c r="AF29" s="105"/>
      <c r="AG29" s="124"/>
      <c r="AH29" s="124" t="s">
        <v>304</v>
      </c>
      <c r="AI29" s="124" t="s">
        <v>206</v>
      </c>
    </row>
    <row r="30" spans="1:35" ht="18.95" customHeight="1" x14ac:dyDescent="0.2">
      <c r="A30" s="157">
        <v>-1</v>
      </c>
      <c r="B30" s="158"/>
      <c r="C30" s="88">
        <f>'FAM Data'!J12</f>
        <v>967.04290000000003</v>
      </c>
      <c r="D30" s="88">
        <f>'FAM Data'!K12</f>
        <v>-13.7766</v>
      </c>
      <c r="E30" s="88">
        <f>'FAM Data'!J25</f>
        <v>1783.03</v>
      </c>
      <c r="F30" s="88">
        <f>'FAM Data'!K25</f>
        <v>-52.994459999999997</v>
      </c>
      <c r="G30" s="88">
        <f>'FAM Data'!J38</f>
        <v>2266.5940000000001</v>
      </c>
      <c r="H30" s="88">
        <f>'FAM Data'!K38</f>
        <v>-104.5437</v>
      </c>
      <c r="I30" s="88">
        <f>'FAM Data'!J51</f>
        <v>2408.2840000000001</v>
      </c>
      <c r="J30" s="88">
        <f>'FAM Data'!K51</f>
        <v>-148.5515</v>
      </c>
      <c r="K30" s="88">
        <f>'FAM Data'!J64</f>
        <v>2350.7080000000001</v>
      </c>
      <c r="L30" s="88">
        <f>'FAM Data'!K64</f>
        <v>-185.5633</v>
      </c>
      <c r="M30" s="88">
        <f>'FAM Data'!J77</f>
        <v>2128.0010000000002</v>
      </c>
      <c r="N30" s="89">
        <f>'FAM Data'!K77</f>
        <v>-217.85990000000001</v>
      </c>
      <c r="AA30" s="104">
        <v>245</v>
      </c>
      <c r="AB30" s="105"/>
      <c r="AC30" s="107" t="s">
        <v>213</v>
      </c>
      <c r="AD30" s="130">
        <v>89</v>
      </c>
      <c r="AE30" s="105"/>
      <c r="AF30" s="105"/>
      <c r="AG30" s="124"/>
      <c r="AH30" s="124" t="s">
        <v>403</v>
      </c>
      <c r="AI30" s="124" t="s">
        <v>209</v>
      </c>
    </row>
    <row r="31" spans="1:35" ht="18.95" customHeight="1" x14ac:dyDescent="0.2">
      <c r="A31" s="157">
        <v>-2</v>
      </c>
      <c r="B31" s="158"/>
      <c r="C31" s="88">
        <f>'FAM Data'!J13</f>
        <v>1524.7059999999999</v>
      </c>
      <c r="D31" s="88">
        <f>'FAM Data'!K13</f>
        <v>-15.69347</v>
      </c>
      <c r="E31" s="88">
        <f>'FAM Data'!J26</f>
        <v>2941.8139999999999</v>
      </c>
      <c r="F31" s="88">
        <f>'FAM Data'!K26</f>
        <v>-67.923060000000007</v>
      </c>
      <c r="G31" s="88">
        <f>'FAM Data'!J39</f>
        <v>3787.7359999999999</v>
      </c>
      <c r="H31" s="88">
        <f>'FAM Data'!K39</f>
        <v>-143.43610000000001</v>
      </c>
      <c r="I31" s="88">
        <f>'FAM Data'!J52</f>
        <v>4137.33</v>
      </c>
      <c r="J31" s="88">
        <f>'FAM Data'!K52</f>
        <v>-222.89680000000001</v>
      </c>
      <c r="K31" s="88">
        <f>'FAM Data'!J65</f>
        <v>4111.6139999999996</v>
      </c>
      <c r="L31" s="88">
        <f>'FAM Data'!K65</f>
        <v>-296.9246</v>
      </c>
      <c r="M31" s="88">
        <f>'FAM Data'!J78</f>
        <v>3849.433</v>
      </c>
      <c r="N31" s="89">
        <f>'FAM Data'!K78</f>
        <v>-362.87619999999998</v>
      </c>
      <c r="AA31" s="104">
        <v>255</v>
      </c>
      <c r="AB31" s="105"/>
      <c r="AC31" s="107" t="s">
        <v>216</v>
      </c>
      <c r="AD31" s="130">
        <v>90</v>
      </c>
      <c r="AE31" s="105"/>
      <c r="AF31" s="105"/>
      <c r="AG31" s="124"/>
      <c r="AH31" s="124" t="s">
        <v>307</v>
      </c>
      <c r="AI31" s="124" t="s">
        <v>212</v>
      </c>
    </row>
    <row r="32" spans="1:35" ht="18.95" customHeight="1" x14ac:dyDescent="0.2">
      <c r="A32" s="157">
        <v>-4</v>
      </c>
      <c r="B32" s="158"/>
      <c r="C32" s="88">
        <f>'FAM Data'!J14</f>
        <v>2084.4140000000002</v>
      </c>
      <c r="D32" s="88">
        <f>'FAM Data'!K14</f>
        <v>-10.00299</v>
      </c>
      <c r="E32" s="88">
        <f>'FAM Data'!J27</f>
        <v>4005.4850000000001</v>
      </c>
      <c r="F32" s="88">
        <f>'FAM Data'!K27</f>
        <v>-48.106450000000002</v>
      </c>
      <c r="G32" s="88">
        <f>'FAM Data'!J40</f>
        <v>5457.768</v>
      </c>
      <c r="H32" s="88">
        <f>'FAM Data'!K40</f>
        <v>-114.5226</v>
      </c>
      <c r="I32" s="88">
        <f>'FAM Data'!J53</f>
        <v>6474.2839999999997</v>
      </c>
      <c r="J32" s="88">
        <f>'FAM Data'!K53</f>
        <v>-207.43969999999999</v>
      </c>
      <c r="K32" s="88">
        <f>'FAM Data'!J66</f>
        <v>6937.0259999999998</v>
      </c>
      <c r="L32" s="88">
        <f>'FAM Data'!K66</f>
        <v>-327.63580000000002</v>
      </c>
      <c r="M32" s="88">
        <f>'FAM Data'!J79</f>
        <v>6892.5959999999995</v>
      </c>
      <c r="N32" s="89">
        <f>'FAM Data'!K79</f>
        <v>-461.15519999999998</v>
      </c>
      <c r="AA32" s="104">
        <v>265</v>
      </c>
      <c r="AB32" s="105"/>
      <c r="AC32" s="107" t="s">
        <v>219</v>
      </c>
      <c r="AD32" s="130">
        <v>91</v>
      </c>
      <c r="AE32" s="105"/>
      <c r="AF32" s="105"/>
      <c r="AG32" s="124"/>
      <c r="AH32" s="124" t="s">
        <v>309</v>
      </c>
      <c r="AI32" s="124" t="s">
        <v>215</v>
      </c>
    </row>
    <row r="33" spans="1:35" ht="18.95" customHeight="1" x14ac:dyDescent="0.2">
      <c r="A33" s="157">
        <v>-6</v>
      </c>
      <c r="B33" s="158"/>
      <c r="C33" s="88">
        <f>'FAM Data'!J15</f>
        <v>2261.114</v>
      </c>
      <c r="D33" s="88">
        <f>'FAM Data'!K15</f>
        <v>-5.4547670000000004</v>
      </c>
      <c r="E33" s="88">
        <f>'FAM Data'!J28</f>
        <v>4437.982</v>
      </c>
      <c r="F33" s="88">
        <f>'FAM Data'!K28</f>
        <v>-30.260570000000001</v>
      </c>
      <c r="G33" s="88">
        <f>'FAM Data'!J41</f>
        <v>6161.3050000000003</v>
      </c>
      <c r="H33" s="88">
        <f>'FAM Data'!K41</f>
        <v>-76.160550000000001</v>
      </c>
      <c r="I33" s="88">
        <f>'FAM Data'!J54</f>
        <v>7485.8310000000001</v>
      </c>
      <c r="J33" s="88">
        <f>'FAM Data'!K54</f>
        <v>-148.85499999999999</v>
      </c>
      <c r="K33" s="88">
        <f>'FAM Data'!J67</f>
        <v>8331.1029999999992</v>
      </c>
      <c r="L33" s="88">
        <f>'FAM Data'!K67</f>
        <v>-241.49850000000001</v>
      </c>
      <c r="M33" s="88">
        <f>'FAM Data'!J80</f>
        <v>8698.643</v>
      </c>
      <c r="N33" s="89">
        <f>'FAM Data'!K80</f>
        <v>-364.52449999999999</v>
      </c>
      <c r="AA33" s="104">
        <v>275</v>
      </c>
      <c r="AB33" s="105"/>
      <c r="AC33" s="107" t="s">
        <v>222</v>
      </c>
      <c r="AD33" s="130">
        <v>92</v>
      </c>
      <c r="AE33" s="105"/>
      <c r="AF33" s="105"/>
      <c r="AG33" s="124"/>
      <c r="AH33" s="124" t="s">
        <v>713</v>
      </c>
      <c r="AI33" s="124" t="s">
        <v>218</v>
      </c>
    </row>
    <row r="34" spans="1:35" ht="18.95" customHeight="1" x14ac:dyDescent="0.2">
      <c r="A34" s="159">
        <v>-8</v>
      </c>
      <c r="B34" s="160"/>
      <c r="C34" s="88">
        <f>'FAM Data'!J16</f>
        <v>2465.6849999999999</v>
      </c>
      <c r="D34" s="88">
        <f>'FAM Data'!K16</f>
        <v>-3.1264090000000002</v>
      </c>
      <c r="E34" s="88">
        <f>'FAM Data'!J29</f>
        <v>4621.8</v>
      </c>
      <c r="F34" s="88">
        <f>'FAM Data'!K29</f>
        <v>-18.019159999999999</v>
      </c>
      <c r="G34" s="88">
        <f>'FAM Data'!J42</f>
        <v>6393.7129999999997</v>
      </c>
      <c r="H34" s="88">
        <f>'FAM Data'!K42</f>
        <v>-48.376930000000002</v>
      </c>
      <c r="I34" s="88">
        <f>'FAM Data'!J55</f>
        <v>7894.4380000000001</v>
      </c>
      <c r="J34" s="88">
        <f>'FAM Data'!K55</f>
        <v>-101.30070000000001</v>
      </c>
      <c r="K34" s="88">
        <f>'FAM Data'!J68</f>
        <v>8960.9320000000007</v>
      </c>
      <c r="L34" s="88">
        <f>'FAM Data'!K68</f>
        <v>-173.48220000000001</v>
      </c>
      <c r="M34" s="88">
        <f>'FAM Data'!J81</f>
        <v>9563.4359999999997</v>
      </c>
      <c r="N34" s="89">
        <f>'FAM Data'!K81</f>
        <v>-285.48270000000002</v>
      </c>
      <c r="AA34" s="104">
        <v>285</v>
      </c>
      <c r="AB34" s="105"/>
      <c r="AC34" s="107" t="s">
        <v>225</v>
      </c>
      <c r="AD34" s="130">
        <v>93</v>
      </c>
      <c r="AE34" s="105"/>
      <c r="AF34" s="105"/>
      <c r="AG34" s="125"/>
      <c r="AH34" s="124" t="s">
        <v>697</v>
      </c>
      <c r="AI34" s="124" t="s">
        <v>221</v>
      </c>
    </row>
    <row r="35" spans="1:35" ht="18.95" customHeight="1" thickBot="1" x14ac:dyDescent="0.25">
      <c r="A35" s="161">
        <v>-10</v>
      </c>
      <c r="B35" s="162"/>
      <c r="C35" s="88">
        <f>'FAM Data'!J17</f>
        <v>2459.4569999999999</v>
      </c>
      <c r="D35" s="88">
        <f>'FAM Data'!K17</f>
        <v>-8.4031999999999996E-3</v>
      </c>
      <c r="E35" s="88">
        <f>'FAM Data'!J30</f>
        <v>4630.1419999999998</v>
      </c>
      <c r="F35" s="88">
        <f>'FAM Data'!K30</f>
        <v>-6.4245910000000004</v>
      </c>
      <c r="G35" s="88">
        <f>'FAM Data'!J43</f>
        <v>6511.7020000000002</v>
      </c>
      <c r="H35" s="88">
        <f>'FAM Data'!K43</f>
        <v>-25.39077</v>
      </c>
      <c r="I35" s="88">
        <f>'FAM Data'!J56</f>
        <v>8159.2</v>
      </c>
      <c r="J35" s="88">
        <f>'FAM Data'!K56</f>
        <v>-59.424079999999996</v>
      </c>
      <c r="K35" s="88">
        <f>'FAM Data'!J69</f>
        <v>9387.5130000000008</v>
      </c>
      <c r="L35" s="88">
        <f>'FAM Data'!K69</f>
        <v>-116.8214</v>
      </c>
      <c r="M35" s="88">
        <f>'FAM Data'!J82</f>
        <v>10301.14</v>
      </c>
      <c r="N35" s="89">
        <f>'FAM Data'!K82</f>
        <v>-207.744</v>
      </c>
      <c r="AA35" s="108"/>
      <c r="AB35" s="109"/>
      <c r="AC35" s="107" t="s">
        <v>228</v>
      </c>
      <c r="AD35" s="130">
        <v>94</v>
      </c>
      <c r="AE35" s="109"/>
      <c r="AF35" s="109"/>
      <c r="AG35" s="124"/>
      <c r="AH35" s="124" t="s">
        <v>699</v>
      </c>
      <c r="AI35" s="124" t="s">
        <v>224</v>
      </c>
    </row>
    <row r="36" spans="1:35" ht="21" customHeight="1" x14ac:dyDescent="0.2">
      <c r="A36" s="220" t="s">
        <v>57</v>
      </c>
      <c r="B36" s="221"/>
      <c r="C36" s="144">
        <f>(C30-C28)/2</f>
        <v>852.47784999999999</v>
      </c>
      <c r="D36" s="144"/>
      <c r="E36" s="144">
        <f>(E30-E28)/2</f>
        <v>1536.1</v>
      </c>
      <c r="F36" s="144"/>
      <c r="G36" s="144">
        <f>(G30-G28)/2</f>
        <v>1918.5340000000001</v>
      </c>
      <c r="H36" s="144"/>
      <c r="I36" s="144">
        <f>(I30-I28)/2</f>
        <v>2028.6179999999999</v>
      </c>
      <c r="J36" s="144"/>
      <c r="K36" s="144">
        <f>(K30-K28)/2</f>
        <v>1959.4485</v>
      </c>
      <c r="L36" s="144"/>
      <c r="M36" s="144">
        <f>(M30-M28)/2</f>
        <v>1780.8310000000001</v>
      </c>
      <c r="N36" s="145"/>
      <c r="O36" s="110"/>
      <c r="AA36" s="111"/>
      <c r="AB36" s="105"/>
      <c r="AC36" s="107" t="s">
        <v>231</v>
      </c>
      <c r="AD36" s="130">
        <v>95</v>
      </c>
      <c r="AE36" s="105"/>
      <c r="AF36" s="105"/>
      <c r="AG36" s="124"/>
      <c r="AH36" s="124" t="s">
        <v>700</v>
      </c>
      <c r="AI36" s="124" t="s">
        <v>227</v>
      </c>
    </row>
    <row r="37" spans="1:35" ht="21" customHeight="1" x14ac:dyDescent="0.2">
      <c r="A37" s="155" t="s">
        <v>49</v>
      </c>
      <c r="B37" s="156"/>
      <c r="C37" s="146">
        <f>C36/C21</f>
        <v>0.39872677736202056</v>
      </c>
      <c r="D37" s="146"/>
      <c r="E37" s="146">
        <f>E36/E21</f>
        <v>0.35932163742690054</v>
      </c>
      <c r="F37" s="146"/>
      <c r="G37" s="146">
        <f>G36/G21</f>
        <v>0.299163262123811</v>
      </c>
      <c r="H37" s="146"/>
      <c r="I37" s="146">
        <f>I36/I21</f>
        <v>0.23723751607999063</v>
      </c>
      <c r="J37" s="146"/>
      <c r="K37" s="146">
        <f>K36/K21</f>
        <v>0.18331448217793994</v>
      </c>
      <c r="L37" s="146"/>
      <c r="M37" s="146">
        <f>M36/M21</f>
        <v>0.13884539217215033</v>
      </c>
      <c r="N37" s="147"/>
      <c r="O37" s="110"/>
      <c r="AA37" s="111"/>
      <c r="AB37" s="105"/>
      <c r="AC37" s="107" t="s">
        <v>234</v>
      </c>
      <c r="AD37" s="130">
        <v>96</v>
      </c>
      <c r="AE37" s="105"/>
      <c r="AF37" s="105"/>
      <c r="AG37" s="124"/>
      <c r="AH37" s="124" t="s">
        <v>701</v>
      </c>
      <c r="AI37" s="124" t="s">
        <v>230</v>
      </c>
    </row>
    <row r="38" spans="1:35" ht="21" customHeight="1" x14ac:dyDescent="0.2">
      <c r="A38" s="155" t="s">
        <v>58</v>
      </c>
      <c r="B38" s="156"/>
      <c r="C38" s="150">
        <f>(D28-D30)/2</f>
        <v>12.701285</v>
      </c>
      <c r="D38" s="150"/>
      <c r="E38" s="150">
        <f>(F28-F30)/2</f>
        <v>45.077089999999998</v>
      </c>
      <c r="F38" s="150"/>
      <c r="G38" s="150">
        <f>(H28-H30)/2</f>
        <v>88.853129999999993</v>
      </c>
      <c r="H38" s="150"/>
      <c r="I38" s="150">
        <f>(J28-J30)/2</f>
        <v>123.71621</v>
      </c>
      <c r="J38" s="150"/>
      <c r="K38" s="150">
        <f>(L28-L30)/2</f>
        <v>152.28274999999999</v>
      </c>
      <c r="L38" s="150"/>
      <c r="M38" s="150">
        <f>(N28-N30)/2</f>
        <v>176.36745000000002</v>
      </c>
      <c r="N38" s="151"/>
      <c r="AA38" s="111"/>
      <c r="AB38" s="105"/>
      <c r="AC38" s="107" t="s">
        <v>237</v>
      </c>
      <c r="AD38" s="130">
        <v>97</v>
      </c>
      <c r="AE38" s="105"/>
      <c r="AF38" s="105"/>
      <c r="AG38" s="124"/>
      <c r="AH38" s="124" t="s">
        <v>829</v>
      </c>
      <c r="AI38" s="124" t="s">
        <v>233</v>
      </c>
    </row>
    <row r="39" spans="1:35" ht="21" customHeight="1" x14ac:dyDescent="0.2">
      <c r="A39" s="155" t="s">
        <v>50</v>
      </c>
      <c r="B39" s="156"/>
      <c r="C39" s="153">
        <f>C38/C21</f>
        <v>5.9407319925163706E-3</v>
      </c>
      <c r="D39" s="153"/>
      <c r="E39" s="153">
        <f>E38/E21</f>
        <v>1.0544348538011696E-2</v>
      </c>
      <c r="F39" s="153"/>
      <c r="G39" s="153">
        <f>G38/G21</f>
        <v>1.3855158272259471E-2</v>
      </c>
      <c r="H39" s="153"/>
      <c r="I39" s="153">
        <f>I38/I21</f>
        <v>1.4468039995322184E-2</v>
      </c>
      <c r="J39" s="153"/>
      <c r="K39" s="228">
        <f>K38/K21</f>
        <v>1.4246678828702404E-2</v>
      </c>
      <c r="L39" s="228"/>
      <c r="M39" s="153">
        <f>M38/M21</f>
        <v>1.375077576797131E-2</v>
      </c>
      <c r="N39" s="154"/>
      <c r="AA39" s="112"/>
      <c r="AB39" s="105"/>
      <c r="AC39" s="107" t="s">
        <v>240</v>
      </c>
      <c r="AD39" s="130">
        <v>98</v>
      </c>
      <c r="AE39" s="105"/>
      <c r="AF39" s="105"/>
      <c r="AG39" s="124"/>
      <c r="AH39" s="125" t="s">
        <v>723</v>
      </c>
      <c r="AI39" s="124" t="s">
        <v>236</v>
      </c>
    </row>
    <row r="40" spans="1:35" ht="32.25" customHeight="1" x14ac:dyDescent="0.2">
      <c r="A40" s="148" t="s">
        <v>73</v>
      </c>
      <c r="B40" s="149"/>
      <c r="C40" s="217">
        <f>(C38/C36)*1000</f>
        <v>14.89925515366763</v>
      </c>
      <c r="D40" s="218"/>
      <c r="E40" s="217">
        <f t="shared" ref="E40" si="0">(E38/E36)*1000</f>
        <v>29.345153310331359</v>
      </c>
      <c r="F40" s="218"/>
      <c r="G40" s="217">
        <f t="shared" ref="G40" si="1">(G38/G36)*1000</f>
        <v>46.313033806020634</v>
      </c>
      <c r="H40" s="218"/>
      <c r="I40" s="217">
        <f t="shared" ref="I40" si="2">(I38/I36)*1000</f>
        <v>60.985463995685741</v>
      </c>
      <c r="J40" s="218"/>
      <c r="K40" s="217">
        <f t="shared" ref="K40" si="3">(K38/K36)*1000</f>
        <v>77.717148473154552</v>
      </c>
      <c r="L40" s="218"/>
      <c r="M40" s="217">
        <f t="shared" ref="M40" si="4">(M38/M36)*1000</f>
        <v>99.036601451794127</v>
      </c>
      <c r="N40" s="219"/>
      <c r="AA40" s="112"/>
      <c r="AB40" s="105"/>
      <c r="AC40" s="107" t="s">
        <v>243</v>
      </c>
      <c r="AD40" s="130">
        <v>99</v>
      </c>
      <c r="AE40" s="105"/>
      <c r="AF40" s="105"/>
      <c r="AG40" s="124"/>
      <c r="AH40" s="124" t="s">
        <v>743</v>
      </c>
      <c r="AI40" s="124" t="s">
        <v>239</v>
      </c>
    </row>
    <row r="41" spans="1:35" ht="21" customHeight="1" x14ac:dyDescent="0.2">
      <c r="A41" s="90" t="s">
        <v>979</v>
      </c>
      <c r="B41" s="91" t="s">
        <v>983</v>
      </c>
      <c r="C41" s="88">
        <f>C28</f>
        <v>-737.91279999999995</v>
      </c>
      <c r="D41" s="88">
        <f t="shared" ref="D41:N41" si="5">D28</f>
        <v>11.625970000000001</v>
      </c>
      <c r="E41" s="88">
        <f t="shared" si="5"/>
        <v>-1289.17</v>
      </c>
      <c r="F41" s="88">
        <f t="shared" si="5"/>
        <v>37.15972</v>
      </c>
      <c r="G41" s="88">
        <f t="shared" si="5"/>
        <v>-1570.4739999999999</v>
      </c>
      <c r="H41" s="88">
        <f t="shared" si="5"/>
        <v>73.162559999999999</v>
      </c>
      <c r="I41" s="88">
        <f t="shared" si="5"/>
        <v>-1648.952</v>
      </c>
      <c r="J41" s="88">
        <f t="shared" si="5"/>
        <v>98.880920000000003</v>
      </c>
      <c r="K41" s="86">
        <f t="shared" si="5"/>
        <v>-1568.1890000000001</v>
      </c>
      <c r="L41" s="86">
        <f t="shared" si="5"/>
        <v>119.0022</v>
      </c>
      <c r="M41" s="88">
        <f t="shared" si="5"/>
        <v>-1433.6610000000001</v>
      </c>
      <c r="N41" s="89">
        <f t="shared" si="5"/>
        <v>134.875</v>
      </c>
      <c r="AA41" s="112"/>
      <c r="AB41" s="105"/>
      <c r="AC41" s="107" t="s">
        <v>246</v>
      </c>
      <c r="AD41" s="130">
        <v>100</v>
      </c>
      <c r="AE41" s="105"/>
      <c r="AF41" s="105"/>
      <c r="AG41" s="124"/>
      <c r="AH41" s="124" t="s">
        <v>848</v>
      </c>
      <c r="AI41" s="124" t="s">
        <v>242</v>
      </c>
    </row>
    <row r="42" spans="1:35" ht="21" customHeight="1" x14ac:dyDescent="0.2">
      <c r="A42" s="90" t="s">
        <v>980</v>
      </c>
      <c r="B42" s="91" t="s">
        <v>984</v>
      </c>
      <c r="C42" s="88">
        <f>C27</f>
        <v>-1292.6990000000001</v>
      </c>
      <c r="D42" s="88">
        <f t="shared" ref="D42:N42" si="6">D27</f>
        <v>16.067979999999999</v>
      </c>
      <c r="E42" s="88">
        <f t="shared" si="6"/>
        <v>-2494.1329999999998</v>
      </c>
      <c r="F42" s="88">
        <f t="shared" si="6"/>
        <v>61.974240000000002</v>
      </c>
      <c r="G42" s="88">
        <f t="shared" si="6"/>
        <v>-3251.6</v>
      </c>
      <c r="H42" s="88">
        <f t="shared" si="6"/>
        <v>130.34809999999999</v>
      </c>
      <c r="I42" s="88">
        <f t="shared" si="6"/>
        <v>-3542.0929999999998</v>
      </c>
      <c r="J42" s="88">
        <f t="shared" si="6"/>
        <v>192.7955</v>
      </c>
      <c r="K42" s="88">
        <f t="shared" si="6"/>
        <v>-3502.1619999999998</v>
      </c>
      <c r="L42" s="88">
        <f t="shared" si="6"/>
        <v>247.3546</v>
      </c>
      <c r="M42" s="88">
        <f t="shared" si="6"/>
        <v>-3233.4879999999998</v>
      </c>
      <c r="N42" s="89">
        <f t="shared" si="6"/>
        <v>291.96370000000002</v>
      </c>
      <c r="AA42" s="112"/>
      <c r="AB42" s="105"/>
      <c r="AC42" s="105" t="s">
        <v>249</v>
      </c>
      <c r="AD42" s="130">
        <v>101</v>
      </c>
      <c r="AE42" s="105"/>
      <c r="AF42" s="105"/>
      <c r="AG42" s="124"/>
      <c r="AH42" s="124" t="s">
        <v>854</v>
      </c>
      <c r="AI42" s="124" t="s">
        <v>245</v>
      </c>
    </row>
    <row r="43" spans="1:35" ht="21" customHeight="1" x14ac:dyDescent="0.2">
      <c r="A43" s="90" t="s">
        <v>981</v>
      </c>
      <c r="B43" s="91" t="s">
        <v>985</v>
      </c>
      <c r="C43" s="88">
        <f>C26</f>
        <v>-2000.0730000000001</v>
      </c>
      <c r="D43" s="88">
        <f t="shared" ref="D43:N43" si="7">D26</f>
        <v>11.09656</v>
      </c>
      <c r="E43" s="88">
        <f t="shared" si="7"/>
        <v>-3922.596</v>
      </c>
      <c r="F43" s="88">
        <f t="shared" si="7"/>
        <v>52.068260000000002</v>
      </c>
      <c r="G43" s="88">
        <f t="shared" si="7"/>
        <v>-5375.2669999999998</v>
      </c>
      <c r="H43" s="88">
        <f t="shared" si="7"/>
        <v>121.6336</v>
      </c>
      <c r="I43" s="88">
        <f t="shared" si="7"/>
        <v>-6320.0870000000004</v>
      </c>
      <c r="J43" s="88">
        <f t="shared" si="7"/>
        <v>217.98509999999999</v>
      </c>
      <c r="K43" s="88">
        <f t="shared" si="7"/>
        <v>-6684.1459999999997</v>
      </c>
      <c r="L43" s="88">
        <f t="shared" si="7"/>
        <v>336.01389999999998</v>
      </c>
      <c r="M43" s="88">
        <f t="shared" si="7"/>
        <v>-6549.2510000000002</v>
      </c>
      <c r="N43" s="89">
        <f t="shared" si="7"/>
        <v>451.48939999999999</v>
      </c>
      <c r="AA43" s="112"/>
      <c r="AB43" s="105"/>
      <c r="AC43" s="105" t="s">
        <v>252</v>
      </c>
      <c r="AD43" s="130">
        <v>102</v>
      </c>
      <c r="AE43" s="105"/>
      <c r="AF43" s="105"/>
      <c r="AG43" s="124"/>
      <c r="AH43" s="124" t="s">
        <v>842</v>
      </c>
      <c r="AI43" s="124" t="s">
        <v>248</v>
      </c>
    </row>
    <row r="44" spans="1:35" ht="21" customHeight="1" thickBot="1" x14ac:dyDescent="0.25">
      <c r="A44" s="92" t="s">
        <v>982</v>
      </c>
      <c r="B44" s="93" t="s">
        <v>986</v>
      </c>
      <c r="C44" s="94">
        <f t="array" ref="C44">MAX((ABS(C23:C35)))</f>
        <v>2465.6849999999999</v>
      </c>
      <c r="D44" s="94">
        <f t="array" ref="D44">MAX((ABS(D23:D35)))</f>
        <v>16.067979999999999</v>
      </c>
      <c r="E44" s="94">
        <f t="array" ref="E44">MAX((ABS(E23:E35)))</f>
        <v>4630.1419999999998</v>
      </c>
      <c r="F44" s="94">
        <f t="array" ref="F44">MAX((ABS(F23:F35)))</f>
        <v>67.923060000000007</v>
      </c>
      <c r="G44" s="94">
        <f t="array" ref="G44">MAX((ABS(G23:G35)))</f>
        <v>6511.7020000000002</v>
      </c>
      <c r="H44" s="94">
        <f t="array" ref="H44">MAX((ABS(H23:H35)))</f>
        <v>143.43610000000001</v>
      </c>
      <c r="I44" s="94">
        <f t="array" ref="I44">MAX((ABS(I23:I35)))</f>
        <v>8159.2</v>
      </c>
      <c r="J44" s="94">
        <f t="array" ref="J44">MAX((ABS(J23:J35)))</f>
        <v>222.89680000000001</v>
      </c>
      <c r="K44" s="94">
        <f t="array" ref="K44">MAX((ABS(K23:K35)))</f>
        <v>9387.5130000000008</v>
      </c>
      <c r="L44" s="94">
        <f t="array" ref="L44">MAX((ABS(L23:L35)))</f>
        <v>336.01389999999998</v>
      </c>
      <c r="M44" s="94">
        <f t="array" ref="M44">MAX((ABS(M23:M35)))</f>
        <v>10301.14</v>
      </c>
      <c r="N44" s="95">
        <f t="array" ref="N44">MAX((ABS(N23:N35)))</f>
        <v>461.15519999999998</v>
      </c>
      <c r="AA44" s="112"/>
      <c r="AB44" s="105"/>
      <c r="AC44" s="105" t="s">
        <v>255</v>
      </c>
      <c r="AD44" s="130">
        <v>103</v>
      </c>
      <c r="AE44" s="105"/>
      <c r="AF44" s="105"/>
      <c r="AG44" s="124"/>
      <c r="AH44" s="124" t="s">
        <v>399</v>
      </c>
      <c r="AI44" s="124" t="s">
        <v>251</v>
      </c>
    </row>
    <row r="45" spans="1:35" ht="17.100000000000001" customHeight="1" x14ac:dyDescent="0.2">
      <c r="A45" s="113"/>
      <c r="B45" s="114"/>
      <c r="C45" s="115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7"/>
      <c r="AA45" s="112"/>
      <c r="AB45" s="105"/>
      <c r="AC45" s="105" t="s">
        <v>258</v>
      </c>
      <c r="AD45" s="130">
        <v>104</v>
      </c>
      <c r="AE45" s="105"/>
      <c r="AF45" s="105"/>
      <c r="AG45" s="124"/>
      <c r="AH45" s="124" t="s">
        <v>401</v>
      </c>
      <c r="AI45" s="124" t="s">
        <v>254</v>
      </c>
    </row>
    <row r="46" spans="1:35" ht="17.100000000000001" customHeight="1" x14ac:dyDescent="0.2">
      <c r="A46" s="113"/>
      <c r="B46" s="114"/>
      <c r="C46" s="115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7"/>
      <c r="AA46" s="112"/>
      <c r="AB46" s="105"/>
      <c r="AC46" s="105" t="s">
        <v>261</v>
      </c>
      <c r="AD46" s="130">
        <v>105</v>
      </c>
      <c r="AE46" s="105"/>
      <c r="AF46" s="105"/>
      <c r="AG46" s="124"/>
      <c r="AH46" s="124" t="s">
        <v>428</v>
      </c>
      <c r="AI46" s="124" t="s">
        <v>257</v>
      </c>
    </row>
    <row r="47" spans="1:35" ht="17.100000000000001" customHeight="1" x14ac:dyDescent="0.2">
      <c r="A47" s="113"/>
      <c r="B47" s="114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7"/>
      <c r="AA47" s="112"/>
      <c r="AB47" s="105"/>
      <c r="AC47" s="105" t="s">
        <v>264</v>
      </c>
      <c r="AD47" s="130">
        <v>106</v>
      </c>
      <c r="AE47" s="105"/>
      <c r="AF47" s="105"/>
      <c r="AG47" s="124"/>
      <c r="AH47" s="124" t="s">
        <v>361</v>
      </c>
      <c r="AI47" s="124" t="s">
        <v>260</v>
      </c>
    </row>
    <row r="48" spans="1:35" ht="17.100000000000001" customHeight="1" x14ac:dyDescent="0.2">
      <c r="A48" s="113"/>
      <c r="B48" s="114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7"/>
      <c r="AA48" s="112"/>
      <c r="AB48" s="105"/>
      <c r="AC48" s="105" t="s">
        <v>267</v>
      </c>
      <c r="AD48" s="130">
        <v>107</v>
      </c>
      <c r="AE48" s="105"/>
      <c r="AF48" s="105"/>
      <c r="AG48" s="124"/>
      <c r="AH48" s="124" t="s">
        <v>745</v>
      </c>
      <c r="AI48" s="124" t="s">
        <v>263</v>
      </c>
    </row>
    <row r="49" spans="1:35" ht="17.100000000000001" customHeight="1" x14ac:dyDescent="0.2">
      <c r="A49" s="113"/>
      <c r="B49" s="114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7"/>
      <c r="AA49" s="112"/>
      <c r="AB49" s="105"/>
      <c r="AC49" s="105" t="s">
        <v>270</v>
      </c>
      <c r="AD49" s="130">
        <v>108</v>
      </c>
      <c r="AE49" s="105"/>
      <c r="AF49" s="105"/>
      <c r="AG49" s="124"/>
      <c r="AH49" s="124" t="s">
        <v>763</v>
      </c>
      <c r="AI49" s="124" t="s">
        <v>266</v>
      </c>
    </row>
    <row r="50" spans="1:35" ht="17.100000000000001" customHeight="1" x14ac:dyDescent="0.2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20"/>
      <c r="AA50" s="112"/>
      <c r="AB50" s="105"/>
      <c r="AC50" s="105" t="s">
        <v>273</v>
      </c>
      <c r="AD50" s="130">
        <v>109</v>
      </c>
      <c r="AE50" s="105"/>
      <c r="AF50" s="105"/>
      <c r="AG50" s="124"/>
      <c r="AH50" s="124" t="s">
        <v>542</v>
      </c>
      <c r="AI50" s="124" t="s">
        <v>269</v>
      </c>
    </row>
    <row r="51" spans="1:35" ht="17.100000000000001" customHeight="1" x14ac:dyDescent="0.2">
      <c r="A51" s="118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20"/>
      <c r="AA51" s="105"/>
      <c r="AB51" s="105"/>
      <c r="AC51" s="105" t="s">
        <v>276</v>
      </c>
      <c r="AD51" s="130">
        <v>110</v>
      </c>
      <c r="AE51" s="105"/>
      <c r="AF51" s="105"/>
      <c r="AG51" s="124"/>
      <c r="AH51" s="124" t="s">
        <v>536</v>
      </c>
      <c r="AI51" s="124" t="s">
        <v>272</v>
      </c>
    </row>
    <row r="52" spans="1:35" ht="17.100000000000001" customHeight="1" x14ac:dyDescent="0.2">
      <c r="A52" s="118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20"/>
      <c r="AA52" s="105"/>
      <c r="AB52" s="105"/>
      <c r="AC52" s="105" t="s">
        <v>279</v>
      </c>
      <c r="AD52" s="130">
        <v>111</v>
      </c>
      <c r="AE52" s="105"/>
      <c r="AF52" s="105"/>
      <c r="AG52" s="124"/>
      <c r="AH52" s="124" t="s">
        <v>588</v>
      </c>
      <c r="AI52" s="124" t="s">
        <v>275</v>
      </c>
    </row>
    <row r="53" spans="1:35" ht="17.100000000000001" customHeight="1" x14ac:dyDescent="0.2">
      <c r="A53" s="118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20"/>
      <c r="AA53" s="105"/>
      <c r="AB53" s="105"/>
      <c r="AC53" s="105" t="s">
        <v>282</v>
      </c>
      <c r="AD53" s="130">
        <v>112</v>
      </c>
      <c r="AE53" s="105"/>
      <c r="AF53" s="105"/>
      <c r="AG53" s="124"/>
      <c r="AH53" s="124" t="s">
        <v>729</v>
      </c>
      <c r="AI53" s="124" t="s">
        <v>278</v>
      </c>
    </row>
    <row r="54" spans="1:35" ht="17.100000000000001" customHeight="1" x14ac:dyDescent="0.2">
      <c r="A54" s="118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20"/>
      <c r="AA54" s="105"/>
      <c r="AB54" s="105"/>
      <c r="AC54" s="105" t="s">
        <v>285</v>
      </c>
      <c r="AD54" s="130">
        <v>113</v>
      </c>
      <c r="AE54" s="105"/>
      <c r="AF54" s="105"/>
      <c r="AG54" s="124"/>
      <c r="AH54" s="124" t="s">
        <v>733</v>
      </c>
      <c r="AI54" s="126" t="s">
        <v>1031</v>
      </c>
    </row>
    <row r="55" spans="1:35" ht="17.100000000000001" customHeight="1" x14ac:dyDescent="0.2">
      <c r="A55" s="118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20"/>
      <c r="AA55" s="105"/>
      <c r="AB55" s="105"/>
      <c r="AC55" s="105" t="s">
        <v>288</v>
      </c>
      <c r="AD55" s="130">
        <v>114</v>
      </c>
      <c r="AE55" s="105"/>
      <c r="AF55" s="105"/>
      <c r="AG55" s="124"/>
      <c r="AH55" s="124" t="s">
        <v>580</v>
      </c>
      <c r="AI55" s="124" t="s">
        <v>281</v>
      </c>
    </row>
    <row r="56" spans="1:35" ht="17.100000000000001" customHeight="1" x14ac:dyDescent="0.2">
      <c r="A56" s="118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20"/>
      <c r="AA56" s="105"/>
      <c r="AB56" s="105"/>
      <c r="AC56" s="105" t="s">
        <v>291</v>
      </c>
      <c r="AD56" s="130">
        <v>115</v>
      </c>
      <c r="AE56" s="105"/>
      <c r="AF56" s="105"/>
      <c r="AG56" s="124"/>
      <c r="AH56" s="124" t="s">
        <v>590</v>
      </c>
      <c r="AI56" s="124" t="s">
        <v>284</v>
      </c>
    </row>
    <row r="57" spans="1:35" ht="17.100000000000001" customHeight="1" x14ac:dyDescent="0.2">
      <c r="A57" s="118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20"/>
      <c r="AA57" s="105"/>
      <c r="AB57" s="105"/>
      <c r="AC57" s="105" t="s">
        <v>294</v>
      </c>
      <c r="AD57" s="130">
        <v>116</v>
      </c>
      <c r="AE57" s="105"/>
      <c r="AF57" s="105"/>
      <c r="AG57" s="124"/>
      <c r="AH57" s="124" t="s">
        <v>718</v>
      </c>
      <c r="AI57" s="124" t="s">
        <v>287</v>
      </c>
    </row>
    <row r="58" spans="1:35" ht="17.100000000000001" customHeight="1" x14ac:dyDescent="0.2">
      <c r="A58" s="118"/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20"/>
      <c r="AA58" s="105"/>
      <c r="AB58" s="105"/>
      <c r="AC58" s="105" t="s">
        <v>297</v>
      </c>
      <c r="AD58" s="130">
        <v>117</v>
      </c>
      <c r="AE58" s="105"/>
      <c r="AF58" s="105"/>
      <c r="AG58" s="124"/>
      <c r="AH58" s="124" t="s">
        <v>783</v>
      </c>
      <c r="AI58" s="124" t="s">
        <v>290</v>
      </c>
    </row>
    <row r="59" spans="1:35" ht="17.100000000000001" customHeight="1" x14ac:dyDescent="0.2">
      <c r="A59" s="118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20"/>
      <c r="AA59" s="105"/>
      <c r="AB59" s="105"/>
      <c r="AC59" s="105" t="s">
        <v>300</v>
      </c>
      <c r="AD59" s="130">
        <v>118</v>
      </c>
      <c r="AE59" s="105"/>
      <c r="AF59" s="105"/>
      <c r="AG59" s="124"/>
      <c r="AH59" s="124" t="s">
        <v>785</v>
      </c>
      <c r="AI59" s="124" t="s">
        <v>293</v>
      </c>
    </row>
    <row r="60" spans="1:35" ht="17.100000000000001" customHeight="1" x14ac:dyDescent="0.2">
      <c r="A60" s="118"/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20"/>
      <c r="AA60" s="105"/>
      <c r="AB60" s="105"/>
      <c r="AC60" s="105" t="s">
        <v>303</v>
      </c>
      <c r="AD60" s="130">
        <v>119</v>
      </c>
      <c r="AE60" s="105"/>
      <c r="AF60" s="105"/>
      <c r="AG60" s="124"/>
      <c r="AH60" s="129" t="s">
        <v>1011</v>
      </c>
      <c r="AI60" s="124" t="s">
        <v>296</v>
      </c>
    </row>
    <row r="61" spans="1:35" ht="17.100000000000001" customHeight="1" x14ac:dyDescent="0.2">
      <c r="A61" s="118"/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20"/>
      <c r="AA61" s="105"/>
      <c r="AB61" s="105"/>
      <c r="AC61" s="105" t="s">
        <v>306</v>
      </c>
      <c r="AD61" s="130">
        <v>120</v>
      </c>
      <c r="AE61" s="105"/>
      <c r="AF61" s="105"/>
      <c r="AG61" s="124"/>
      <c r="AH61" s="126" t="s">
        <v>1014</v>
      </c>
      <c r="AI61" s="124" t="s">
        <v>299</v>
      </c>
    </row>
    <row r="62" spans="1:35" ht="17.100000000000001" customHeight="1" x14ac:dyDescent="0.2">
      <c r="A62" s="118"/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20"/>
      <c r="AA62" s="105"/>
      <c r="AB62" s="105"/>
      <c r="AD62" s="130" t="s">
        <v>308</v>
      </c>
      <c r="AE62" s="105"/>
      <c r="AF62" s="105"/>
      <c r="AG62" s="124"/>
      <c r="AH62" s="126" t="s">
        <v>1015</v>
      </c>
      <c r="AI62" s="124" t="s">
        <v>302</v>
      </c>
    </row>
    <row r="63" spans="1:35" ht="17.100000000000001" customHeight="1" x14ac:dyDescent="0.2">
      <c r="A63" s="118"/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20"/>
      <c r="AA63" s="105"/>
      <c r="AB63" s="105"/>
      <c r="AD63" s="130" t="s">
        <v>310</v>
      </c>
      <c r="AE63" s="105"/>
      <c r="AF63" s="105"/>
      <c r="AG63" s="124"/>
      <c r="AH63" s="124" t="s">
        <v>442</v>
      </c>
      <c r="AI63" s="124" t="s">
        <v>305</v>
      </c>
    </row>
    <row r="64" spans="1:35" ht="17.100000000000001" customHeight="1" x14ac:dyDescent="0.2">
      <c r="A64" s="118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20"/>
      <c r="AA64" s="105"/>
      <c r="AB64" s="105"/>
      <c r="AD64" s="130" t="s">
        <v>312</v>
      </c>
      <c r="AE64" s="105"/>
      <c r="AF64" s="105"/>
      <c r="AG64" s="124"/>
      <c r="AH64" s="124" t="s">
        <v>434</v>
      </c>
      <c r="AI64"/>
    </row>
    <row r="65" spans="1:35" ht="17.100000000000001" customHeight="1" x14ac:dyDescent="0.2">
      <c r="A65" s="118"/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20"/>
      <c r="AA65" s="105"/>
      <c r="AB65" s="105"/>
      <c r="AD65" s="130" t="s">
        <v>314</v>
      </c>
      <c r="AE65" s="105"/>
      <c r="AF65" s="105"/>
      <c r="AG65" s="124"/>
      <c r="AH65" s="124" t="s">
        <v>462</v>
      </c>
      <c r="AI65"/>
    </row>
    <row r="66" spans="1:35" ht="17.100000000000001" customHeight="1" x14ac:dyDescent="0.2">
      <c r="A66" s="118"/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20"/>
      <c r="AA66" s="105"/>
      <c r="AB66" s="105"/>
      <c r="AD66" s="130" t="s">
        <v>316</v>
      </c>
      <c r="AE66" s="105"/>
      <c r="AF66" s="105"/>
      <c r="AG66" s="124"/>
      <c r="AH66" s="124" t="s">
        <v>440</v>
      </c>
      <c r="AI66"/>
    </row>
    <row r="67" spans="1:35" ht="17.100000000000001" customHeight="1" x14ac:dyDescent="0.2">
      <c r="A67" s="118"/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20"/>
      <c r="AA67" s="105"/>
      <c r="AB67" s="105"/>
      <c r="AD67" s="130" t="s">
        <v>318</v>
      </c>
      <c r="AE67" s="105"/>
      <c r="AF67" s="105"/>
      <c r="AG67" s="124"/>
      <c r="AH67" s="124" t="s">
        <v>444</v>
      </c>
      <c r="AI67"/>
    </row>
    <row r="68" spans="1:35" ht="17.100000000000001" customHeight="1" x14ac:dyDescent="0.2">
      <c r="A68" s="118"/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20"/>
      <c r="AA68" s="105"/>
      <c r="AB68" s="105"/>
      <c r="AD68" s="130" t="s">
        <v>320</v>
      </c>
      <c r="AE68" s="105"/>
      <c r="AF68" s="105"/>
      <c r="AG68" s="124"/>
      <c r="AH68" s="124" t="s">
        <v>448</v>
      </c>
      <c r="AI68"/>
    </row>
    <row r="69" spans="1:35" ht="17.100000000000001" customHeight="1" x14ac:dyDescent="0.2">
      <c r="A69" s="118"/>
      <c r="B69" s="119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20"/>
      <c r="AA69" s="105"/>
      <c r="AB69" s="105"/>
      <c r="AD69" s="130" t="s">
        <v>322</v>
      </c>
      <c r="AE69" s="105"/>
      <c r="AF69" s="105"/>
      <c r="AG69" s="124"/>
      <c r="AH69" s="124" t="s">
        <v>446</v>
      </c>
      <c r="AI69"/>
    </row>
    <row r="70" spans="1:35" ht="17.100000000000001" customHeight="1" x14ac:dyDescent="0.2">
      <c r="A70" s="118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20"/>
      <c r="AA70" s="105"/>
      <c r="AB70" s="105"/>
      <c r="AD70" s="130" t="s">
        <v>324</v>
      </c>
      <c r="AE70" s="105"/>
      <c r="AF70" s="105"/>
      <c r="AG70" s="124"/>
      <c r="AH70" s="124" t="s">
        <v>450</v>
      </c>
      <c r="AI70"/>
    </row>
    <row r="71" spans="1:35" ht="15" customHeight="1" x14ac:dyDescent="0.2">
      <c r="A71" s="118"/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20"/>
      <c r="AA71" s="105"/>
      <c r="AB71" s="105"/>
      <c r="AD71" s="130" t="s">
        <v>326</v>
      </c>
      <c r="AE71" s="105"/>
      <c r="AF71" s="105"/>
      <c r="AG71" s="124"/>
      <c r="AH71" s="124" t="s">
        <v>460</v>
      </c>
      <c r="AI71"/>
    </row>
    <row r="72" spans="1:35" ht="19.5" customHeight="1" x14ac:dyDescent="0.2">
      <c r="A72" s="232" t="s">
        <v>10</v>
      </c>
      <c r="B72" s="233"/>
      <c r="C72" s="230"/>
      <c r="D72" s="230"/>
      <c r="E72" s="230"/>
      <c r="F72" s="230"/>
      <c r="G72" s="230"/>
      <c r="H72" s="230"/>
      <c r="I72" s="230"/>
      <c r="J72" s="230"/>
      <c r="K72" s="230"/>
      <c r="L72" s="230"/>
      <c r="M72" s="230"/>
      <c r="N72" s="231"/>
      <c r="AA72" s="105"/>
      <c r="AB72" s="105"/>
      <c r="AD72" s="130" t="s">
        <v>328</v>
      </c>
      <c r="AE72" s="105"/>
      <c r="AF72" s="105"/>
      <c r="AG72" s="124"/>
      <c r="AH72" s="124" t="s">
        <v>432</v>
      </c>
      <c r="AI72"/>
    </row>
    <row r="73" spans="1:35" ht="19.5" customHeight="1" x14ac:dyDescent="0.2">
      <c r="A73" s="121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22"/>
      <c r="AA73" s="105"/>
      <c r="AB73" s="105"/>
      <c r="AD73" s="130" t="s">
        <v>330</v>
      </c>
      <c r="AE73" s="105"/>
      <c r="AF73" s="105"/>
      <c r="AG73" s="124"/>
      <c r="AH73" s="124" t="s">
        <v>438</v>
      </c>
      <c r="AI73"/>
    </row>
    <row r="74" spans="1:35" ht="19.5" customHeight="1" thickBot="1" x14ac:dyDescent="0.25">
      <c r="A74" s="222" t="s">
        <v>11</v>
      </c>
      <c r="B74" s="223"/>
      <c r="C74" s="235" t="s">
        <v>1036</v>
      </c>
      <c r="D74" s="235"/>
      <c r="E74" s="235"/>
      <c r="F74" s="234" t="s">
        <v>20</v>
      </c>
      <c r="G74" s="234"/>
      <c r="H74" s="224"/>
      <c r="I74" s="224"/>
      <c r="J74" s="224"/>
      <c r="K74" s="223" t="s">
        <v>19</v>
      </c>
      <c r="L74" s="223"/>
      <c r="M74" s="224"/>
      <c r="N74" s="229"/>
      <c r="AA74" s="105"/>
      <c r="AB74" s="105"/>
      <c r="AD74" s="130" t="s">
        <v>332</v>
      </c>
      <c r="AE74" s="105"/>
      <c r="AF74" s="105"/>
      <c r="AG74" s="124"/>
      <c r="AH74" s="124" t="s">
        <v>436</v>
      </c>
      <c r="AI74"/>
    </row>
    <row r="75" spans="1:35" x14ac:dyDescent="0.2">
      <c r="AA75" s="105"/>
      <c r="AB75" s="105"/>
      <c r="AD75" s="130" t="s">
        <v>334</v>
      </c>
      <c r="AE75" s="105"/>
      <c r="AF75" s="105"/>
      <c r="AG75" s="124"/>
      <c r="AH75" s="124" t="s">
        <v>458</v>
      </c>
      <c r="AI75"/>
    </row>
    <row r="76" spans="1:35" x14ac:dyDescent="0.2">
      <c r="AA76" s="105"/>
      <c r="AB76" s="105"/>
      <c r="AD76" s="130" t="s">
        <v>336</v>
      </c>
      <c r="AE76" s="105"/>
      <c r="AF76" s="105"/>
      <c r="AG76" s="124"/>
      <c r="AH76" s="124" t="s">
        <v>454</v>
      </c>
      <c r="AI76"/>
    </row>
    <row r="77" spans="1:35" x14ac:dyDescent="0.2">
      <c r="AA77" s="105"/>
      <c r="AB77" s="106"/>
      <c r="AD77" s="130" t="s">
        <v>338</v>
      </c>
      <c r="AE77" s="106"/>
      <c r="AF77" s="106"/>
      <c r="AG77" s="124"/>
      <c r="AH77" s="124" t="s">
        <v>456</v>
      </c>
      <c r="AI77"/>
    </row>
    <row r="78" spans="1:35" x14ac:dyDescent="0.2">
      <c r="AA78" s="105"/>
      <c r="AB78" s="106"/>
      <c r="AD78" s="130" t="s">
        <v>340</v>
      </c>
      <c r="AE78" s="106"/>
      <c r="AF78" s="106"/>
      <c r="AG78" s="124"/>
      <c r="AH78" s="124" t="s">
        <v>452</v>
      </c>
      <c r="AI78"/>
    </row>
    <row r="79" spans="1:35" x14ac:dyDescent="0.2">
      <c r="AA79" s="105"/>
      <c r="AB79" s="106"/>
      <c r="AD79" s="130" t="s">
        <v>342</v>
      </c>
      <c r="AE79" s="106"/>
      <c r="AF79" s="106"/>
      <c r="AG79" s="124"/>
      <c r="AH79" s="124" t="s">
        <v>717</v>
      </c>
      <c r="AI79"/>
    </row>
    <row r="80" spans="1:35" x14ac:dyDescent="0.2">
      <c r="AA80" s="105"/>
      <c r="AB80" s="106"/>
      <c r="AD80" s="130" t="s">
        <v>344</v>
      </c>
      <c r="AE80" s="106"/>
      <c r="AF80" s="106"/>
      <c r="AG80" s="124"/>
      <c r="AH80" s="124" t="s">
        <v>720</v>
      </c>
      <c r="AI80"/>
    </row>
    <row r="81" spans="27:35" x14ac:dyDescent="0.2">
      <c r="AA81" s="105"/>
      <c r="AB81" s="106"/>
      <c r="AD81" s="130" t="s">
        <v>346</v>
      </c>
      <c r="AE81" s="106"/>
      <c r="AF81" s="106"/>
      <c r="AG81" s="124"/>
      <c r="AH81" s="124" t="s">
        <v>101</v>
      </c>
      <c r="AI81" s="133"/>
    </row>
    <row r="82" spans="27:35" x14ac:dyDescent="0.2">
      <c r="AA82" s="105"/>
      <c r="AB82" s="106"/>
      <c r="AC82" s="107"/>
      <c r="AD82" s="130" t="s">
        <v>348</v>
      </c>
      <c r="AE82" s="106"/>
      <c r="AF82" s="106"/>
      <c r="AG82" s="124"/>
      <c r="AH82" s="124" t="s">
        <v>71</v>
      </c>
      <c r="AI82" s="133"/>
    </row>
    <row r="83" spans="27:35" x14ac:dyDescent="0.2">
      <c r="AA83" s="105"/>
      <c r="AB83" s="106"/>
      <c r="AC83" s="107"/>
      <c r="AD83" s="130" t="s">
        <v>350</v>
      </c>
      <c r="AE83" s="106"/>
      <c r="AF83" s="106"/>
      <c r="AG83" s="124"/>
      <c r="AH83" s="124" t="s">
        <v>112</v>
      </c>
      <c r="AI83" s="133"/>
    </row>
    <row r="84" spans="27:35" x14ac:dyDescent="0.2">
      <c r="AA84" s="105"/>
      <c r="AB84" s="106"/>
      <c r="AC84" s="107"/>
      <c r="AD84" s="130" t="s">
        <v>352</v>
      </c>
      <c r="AE84" s="106"/>
      <c r="AF84" s="106"/>
      <c r="AG84" s="124"/>
      <c r="AH84" s="124" t="s">
        <v>118</v>
      </c>
      <c r="AI84" s="133"/>
    </row>
    <row r="85" spans="27:35" x14ac:dyDescent="0.2">
      <c r="AA85" s="105"/>
      <c r="AB85" s="106"/>
      <c r="AC85" s="107"/>
      <c r="AD85" s="130" t="s">
        <v>354</v>
      </c>
      <c r="AE85" s="106"/>
      <c r="AF85" s="106"/>
      <c r="AG85" s="124"/>
      <c r="AH85" s="124" t="s">
        <v>123</v>
      </c>
      <c r="AI85" s="133"/>
    </row>
    <row r="86" spans="27:35" x14ac:dyDescent="0.2">
      <c r="AA86" s="105"/>
      <c r="AB86" s="106"/>
      <c r="AC86" s="107"/>
      <c r="AD86" s="130" t="s">
        <v>356</v>
      </c>
      <c r="AE86" s="106"/>
      <c r="AF86" s="106"/>
      <c r="AG86" s="124"/>
      <c r="AH86" s="124" t="s">
        <v>129</v>
      </c>
      <c r="AI86" s="133"/>
    </row>
    <row r="87" spans="27:35" x14ac:dyDescent="0.2">
      <c r="AA87" s="105"/>
      <c r="AB87" s="106"/>
      <c r="AC87" s="107"/>
      <c r="AD87" s="130" t="s">
        <v>358</v>
      </c>
      <c r="AE87" s="106"/>
      <c r="AF87" s="106"/>
      <c r="AG87" s="124"/>
      <c r="AH87" s="124" t="s">
        <v>135</v>
      </c>
      <c r="AI87" s="133"/>
    </row>
    <row r="88" spans="27:35" x14ac:dyDescent="0.2">
      <c r="AA88" s="105"/>
      <c r="AB88" s="106"/>
      <c r="AC88" s="107"/>
      <c r="AD88" s="130" t="s">
        <v>360</v>
      </c>
      <c r="AE88" s="106"/>
      <c r="AF88" s="106"/>
      <c r="AG88" s="124"/>
      <c r="AH88" s="124" t="s">
        <v>418</v>
      </c>
      <c r="AI88" s="133"/>
    </row>
    <row r="89" spans="27:35" x14ac:dyDescent="0.2">
      <c r="AA89" s="105"/>
      <c r="AB89" s="106"/>
      <c r="AC89" s="107"/>
      <c r="AD89" s="130" t="s">
        <v>362</v>
      </c>
      <c r="AE89" s="106"/>
      <c r="AF89" s="106"/>
      <c r="AG89" s="124"/>
      <c r="AH89" s="124" t="s">
        <v>995</v>
      </c>
      <c r="AI89" s="133"/>
    </row>
    <row r="90" spans="27:35" x14ac:dyDescent="0.2">
      <c r="AA90" s="105"/>
      <c r="AB90" s="106"/>
      <c r="AC90" s="107"/>
      <c r="AD90" s="130" t="s">
        <v>364</v>
      </c>
      <c r="AE90" s="106"/>
      <c r="AF90" s="106"/>
      <c r="AG90" s="124"/>
      <c r="AH90" s="124" t="s">
        <v>996</v>
      </c>
      <c r="AI90" s="133"/>
    </row>
    <row r="91" spans="27:35" x14ac:dyDescent="0.2">
      <c r="AA91" s="106"/>
      <c r="AB91" s="106"/>
      <c r="AC91" s="107"/>
      <c r="AD91" s="130" t="s">
        <v>366</v>
      </c>
      <c r="AE91" s="106"/>
      <c r="AF91" s="106"/>
      <c r="AG91" s="124"/>
      <c r="AH91" s="124" t="s">
        <v>997</v>
      </c>
      <c r="AI91" s="133"/>
    </row>
    <row r="92" spans="27:35" x14ac:dyDescent="0.2">
      <c r="AA92" s="106"/>
      <c r="AB92" s="106"/>
      <c r="AC92" s="107"/>
      <c r="AD92" s="130" t="s">
        <v>368</v>
      </c>
      <c r="AE92" s="106"/>
      <c r="AF92" s="106"/>
      <c r="AG92" s="124"/>
      <c r="AH92" s="124" t="s">
        <v>466</v>
      </c>
      <c r="AI92" s="133"/>
    </row>
    <row r="93" spans="27:35" x14ac:dyDescent="0.2">
      <c r="AA93" s="106"/>
      <c r="AB93" s="106"/>
      <c r="AC93" s="107"/>
      <c r="AD93" s="130" t="s">
        <v>370</v>
      </c>
      <c r="AE93" s="106"/>
      <c r="AF93" s="106"/>
      <c r="AG93" s="124"/>
      <c r="AH93" s="124" t="s">
        <v>737</v>
      </c>
      <c r="AI93" s="133"/>
    </row>
    <row r="94" spans="27:35" x14ac:dyDescent="0.2">
      <c r="AA94" s="106"/>
      <c r="AB94" s="106"/>
      <c r="AC94" s="107"/>
      <c r="AD94" s="130" t="s">
        <v>372</v>
      </c>
      <c r="AE94" s="106"/>
      <c r="AF94" s="106"/>
      <c r="AG94" s="124"/>
      <c r="AH94" s="124" t="s">
        <v>694</v>
      </c>
      <c r="AI94" s="133"/>
    </row>
    <row r="95" spans="27:35" x14ac:dyDescent="0.2">
      <c r="AA95" s="106"/>
      <c r="AB95" s="106"/>
      <c r="AC95" s="107"/>
      <c r="AD95" s="130" t="s">
        <v>374</v>
      </c>
      <c r="AE95" s="106"/>
      <c r="AF95" s="106"/>
      <c r="AG95" s="124"/>
      <c r="AH95" s="124" t="s">
        <v>695</v>
      </c>
      <c r="AI95" s="133"/>
    </row>
    <row r="96" spans="27:35" x14ac:dyDescent="0.2">
      <c r="AA96" s="106"/>
      <c r="AB96" s="106"/>
      <c r="AC96" s="107"/>
      <c r="AD96" s="130" t="s">
        <v>376</v>
      </c>
      <c r="AE96" s="106"/>
      <c r="AF96" s="106"/>
      <c r="AG96" s="124"/>
      <c r="AH96" s="126" t="s">
        <v>1000</v>
      </c>
      <c r="AI96" s="133"/>
    </row>
    <row r="97" spans="27:35" x14ac:dyDescent="0.2">
      <c r="AA97" s="106"/>
      <c r="AB97" s="106"/>
      <c r="AC97" s="107"/>
      <c r="AD97" s="130" t="s">
        <v>378</v>
      </c>
      <c r="AE97" s="106"/>
      <c r="AF97" s="106"/>
      <c r="AG97" s="124"/>
      <c r="AH97" s="126" t="s">
        <v>1025</v>
      </c>
      <c r="AI97" s="133"/>
    </row>
    <row r="98" spans="27:35" x14ac:dyDescent="0.2">
      <c r="AA98" s="106"/>
      <c r="AB98" s="106"/>
      <c r="AC98" s="107"/>
      <c r="AD98" s="130" t="s">
        <v>380</v>
      </c>
      <c r="AE98" s="106"/>
      <c r="AF98" s="106"/>
      <c r="AG98" s="124"/>
      <c r="AH98" s="124" t="s">
        <v>691</v>
      </c>
      <c r="AI98" s="133"/>
    </row>
    <row r="99" spans="27:35" x14ac:dyDescent="0.2">
      <c r="AA99" s="106"/>
      <c r="AB99" s="106"/>
      <c r="AC99" s="107"/>
      <c r="AD99" s="130" t="s">
        <v>382</v>
      </c>
      <c r="AE99" s="106"/>
      <c r="AF99" s="106"/>
      <c r="AG99" s="124"/>
      <c r="AH99" s="124" t="s">
        <v>696</v>
      </c>
      <c r="AI99" s="133"/>
    </row>
    <row r="100" spans="27:35" x14ac:dyDescent="0.2">
      <c r="AA100" s="106"/>
      <c r="AB100" s="106"/>
      <c r="AC100" s="107"/>
      <c r="AD100" s="130" t="s">
        <v>384</v>
      </c>
      <c r="AE100" s="106"/>
      <c r="AF100" s="106"/>
      <c r="AG100" s="124"/>
      <c r="AH100" s="126" t="s">
        <v>1001</v>
      </c>
      <c r="AI100" s="133"/>
    </row>
    <row r="101" spans="27:35" x14ac:dyDescent="0.2">
      <c r="AA101" s="106"/>
      <c r="AB101" s="106"/>
      <c r="AC101" s="107"/>
      <c r="AD101" s="130" t="s">
        <v>386</v>
      </c>
      <c r="AE101" s="106"/>
      <c r="AF101" s="106"/>
      <c r="AG101" s="124"/>
      <c r="AH101" s="126" t="s">
        <v>1002</v>
      </c>
      <c r="AI101" s="133"/>
    </row>
    <row r="102" spans="27:35" x14ac:dyDescent="0.2">
      <c r="AA102" s="106"/>
      <c r="AB102" s="106"/>
      <c r="AC102" s="107"/>
      <c r="AD102" s="130" t="s">
        <v>388</v>
      </c>
      <c r="AE102" s="106"/>
      <c r="AF102" s="106"/>
      <c r="AG102" s="124"/>
      <c r="AH102" s="124" t="s">
        <v>671</v>
      </c>
      <c r="AI102" s="133"/>
    </row>
    <row r="103" spans="27:35" x14ac:dyDescent="0.2">
      <c r="AA103" s="106"/>
      <c r="AB103" s="106"/>
      <c r="AC103" s="107"/>
      <c r="AD103" s="130" t="s">
        <v>390</v>
      </c>
      <c r="AE103" s="106"/>
      <c r="AF103" s="106"/>
      <c r="AG103" s="124"/>
      <c r="AH103" s="124" t="s">
        <v>662</v>
      </c>
      <c r="AI103" s="133"/>
    </row>
    <row r="104" spans="27:35" x14ac:dyDescent="0.2">
      <c r="AA104" s="106"/>
      <c r="AB104" s="106"/>
      <c r="AC104" s="107"/>
      <c r="AD104" s="130" t="s">
        <v>392</v>
      </c>
      <c r="AE104" s="106"/>
      <c r="AF104" s="106"/>
      <c r="AG104" s="124"/>
      <c r="AH104" s="124" t="s">
        <v>677</v>
      </c>
      <c r="AI104" s="133"/>
    </row>
    <row r="105" spans="27:35" x14ac:dyDescent="0.2">
      <c r="AA105" s="106"/>
      <c r="AB105" s="106"/>
      <c r="AC105" s="107"/>
      <c r="AD105" s="130" t="s">
        <v>394</v>
      </c>
      <c r="AE105" s="106"/>
      <c r="AF105" s="106"/>
      <c r="AG105" s="124"/>
      <c r="AH105" s="124" t="s">
        <v>660</v>
      </c>
      <c r="AI105" s="133"/>
    </row>
    <row r="106" spans="27:35" x14ac:dyDescent="0.2">
      <c r="AA106" s="106"/>
      <c r="AB106" s="106"/>
      <c r="AC106" s="107"/>
      <c r="AD106" s="130" t="s">
        <v>396</v>
      </c>
      <c r="AE106" s="106"/>
      <c r="AF106" s="106"/>
      <c r="AG106" s="124"/>
      <c r="AH106" s="124" t="s">
        <v>668</v>
      </c>
      <c r="AI106" s="133"/>
    </row>
    <row r="107" spans="27:35" x14ac:dyDescent="0.2">
      <c r="AA107" s="106"/>
      <c r="AB107" s="106"/>
      <c r="AC107" s="107"/>
      <c r="AD107" s="130" t="s">
        <v>398</v>
      </c>
      <c r="AE107" s="106"/>
      <c r="AF107" s="106"/>
      <c r="AG107" s="124"/>
      <c r="AH107" s="124" t="s">
        <v>675</v>
      </c>
      <c r="AI107" s="124"/>
    </row>
    <row r="108" spans="27:35" x14ac:dyDescent="0.2">
      <c r="AA108" s="106"/>
      <c r="AB108" s="106"/>
      <c r="AC108" s="107"/>
      <c r="AD108" s="130" t="s">
        <v>400</v>
      </c>
      <c r="AE108" s="106"/>
      <c r="AF108" s="106"/>
      <c r="AG108" s="124"/>
      <c r="AH108" s="124" t="s">
        <v>667</v>
      </c>
      <c r="AI108" s="124"/>
    </row>
    <row r="109" spans="27:35" x14ac:dyDescent="0.2">
      <c r="AA109" s="106"/>
      <c r="AB109" s="106"/>
      <c r="AC109" s="107"/>
      <c r="AD109" s="130" t="s">
        <v>402</v>
      </c>
      <c r="AE109" s="106"/>
      <c r="AF109" s="106"/>
      <c r="AG109" s="124"/>
      <c r="AH109" s="124" t="s">
        <v>678</v>
      </c>
      <c r="AI109" s="124"/>
    </row>
    <row r="110" spans="27:35" x14ac:dyDescent="0.2">
      <c r="AA110" s="106"/>
      <c r="AB110" s="106"/>
      <c r="AC110" s="107"/>
      <c r="AD110" s="130" t="s">
        <v>404</v>
      </c>
      <c r="AE110" s="106"/>
      <c r="AF110" s="106"/>
      <c r="AG110" s="124"/>
      <c r="AH110" s="126" t="s">
        <v>1003</v>
      </c>
      <c r="AI110" s="124"/>
    </row>
    <row r="111" spans="27:35" x14ac:dyDescent="0.2">
      <c r="AA111" s="106"/>
      <c r="AB111" s="106"/>
      <c r="AC111" s="107"/>
      <c r="AD111" s="130" t="s">
        <v>406</v>
      </c>
      <c r="AE111" s="106"/>
      <c r="AF111" s="106"/>
      <c r="AG111" s="124"/>
      <c r="AH111" s="124" t="s">
        <v>755</v>
      </c>
      <c r="AI111" s="124"/>
    </row>
    <row r="112" spans="27:35" x14ac:dyDescent="0.2">
      <c r="AA112" s="106"/>
      <c r="AB112" s="106"/>
      <c r="AC112" s="107"/>
      <c r="AD112" s="130" t="s">
        <v>76</v>
      </c>
      <c r="AE112" s="106"/>
      <c r="AF112" s="106"/>
      <c r="AG112" s="124"/>
      <c r="AH112" s="124" t="s">
        <v>708</v>
      </c>
      <c r="AI112" s="124"/>
    </row>
    <row r="113" spans="27:35" x14ac:dyDescent="0.2">
      <c r="AA113" s="106"/>
      <c r="AB113" s="106"/>
      <c r="AC113" s="107"/>
      <c r="AD113" s="130" t="s">
        <v>409</v>
      </c>
      <c r="AE113" s="106"/>
      <c r="AF113" s="106"/>
      <c r="AG113" s="124"/>
      <c r="AH113" s="124" t="s">
        <v>709</v>
      </c>
      <c r="AI113" s="124"/>
    </row>
    <row r="114" spans="27:35" x14ac:dyDescent="0.2">
      <c r="AA114" s="106"/>
      <c r="AB114" s="106"/>
      <c r="AC114" s="107"/>
      <c r="AD114" s="130" t="s">
        <v>411</v>
      </c>
      <c r="AE114" s="106"/>
      <c r="AF114" s="106"/>
      <c r="AG114" s="124"/>
      <c r="AH114" s="124" t="s">
        <v>704</v>
      </c>
      <c r="AI114" s="124"/>
    </row>
    <row r="115" spans="27:35" x14ac:dyDescent="0.2">
      <c r="AA115" s="106"/>
      <c r="AB115" s="106"/>
      <c r="AC115" s="107"/>
      <c r="AD115" s="130" t="s">
        <v>413</v>
      </c>
      <c r="AE115" s="106"/>
      <c r="AF115" s="106"/>
      <c r="AG115" s="124"/>
      <c r="AH115" s="124" t="s">
        <v>703</v>
      </c>
      <c r="AI115" s="124"/>
    </row>
    <row r="116" spans="27:35" x14ac:dyDescent="0.2">
      <c r="AA116" s="106"/>
      <c r="AB116" s="106"/>
      <c r="AC116" s="107"/>
      <c r="AD116" s="130" t="s">
        <v>415</v>
      </c>
      <c r="AE116" s="106"/>
      <c r="AF116" s="106"/>
      <c r="AG116" s="124"/>
      <c r="AH116" s="124" t="s">
        <v>731</v>
      </c>
      <c r="AI116" s="124"/>
    </row>
    <row r="117" spans="27:35" x14ac:dyDescent="0.2">
      <c r="AA117" s="106"/>
      <c r="AB117" s="106"/>
      <c r="AC117" s="107"/>
      <c r="AD117" s="130" t="s">
        <v>417</v>
      </c>
      <c r="AE117" s="106"/>
      <c r="AF117" s="106"/>
      <c r="AG117" s="124"/>
      <c r="AH117" s="124" t="s">
        <v>140</v>
      </c>
      <c r="AI117" s="124"/>
    </row>
    <row r="118" spans="27:35" x14ac:dyDescent="0.2">
      <c r="AA118" s="106"/>
      <c r="AB118" s="106"/>
      <c r="AC118" s="107"/>
      <c r="AD118" s="130" t="s">
        <v>419</v>
      </c>
      <c r="AE118" s="106"/>
      <c r="AF118" s="106"/>
      <c r="AG118" s="124"/>
      <c r="AH118" s="124" t="s">
        <v>145</v>
      </c>
      <c r="AI118" s="124"/>
    </row>
    <row r="119" spans="27:35" x14ac:dyDescent="0.2">
      <c r="AA119" s="106"/>
      <c r="AB119" s="106"/>
      <c r="AC119" s="107"/>
      <c r="AD119" s="130" t="s">
        <v>421</v>
      </c>
      <c r="AE119" s="106"/>
      <c r="AF119" s="106"/>
      <c r="AG119" s="124"/>
      <c r="AH119" s="124" t="s">
        <v>397</v>
      </c>
      <c r="AI119" s="124"/>
    </row>
    <row r="120" spans="27:35" x14ac:dyDescent="0.2">
      <c r="AA120" s="106"/>
      <c r="AB120" s="106"/>
      <c r="AC120" s="107"/>
      <c r="AD120" s="130" t="s">
        <v>423</v>
      </c>
      <c r="AE120" s="106"/>
      <c r="AF120" s="106"/>
      <c r="AG120" s="124"/>
      <c r="AH120" s="124" t="s">
        <v>1012</v>
      </c>
      <c r="AI120" s="124"/>
    </row>
    <row r="121" spans="27:35" x14ac:dyDescent="0.2">
      <c r="AA121" s="106"/>
      <c r="AB121" s="106"/>
      <c r="AC121" s="107"/>
      <c r="AD121" s="130" t="s">
        <v>425</v>
      </c>
      <c r="AE121" s="106"/>
      <c r="AF121" s="106"/>
      <c r="AH121" s="124" t="s">
        <v>405</v>
      </c>
      <c r="AI121" s="124"/>
    </row>
    <row r="122" spans="27:35" x14ac:dyDescent="0.2">
      <c r="AA122" s="106"/>
      <c r="AB122" s="106"/>
      <c r="AC122" s="107"/>
      <c r="AD122" s="130" t="s">
        <v>427</v>
      </c>
      <c r="AE122" s="106"/>
      <c r="AF122" s="106"/>
      <c r="AH122" s="126" t="s">
        <v>1020</v>
      </c>
      <c r="AI122" s="126"/>
    </row>
    <row r="123" spans="27:35" x14ac:dyDescent="0.2">
      <c r="AA123" s="106"/>
      <c r="AB123" s="106"/>
      <c r="AC123" s="107"/>
      <c r="AD123" s="130" t="s">
        <v>429</v>
      </c>
      <c r="AE123" s="106"/>
      <c r="AF123" s="106"/>
      <c r="AH123" s="124" t="s">
        <v>684</v>
      </c>
      <c r="AI123" s="126"/>
    </row>
    <row r="124" spans="27:35" x14ac:dyDescent="0.2">
      <c r="AA124" s="106"/>
      <c r="AB124" s="106"/>
      <c r="AC124" s="107"/>
      <c r="AD124" s="130" t="s">
        <v>431</v>
      </c>
      <c r="AE124" s="106"/>
      <c r="AF124" s="106"/>
      <c r="AH124" s="124" t="s">
        <v>689</v>
      </c>
      <c r="AI124" s="126"/>
    </row>
    <row r="125" spans="27:35" x14ac:dyDescent="0.2">
      <c r="AA125" s="106"/>
      <c r="AB125" s="106"/>
      <c r="AC125" s="107"/>
      <c r="AD125" s="130" t="s">
        <v>433</v>
      </c>
      <c r="AE125" s="106"/>
      <c r="AF125" s="106"/>
      <c r="AH125" s="124" t="s">
        <v>714</v>
      </c>
      <c r="AI125" s="126"/>
    </row>
    <row r="126" spans="27:35" x14ac:dyDescent="0.2">
      <c r="AA126" s="106"/>
      <c r="AB126" s="106"/>
      <c r="AC126" s="107"/>
      <c r="AD126" s="130" t="s">
        <v>435</v>
      </c>
      <c r="AE126" s="106"/>
      <c r="AF126" s="106"/>
      <c r="AH126" s="124" t="s">
        <v>706</v>
      </c>
      <c r="AI126" s="126"/>
    </row>
    <row r="127" spans="27:35" x14ac:dyDescent="0.2">
      <c r="AA127" s="106"/>
      <c r="AB127" s="106"/>
      <c r="AC127" s="107"/>
      <c r="AD127" s="130" t="s">
        <v>437</v>
      </c>
      <c r="AE127" s="106"/>
      <c r="AF127" s="106"/>
      <c r="AH127" s="124" t="s">
        <v>552</v>
      </c>
      <c r="AI127" s="126"/>
    </row>
    <row r="128" spans="27:35" x14ac:dyDescent="0.2">
      <c r="AA128" s="106"/>
      <c r="AB128" s="106"/>
      <c r="AC128" s="107"/>
      <c r="AD128" s="130" t="s">
        <v>439</v>
      </c>
      <c r="AE128" s="106"/>
      <c r="AF128" s="106"/>
      <c r="AH128" s="124" t="s">
        <v>540</v>
      </c>
      <c r="AI128" s="126"/>
    </row>
    <row r="129" spans="27:35" x14ac:dyDescent="0.2">
      <c r="AA129" s="106"/>
      <c r="AB129" s="106"/>
      <c r="AC129" s="107"/>
      <c r="AD129" s="130" t="s">
        <v>441</v>
      </c>
      <c r="AE129" s="106"/>
      <c r="AF129" s="106"/>
      <c r="AH129" s="124" t="s">
        <v>550</v>
      </c>
      <c r="AI129" s="126"/>
    </row>
    <row r="130" spans="27:35" x14ac:dyDescent="0.2">
      <c r="AA130" s="106"/>
      <c r="AB130" s="106"/>
      <c r="AC130" s="107"/>
      <c r="AD130" s="130" t="s">
        <v>443</v>
      </c>
      <c r="AE130" s="106"/>
      <c r="AF130" s="106"/>
      <c r="AH130" s="124" t="s">
        <v>544</v>
      </c>
      <c r="AI130" s="126"/>
    </row>
    <row r="131" spans="27:35" x14ac:dyDescent="0.2">
      <c r="AA131" s="106"/>
      <c r="AB131" s="106"/>
      <c r="AC131" s="107"/>
      <c r="AD131" s="130" t="s">
        <v>445</v>
      </c>
      <c r="AE131" s="106"/>
      <c r="AF131" s="106"/>
      <c r="AH131" s="124" t="s">
        <v>773</v>
      </c>
      <c r="AI131" s="126"/>
    </row>
    <row r="132" spans="27:35" x14ac:dyDescent="0.2">
      <c r="AA132" s="106"/>
      <c r="AB132" s="106"/>
      <c r="AC132" s="107"/>
      <c r="AD132" s="130" t="s">
        <v>447</v>
      </c>
      <c r="AE132" s="106"/>
      <c r="AF132" s="106"/>
      <c r="AH132" s="124" t="s">
        <v>1004</v>
      </c>
      <c r="AI132" s="126"/>
    </row>
    <row r="133" spans="27:35" x14ac:dyDescent="0.2">
      <c r="AA133" s="106"/>
      <c r="AB133" s="106"/>
      <c r="AC133" s="107"/>
      <c r="AD133" s="130" t="s">
        <v>449</v>
      </c>
      <c r="AE133" s="106"/>
      <c r="AF133" s="106"/>
      <c r="AH133" s="124" t="s">
        <v>151</v>
      </c>
      <c r="AI133" s="126"/>
    </row>
    <row r="134" spans="27:35" x14ac:dyDescent="0.2">
      <c r="AA134" s="106"/>
      <c r="AB134" s="106"/>
      <c r="AC134" s="107"/>
      <c r="AD134" s="130" t="s">
        <v>451</v>
      </c>
      <c r="AE134" s="106"/>
      <c r="AF134" s="106"/>
      <c r="AH134" s="124" t="s">
        <v>157</v>
      </c>
      <c r="AI134" s="126"/>
    </row>
    <row r="135" spans="27:35" x14ac:dyDescent="0.2">
      <c r="AA135" s="106"/>
      <c r="AB135" s="106"/>
      <c r="AC135" s="107"/>
      <c r="AD135" s="130" t="s">
        <v>453</v>
      </c>
      <c r="AE135" s="106"/>
      <c r="AF135" s="106"/>
      <c r="AH135" s="124" t="s">
        <v>556</v>
      </c>
      <c r="AI135" s="126"/>
    </row>
    <row r="136" spans="27:35" x14ac:dyDescent="0.2">
      <c r="AA136" s="106"/>
      <c r="AB136" s="106"/>
      <c r="AC136" s="107"/>
      <c r="AD136" s="130" t="s">
        <v>455</v>
      </c>
      <c r="AE136" s="106"/>
      <c r="AF136" s="106"/>
      <c r="AH136" s="124" t="s">
        <v>558</v>
      </c>
      <c r="AI136" s="126"/>
    </row>
    <row r="137" spans="27:35" x14ac:dyDescent="0.2">
      <c r="AA137" s="106"/>
      <c r="AB137" s="106"/>
      <c r="AC137" s="107"/>
      <c r="AD137" s="130" t="s">
        <v>457</v>
      </c>
      <c r="AE137" s="106"/>
      <c r="AF137" s="106"/>
      <c r="AH137" s="124" t="s">
        <v>735</v>
      </c>
      <c r="AI137" s="126"/>
    </row>
    <row r="138" spans="27:35" x14ac:dyDescent="0.2">
      <c r="AA138" s="106"/>
      <c r="AB138" s="106"/>
      <c r="AC138" s="107"/>
      <c r="AD138" s="130" t="s">
        <v>459</v>
      </c>
      <c r="AE138" s="106"/>
      <c r="AF138" s="106"/>
      <c r="AH138" s="124" t="s">
        <v>387</v>
      </c>
      <c r="AI138" s="126"/>
    </row>
    <row r="139" spans="27:35" x14ac:dyDescent="0.2">
      <c r="AA139" s="106"/>
      <c r="AB139" s="106"/>
      <c r="AC139" s="107"/>
      <c r="AD139" s="130" t="s">
        <v>461</v>
      </c>
      <c r="AE139" s="106"/>
      <c r="AF139" s="106"/>
      <c r="AH139" s="124" t="s">
        <v>389</v>
      </c>
      <c r="AI139" s="126"/>
    </row>
    <row r="140" spans="27:35" x14ac:dyDescent="0.2">
      <c r="AA140" s="106"/>
      <c r="AB140" s="106"/>
      <c r="AC140" s="107"/>
      <c r="AD140" s="130" t="s">
        <v>463</v>
      </c>
      <c r="AE140" s="106"/>
      <c r="AF140" s="106"/>
      <c r="AH140" s="124" t="s">
        <v>856</v>
      </c>
      <c r="AI140" s="126"/>
    </row>
    <row r="141" spans="27:35" x14ac:dyDescent="0.2">
      <c r="AA141" s="106"/>
      <c r="AB141" s="106"/>
      <c r="AC141" s="107"/>
      <c r="AD141" s="130" t="s">
        <v>465</v>
      </c>
      <c r="AE141" s="106"/>
      <c r="AF141" s="106"/>
      <c r="AH141" s="124" t="s">
        <v>163</v>
      </c>
      <c r="AI141" s="126"/>
    </row>
    <row r="142" spans="27:35" x14ac:dyDescent="0.2">
      <c r="AA142" s="106"/>
      <c r="AB142" s="106"/>
      <c r="AC142" s="107"/>
      <c r="AD142" s="130" t="s">
        <v>467</v>
      </c>
      <c r="AE142" s="106"/>
      <c r="AF142" s="106"/>
      <c r="AH142" s="124" t="s">
        <v>705</v>
      </c>
      <c r="AI142" s="126"/>
    </row>
    <row r="143" spans="27:35" x14ac:dyDescent="0.2">
      <c r="AA143" s="106"/>
      <c r="AB143" s="106"/>
      <c r="AC143" s="107"/>
      <c r="AD143" s="130" t="s">
        <v>469</v>
      </c>
      <c r="AE143" s="106"/>
      <c r="AF143" s="106"/>
      <c r="AH143" s="124" t="s">
        <v>610</v>
      </c>
      <c r="AI143" s="126"/>
    </row>
    <row r="144" spans="27:35" x14ac:dyDescent="0.2">
      <c r="AA144" s="106"/>
      <c r="AB144" s="106"/>
      <c r="AC144" s="107"/>
      <c r="AD144" s="130" t="s">
        <v>471</v>
      </c>
      <c r="AE144" s="106"/>
      <c r="AF144" s="106"/>
      <c r="AH144" s="124" t="s">
        <v>168</v>
      </c>
      <c r="AI144" s="126"/>
    </row>
    <row r="145" spans="27:35" x14ac:dyDescent="0.2">
      <c r="AA145" s="106"/>
      <c r="AB145" s="106"/>
      <c r="AC145" s="107"/>
      <c r="AD145" s="130" t="s">
        <v>473</v>
      </c>
      <c r="AE145" s="106"/>
      <c r="AF145" s="106"/>
      <c r="AH145" s="124" t="s">
        <v>172</v>
      </c>
      <c r="AI145" s="126"/>
    </row>
    <row r="146" spans="27:35" x14ac:dyDescent="0.2">
      <c r="AA146" s="106"/>
      <c r="AB146" s="106"/>
      <c r="AC146" s="107"/>
      <c r="AD146" s="130" t="s">
        <v>475</v>
      </c>
      <c r="AE146" s="106"/>
      <c r="AF146" s="106"/>
      <c r="AH146" s="124" t="s">
        <v>176</v>
      </c>
      <c r="AI146" s="126"/>
    </row>
    <row r="147" spans="27:35" x14ac:dyDescent="0.2">
      <c r="AA147" s="106"/>
      <c r="AB147" s="106"/>
      <c r="AC147" s="107"/>
      <c r="AD147" s="130" t="s">
        <v>477</v>
      </c>
      <c r="AE147" s="106"/>
      <c r="AF147" s="106"/>
      <c r="AH147" s="124" t="s">
        <v>180</v>
      </c>
      <c r="AI147" s="126"/>
    </row>
    <row r="148" spans="27:35" x14ac:dyDescent="0.2">
      <c r="AA148" s="106"/>
      <c r="AB148" s="106"/>
      <c r="AC148" s="107"/>
      <c r="AD148" s="130" t="s">
        <v>479</v>
      </c>
      <c r="AE148" s="106"/>
      <c r="AF148" s="106"/>
      <c r="AH148" s="124" t="s">
        <v>184</v>
      </c>
      <c r="AI148" s="126"/>
    </row>
    <row r="149" spans="27:35" x14ac:dyDescent="0.2">
      <c r="AA149" s="106"/>
      <c r="AB149" s="106"/>
      <c r="AC149" s="107"/>
      <c r="AD149" s="130" t="s">
        <v>481</v>
      </c>
      <c r="AE149" s="106"/>
      <c r="AF149" s="106"/>
      <c r="AH149" s="124" t="s">
        <v>747</v>
      </c>
      <c r="AI149" s="126"/>
    </row>
    <row r="150" spans="27:35" x14ac:dyDescent="0.2">
      <c r="AA150" s="106"/>
      <c r="AB150" s="106"/>
      <c r="AC150" s="107"/>
      <c r="AD150" s="130" t="s">
        <v>483</v>
      </c>
      <c r="AE150" s="106"/>
      <c r="AF150" s="106"/>
      <c r="AH150" s="124" t="s">
        <v>741</v>
      </c>
      <c r="AI150" s="126"/>
    </row>
    <row r="151" spans="27:35" x14ac:dyDescent="0.2">
      <c r="AA151" s="106"/>
      <c r="AB151" s="106"/>
      <c r="AC151" s="107"/>
      <c r="AD151" s="130" t="s">
        <v>485</v>
      </c>
      <c r="AE151" s="106"/>
      <c r="AF151" s="106"/>
      <c r="AH151" s="124" t="s">
        <v>751</v>
      </c>
      <c r="AI151" s="126"/>
    </row>
    <row r="152" spans="27:35" x14ac:dyDescent="0.2">
      <c r="AA152" s="106"/>
      <c r="AB152" s="106"/>
      <c r="AC152" s="107"/>
      <c r="AD152" s="130" t="s">
        <v>487</v>
      </c>
      <c r="AE152" s="106"/>
      <c r="AF152" s="106"/>
      <c r="AH152" s="124" t="s">
        <v>761</v>
      </c>
      <c r="AI152" s="126"/>
    </row>
    <row r="153" spans="27:35" x14ac:dyDescent="0.2">
      <c r="AA153" s="106"/>
      <c r="AB153" s="106"/>
      <c r="AC153" s="107"/>
      <c r="AD153" s="130" t="s">
        <v>489</v>
      </c>
      <c r="AE153" s="106"/>
      <c r="AF153" s="106"/>
      <c r="AH153" s="124" t="s">
        <v>765</v>
      </c>
      <c r="AI153" s="126"/>
    </row>
    <row r="154" spans="27:35" x14ac:dyDescent="0.2">
      <c r="AA154" s="106"/>
      <c r="AB154" s="106"/>
      <c r="AC154" s="107"/>
      <c r="AD154" s="130" t="s">
        <v>491</v>
      </c>
      <c r="AE154" s="106"/>
      <c r="AF154" s="106"/>
      <c r="AH154" s="124" t="s">
        <v>612</v>
      </c>
      <c r="AI154" s="126"/>
    </row>
    <row r="155" spans="27:35" x14ac:dyDescent="0.2">
      <c r="AA155" s="106"/>
      <c r="AB155" s="106"/>
      <c r="AC155" s="107"/>
      <c r="AD155" s="130" t="s">
        <v>493</v>
      </c>
      <c r="AE155" s="106"/>
      <c r="AF155" s="106"/>
      <c r="AH155" s="124" t="s">
        <v>616</v>
      </c>
      <c r="AI155" s="126"/>
    </row>
    <row r="156" spans="27:35" x14ac:dyDescent="0.2">
      <c r="AA156" s="106"/>
      <c r="AB156" s="106"/>
      <c r="AC156" s="107"/>
      <c r="AD156" s="130" t="s">
        <v>495</v>
      </c>
      <c r="AE156" s="106"/>
      <c r="AF156" s="106"/>
      <c r="AH156" s="124" t="s">
        <v>618</v>
      </c>
      <c r="AI156" s="126"/>
    </row>
    <row r="157" spans="27:35" x14ac:dyDescent="0.2">
      <c r="AA157" s="106"/>
      <c r="AB157" s="106"/>
      <c r="AC157" s="107"/>
      <c r="AD157" s="130" t="s">
        <v>497</v>
      </c>
      <c r="AE157" s="106"/>
      <c r="AF157" s="106"/>
      <c r="AH157" s="124" t="s">
        <v>692</v>
      </c>
      <c r="AI157" s="126"/>
    </row>
    <row r="158" spans="27:35" x14ac:dyDescent="0.2">
      <c r="AA158" s="106"/>
      <c r="AB158" s="106"/>
      <c r="AC158" s="107"/>
      <c r="AD158" s="130" t="s">
        <v>499</v>
      </c>
      <c r="AE158" s="106"/>
      <c r="AF158" s="106"/>
      <c r="AH158" s="124" t="s">
        <v>187</v>
      </c>
      <c r="AI158" s="126"/>
    </row>
    <row r="159" spans="27:35" x14ac:dyDescent="0.2">
      <c r="AA159" s="106"/>
      <c r="AB159" s="106"/>
      <c r="AC159" s="107"/>
      <c r="AD159" s="130" t="s">
        <v>501</v>
      </c>
      <c r="AE159" s="106"/>
      <c r="AF159" s="106"/>
      <c r="AH159" s="124" t="s">
        <v>614</v>
      </c>
      <c r="AI159" s="126"/>
    </row>
    <row r="160" spans="27:35" x14ac:dyDescent="0.2">
      <c r="AA160" s="106"/>
      <c r="AB160" s="106"/>
      <c r="AC160" s="107"/>
      <c r="AD160" s="130" t="s">
        <v>503</v>
      </c>
      <c r="AE160" s="106"/>
      <c r="AF160" s="106"/>
      <c r="AH160" s="124" t="s">
        <v>622</v>
      </c>
      <c r="AI160" s="126"/>
    </row>
    <row r="161" spans="27:35" x14ac:dyDescent="0.2">
      <c r="AA161" s="106"/>
      <c r="AB161" s="106"/>
      <c r="AC161" s="107"/>
      <c r="AD161" s="130" t="s">
        <v>505</v>
      </c>
      <c r="AE161" s="106"/>
      <c r="AF161" s="106"/>
      <c r="AH161" s="124" t="s">
        <v>624</v>
      </c>
      <c r="AI161" s="126"/>
    </row>
    <row r="162" spans="27:35" x14ac:dyDescent="0.2">
      <c r="AA162" s="106"/>
      <c r="AB162" s="106"/>
      <c r="AC162" s="107"/>
      <c r="AD162" s="130" t="s">
        <v>507</v>
      </c>
      <c r="AE162" s="106"/>
      <c r="AF162" s="106"/>
      <c r="AH162" s="124" t="s">
        <v>626</v>
      </c>
      <c r="AI162" s="126"/>
    </row>
    <row r="163" spans="27:35" x14ac:dyDescent="0.2">
      <c r="AA163" s="106"/>
      <c r="AB163" s="106"/>
      <c r="AC163" s="107"/>
      <c r="AD163" s="130" t="s">
        <v>509</v>
      </c>
      <c r="AE163" s="106"/>
      <c r="AF163" s="106"/>
      <c r="AH163" s="124" t="s">
        <v>628</v>
      </c>
      <c r="AI163" s="126"/>
    </row>
    <row r="164" spans="27:35" x14ac:dyDescent="0.2">
      <c r="AA164" s="106"/>
      <c r="AB164" s="106"/>
      <c r="AC164" s="107"/>
      <c r="AD164" s="130" t="s">
        <v>511</v>
      </c>
      <c r="AE164" s="106"/>
      <c r="AF164" s="106"/>
      <c r="AH164" s="124" t="s">
        <v>620</v>
      </c>
      <c r="AI164" s="126"/>
    </row>
    <row r="165" spans="27:35" x14ac:dyDescent="0.2">
      <c r="AA165" s="106"/>
      <c r="AB165" s="106"/>
      <c r="AC165" s="107"/>
      <c r="AD165" s="130" t="s">
        <v>513</v>
      </c>
      <c r="AE165" s="106"/>
      <c r="AF165" s="106"/>
      <c r="AH165" s="124" t="s">
        <v>630</v>
      </c>
      <c r="AI165" s="126"/>
    </row>
    <row r="166" spans="27:35" x14ac:dyDescent="0.2">
      <c r="AA166" s="106"/>
      <c r="AB166" s="106"/>
      <c r="AC166" s="107"/>
      <c r="AD166" s="130" t="s">
        <v>515</v>
      </c>
      <c r="AE166" s="106"/>
      <c r="AF166" s="106"/>
      <c r="AH166" s="124" t="s">
        <v>464</v>
      </c>
      <c r="AI166" s="126"/>
    </row>
    <row r="167" spans="27:35" x14ac:dyDescent="0.2">
      <c r="AA167" s="106"/>
      <c r="AB167" s="106"/>
      <c r="AC167" s="107"/>
      <c r="AD167" s="130" t="s">
        <v>517</v>
      </c>
      <c r="AE167" s="106"/>
      <c r="AF167" s="106"/>
      <c r="AH167" s="124" t="s">
        <v>468</v>
      </c>
      <c r="AI167" s="126"/>
    </row>
    <row r="168" spans="27:35" x14ac:dyDescent="0.2">
      <c r="AA168" s="106"/>
      <c r="AB168" s="106"/>
      <c r="AC168" s="107"/>
      <c r="AD168" s="130" t="s">
        <v>519</v>
      </c>
      <c r="AE168" s="106"/>
      <c r="AF168" s="106"/>
      <c r="AH168" s="124" t="s">
        <v>190</v>
      </c>
      <c r="AI168" s="126"/>
    </row>
    <row r="169" spans="27:35" x14ac:dyDescent="0.2">
      <c r="AA169" s="106"/>
      <c r="AB169" s="106"/>
      <c r="AC169" s="107"/>
      <c r="AD169" s="130" t="s">
        <v>521</v>
      </c>
      <c r="AE169" s="106"/>
      <c r="AF169" s="106"/>
      <c r="AH169" s="124" t="s">
        <v>693</v>
      </c>
      <c r="AI169" s="126"/>
    </row>
    <row r="170" spans="27:35" x14ac:dyDescent="0.2">
      <c r="AA170" s="106"/>
      <c r="AB170" s="106"/>
      <c r="AC170" s="107"/>
      <c r="AD170" s="130" t="s">
        <v>523</v>
      </c>
      <c r="AE170" s="106"/>
      <c r="AF170" s="106"/>
      <c r="AH170" s="124" t="s">
        <v>809</v>
      </c>
      <c r="AI170" s="126"/>
    </row>
    <row r="171" spans="27:35" x14ac:dyDescent="0.2">
      <c r="AA171" s="106"/>
      <c r="AB171" s="106"/>
      <c r="AC171" s="107"/>
      <c r="AD171" s="130" t="s">
        <v>525</v>
      </c>
      <c r="AE171" s="106"/>
      <c r="AF171" s="106"/>
      <c r="AH171" s="124" t="s">
        <v>811</v>
      </c>
      <c r="AI171" s="126"/>
    </row>
    <row r="172" spans="27:35" x14ac:dyDescent="0.2">
      <c r="AA172" s="106"/>
      <c r="AB172" s="106"/>
      <c r="AC172" s="107"/>
      <c r="AD172" s="130" t="s">
        <v>527</v>
      </c>
      <c r="AE172" s="106"/>
      <c r="AF172" s="106"/>
      <c r="AH172" s="124" t="s">
        <v>813</v>
      </c>
      <c r="AI172" s="126"/>
    </row>
    <row r="173" spans="27:35" x14ac:dyDescent="0.2">
      <c r="AA173" s="106"/>
      <c r="AB173" s="106"/>
      <c r="AC173" s="107"/>
      <c r="AD173" s="130" t="s">
        <v>529</v>
      </c>
      <c r="AE173" s="106"/>
      <c r="AF173" s="106"/>
      <c r="AH173" s="124" t="s">
        <v>825</v>
      </c>
      <c r="AI173" s="126"/>
    </row>
    <row r="174" spans="27:35" x14ac:dyDescent="0.2">
      <c r="AA174" s="106"/>
      <c r="AB174" s="106"/>
      <c r="AC174" s="107"/>
      <c r="AD174" s="130" t="s">
        <v>531</v>
      </c>
      <c r="AE174" s="106"/>
      <c r="AF174" s="106"/>
      <c r="AH174" s="124" t="s">
        <v>827</v>
      </c>
      <c r="AI174" s="126"/>
    </row>
    <row r="175" spans="27:35" x14ac:dyDescent="0.2">
      <c r="AA175" s="106"/>
      <c r="AB175" s="106"/>
      <c r="AC175" s="107"/>
      <c r="AD175" s="130" t="s">
        <v>533</v>
      </c>
      <c r="AE175" s="106"/>
      <c r="AF175" s="106"/>
      <c r="AH175" s="124" t="s">
        <v>193</v>
      </c>
      <c r="AI175" s="126"/>
    </row>
    <row r="176" spans="27:35" x14ac:dyDescent="0.2">
      <c r="AA176" s="106"/>
      <c r="AB176" s="106"/>
      <c r="AC176" s="107"/>
      <c r="AD176" s="130" t="s">
        <v>535</v>
      </c>
      <c r="AE176" s="106"/>
      <c r="AF176" s="106"/>
      <c r="AH176" s="124" t="s">
        <v>586</v>
      </c>
      <c r="AI176" s="126"/>
    </row>
    <row r="177" spans="27:35" x14ac:dyDescent="0.2">
      <c r="AA177" s="106"/>
      <c r="AB177" s="106"/>
      <c r="AC177" s="107"/>
      <c r="AD177" s="130" t="s">
        <v>537</v>
      </c>
      <c r="AE177" s="106"/>
      <c r="AF177" s="106"/>
      <c r="AH177" s="124" t="s">
        <v>771</v>
      </c>
      <c r="AI177" s="126"/>
    </row>
    <row r="178" spans="27:35" x14ac:dyDescent="0.2">
      <c r="AA178" s="106"/>
      <c r="AB178" s="106"/>
      <c r="AC178" s="107"/>
      <c r="AD178" s="130" t="s">
        <v>539</v>
      </c>
      <c r="AE178" s="106"/>
      <c r="AF178" s="106"/>
      <c r="AH178" s="124" t="s">
        <v>682</v>
      </c>
      <c r="AI178" s="126"/>
    </row>
    <row r="179" spans="27:35" x14ac:dyDescent="0.2">
      <c r="AA179" s="106"/>
      <c r="AB179" s="106"/>
      <c r="AC179" s="107"/>
      <c r="AD179" s="130" t="s">
        <v>541</v>
      </c>
      <c r="AE179" s="106"/>
      <c r="AF179" s="106"/>
      <c r="AH179" s="124" t="s">
        <v>666</v>
      </c>
      <c r="AI179" s="126"/>
    </row>
    <row r="180" spans="27:35" x14ac:dyDescent="0.2">
      <c r="AA180" s="106"/>
      <c r="AB180" s="106"/>
      <c r="AC180" s="107"/>
      <c r="AD180" s="130" t="s">
        <v>543</v>
      </c>
      <c r="AE180" s="106"/>
      <c r="AF180" s="106"/>
      <c r="AH180" s="124" t="s">
        <v>648</v>
      </c>
      <c r="AI180" s="126"/>
    </row>
    <row r="181" spans="27:35" x14ac:dyDescent="0.2">
      <c r="AA181" s="106"/>
      <c r="AB181" s="106"/>
      <c r="AC181" s="107"/>
      <c r="AD181" s="130" t="s">
        <v>545</v>
      </c>
      <c r="AE181" s="106"/>
      <c r="AF181" s="106"/>
      <c r="AH181" s="124" t="s">
        <v>650</v>
      </c>
      <c r="AI181" s="126"/>
    </row>
    <row r="182" spans="27:35" x14ac:dyDescent="0.2">
      <c r="AA182" s="106"/>
      <c r="AB182" s="106"/>
      <c r="AC182" s="107"/>
      <c r="AD182" s="130" t="s">
        <v>547</v>
      </c>
      <c r="AE182" s="106"/>
      <c r="AF182" s="106"/>
      <c r="AH182" s="124" t="s">
        <v>676</v>
      </c>
      <c r="AI182" s="126"/>
    </row>
    <row r="183" spans="27:35" x14ac:dyDescent="0.2">
      <c r="AA183" s="106"/>
      <c r="AB183" s="106"/>
      <c r="AC183" s="107"/>
      <c r="AD183" s="130" t="s">
        <v>549</v>
      </c>
      <c r="AE183" s="106"/>
      <c r="AF183" s="106"/>
      <c r="AH183" s="124" t="s">
        <v>570</v>
      </c>
      <c r="AI183" s="126"/>
    </row>
    <row r="184" spans="27:35" x14ac:dyDescent="0.2">
      <c r="AA184" s="106"/>
      <c r="AB184" s="106"/>
      <c r="AC184" s="107"/>
      <c r="AD184" s="130" t="s">
        <v>551</v>
      </c>
      <c r="AE184" s="106"/>
      <c r="AF184" s="106"/>
      <c r="AH184" s="124" t="s">
        <v>574</v>
      </c>
      <c r="AI184" s="126"/>
    </row>
    <row r="185" spans="27:35" x14ac:dyDescent="0.2">
      <c r="AA185" s="106"/>
      <c r="AB185" s="106"/>
      <c r="AC185" s="107"/>
      <c r="AD185" s="130" t="s">
        <v>553</v>
      </c>
      <c r="AE185" s="106"/>
      <c r="AF185" s="106"/>
      <c r="AH185" s="124" t="s">
        <v>385</v>
      </c>
      <c r="AI185" s="126"/>
    </row>
    <row r="186" spans="27:35" x14ac:dyDescent="0.2">
      <c r="AA186" s="106"/>
      <c r="AB186" s="106"/>
      <c r="AC186" s="107"/>
      <c r="AD186" s="130" t="s">
        <v>555</v>
      </c>
      <c r="AE186" s="106"/>
      <c r="AF186" s="106"/>
      <c r="AH186" s="124" t="s">
        <v>379</v>
      </c>
      <c r="AI186" s="126"/>
    </row>
    <row r="187" spans="27:35" x14ac:dyDescent="0.2">
      <c r="AA187" s="106"/>
      <c r="AB187" s="106"/>
      <c r="AC187" s="107"/>
      <c r="AD187" s="130" t="s">
        <v>557</v>
      </c>
      <c r="AE187" s="106"/>
      <c r="AF187" s="106"/>
      <c r="AH187" s="124" t="s">
        <v>837</v>
      </c>
      <c r="AI187" s="126"/>
    </row>
    <row r="188" spans="27:35" x14ac:dyDescent="0.2">
      <c r="AA188" s="106"/>
      <c r="AB188" s="106"/>
      <c r="AC188" s="107"/>
      <c r="AD188" s="130" t="s">
        <v>559</v>
      </c>
      <c r="AE188" s="106"/>
      <c r="AF188" s="106"/>
      <c r="AH188" s="124" t="s">
        <v>781</v>
      </c>
      <c r="AI188" s="126"/>
    </row>
    <row r="189" spans="27:35" x14ac:dyDescent="0.2">
      <c r="AA189" s="106"/>
      <c r="AB189" s="106"/>
      <c r="AC189" s="107"/>
      <c r="AD189" s="130" t="s">
        <v>561</v>
      </c>
      <c r="AE189" s="106"/>
      <c r="AF189" s="106"/>
      <c r="AH189" s="124" t="s">
        <v>333</v>
      </c>
      <c r="AI189" s="126"/>
    </row>
    <row r="190" spans="27:35" x14ac:dyDescent="0.2">
      <c r="AA190" s="106"/>
      <c r="AB190" s="106"/>
      <c r="AC190" s="107"/>
      <c r="AD190" s="130" t="s">
        <v>563</v>
      </c>
      <c r="AE190" s="106"/>
      <c r="AF190" s="106"/>
      <c r="AH190" s="124" t="s">
        <v>564</v>
      </c>
      <c r="AI190" s="126"/>
    </row>
    <row r="191" spans="27:35" x14ac:dyDescent="0.2">
      <c r="AA191" s="106"/>
      <c r="AB191" s="106"/>
      <c r="AC191" s="107"/>
      <c r="AD191" s="130" t="s">
        <v>565</v>
      </c>
      <c r="AE191" s="106"/>
      <c r="AF191" s="106"/>
      <c r="AH191" s="124" t="s">
        <v>821</v>
      </c>
      <c r="AI191" s="126"/>
    </row>
    <row r="192" spans="27:35" x14ac:dyDescent="0.2">
      <c r="AA192" s="106"/>
      <c r="AB192" s="106"/>
      <c r="AC192" s="107"/>
      <c r="AD192" s="130" t="s">
        <v>567</v>
      </c>
      <c r="AE192" s="106"/>
      <c r="AF192" s="106"/>
      <c r="AH192" s="124" t="s">
        <v>819</v>
      </c>
      <c r="AI192" s="126"/>
    </row>
    <row r="193" spans="27:35" x14ac:dyDescent="0.2">
      <c r="AA193" s="106"/>
      <c r="AB193" s="106"/>
      <c r="AC193" s="107"/>
      <c r="AD193" s="130" t="s">
        <v>569</v>
      </c>
      <c r="AE193" s="106"/>
      <c r="AF193" s="106"/>
      <c r="AH193" s="124" t="s">
        <v>823</v>
      </c>
      <c r="AI193" s="126"/>
    </row>
    <row r="194" spans="27:35" x14ac:dyDescent="0.2">
      <c r="AA194" s="106"/>
      <c r="AB194" s="106"/>
      <c r="AC194" s="107"/>
      <c r="AD194" s="130" t="s">
        <v>571</v>
      </c>
      <c r="AE194" s="106"/>
      <c r="AF194" s="106"/>
      <c r="AH194" s="124" t="s">
        <v>196</v>
      </c>
      <c r="AI194" s="126"/>
    </row>
    <row r="195" spans="27:35" x14ac:dyDescent="0.2">
      <c r="AA195" s="106"/>
      <c r="AB195" s="106"/>
      <c r="AC195" s="107"/>
      <c r="AD195" s="130" t="s">
        <v>573</v>
      </c>
      <c r="AE195" s="106"/>
      <c r="AF195" s="106"/>
      <c r="AH195" s="124" t="s">
        <v>311</v>
      </c>
      <c r="AI195" s="126"/>
    </row>
    <row r="196" spans="27:35" x14ac:dyDescent="0.2">
      <c r="AA196" s="106"/>
      <c r="AB196" s="106"/>
      <c r="AC196" s="107"/>
      <c r="AD196" s="130" t="s">
        <v>575</v>
      </c>
      <c r="AE196" s="106"/>
      <c r="AF196" s="106"/>
      <c r="AH196" s="124" t="s">
        <v>815</v>
      </c>
      <c r="AI196" s="126"/>
    </row>
    <row r="197" spans="27:35" x14ac:dyDescent="0.2">
      <c r="AA197" s="106"/>
      <c r="AB197" s="106"/>
      <c r="AC197" s="107"/>
      <c r="AD197" s="130" t="s">
        <v>577</v>
      </c>
      <c r="AE197" s="106"/>
      <c r="AF197" s="106"/>
      <c r="AH197" s="124" t="s">
        <v>343</v>
      </c>
      <c r="AI197" s="126"/>
    </row>
    <row r="198" spans="27:35" x14ac:dyDescent="0.2">
      <c r="AA198" s="106"/>
      <c r="AB198" s="106"/>
      <c r="AC198" s="107"/>
      <c r="AD198" s="130" t="s">
        <v>579</v>
      </c>
      <c r="AE198" s="106"/>
      <c r="AF198" s="106"/>
      <c r="AH198" s="128" t="s">
        <v>1032</v>
      </c>
      <c r="AI198" s="126"/>
    </row>
    <row r="199" spans="27:35" x14ac:dyDescent="0.2">
      <c r="AA199" s="106"/>
      <c r="AB199" s="106"/>
      <c r="AC199" s="107"/>
      <c r="AD199" s="130" t="s">
        <v>581</v>
      </c>
      <c r="AE199" s="106"/>
      <c r="AF199" s="106"/>
      <c r="AH199" s="124" t="s">
        <v>817</v>
      </c>
      <c r="AI199" s="126"/>
    </row>
    <row r="200" spans="27:35" x14ac:dyDescent="0.2">
      <c r="AA200" s="106"/>
      <c r="AB200" s="106"/>
      <c r="AC200" s="107"/>
      <c r="AD200" s="130" t="s">
        <v>583</v>
      </c>
      <c r="AE200" s="106"/>
      <c r="AF200" s="106"/>
      <c r="AH200" s="124" t="s">
        <v>199</v>
      </c>
      <c r="AI200" s="126"/>
    </row>
    <row r="201" spans="27:35" x14ac:dyDescent="0.2">
      <c r="AA201" s="106"/>
      <c r="AB201" s="106"/>
      <c r="AC201" s="107"/>
      <c r="AD201" s="130" t="s">
        <v>585</v>
      </c>
      <c r="AE201" s="106"/>
      <c r="AF201" s="106"/>
      <c r="AH201" s="124" t="s">
        <v>202</v>
      </c>
      <c r="AI201" s="126"/>
    </row>
    <row r="202" spans="27:35" x14ac:dyDescent="0.2">
      <c r="AA202" s="106"/>
      <c r="AB202" s="106"/>
      <c r="AC202" s="107"/>
      <c r="AD202" s="130" t="s">
        <v>587</v>
      </c>
      <c r="AE202" s="106"/>
      <c r="AF202" s="106"/>
      <c r="AH202" s="124" t="s">
        <v>205</v>
      </c>
      <c r="AI202" s="126"/>
    </row>
    <row r="203" spans="27:35" x14ac:dyDescent="0.2">
      <c r="AA203" s="106"/>
      <c r="AB203" s="106"/>
      <c r="AC203" s="107"/>
      <c r="AD203" s="130" t="s">
        <v>589</v>
      </c>
      <c r="AE203" s="106"/>
      <c r="AF203" s="106"/>
      <c r="AH203" s="124" t="s">
        <v>208</v>
      </c>
      <c r="AI203" s="126"/>
    </row>
    <row r="204" spans="27:35" x14ac:dyDescent="0.2">
      <c r="AA204" s="106"/>
      <c r="AB204" s="106"/>
      <c r="AC204" s="107"/>
      <c r="AD204" s="130" t="s">
        <v>591</v>
      </c>
      <c r="AE204" s="106"/>
      <c r="AF204" s="106"/>
      <c r="AH204" s="124" t="s">
        <v>211</v>
      </c>
      <c r="AI204" s="126"/>
    </row>
    <row r="205" spans="27:35" x14ac:dyDescent="0.2">
      <c r="AA205" s="106"/>
      <c r="AB205" s="106"/>
      <c r="AC205" s="107"/>
      <c r="AD205" s="130" t="s">
        <v>593</v>
      </c>
      <c r="AE205" s="106"/>
      <c r="AF205" s="106"/>
      <c r="AH205" s="124" t="s">
        <v>214</v>
      </c>
      <c r="AI205" s="126"/>
    </row>
    <row r="206" spans="27:35" x14ac:dyDescent="0.2">
      <c r="AA206" s="106"/>
      <c r="AB206" s="106"/>
      <c r="AC206" s="107"/>
      <c r="AD206" s="130" t="s">
        <v>595</v>
      </c>
      <c r="AE206" s="106"/>
      <c r="AF206" s="106"/>
      <c r="AH206" s="124" t="s">
        <v>217</v>
      </c>
      <c r="AI206" s="126"/>
    </row>
    <row r="207" spans="27:35" x14ac:dyDescent="0.2">
      <c r="AA207" s="106"/>
      <c r="AB207" s="106"/>
      <c r="AC207" s="107"/>
      <c r="AD207" s="130" t="s">
        <v>597</v>
      </c>
      <c r="AE207" s="106"/>
      <c r="AF207" s="106"/>
      <c r="AH207" s="124" t="s">
        <v>220</v>
      </c>
      <c r="AI207" s="126"/>
    </row>
    <row r="208" spans="27:35" x14ac:dyDescent="0.2">
      <c r="AA208" s="106"/>
      <c r="AB208" s="106"/>
      <c r="AC208" s="107"/>
      <c r="AD208" s="130" t="s">
        <v>599</v>
      </c>
      <c r="AE208" s="106"/>
      <c r="AF208" s="106"/>
      <c r="AH208" s="128" t="s">
        <v>1005</v>
      </c>
      <c r="AI208" s="126"/>
    </row>
    <row r="209" spans="27:35" x14ac:dyDescent="0.2">
      <c r="AA209" s="106"/>
      <c r="AB209" s="106"/>
      <c r="AC209" s="107"/>
      <c r="AD209" s="130" t="s">
        <v>601</v>
      </c>
      <c r="AE209" s="106"/>
      <c r="AF209" s="106"/>
      <c r="AH209" s="124" t="s">
        <v>331</v>
      </c>
      <c r="AI209" s="126"/>
    </row>
    <row r="210" spans="27:35" x14ac:dyDescent="0.2">
      <c r="AA210" s="106"/>
      <c r="AB210" s="106"/>
      <c r="AC210" s="107"/>
      <c r="AD210" s="130" t="s">
        <v>603</v>
      </c>
      <c r="AE210" s="106"/>
      <c r="AF210" s="106"/>
      <c r="AH210" s="124" t="s">
        <v>410</v>
      </c>
      <c r="AI210" s="126"/>
    </row>
    <row r="211" spans="27:35" x14ac:dyDescent="0.2">
      <c r="AA211" s="106"/>
      <c r="AB211" s="106"/>
      <c r="AC211" s="107"/>
      <c r="AD211" s="130" t="s">
        <v>605</v>
      </c>
      <c r="AE211" s="106"/>
      <c r="AF211" s="106"/>
      <c r="AH211" s="124" t="s">
        <v>722</v>
      </c>
      <c r="AI211" s="126"/>
    </row>
    <row r="212" spans="27:35" x14ac:dyDescent="0.2">
      <c r="AA212" s="106"/>
      <c r="AB212" s="106"/>
      <c r="AC212" s="107"/>
      <c r="AD212" s="130" t="s">
        <v>607</v>
      </c>
      <c r="AE212" s="106"/>
      <c r="AF212" s="106"/>
      <c r="AH212" s="124" t="s">
        <v>719</v>
      </c>
      <c r="AI212" s="126"/>
    </row>
    <row r="213" spans="27:35" x14ac:dyDescent="0.2">
      <c r="AA213" s="106"/>
      <c r="AB213" s="106"/>
      <c r="AC213" s="107"/>
      <c r="AD213" s="130" t="s">
        <v>609</v>
      </c>
      <c r="AE213" s="106"/>
      <c r="AF213" s="106"/>
      <c r="AH213" s="124" t="s">
        <v>721</v>
      </c>
      <c r="AI213" s="126"/>
    </row>
    <row r="214" spans="27:35" x14ac:dyDescent="0.2">
      <c r="AA214" s="106"/>
      <c r="AB214" s="106"/>
      <c r="AC214" s="107"/>
      <c r="AD214" s="130" t="s">
        <v>611</v>
      </c>
      <c r="AE214" s="106"/>
      <c r="AF214" s="106"/>
      <c r="AH214" s="124" t="s">
        <v>359</v>
      </c>
      <c r="AI214" s="126"/>
    </row>
    <row r="215" spans="27:35" x14ac:dyDescent="0.2">
      <c r="AA215" s="106"/>
      <c r="AB215" s="106"/>
      <c r="AC215" s="107"/>
      <c r="AD215" s="130" t="s">
        <v>613</v>
      </c>
      <c r="AE215" s="106"/>
      <c r="AF215" s="106"/>
      <c r="AH215" s="124" t="s">
        <v>642</v>
      </c>
      <c r="AI215" s="126"/>
    </row>
    <row r="216" spans="27:35" x14ac:dyDescent="0.2">
      <c r="AA216" s="106"/>
      <c r="AB216" s="106"/>
      <c r="AC216" s="107"/>
      <c r="AD216" s="130" t="s">
        <v>615</v>
      </c>
      <c r="AE216" s="106"/>
      <c r="AF216" s="106"/>
      <c r="AH216" s="124" t="s">
        <v>654</v>
      </c>
      <c r="AI216" s="126"/>
    </row>
    <row r="217" spans="27:35" x14ac:dyDescent="0.2">
      <c r="AA217" s="106"/>
      <c r="AB217" s="106"/>
      <c r="AC217" s="107"/>
      <c r="AD217" s="130" t="s">
        <v>617</v>
      </c>
      <c r="AE217" s="106"/>
      <c r="AF217" s="106"/>
      <c r="AH217" s="124" t="s">
        <v>646</v>
      </c>
      <c r="AI217" s="126"/>
    </row>
    <row r="218" spans="27:35" x14ac:dyDescent="0.2">
      <c r="AA218" s="106"/>
      <c r="AB218" s="106"/>
      <c r="AC218" s="107"/>
      <c r="AD218" s="130" t="s">
        <v>619</v>
      </c>
      <c r="AE218" s="106"/>
      <c r="AF218" s="106"/>
      <c r="AH218" s="124" t="s">
        <v>652</v>
      </c>
      <c r="AI218" s="126"/>
    </row>
    <row r="219" spans="27:35" x14ac:dyDescent="0.2">
      <c r="AA219" s="106"/>
      <c r="AB219" s="106"/>
      <c r="AC219" s="107"/>
      <c r="AD219" s="130" t="s">
        <v>621</v>
      </c>
      <c r="AE219" s="106"/>
      <c r="AF219" s="106"/>
      <c r="AH219" s="124" t="s">
        <v>319</v>
      </c>
      <c r="AI219" s="126"/>
    </row>
    <row r="220" spans="27:35" x14ac:dyDescent="0.2">
      <c r="AA220" s="106"/>
      <c r="AB220" s="106"/>
      <c r="AC220" s="107"/>
      <c r="AD220" s="130" t="s">
        <v>623</v>
      </c>
      <c r="AE220" s="106"/>
      <c r="AF220" s="106"/>
      <c r="AH220" s="124" t="s">
        <v>321</v>
      </c>
      <c r="AI220" s="126"/>
    </row>
    <row r="221" spans="27:35" x14ac:dyDescent="0.2">
      <c r="AA221" s="106"/>
      <c r="AB221" s="106"/>
      <c r="AC221" s="107"/>
      <c r="AD221" s="130" t="s">
        <v>625</v>
      </c>
      <c r="AE221" s="106"/>
      <c r="AF221" s="106"/>
      <c r="AH221" s="124" t="s">
        <v>327</v>
      </c>
      <c r="AI221" s="126"/>
    </row>
    <row r="222" spans="27:35" x14ac:dyDescent="0.2">
      <c r="AA222" s="106"/>
      <c r="AB222" s="106"/>
      <c r="AC222" s="107"/>
      <c r="AD222" s="130" t="s">
        <v>627</v>
      </c>
      <c r="AE222" s="106"/>
      <c r="AF222" s="106"/>
      <c r="AH222" s="124" t="s">
        <v>572</v>
      </c>
      <c r="AI222" s="126"/>
    </row>
    <row r="223" spans="27:35" x14ac:dyDescent="0.2">
      <c r="AA223" s="106"/>
      <c r="AB223" s="106"/>
      <c r="AC223" s="107"/>
      <c r="AD223" s="130" t="s">
        <v>629</v>
      </c>
      <c r="AE223" s="106"/>
      <c r="AF223" s="106"/>
      <c r="AH223" s="124" t="s">
        <v>568</v>
      </c>
      <c r="AI223" s="126"/>
    </row>
    <row r="224" spans="27:35" x14ac:dyDescent="0.2">
      <c r="AA224" s="106"/>
      <c r="AB224" s="106"/>
      <c r="AC224" s="107"/>
      <c r="AD224" s="130" t="s">
        <v>631</v>
      </c>
      <c r="AE224" s="106"/>
      <c r="AF224" s="106"/>
      <c r="AH224" s="129" t="s">
        <v>1026</v>
      </c>
      <c r="AI224" s="126"/>
    </row>
    <row r="225" spans="27:35" x14ac:dyDescent="0.2">
      <c r="AA225" s="106"/>
      <c r="AB225" s="106"/>
      <c r="AC225" s="107"/>
      <c r="AD225" s="130" t="s">
        <v>633</v>
      </c>
      <c r="AE225" s="106"/>
      <c r="AF225" s="106"/>
      <c r="AH225" s="124" t="s">
        <v>422</v>
      </c>
      <c r="AI225" s="126"/>
    </row>
    <row r="226" spans="27:35" x14ac:dyDescent="0.2">
      <c r="AA226" s="106"/>
      <c r="AB226" s="106"/>
      <c r="AC226" s="107"/>
      <c r="AD226" s="130" t="s">
        <v>635</v>
      </c>
      <c r="AE226" s="106"/>
      <c r="AF226" s="106"/>
      <c r="AH226" s="124" t="s">
        <v>416</v>
      </c>
      <c r="AI226" s="126"/>
    </row>
    <row r="227" spans="27:35" x14ac:dyDescent="0.2">
      <c r="AA227" s="106"/>
      <c r="AB227" s="106"/>
      <c r="AC227" s="107"/>
      <c r="AD227" s="130" t="s">
        <v>637</v>
      </c>
      <c r="AE227" s="106"/>
      <c r="AF227" s="106"/>
      <c r="AH227" s="124" t="s">
        <v>767</v>
      </c>
      <c r="AI227" s="126"/>
    </row>
    <row r="228" spans="27:35" x14ac:dyDescent="0.2">
      <c r="AA228" s="106"/>
      <c r="AB228" s="106"/>
      <c r="AC228" s="107"/>
      <c r="AD228" s="130" t="s">
        <v>639</v>
      </c>
      <c r="AE228" s="106"/>
      <c r="AF228" s="106"/>
      <c r="AH228" s="124" t="s">
        <v>562</v>
      </c>
      <c r="AI228" s="126"/>
    </row>
    <row r="229" spans="27:35" x14ac:dyDescent="0.2">
      <c r="AA229" s="106"/>
      <c r="AB229" s="106"/>
      <c r="AC229" s="107"/>
      <c r="AD229" s="130" t="s">
        <v>641</v>
      </c>
      <c r="AE229" s="106"/>
      <c r="AF229" s="106"/>
      <c r="AH229" s="126" t="s">
        <v>1016</v>
      </c>
      <c r="AI229" s="126"/>
    </row>
    <row r="230" spans="27:35" x14ac:dyDescent="0.2">
      <c r="AA230" s="106"/>
      <c r="AB230" s="106"/>
      <c r="AC230" s="107"/>
      <c r="AD230" s="130" t="s">
        <v>643</v>
      </c>
      <c r="AE230" s="106"/>
      <c r="AF230" s="106"/>
      <c r="AH230" s="124" t="s">
        <v>560</v>
      </c>
      <c r="AI230" s="126"/>
    </row>
    <row r="231" spans="27:35" x14ac:dyDescent="0.2">
      <c r="AA231" s="106"/>
      <c r="AB231" s="106"/>
      <c r="AC231" s="107"/>
      <c r="AD231" s="130" t="s">
        <v>645</v>
      </c>
      <c r="AE231" s="106"/>
      <c r="AF231" s="106"/>
      <c r="AH231" s="124" t="s">
        <v>576</v>
      </c>
      <c r="AI231" s="126"/>
    </row>
    <row r="232" spans="27:35" x14ac:dyDescent="0.2">
      <c r="AA232" s="106"/>
      <c r="AB232" s="106"/>
      <c r="AC232" s="107"/>
      <c r="AD232" s="130" t="s">
        <v>647</v>
      </c>
      <c r="AE232" s="106"/>
      <c r="AF232" s="106"/>
      <c r="AH232" s="124" t="s">
        <v>566</v>
      </c>
      <c r="AI232" s="126"/>
    </row>
    <row r="233" spans="27:35" x14ac:dyDescent="0.2">
      <c r="AA233" s="106"/>
      <c r="AB233" s="106"/>
      <c r="AC233" s="107"/>
      <c r="AD233" s="130" t="s">
        <v>649</v>
      </c>
      <c r="AE233" s="106"/>
      <c r="AF233" s="106"/>
      <c r="AH233" s="124" t="s">
        <v>578</v>
      </c>
      <c r="AI233" s="126"/>
    </row>
    <row r="234" spans="27:35" x14ac:dyDescent="0.2">
      <c r="AA234" s="106"/>
      <c r="AB234" s="106"/>
      <c r="AC234" s="107"/>
      <c r="AD234" s="130" t="s">
        <v>651</v>
      </c>
      <c r="AE234" s="106"/>
      <c r="AF234" s="106"/>
      <c r="AH234" s="124" t="s">
        <v>592</v>
      </c>
      <c r="AI234" s="126"/>
    </row>
    <row r="235" spans="27:35" x14ac:dyDescent="0.2">
      <c r="AA235" s="106"/>
      <c r="AB235" s="106"/>
      <c r="AC235" s="107"/>
      <c r="AD235" s="130" t="s">
        <v>653</v>
      </c>
      <c r="AE235" s="106"/>
      <c r="AF235" s="106"/>
      <c r="AH235" s="124" t="s">
        <v>594</v>
      </c>
      <c r="AI235" s="126"/>
    </row>
    <row r="236" spans="27:35" x14ac:dyDescent="0.2">
      <c r="AA236" s="106"/>
      <c r="AB236" s="106"/>
      <c r="AC236" s="107"/>
      <c r="AD236" s="130" t="s">
        <v>655</v>
      </c>
      <c r="AE236" s="106"/>
      <c r="AF236" s="106"/>
      <c r="AH236" s="124" t="s">
        <v>596</v>
      </c>
      <c r="AI236" s="126"/>
    </row>
    <row r="237" spans="27:35" x14ac:dyDescent="0.2">
      <c r="AA237" s="106"/>
      <c r="AB237" s="106"/>
      <c r="AC237" s="107"/>
      <c r="AD237" s="130" t="s">
        <v>657</v>
      </c>
      <c r="AE237" s="106"/>
      <c r="AF237" s="106"/>
      <c r="AH237" s="124" t="s">
        <v>313</v>
      </c>
      <c r="AI237" s="126"/>
    </row>
    <row r="238" spans="27:35" x14ac:dyDescent="0.2">
      <c r="AA238" s="106"/>
      <c r="AB238" s="106"/>
      <c r="AC238" s="107"/>
      <c r="AD238" s="130" t="s">
        <v>659</v>
      </c>
      <c r="AE238" s="106"/>
      <c r="AF238" s="106"/>
      <c r="AH238" s="124" t="s">
        <v>315</v>
      </c>
      <c r="AI238" s="126"/>
    </row>
    <row r="239" spans="27:35" x14ac:dyDescent="0.2">
      <c r="AA239" s="106"/>
      <c r="AB239" s="106"/>
      <c r="AC239" s="107"/>
      <c r="AD239" s="130" t="s">
        <v>661</v>
      </c>
      <c r="AE239" s="106"/>
      <c r="AF239" s="106"/>
      <c r="AH239" s="126" t="s">
        <v>1017</v>
      </c>
      <c r="AI239" s="126"/>
    </row>
    <row r="240" spans="27:35" x14ac:dyDescent="0.2">
      <c r="AA240" s="106"/>
      <c r="AB240" s="106"/>
      <c r="AC240" s="107"/>
      <c r="AD240" s="130" t="s">
        <v>663</v>
      </c>
      <c r="AE240" s="106"/>
      <c r="AF240" s="106"/>
      <c r="AH240" s="124" t="s">
        <v>554</v>
      </c>
      <c r="AI240" s="126"/>
    </row>
    <row r="241" spans="27:35" x14ac:dyDescent="0.2">
      <c r="AA241" s="106"/>
      <c r="AB241" s="106"/>
      <c r="AC241" s="107"/>
      <c r="AD241" s="130" t="s">
        <v>665</v>
      </c>
      <c r="AE241" s="106"/>
      <c r="AF241" s="106"/>
      <c r="AH241" s="124" t="s">
        <v>548</v>
      </c>
      <c r="AI241" s="126"/>
    </row>
    <row r="242" spans="27:35" x14ac:dyDescent="0.2">
      <c r="AA242" s="106"/>
      <c r="AB242" s="106"/>
      <c r="AC242" s="107"/>
      <c r="AD242" s="131" t="s">
        <v>1024</v>
      </c>
      <c r="AE242" s="106"/>
      <c r="AF242" s="106"/>
      <c r="AH242" s="124" t="s">
        <v>223</v>
      </c>
      <c r="AI242" s="126"/>
    </row>
    <row r="243" spans="27:35" x14ac:dyDescent="0.2">
      <c r="AA243" s="106"/>
      <c r="AB243" s="106"/>
      <c r="AC243" s="107"/>
      <c r="AD243" s="130">
        <v>0</v>
      </c>
      <c r="AE243" s="106"/>
      <c r="AF243" s="106"/>
      <c r="AH243" s="124" t="s">
        <v>226</v>
      </c>
      <c r="AI243" s="126"/>
    </row>
    <row r="244" spans="27:35" x14ac:dyDescent="0.2">
      <c r="AA244" s="106"/>
      <c r="AB244" s="106"/>
      <c r="AC244" s="107"/>
      <c r="AD244" s="130">
        <v>1</v>
      </c>
      <c r="AE244" s="106"/>
      <c r="AF244" s="106"/>
      <c r="AH244" s="124" t="s">
        <v>724</v>
      </c>
      <c r="AI244" s="126"/>
    </row>
    <row r="245" spans="27:35" x14ac:dyDescent="0.2">
      <c r="AA245" s="106"/>
      <c r="AB245" s="106"/>
      <c r="AC245" s="107"/>
      <c r="AD245" s="130">
        <v>2</v>
      </c>
      <c r="AE245" s="106"/>
      <c r="AF245" s="106"/>
      <c r="AH245" s="124" t="s">
        <v>726</v>
      </c>
      <c r="AI245" s="126"/>
    </row>
    <row r="246" spans="27:35" x14ac:dyDescent="0.2">
      <c r="AA246" s="106"/>
      <c r="AB246" s="106"/>
      <c r="AC246" s="107"/>
      <c r="AD246" s="130">
        <v>3</v>
      </c>
      <c r="AE246" s="106"/>
      <c r="AF246" s="106"/>
      <c r="AH246" s="124" t="s">
        <v>688</v>
      </c>
      <c r="AI246" s="126"/>
    </row>
    <row r="247" spans="27:35" x14ac:dyDescent="0.2">
      <c r="AA247" s="106"/>
      <c r="AB247" s="106"/>
      <c r="AC247" s="107"/>
      <c r="AD247" s="130">
        <v>4</v>
      </c>
      <c r="AE247" s="106"/>
      <c r="AF247" s="106"/>
      <c r="AH247" s="124" t="s">
        <v>687</v>
      </c>
      <c r="AI247" s="126"/>
    </row>
    <row r="248" spans="27:35" x14ac:dyDescent="0.2">
      <c r="AA248" s="106"/>
      <c r="AB248" s="106"/>
      <c r="AC248" s="107"/>
      <c r="AD248" s="130">
        <v>5</v>
      </c>
      <c r="AE248" s="106"/>
      <c r="AF248" s="106"/>
      <c r="AH248" s="124" t="s">
        <v>686</v>
      </c>
      <c r="AI248" s="126"/>
    </row>
    <row r="249" spans="27:35" x14ac:dyDescent="0.2">
      <c r="AA249" s="106"/>
      <c r="AB249" s="106"/>
      <c r="AC249" s="107"/>
      <c r="AD249" s="130">
        <v>6</v>
      </c>
      <c r="AE249" s="106"/>
      <c r="AF249" s="106"/>
      <c r="AH249" s="124" t="s">
        <v>791</v>
      </c>
      <c r="AI249" s="126"/>
    </row>
    <row r="250" spans="27:35" x14ac:dyDescent="0.2">
      <c r="AA250" s="106"/>
      <c r="AB250" s="106"/>
      <c r="AC250" s="107"/>
      <c r="AD250" s="130">
        <v>7</v>
      </c>
      <c r="AE250" s="106"/>
      <c r="AF250" s="106"/>
      <c r="AH250" s="124" t="s">
        <v>725</v>
      </c>
      <c r="AI250" s="126"/>
    </row>
    <row r="251" spans="27:35" x14ac:dyDescent="0.2">
      <c r="AA251" s="106"/>
      <c r="AB251" s="106"/>
      <c r="AC251" s="107"/>
      <c r="AD251" s="130">
        <v>8</v>
      </c>
      <c r="AE251" s="106"/>
      <c r="AF251" s="106"/>
      <c r="AH251" s="124" t="s">
        <v>777</v>
      </c>
      <c r="AI251" s="126"/>
    </row>
    <row r="252" spans="27:35" x14ac:dyDescent="0.2">
      <c r="AA252" s="106"/>
      <c r="AB252" s="106"/>
      <c r="AC252" s="107"/>
      <c r="AD252" s="130">
        <v>9</v>
      </c>
      <c r="AE252" s="106"/>
      <c r="AF252" s="106"/>
      <c r="AH252" s="124" t="s">
        <v>787</v>
      </c>
      <c r="AI252" s="126"/>
    </row>
    <row r="253" spans="27:35" x14ac:dyDescent="0.2">
      <c r="AA253" s="106"/>
      <c r="AB253" s="106"/>
      <c r="AC253" s="107"/>
      <c r="AD253" s="130">
        <v>10</v>
      </c>
      <c r="AE253" s="106"/>
      <c r="AF253" s="106"/>
      <c r="AH253" s="124" t="s">
        <v>779</v>
      </c>
      <c r="AI253" s="126"/>
    </row>
    <row r="254" spans="27:35" x14ac:dyDescent="0.2">
      <c r="AA254" s="106"/>
      <c r="AB254" s="106"/>
      <c r="AC254" s="107"/>
      <c r="AD254" s="130">
        <v>11</v>
      </c>
      <c r="AE254" s="106"/>
      <c r="AF254" s="106"/>
      <c r="AH254" s="124" t="s">
        <v>408</v>
      </c>
      <c r="AI254" s="126"/>
    </row>
    <row r="255" spans="27:35" x14ac:dyDescent="0.2">
      <c r="AA255" s="106"/>
      <c r="AB255" s="106"/>
      <c r="AC255" s="107"/>
      <c r="AD255" s="130">
        <v>12</v>
      </c>
      <c r="AE255" s="106"/>
      <c r="AF255" s="106"/>
      <c r="AH255" s="124" t="s">
        <v>407</v>
      </c>
      <c r="AI255" s="126"/>
    </row>
    <row r="256" spans="27:35" x14ac:dyDescent="0.2">
      <c r="AA256" s="106"/>
      <c r="AB256" s="106"/>
      <c r="AC256" s="107"/>
      <c r="AD256" s="130">
        <v>13</v>
      </c>
      <c r="AE256" s="106"/>
      <c r="AF256" s="106"/>
      <c r="AH256" s="124" t="s">
        <v>715</v>
      </c>
      <c r="AI256" s="126"/>
    </row>
    <row r="257" spans="27:35" x14ac:dyDescent="0.2">
      <c r="AA257" s="106"/>
      <c r="AB257" s="106"/>
      <c r="AC257" s="107"/>
      <c r="AD257" s="130">
        <v>14</v>
      </c>
      <c r="AE257" s="106"/>
      <c r="AF257" s="106"/>
      <c r="AH257" s="124" t="s">
        <v>716</v>
      </c>
      <c r="AI257" s="126"/>
    </row>
    <row r="258" spans="27:35" x14ac:dyDescent="0.2">
      <c r="AA258" s="106"/>
      <c r="AB258" s="106"/>
      <c r="AC258" s="107"/>
      <c r="AD258" s="130">
        <v>15</v>
      </c>
      <c r="AE258" s="106"/>
      <c r="AF258" s="106"/>
      <c r="AH258" s="124" t="s">
        <v>582</v>
      </c>
      <c r="AI258" s="126"/>
    </row>
    <row r="259" spans="27:35" x14ac:dyDescent="0.2">
      <c r="AA259" s="106"/>
      <c r="AB259" s="106"/>
      <c r="AC259" s="107"/>
      <c r="AD259" s="130">
        <v>16</v>
      </c>
      <c r="AE259" s="106"/>
      <c r="AF259" s="106"/>
      <c r="AH259" s="124" t="s">
        <v>602</v>
      </c>
      <c r="AI259" s="126"/>
    </row>
    <row r="260" spans="27:35" x14ac:dyDescent="0.2">
      <c r="AA260" s="106"/>
      <c r="AB260" s="106"/>
      <c r="AC260" s="107"/>
      <c r="AD260" s="130">
        <v>17</v>
      </c>
      <c r="AE260" s="106"/>
      <c r="AF260" s="106"/>
      <c r="AH260" s="124" t="s">
        <v>600</v>
      </c>
      <c r="AI260" s="126"/>
    </row>
    <row r="261" spans="27:35" x14ac:dyDescent="0.2">
      <c r="AA261" s="106"/>
      <c r="AB261" s="106"/>
      <c r="AC261" s="107"/>
      <c r="AD261" s="130">
        <v>18</v>
      </c>
      <c r="AE261" s="106"/>
      <c r="AF261" s="106"/>
      <c r="AH261" s="124" t="s">
        <v>598</v>
      </c>
      <c r="AI261" s="126"/>
    </row>
    <row r="262" spans="27:35" x14ac:dyDescent="0.2">
      <c r="AA262" s="106"/>
      <c r="AB262" s="106"/>
      <c r="AC262" s="107"/>
      <c r="AD262" s="130">
        <v>19</v>
      </c>
      <c r="AE262" s="106"/>
      <c r="AF262" s="106"/>
      <c r="AH262" s="124" t="s">
        <v>604</v>
      </c>
      <c r="AI262" s="126"/>
    </row>
    <row r="263" spans="27:35" x14ac:dyDescent="0.2">
      <c r="AA263" s="106"/>
      <c r="AB263" s="106"/>
      <c r="AC263" s="107"/>
      <c r="AD263" s="130">
        <v>20</v>
      </c>
      <c r="AE263" s="106"/>
      <c r="AF263" s="106"/>
      <c r="AH263" s="124" t="s">
        <v>739</v>
      </c>
      <c r="AI263" s="126"/>
    </row>
    <row r="264" spans="27:35" x14ac:dyDescent="0.2">
      <c r="AA264" s="106"/>
      <c r="AB264" s="106"/>
      <c r="AC264" s="107"/>
      <c r="AD264" s="130">
        <v>21</v>
      </c>
      <c r="AE264" s="106"/>
      <c r="AF264" s="106"/>
      <c r="AH264" s="124" t="s">
        <v>229</v>
      </c>
      <c r="AI264" s="126"/>
    </row>
    <row r="265" spans="27:35" x14ac:dyDescent="0.2">
      <c r="AA265" s="106"/>
      <c r="AB265" s="106"/>
      <c r="AC265" s="107"/>
      <c r="AD265" s="130">
        <v>22</v>
      </c>
      <c r="AE265" s="106"/>
      <c r="AF265" s="106"/>
      <c r="AH265" s="124" t="s">
        <v>232</v>
      </c>
      <c r="AI265" s="126"/>
    </row>
    <row r="266" spans="27:35" x14ac:dyDescent="0.2">
      <c r="AA266" s="106"/>
      <c r="AB266" s="106"/>
      <c r="AC266" s="107"/>
      <c r="AD266" s="130">
        <v>23</v>
      </c>
      <c r="AE266" s="106"/>
      <c r="AF266" s="106"/>
      <c r="AH266" s="124" t="s">
        <v>1007</v>
      </c>
      <c r="AI266" s="126"/>
    </row>
    <row r="267" spans="27:35" x14ac:dyDescent="0.2">
      <c r="AA267" s="106"/>
      <c r="AB267" s="106"/>
      <c r="AC267" s="107"/>
      <c r="AD267" s="130">
        <v>24</v>
      </c>
      <c r="AE267" s="106"/>
      <c r="AF267" s="106"/>
      <c r="AH267" s="124" t="s">
        <v>470</v>
      </c>
      <c r="AI267" s="126"/>
    </row>
    <row r="268" spans="27:35" x14ac:dyDescent="0.2">
      <c r="AA268" s="106"/>
      <c r="AB268" s="106"/>
      <c r="AC268" s="107"/>
      <c r="AD268" s="130">
        <v>25</v>
      </c>
      <c r="AE268" s="106"/>
      <c r="AF268" s="106"/>
      <c r="AH268" s="124" t="s">
        <v>472</v>
      </c>
      <c r="AI268" s="126"/>
    </row>
    <row r="269" spans="27:35" x14ac:dyDescent="0.2">
      <c r="AA269" s="106"/>
      <c r="AB269" s="106"/>
      <c r="AC269" s="107"/>
      <c r="AD269" s="130">
        <v>26</v>
      </c>
      <c r="AE269" s="106"/>
      <c r="AF269" s="106"/>
      <c r="AH269" s="124" t="s">
        <v>835</v>
      </c>
      <c r="AI269" s="126"/>
    </row>
    <row r="270" spans="27:35" x14ac:dyDescent="0.2">
      <c r="AA270" s="106"/>
      <c r="AB270" s="106"/>
      <c r="AC270" s="107"/>
      <c r="AD270" s="130">
        <v>27</v>
      </c>
      <c r="AE270" s="106"/>
      <c r="AF270" s="106"/>
      <c r="AH270" s="124" t="s">
        <v>833</v>
      </c>
      <c r="AI270" s="126"/>
    </row>
    <row r="271" spans="27:35" x14ac:dyDescent="0.2">
      <c r="AA271" s="106"/>
      <c r="AB271" s="106"/>
      <c r="AC271" s="107"/>
      <c r="AD271" s="130">
        <v>28</v>
      </c>
      <c r="AE271" s="106"/>
      <c r="AF271" s="106"/>
      <c r="AH271" s="124" t="s">
        <v>852</v>
      </c>
      <c r="AI271" s="126"/>
    </row>
    <row r="272" spans="27:35" x14ac:dyDescent="0.2">
      <c r="AA272" s="106"/>
      <c r="AB272" s="106"/>
      <c r="AC272" s="107"/>
      <c r="AD272" s="130">
        <v>29</v>
      </c>
      <c r="AE272" s="106"/>
      <c r="AF272" s="106"/>
      <c r="AH272" s="124" t="s">
        <v>840</v>
      </c>
      <c r="AI272" s="126"/>
    </row>
    <row r="273" spans="27:35" x14ac:dyDescent="0.2">
      <c r="AA273" s="106"/>
      <c r="AB273" s="106"/>
      <c r="AC273" s="107"/>
      <c r="AD273" s="130">
        <v>30</v>
      </c>
      <c r="AE273" s="106"/>
      <c r="AF273" s="106"/>
      <c r="AH273" s="124" t="s">
        <v>644</v>
      </c>
      <c r="AI273" s="126"/>
    </row>
    <row r="274" spans="27:35" x14ac:dyDescent="0.2">
      <c r="AA274" s="106"/>
      <c r="AB274" s="106"/>
      <c r="AC274" s="107"/>
      <c r="AD274" s="130">
        <v>31</v>
      </c>
      <c r="AE274" s="106"/>
      <c r="AF274" s="106"/>
      <c r="AH274" s="124" t="s">
        <v>681</v>
      </c>
      <c r="AI274" s="126"/>
    </row>
    <row r="275" spans="27:35" x14ac:dyDescent="0.2">
      <c r="AA275" s="106"/>
      <c r="AB275" s="106"/>
      <c r="AC275" s="107"/>
      <c r="AD275" s="130">
        <v>32</v>
      </c>
      <c r="AE275" s="106"/>
      <c r="AF275" s="106"/>
      <c r="AH275" s="124" t="s">
        <v>685</v>
      </c>
      <c r="AI275" s="126"/>
    </row>
    <row r="276" spans="27:35" x14ac:dyDescent="0.2">
      <c r="AA276" s="106"/>
      <c r="AB276" s="106"/>
      <c r="AC276" s="107"/>
      <c r="AD276" s="130">
        <v>33</v>
      </c>
      <c r="AE276" s="106"/>
      <c r="AF276" s="106"/>
      <c r="AH276" s="124" t="s">
        <v>690</v>
      </c>
      <c r="AI276" s="126"/>
    </row>
    <row r="277" spans="27:35" x14ac:dyDescent="0.2">
      <c r="AA277" s="106"/>
      <c r="AB277" s="106"/>
      <c r="AC277" s="107"/>
      <c r="AD277" s="130">
        <v>34</v>
      </c>
      <c r="AE277" s="106"/>
      <c r="AF277" s="106"/>
      <c r="AH277" s="124" t="s">
        <v>584</v>
      </c>
      <c r="AI277" s="126"/>
    </row>
    <row r="278" spans="27:35" x14ac:dyDescent="0.2">
      <c r="AA278" s="106"/>
      <c r="AB278" s="106"/>
      <c r="AC278" s="107"/>
      <c r="AD278" s="130">
        <v>35</v>
      </c>
      <c r="AE278" s="106"/>
      <c r="AF278" s="106"/>
      <c r="AH278" s="124" t="s">
        <v>474</v>
      </c>
      <c r="AI278" s="126"/>
    </row>
    <row r="279" spans="27:35" x14ac:dyDescent="0.2">
      <c r="AA279" s="106"/>
      <c r="AB279" s="106"/>
      <c r="AC279" s="107"/>
      <c r="AD279" s="130">
        <v>36</v>
      </c>
      <c r="AE279" s="106"/>
      <c r="AF279" s="106"/>
      <c r="AH279" s="124" t="s">
        <v>476</v>
      </c>
      <c r="AI279" s="126"/>
    </row>
    <row r="280" spans="27:35" x14ac:dyDescent="0.2">
      <c r="AA280" s="106"/>
      <c r="AB280" s="106"/>
      <c r="AC280" s="107"/>
      <c r="AD280" s="130">
        <v>37</v>
      </c>
      <c r="AE280" s="106"/>
      <c r="AF280" s="106"/>
      <c r="AH280" s="124" t="s">
        <v>235</v>
      </c>
      <c r="AI280" s="126"/>
    </row>
    <row r="281" spans="27:35" x14ac:dyDescent="0.2">
      <c r="AA281" s="106"/>
      <c r="AB281" s="106"/>
      <c r="AC281" s="107"/>
      <c r="AD281" s="130">
        <v>38</v>
      </c>
      <c r="AE281" s="106"/>
      <c r="AF281" s="106"/>
      <c r="AH281" s="124" t="s">
        <v>991</v>
      </c>
      <c r="AI281" s="126"/>
    </row>
    <row r="282" spans="27:35" x14ac:dyDescent="0.2">
      <c r="AA282" s="106"/>
      <c r="AB282" s="106"/>
      <c r="AC282" s="107"/>
      <c r="AD282" s="130">
        <v>39</v>
      </c>
      <c r="AE282" s="106"/>
      <c r="AF282" s="106"/>
      <c r="AH282" s="124" t="s">
        <v>238</v>
      </c>
      <c r="AI282" s="126"/>
    </row>
    <row r="283" spans="27:35" x14ac:dyDescent="0.2">
      <c r="AA283" s="106"/>
      <c r="AB283" s="106"/>
      <c r="AC283" s="107"/>
      <c r="AD283" s="130">
        <v>40</v>
      </c>
      <c r="AE283" s="106"/>
      <c r="AF283" s="106"/>
      <c r="AH283" s="124" t="s">
        <v>989</v>
      </c>
      <c r="AI283" s="126"/>
    </row>
    <row r="284" spans="27:35" x14ac:dyDescent="0.2">
      <c r="AA284" s="106"/>
      <c r="AB284" s="106"/>
      <c r="AC284" s="107"/>
      <c r="AD284" s="130">
        <v>41</v>
      </c>
      <c r="AE284" s="106"/>
      <c r="AF284" s="106"/>
      <c r="AH284" s="124" t="s">
        <v>484</v>
      </c>
      <c r="AI284" s="126"/>
    </row>
    <row r="285" spans="27:35" x14ac:dyDescent="0.2">
      <c r="AA285" s="106"/>
      <c r="AB285" s="106"/>
      <c r="AC285" s="107"/>
      <c r="AD285" s="130">
        <v>42</v>
      </c>
      <c r="AE285" s="106"/>
      <c r="AF285" s="106"/>
      <c r="AH285" s="124" t="s">
        <v>486</v>
      </c>
      <c r="AI285" s="126"/>
    </row>
    <row r="286" spans="27:35" x14ac:dyDescent="0.2">
      <c r="AA286" s="106"/>
      <c r="AB286" s="106"/>
      <c r="AC286" s="107"/>
      <c r="AD286" s="130">
        <v>43</v>
      </c>
      <c r="AE286" s="106"/>
      <c r="AF286" s="106"/>
      <c r="AH286" s="124" t="s">
        <v>488</v>
      </c>
      <c r="AI286" s="126"/>
    </row>
    <row r="287" spans="27:35" x14ac:dyDescent="0.2">
      <c r="AA287" s="106"/>
      <c r="AB287" s="106"/>
      <c r="AC287" s="107"/>
      <c r="AD287" s="130">
        <v>44</v>
      </c>
      <c r="AE287" s="106"/>
      <c r="AF287" s="106"/>
      <c r="AH287" s="124" t="s">
        <v>490</v>
      </c>
      <c r="AI287" s="126"/>
    </row>
    <row r="288" spans="27:35" x14ac:dyDescent="0.2">
      <c r="AA288" s="106"/>
      <c r="AB288" s="106"/>
      <c r="AC288" s="107"/>
      <c r="AD288" s="130">
        <v>45</v>
      </c>
      <c r="AE288" s="106"/>
      <c r="AF288" s="106"/>
      <c r="AH288" s="124" t="s">
        <v>494</v>
      </c>
      <c r="AI288" s="126"/>
    </row>
    <row r="289" spans="27:35" x14ac:dyDescent="0.2">
      <c r="AA289" s="106"/>
      <c r="AB289" s="106"/>
      <c r="AC289" s="107"/>
      <c r="AD289" s="130">
        <v>46</v>
      </c>
      <c r="AE289" s="106"/>
      <c r="AF289" s="106"/>
      <c r="AH289" s="124" t="s">
        <v>492</v>
      </c>
      <c r="AI289" s="126"/>
    </row>
    <row r="290" spans="27:35" x14ac:dyDescent="0.2">
      <c r="AA290" s="106"/>
      <c r="AB290" s="106"/>
      <c r="AC290" s="107"/>
      <c r="AD290" s="130">
        <v>47</v>
      </c>
      <c r="AE290" s="106"/>
      <c r="AF290" s="106"/>
      <c r="AH290" s="124" t="s">
        <v>496</v>
      </c>
      <c r="AI290" s="126"/>
    </row>
    <row r="291" spans="27:35" x14ac:dyDescent="0.2">
      <c r="AA291" s="106"/>
      <c r="AB291" s="106"/>
      <c r="AC291" s="107"/>
      <c r="AD291" s="130">
        <v>48</v>
      </c>
      <c r="AE291" s="106"/>
      <c r="AF291" s="106"/>
      <c r="AH291" s="124" t="s">
        <v>498</v>
      </c>
      <c r="AI291" s="126"/>
    </row>
    <row r="292" spans="27:35" x14ac:dyDescent="0.2">
      <c r="AA292" s="106"/>
      <c r="AB292" s="106"/>
      <c r="AC292" s="107"/>
      <c r="AD292" s="130">
        <v>49</v>
      </c>
      <c r="AE292" s="106"/>
      <c r="AF292" s="106"/>
      <c r="AH292" s="124" t="s">
        <v>500</v>
      </c>
      <c r="AI292" s="126"/>
    </row>
    <row r="293" spans="27:35" x14ac:dyDescent="0.2">
      <c r="AA293" s="106"/>
      <c r="AB293" s="106"/>
      <c r="AC293" s="107"/>
      <c r="AD293" s="130">
        <v>50</v>
      </c>
      <c r="AE293" s="106"/>
      <c r="AF293" s="106"/>
      <c r="AH293" s="124" t="s">
        <v>502</v>
      </c>
      <c r="AI293" s="126"/>
    </row>
    <row r="294" spans="27:35" x14ac:dyDescent="0.2">
      <c r="AA294" s="106"/>
      <c r="AB294" s="106"/>
      <c r="AC294" s="107"/>
      <c r="AD294" s="130">
        <v>51</v>
      </c>
      <c r="AE294" s="106"/>
      <c r="AF294" s="106"/>
      <c r="AH294" s="124" t="s">
        <v>504</v>
      </c>
      <c r="AI294" s="126"/>
    </row>
    <row r="295" spans="27:35" x14ac:dyDescent="0.2">
      <c r="AA295" s="106"/>
      <c r="AB295" s="106"/>
      <c r="AC295" s="107"/>
      <c r="AD295" s="130">
        <v>52</v>
      </c>
      <c r="AE295" s="106"/>
      <c r="AF295" s="106"/>
      <c r="AH295" s="124" t="s">
        <v>506</v>
      </c>
      <c r="AI295" s="126"/>
    </row>
    <row r="296" spans="27:35" x14ac:dyDescent="0.2">
      <c r="AA296" s="106"/>
      <c r="AB296" s="106"/>
      <c r="AC296" s="107"/>
      <c r="AD296" s="130">
        <v>53</v>
      </c>
      <c r="AE296" s="106"/>
      <c r="AF296" s="106"/>
      <c r="AH296" s="124" t="s">
        <v>508</v>
      </c>
      <c r="AI296" s="126"/>
    </row>
    <row r="297" spans="27:35" x14ac:dyDescent="0.2">
      <c r="AA297" s="106"/>
      <c r="AB297" s="106"/>
      <c r="AC297" s="107"/>
      <c r="AD297" s="130">
        <v>54</v>
      </c>
      <c r="AE297" s="106"/>
      <c r="AF297" s="106"/>
      <c r="AH297" s="124" t="s">
        <v>520</v>
      </c>
      <c r="AI297" s="126"/>
    </row>
    <row r="298" spans="27:35" x14ac:dyDescent="0.2">
      <c r="AA298" s="106"/>
      <c r="AB298" s="106"/>
      <c r="AC298" s="107"/>
      <c r="AD298" s="130">
        <v>55</v>
      </c>
      <c r="AE298" s="106"/>
      <c r="AF298" s="106"/>
      <c r="AH298" s="124" t="s">
        <v>510</v>
      </c>
      <c r="AI298" s="126"/>
    </row>
    <row r="299" spans="27:35" x14ac:dyDescent="0.2">
      <c r="AA299" s="106"/>
      <c r="AB299" s="106"/>
      <c r="AC299" s="107"/>
      <c r="AD299" s="130">
        <v>56</v>
      </c>
      <c r="AE299" s="106"/>
      <c r="AF299" s="106"/>
      <c r="AH299" s="124" t="s">
        <v>512</v>
      </c>
      <c r="AI299" s="126"/>
    </row>
    <row r="300" spans="27:35" x14ac:dyDescent="0.2">
      <c r="AA300" s="106"/>
      <c r="AB300" s="106"/>
      <c r="AC300" s="107"/>
      <c r="AD300" s="130">
        <v>57</v>
      </c>
      <c r="AE300" s="106"/>
      <c r="AF300" s="106"/>
      <c r="AH300" s="124" t="s">
        <v>478</v>
      </c>
      <c r="AI300" s="126"/>
    </row>
    <row r="301" spans="27:35" x14ac:dyDescent="0.2">
      <c r="AA301" s="106"/>
      <c r="AB301" s="106"/>
      <c r="AC301" s="107"/>
      <c r="AD301" s="130">
        <v>58</v>
      </c>
      <c r="AE301" s="106"/>
      <c r="AF301" s="106"/>
      <c r="AH301" s="124" t="s">
        <v>480</v>
      </c>
      <c r="AI301" s="126"/>
    </row>
    <row r="302" spans="27:35" x14ac:dyDescent="0.2">
      <c r="AA302" s="106"/>
      <c r="AB302" s="106"/>
      <c r="AC302" s="107"/>
      <c r="AD302" s="130">
        <v>59</v>
      </c>
      <c r="AE302" s="106"/>
      <c r="AF302" s="106"/>
      <c r="AH302" s="124" t="s">
        <v>241</v>
      </c>
      <c r="AI302" s="126"/>
    </row>
    <row r="303" spans="27:35" x14ac:dyDescent="0.2">
      <c r="AA303" s="106"/>
      <c r="AB303" s="106"/>
      <c r="AC303" s="107"/>
      <c r="AD303" s="130">
        <v>60</v>
      </c>
      <c r="AE303" s="106"/>
      <c r="AF303" s="106"/>
      <c r="AH303" s="128" t="s">
        <v>1008</v>
      </c>
      <c r="AI303" s="126"/>
    </row>
    <row r="304" spans="27:35" x14ac:dyDescent="0.2">
      <c r="AA304" s="106"/>
      <c r="AB304" s="106"/>
      <c r="AC304" s="107"/>
      <c r="AD304" s="130" t="s">
        <v>728</v>
      </c>
      <c r="AE304" s="106"/>
      <c r="AF304" s="106"/>
      <c r="AH304" s="124" t="s">
        <v>244</v>
      </c>
      <c r="AI304" s="126"/>
    </row>
    <row r="305" spans="27:35" x14ac:dyDescent="0.2">
      <c r="AA305" s="106"/>
      <c r="AB305" s="106"/>
      <c r="AC305" s="107"/>
      <c r="AD305" s="130" t="s">
        <v>730</v>
      </c>
      <c r="AE305" s="106"/>
      <c r="AF305" s="106"/>
      <c r="AH305" s="124" t="s">
        <v>373</v>
      </c>
      <c r="AI305" s="126"/>
    </row>
    <row r="306" spans="27:35" x14ac:dyDescent="0.2">
      <c r="AA306" s="106"/>
      <c r="AB306" s="106"/>
      <c r="AC306" s="107"/>
      <c r="AD306" s="130" t="s">
        <v>732</v>
      </c>
      <c r="AE306" s="106"/>
      <c r="AF306" s="106"/>
      <c r="AH306" s="124" t="s">
        <v>381</v>
      </c>
      <c r="AI306" s="126"/>
    </row>
    <row r="307" spans="27:35" x14ac:dyDescent="0.2">
      <c r="AA307" s="106"/>
      <c r="AB307" s="106"/>
      <c r="AC307" s="107"/>
      <c r="AD307" s="130" t="s">
        <v>734</v>
      </c>
      <c r="AE307" s="106"/>
      <c r="AF307" s="106"/>
      <c r="AH307" s="124" t="s">
        <v>371</v>
      </c>
      <c r="AI307" s="126"/>
    </row>
    <row r="308" spans="27:35" x14ac:dyDescent="0.2">
      <c r="AA308" s="106"/>
      <c r="AB308" s="106"/>
      <c r="AC308" s="107"/>
      <c r="AD308" s="130" t="s">
        <v>736</v>
      </c>
      <c r="AE308" s="106"/>
      <c r="AF308" s="106"/>
      <c r="AH308" s="124" t="s">
        <v>546</v>
      </c>
      <c r="AI308" s="126"/>
    </row>
    <row r="309" spans="27:35" x14ac:dyDescent="0.2">
      <c r="AA309" s="106"/>
      <c r="AB309" s="106"/>
      <c r="AC309" s="107"/>
      <c r="AD309" s="130" t="s">
        <v>738</v>
      </c>
      <c r="AE309" s="106"/>
      <c r="AF309" s="106"/>
      <c r="AH309" s="124" t="s">
        <v>247</v>
      </c>
      <c r="AI309" s="126"/>
    </row>
    <row r="310" spans="27:35" x14ac:dyDescent="0.2">
      <c r="AA310" s="106"/>
      <c r="AB310" s="106"/>
      <c r="AC310" s="107"/>
      <c r="AD310" s="130" t="s">
        <v>740</v>
      </c>
      <c r="AE310" s="106"/>
      <c r="AF310" s="106"/>
      <c r="AH310" s="124" t="s">
        <v>250</v>
      </c>
      <c r="AI310" s="126"/>
    </row>
    <row r="311" spans="27:35" x14ac:dyDescent="0.2">
      <c r="AA311" s="106"/>
      <c r="AB311" s="106"/>
      <c r="AC311" s="107"/>
      <c r="AD311" s="130" t="s">
        <v>742</v>
      </c>
      <c r="AE311" s="106"/>
      <c r="AF311" s="106"/>
      <c r="AH311" s="124" t="s">
        <v>253</v>
      </c>
      <c r="AI311" s="126"/>
    </row>
    <row r="312" spans="27:35" x14ac:dyDescent="0.2">
      <c r="AA312" s="106"/>
      <c r="AB312" s="106"/>
      <c r="AC312" s="107"/>
      <c r="AD312" s="130" t="s">
        <v>744</v>
      </c>
      <c r="AE312" s="106"/>
      <c r="AF312" s="106"/>
      <c r="AH312" s="124" t="s">
        <v>998</v>
      </c>
      <c r="AI312" s="126"/>
    </row>
    <row r="313" spans="27:35" x14ac:dyDescent="0.2">
      <c r="AA313" s="106"/>
      <c r="AB313" s="106"/>
      <c r="AC313" s="107"/>
      <c r="AD313" s="130" t="s">
        <v>746</v>
      </c>
      <c r="AE313" s="106"/>
      <c r="AF313" s="106"/>
      <c r="AH313" s="124" t="s">
        <v>424</v>
      </c>
      <c r="AI313" s="126"/>
    </row>
    <row r="314" spans="27:35" x14ac:dyDescent="0.2">
      <c r="AA314" s="106"/>
      <c r="AB314" s="106"/>
      <c r="AC314" s="107"/>
      <c r="AD314" s="130" t="s">
        <v>748</v>
      </c>
      <c r="AE314" s="106"/>
      <c r="AF314" s="106"/>
      <c r="AH314" s="124" t="s">
        <v>420</v>
      </c>
      <c r="AI314" s="126"/>
    </row>
    <row r="315" spans="27:35" x14ac:dyDescent="0.2">
      <c r="AA315" s="106"/>
      <c r="AB315" s="106"/>
      <c r="AC315" s="107"/>
      <c r="AD315" s="130" t="s">
        <v>750</v>
      </c>
      <c r="AE315" s="106"/>
      <c r="AF315" s="106"/>
      <c r="AH315" s="124" t="s">
        <v>412</v>
      </c>
      <c r="AI315" s="126"/>
    </row>
    <row r="316" spans="27:35" x14ac:dyDescent="0.2">
      <c r="AA316" s="106"/>
      <c r="AB316" s="106"/>
      <c r="AC316" s="107"/>
      <c r="AD316" s="130" t="s">
        <v>752</v>
      </c>
      <c r="AE316" s="106"/>
      <c r="AF316" s="106"/>
      <c r="AH316" s="124" t="s">
        <v>430</v>
      </c>
      <c r="AI316" s="126"/>
    </row>
    <row r="317" spans="27:35" x14ac:dyDescent="0.2">
      <c r="AA317" s="106"/>
      <c r="AB317" s="106"/>
      <c r="AC317" s="107"/>
      <c r="AD317" s="130" t="s">
        <v>754</v>
      </c>
      <c r="AE317" s="106"/>
      <c r="AF317" s="106"/>
      <c r="AH317" s="124" t="s">
        <v>426</v>
      </c>
      <c r="AI317" s="126"/>
    </row>
    <row r="318" spans="27:35" x14ac:dyDescent="0.2">
      <c r="AA318" s="106"/>
      <c r="AB318" s="106"/>
      <c r="AC318" s="107"/>
      <c r="AD318" s="130" t="s">
        <v>756</v>
      </c>
      <c r="AE318" s="106"/>
      <c r="AF318" s="106"/>
      <c r="AH318" s="124" t="s">
        <v>414</v>
      </c>
      <c r="AI318" s="126"/>
    </row>
    <row r="319" spans="27:35" x14ac:dyDescent="0.2">
      <c r="AA319" s="106"/>
      <c r="AB319" s="106"/>
      <c r="AC319" s="107"/>
      <c r="AD319" s="130" t="s">
        <v>758</v>
      </c>
      <c r="AE319" s="106"/>
      <c r="AF319" s="106"/>
      <c r="AH319" s="124" t="s">
        <v>256</v>
      </c>
      <c r="AI319" s="126"/>
    </row>
    <row r="320" spans="27:35" x14ac:dyDescent="0.2">
      <c r="AA320" s="106"/>
      <c r="AB320" s="106"/>
      <c r="AC320" s="107"/>
      <c r="AD320" s="130" t="s">
        <v>760</v>
      </c>
      <c r="AE320" s="106"/>
      <c r="AF320" s="106"/>
      <c r="AH320" s="124" t="s">
        <v>357</v>
      </c>
      <c r="AI320" s="126"/>
    </row>
    <row r="321" spans="27:35" x14ac:dyDescent="0.2">
      <c r="AA321" s="106"/>
      <c r="AB321" s="106"/>
      <c r="AC321" s="107"/>
      <c r="AD321" s="130" t="s">
        <v>762</v>
      </c>
      <c r="AE321" s="106"/>
      <c r="AF321" s="106"/>
      <c r="AH321" s="124" t="s">
        <v>383</v>
      </c>
      <c r="AI321" s="126"/>
    </row>
    <row r="322" spans="27:35" x14ac:dyDescent="0.2">
      <c r="AA322" s="106"/>
      <c r="AB322" s="106"/>
      <c r="AC322" s="107"/>
      <c r="AD322" s="130" t="s">
        <v>764</v>
      </c>
      <c r="AE322" s="106"/>
      <c r="AF322" s="106"/>
      <c r="AH322" s="124" t="s">
        <v>831</v>
      </c>
      <c r="AI322" s="126"/>
    </row>
    <row r="323" spans="27:35" x14ac:dyDescent="0.2">
      <c r="AA323" s="106"/>
      <c r="AB323" s="106"/>
      <c r="AC323" s="107"/>
      <c r="AD323" s="130" t="s">
        <v>766</v>
      </c>
      <c r="AE323" s="106"/>
      <c r="AF323" s="106"/>
      <c r="AH323" s="124" t="s">
        <v>522</v>
      </c>
      <c r="AI323" s="126"/>
    </row>
    <row r="324" spans="27:35" x14ac:dyDescent="0.2">
      <c r="AA324" s="106"/>
      <c r="AB324" s="106"/>
      <c r="AC324" s="107"/>
      <c r="AD324" s="130" t="s">
        <v>768</v>
      </c>
      <c r="AE324" s="106"/>
      <c r="AF324" s="106"/>
      <c r="AH324" s="124" t="s">
        <v>528</v>
      </c>
      <c r="AI324" s="126"/>
    </row>
    <row r="325" spans="27:35" x14ac:dyDescent="0.2">
      <c r="AA325" s="106"/>
      <c r="AB325" s="106"/>
      <c r="AC325" s="107"/>
      <c r="AD325" s="130" t="s">
        <v>770</v>
      </c>
      <c r="AE325" s="106"/>
      <c r="AF325" s="106"/>
      <c r="AH325" s="124" t="s">
        <v>524</v>
      </c>
      <c r="AI325" s="126"/>
    </row>
    <row r="326" spans="27:35" x14ac:dyDescent="0.2">
      <c r="AA326" s="106"/>
      <c r="AB326" s="106"/>
      <c r="AC326" s="107"/>
      <c r="AD326" s="130" t="s">
        <v>772</v>
      </c>
      <c r="AE326" s="106"/>
      <c r="AF326" s="106"/>
      <c r="AH326" s="124" t="s">
        <v>532</v>
      </c>
      <c r="AI326" s="126"/>
    </row>
    <row r="327" spans="27:35" x14ac:dyDescent="0.2">
      <c r="AA327" s="106"/>
      <c r="AB327" s="106"/>
      <c r="AC327" s="107"/>
      <c r="AD327" s="130" t="s">
        <v>774</v>
      </c>
      <c r="AE327" s="106"/>
      <c r="AF327" s="106"/>
      <c r="AH327" s="124" t="s">
        <v>526</v>
      </c>
      <c r="AI327" s="126"/>
    </row>
    <row r="328" spans="27:35" x14ac:dyDescent="0.2">
      <c r="AA328" s="106"/>
      <c r="AB328" s="106"/>
      <c r="AC328" s="107"/>
      <c r="AD328" s="130" t="s">
        <v>776</v>
      </c>
      <c r="AE328" s="106"/>
      <c r="AF328" s="106"/>
      <c r="AH328" s="124" t="s">
        <v>538</v>
      </c>
      <c r="AI328" s="126"/>
    </row>
    <row r="329" spans="27:35" x14ac:dyDescent="0.2">
      <c r="AA329" s="106"/>
      <c r="AB329" s="106"/>
      <c r="AC329" s="107"/>
      <c r="AD329" s="130" t="s">
        <v>778</v>
      </c>
      <c r="AE329" s="106"/>
      <c r="AF329" s="106"/>
      <c r="AH329" s="124" t="s">
        <v>534</v>
      </c>
      <c r="AI329" s="126"/>
    </row>
    <row r="330" spans="27:35" x14ac:dyDescent="0.2">
      <c r="AA330" s="106"/>
      <c r="AB330" s="106"/>
      <c r="AC330" s="107"/>
      <c r="AD330" s="130" t="s">
        <v>780</v>
      </c>
      <c r="AE330" s="106"/>
      <c r="AF330" s="106"/>
      <c r="AH330" s="124" t="s">
        <v>530</v>
      </c>
      <c r="AI330" s="126"/>
    </row>
    <row r="331" spans="27:35" x14ac:dyDescent="0.2">
      <c r="AA331" s="106"/>
      <c r="AB331" s="106"/>
      <c r="AC331" s="107"/>
      <c r="AD331" s="130" t="s">
        <v>782</v>
      </c>
      <c r="AE331" s="106"/>
      <c r="AF331" s="106"/>
      <c r="AH331" s="128" t="s">
        <v>1018</v>
      </c>
      <c r="AI331" s="126"/>
    </row>
    <row r="332" spans="27:35" x14ac:dyDescent="0.2">
      <c r="AA332" s="106"/>
      <c r="AB332" s="106"/>
      <c r="AC332" s="107"/>
      <c r="AD332" s="130" t="s">
        <v>784</v>
      </c>
      <c r="AE332" s="106"/>
      <c r="AF332" s="106"/>
      <c r="AH332" s="128" t="s">
        <v>1022</v>
      </c>
      <c r="AI332" s="126"/>
    </row>
    <row r="333" spans="27:35" x14ac:dyDescent="0.2">
      <c r="AA333" s="106"/>
      <c r="AB333" s="106"/>
      <c r="AC333" s="107"/>
      <c r="AD333" s="130" t="s">
        <v>786</v>
      </c>
      <c r="AE333" s="106"/>
      <c r="AF333" s="106"/>
      <c r="AH333" s="124" t="s">
        <v>669</v>
      </c>
      <c r="AI333" s="126"/>
    </row>
    <row r="334" spans="27:35" x14ac:dyDescent="0.2">
      <c r="AA334" s="106"/>
      <c r="AB334" s="106"/>
      <c r="AC334" s="107"/>
      <c r="AD334" s="130" t="s">
        <v>788</v>
      </c>
      <c r="AE334" s="106"/>
      <c r="AF334" s="106"/>
      <c r="AH334" s="124" t="s">
        <v>672</v>
      </c>
      <c r="AI334" s="126"/>
    </row>
    <row r="335" spans="27:35" x14ac:dyDescent="0.2">
      <c r="AA335" s="106"/>
      <c r="AB335" s="106"/>
      <c r="AC335" s="107"/>
      <c r="AD335" s="130" t="s">
        <v>790</v>
      </c>
      <c r="AE335" s="106"/>
      <c r="AF335" s="106"/>
      <c r="AH335" s="124" t="s">
        <v>638</v>
      </c>
      <c r="AI335" s="126"/>
    </row>
    <row r="336" spans="27:35" x14ac:dyDescent="0.2">
      <c r="AA336" s="106"/>
      <c r="AB336" s="106"/>
      <c r="AC336" s="107"/>
      <c r="AD336" s="130" t="s">
        <v>792</v>
      </c>
      <c r="AE336" s="106"/>
      <c r="AF336" s="106"/>
      <c r="AH336" s="124" t="s">
        <v>640</v>
      </c>
      <c r="AI336" s="126"/>
    </row>
    <row r="337" spans="27:35" x14ac:dyDescent="0.2">
      <c r="AA337" s="106"/>
      <c r="AB337" s="106"/>
      <c r="AC337" s="107"/>
      <c r="AD337" s="130" t="s">
        <v>794</v>
      </c>
      <c r="AE337" s="106"/>
      <c r="AF337" s="106"/>
      <c r="AH337" s="124" t="s">
        <v>632</v>
      </c>
      <c r="AI337" s="126"/>
    </row>
    <row r="338" spans="27:35" x14ac:dyDescent="0.2">
      <c r="AA338" s="106"/>
      <c r="AB338" s="106"/>
      <c r="AC338" s="107"/>
      <c r="AD338" s="130" t="s">
        <v>796</v>
      </c>
      <c r="AE338" s="106"/>
      <c r="AF338" s="106"/>
      <c r="AH338" s="124" t="s">
        <v>673</v>
      </c>
      <c r="AI338" s="126"/>
    </row>
    <row r="339" spans="27:35" x14ac:dyDescent="0.2">
      <c r="AA339" s="106"/>
      <c r="AB339" s="106"/>
      <c r="AC339" s="107"/>
      <c r="AD339" s="130" t="s">
        <v>798</v>
      </c>
      <c r="AE339" s="106"/>
      <c r="AF339" s="106"/>
      <c r="AH339" s="124" t="s">
        <v>634</v>
      </c>
      <c r="AI339" s="126"/>
    </row>
    <row r="340" spans="27:35" x14ac:dyDescent="0.2">
      <c r="AA340" s="106"/>
      <c r="AB340" s="106"/>
      <c r="AC340" s="107"/>
      <c r="AD340" s="130" t="s">
        <v>800</v>
      </c>
      <c r="AE340" s="106"/>
      <c r="AF340" s="106"/>
      <c r="AH340" s="124" t="s">
        <v>679</v>
      </c>
      <c r="AI340" s="126"/>
    </row>
    <row r="341" spans="27:35" x14ac:dyDescent="0.2">
      <c r="AA341" s="106"/>
      <c r="AB341" s="106"/>
      <c r="AC341" s="107"/>
      <c r="AD341" s="130" t="s">
        <v>802</v>
      </c>
      <c r="AE341" s="106"/>
      <c r="AF341" s="106"/>
      <c r="AH341" s="124" t="s">
        <v>680</v>
      </c>
      <c r="AI341" s="126"/>
    </row>
    <row r="342" spans="27:35" x14ac:dyDescent="0.2">
      <c r="AA342" s="106"/>
      <c r="AB342" s="106"/>
      <c r="AC342" s="107"/>
      <c r="AD342" s="130" t="s">
        <v>804</v>
      </c>
      <c r="AE342" s="106"/>
      <c r="AF342" s="106"/>
      <c r="AH342" s="124" t="s">
        <v>674</v>
      </c>
      <c r="AI342" s="126"/>
    </row>
    <row r="343" spans="27:35" x14ac:dyDescent="0.2">
      <c r="AA343" s="106"/>
      <c r="AB343" s="106"/>
      <c r="AC343" s="107"/>
      <c r="AD343" s="130" t="s">
        <v>806</v>
      </c>
      <c r="AE343" s="106"/>
      <c r="AF343" s="106"/>
      <c r="AH343" s="124" t="s">
        <v>670</v>
      </c>
      <c r="AI343" s="126"/>
    </row>
    <row r="344" spans="27:35" x14ac:dyDescent="0.2">
      <c r="AA344" s="106"/>
      <c r="AB344" s="106"/>
      <c r="AC344" s="107"/>
      <c r="AD344" s="130" t="s">
        <v>808</v>
      </c>
      <c r="AE344" s="106"/>
      <c r="AF344" s="106"/>
      <c r="AH344" s="124" t="s">
        <v>636</v>
      </c>
      <c r="AI344" s="126"/>
    </row>
    <row r="345" spans="27:35" x14ac:dyDescent="0.2">
      <c r="AA345" s="106"/>
      <c r="AB345" s="106"/>
      <c r="AC345" s="107"/>
      <c r="AD345" s="130" t="s">
        <v>810</v>
      </c>
      <c r="AE345" s="106"/>
      <c r="AF345" s="106"/>
      <c r="AH345" s="124" t="s">
        <v>658</v>
      </c>
      <c r="AI345" s="126"/>
    </row>
    <row r="346" spans="27:35" x14ac:dyDescent="0.2">
      <c r="AA346" s="106"/>
      <c r="AB346" s="106"/>
      <c r="AC346" s="107"/>
      <c r="AD346" s="130" t="s">
        <v>812</v>
      </c>
      <c r="AE346" s="106"/>
      <c r="AF346" s="106"/>
      <c r="AH346" s="124" t="s">
        <v>664</v>
      </c>
      <c r="AI346" s="126"/>
    </row>
    <row r="347" spans="27:35" x14ac:dyDescent="0.2">
      <c r="AA347" s="106"/>
      <c r="AB347" s="106"/>
      <c r="AC347" s="107"/>
      <c r="AD347" s="130" t="s">
        <v>814</v>
      </c>
      <c r="AE347" s="106"/>
      <c r="AF347" s="106"/>
      <c r="AH347" s="124" t="s">
        <v>656</v>
      </c>
      <c r="AI347" s="126"/>
    </row>
    <row r="348" spans="27:35" x14ac:dyDescent="0.2">
      <c r="AA348" s="106"/>
      <c r="AB348" s="106"/>
      <c r="AC348" s="107"/>
      <c r="AD348" s="130" t="s">
        <v>816</v>
      </c>
      <c r="AE348" s="106"/>
      <c r="AF348" s="106"/>
      <c r="AH348" s="124" t="s">
        <v>325</v>
      </c>
      <c r="AI348" s="126"/>
    </row>
    <row r="349" spans="27:35" x14ac:dyDescent="0.2">
      <c r="AA349" s="106"/>
      <c r="AB349" s="106"/>
      <c r="AC349" s="107"/>
      <c r="AD349" s="130" t="s">
        <v>818</v>
      </c>
      <c r="AE349" s="106"/>
      <c r="AF349" s="106"/>
      <c r="AH349" s="124" t="s">
        <v>365</v>
      </c>
      <c r="AI349" s="126"/>
    </row>
    <row r="350" spans="27:35" x14ac:dyDescent="0.2">
      <c r="AA350" s="106"/>
      <c r="AB350" s="106"/>
      <c r="AC350" s="107"/>
      <c r="AD350" s="130" t="s">
        <v>820</v>
      </c>
      <c r="AE350" s="106"/>
      <c r="AF350" s="106"/>
      <c r="AH350" s="124" t="s">
        <v>377</v>
      </c>
      <c r="AI350" s="126"/>
    </row>
    <row r="351" spans="27:35" x14ac:dyDescent="0.2">
      <c r="AA351" s="106"/>
      <c r="AB351" s="106"/>
      <c r="AC351" s="107"/>
      <c r="AD351" s="130" t="s">
        <v>822</v>
      </c>
      <c r="AE351" s="106"/>
      <c r="AF351" s="106"/>
      <c r="AH351" s="124" t="s">
        <v>337</v>
      </c>
      <c r="AI351" s="126"/>
    </row>
    <row r="352" spans="27:35" x14ac:dyDescent="0.2">
      <c r="AA352" s="106"/>
      <c r="AB352" s="106"/>
      <c r="AC352" s="107"/>
      <c r="AD352" s="130" t="s">
        <v>824</v>
      </c>
      <c r="AE352" s="106"/>
      <c r="AF352" s="106"/>
      <c r="AH352" s="124" t="s">
        <v>323</v>
      </c>
      <c r="AI352" s="126"/>
    </row>
    <row r="353" spans="27:35" x14ac:dyDescent="0.2">
      <c r="AA353" s="106"/>
      <c r="AB353" s="106"/>
      <c r="AC353" s="107"/>
      <c r="AD353" s="130" t="s">
        <v>826</v>
      </c>
      <c r="AE353" s="106"/>
      <c r="AF353" s="106"/>
      <c r="AH353" s="124" t="s">
        <v>339</v>
      </c>
      <c r="AI353" s="126"/>
    </row>
    <row r="354" spans="27:35" x14ac:dyDescent="0.2">
      <c r="AA354" s="106"/>
      <c r="AB354" s="106"/>
      <c r="AC354" s="107"/>
      <c r="AD354" s="130" t="s">
        <v>828</v>
      </c>
      <c r="AE354" s="106"/>
      <c r="AF354" s="106"/>
      <c r="AH354" s="124" t="s">
        <v>351</v>
      </c>
      <c r="AI354" s="126"/>
    </row>
    <row r="355" spans="27:35" x14ac:dyDescent="0.2">
      <c r="AA355" s="106"/>
      <c r="AB355" s="106"/>
      <c r="AC355" s="107"/>
      <c r="AD355" s="130" t="s">
        <v>830</v>
      </c>
      <c r="AE355" s="106"/>
      <c r="AF355" s="106"/>
      <c r="AH355" s="124" t="s">
        <v>789</v>
      </c>
      <c r="AI355" s="126"/>
    </row>
    <row r="356" spans="27:35" x14ac:dyDescent="0.2">
      <c r="AA356" s="106"/>
      <c r="AB356" s="106"/>
      <c r="AC356" s="107"/>
      <c r="AD356" s="130" t="s">
        <v>832</v>
      </c>
      <c r="AE356" s="106"/>
      <c r="AF356" s="106"/>
      <c r="AH356" s="124" t="s">
        <v>795</v>
      </c>
      <c r="AI356" s="126"/>
    </row>
    <row r="357" spans="27:35" x14ac:dyDescent="0.2">
      <c r="AA357" s="106"/>
      <c r="AB357" s="106"/>
      <c r="AC357" s="107"/>
      <c r="AD357" s="130" t="s">
        <v>834</v>
      </c>
      <c r="AE357" s="106"/>
      <c r="AF357" s="106"/>
      <c r="AH357" s="124" t="s">
        <v>793</v>
      </c>
      <c r="AI357" s="126"/>
    </row>
    <row r="358" spans="27:35" x14ac:dyDescent="0.2">
      <c r="AA358" s="106"/>
      <c r="AB358" s="106"/>
      <c r="AC358" s="107"/>
      <c r="AD358" s="130" t="s">
        <v>836</v>
      </c>
      <c r="AE358" s="106"/>
      <c r="AF358" s="106"/>
      <c r="AH358" s="124" t="s">
        <v>769</v>
      </c>
      <c r="AI358" s="126"/>
    </row>
    <row r="359" spans="27:35" x14ac:dyDescent="0.2">
      <c r="AA359" s="106"/>
      <c r="AB359" s="106"/>
      <c r="AC359" s="107"/>
      <c r="AD359" s="130" t="s">
        <v>838</v>
      </c>
      <c r="AE359" s="106"/>
      <c r="AF359" s="106"/>
      <c r="AH359" s="124" t="s">
        <v>846</v>
      </c>
      <c r="AI359" s="126"/>
    </row>
    <row r="360" spans="27:35" x14ac:dyDescent="0.2">
      <c r="AA360" s="106"/>
      <c r="AB360" s="106"/>
      <c r="AC360" s="107"/>
      <c r="AD360" s="130" t="s">
        <v>839</v>
      </c>
      <c r="AE360" s="106"/>
      <c r="AF360" s="106"/>
      <c r="AH360" s="124" t="s">
        <v>858</v>
      </c>
      <c r="AI360" s="126"/>
    </row>
    <row r="361" spans="27:35" x14ac:dyDescent="0.2">
      <c r="AA361" s="106"/>
      <c r="AB361" s="106"/>
      <c r="AC361" s="107"/>
      <c r="AD361" s="130" t="s">
        <v>841</v>
      </c>
      <c r="AE361" s="106"/>
      <c r="AF361" s="106"/>
      <c r="AH361" s="124" t="s">
        <v>990</v>
      </c>
      <c r="AI361" s="126"/>
    </row>
    <row r="362" spans="27:35" x14ac:dyDescent="0.2">
      <c r="AA362" s="106"/>
      <c r="AB362" s="106"/>
      <c r="AC362" s="107"/>
      <c r="AD362" s="130" t="s">
        <v>843</v>
      </c>
      <c r="AE362" s="106"/>
      <c r="AF362" s="106"/>
      <c r="AH362" s="124" t="s">
        <v>265</v>
      </c>
      <c r="AI362" s="126"/>
    </row>
    <row r="363" spans="27:35" x14ac:dyDescent="0.2">
      <c r="AA363" s="106"/>
      <c r="AB363" s="106"/>
      <c r="AC363" s="107"/>
      <c r="AD363" s="130" t="s">
        <v>845</v>
      </c>
      <c r="AE363" s="106"/>
      <c r="AF363" s="106"/>
      <c r="AH363" s="124" t="s">
        <v>992</v>
      </c>
      <c r="AI363" s="126"/>
    </row>
    <row r="364" spans="27:35" x14ac:dyDescent="0.2">
      <c r="AA364" s="106"/>
      <c r="AB364" s="106"/>
      <c r="AC364" s="107"/>
      <c r="AD364" s="130" t="s">
        <v>847</v>
      </c>
      <c r="AE364" s="106"/>
      <c r="AF364" s="106"/>
      <c r="AH364" s="124" t="s">
        <v>514</v>
      </c>
      <c r="AI364" s="126"/>
    </row>
    <row r="365" spans="27:35" x14ac:dyDescent="0.2">
      <c r="AA365" s="106"/>
      <c r="AB365" s="106"/>
      <c r="AC365" s="107"/>
      <c r="AD365" s="130" t="s">
        <v>849</v>
      </c>
      <c r="AE365" s="106"/>
      <c r="AF365" s="106"/>
      <c r="AH365" s="124" t="s">
        <v>516</v>
      </c>
      <c r="AI365" s="126"/>
    </row>
    <row r="366" spans="27:35" x14ac:dyDescent="0.2">
      <c r="AA366" s="106"/>
      <c r="AB366" s="106"/>
      <c r="AC366" s="107"/>
      <c r="AD366" s="130" t="s">
        <v>851</v>
      </c>
      <c r="AE366" s="106"/>
      <c r="AF366" s="106"/>
      <c r="AH366" s="124" t="s">
        <v>518</v>
      </c>
      <c r="AI366" s="126"/>
    </row>
    <row r="367" spans="27:35" x14ac:dyDescent="0.2">
      <c r="AA367" s="106"/>
      <c r="AB367" s="106"/>
      <c r="AC367" s="107"/>
      <c r="AD367" s="130" t="s">
        <v>853</v>
      </c>
      <c r="AE367" s="106"/>
      <c r="AF367" s="106"/>
      <c r="AH367" s="124" t="s">
        <v>482</v>
      </c>
      <c r="AI367" s="126"/>
    </row>
    <row r="368" spans="27:35" x14ac:dyDescent="0.2">
      <c r="AA368" s="106"/>
      <c r="AB368" s="106"/>
      <c r="AC368" s="107"/>
      <c r="AD368" s="130" t="s">
        <v>855</v>
      </c>
      <c r="AE368" s="106"/>
      <c r="AF368" s="106"/>
      <c r="AH368" s="128" t="s">
        <v>1027</v>
      </c>
      <c r="AI368" s="126"/>
    </row>
    <row r="369" spans="27:35" x14ac:dyDescent="0.2">
      <c r="AA369" s="106"/>
      <c r="AB369" s="106"/>
      <c r="AC369" s="107"/>
      <c r="AD369" s="130" t="s">
        <v>857</v>
      </c>
      <c r="AE369" s="106"/>
      <c r="AF369" s="106"/>
      <c r="AH369" s="124" t="s">
        <v>259</v>
      </c>
      <c r="AI369" s="126"/>
    </row>
    <row r="370" spans="27:35" x14ac:dyDescent="0.2">
      <c r="AA370" s="106"/>
      <c r="AC370" s="106"/>
      <c r="AD370" s="130" t="s">
        <v>859</v>
      </c>
      <c r="AH370" s="124" t="s">
        <v>262</v>
      </c>
      <c r="AI370" s="126"/>
    </row>
    <row r="371" spans="27:35" x14ac:dyDescent="0.2">
      <c r="AA371" s="106"/>
      <c r="AC371" s="106"/>
      <c r="AD371" s="130" t="s">
        <v>860</v>
      </c>
      <c r="AH371" s="126" t="s">
        <v>1023</v>
      </c>
      <c r="AI371" s="126"/>
    </row>
    <row r="372" spans="27:35" x14ac:dyDescent="0.2">
      <c r="AD372" s="130" t="s">
        <v>861</v>
      </c>
      <c r="AH372" s="124" t="s">
        <v>799</v>
      </c>
      <c r="AI372" s="126"/>
    </row>
    <row r="373" spans="27:35" x14ac:dyDescent="0.2">
      <c r="AD373" s="130" t="s">
        <v>862</v>
      </c>
      <c r="AH373" s="124" t="s">
        <v>702</v>
      </c>
      <c r="AI373" s="126"/>
    </row>
    <row r="374" spans="27:35" x14ac:dyDescent="0.2">
      <c r="AD374" s="130" t="s">
        <v>863</v>
      </c>
      <c r="AH374" s="124" t="s">
        <v>710</v>
      </c>
      <c r="AI374" s="126"/>
    </row>
    <row r="375" spans="27:35" x14ac:dyDescent="0.2">
      <c r="AD375" s="130" t="s">
        <v>864</v>
      </c>
      <c r="AH375" s="124" t="s">
        <v>711</v>
      </c>
      <c r="AI375" s="126"/>
    </row>
    <row r="376" spans="27:35" x14ac:dyDescent="0.2">
      <c r="AD376" s="130" t="s">
        <v>865</v>
      </c>
      <c r="AH376" s="124" t="s">
        <v>707</v>
      </c>
      <c r="AI376" s="126"/>
    </row>
    <row r="377" spans="27:35" x14ac:dyDescent="0.2">
      <c r="AD377" s="130" t="s">
        <v>866</v>
      </c>
      <c r="AH377" s="124" t="s">
        <v>698</v>
      </c>
      <c r="AI377" s="126"/>
    </row>
    <row r="378" spans="27:35" x14ac:dyDescent="0.2">
      <c r="AD378" s="130" t="s">
        <v>867</v>
      </c>
      <c r="AH378" s="124" t="s">
        <v>712</v>
      </c>
      <c r="AI378" s="126"/>
    </row>
    <row r="379" spans="27:35" x14ac:dyDescent="0.2">
      <c r="AD379" s="130" t="s">
        <v>868</v>
      </c>
      <c r="AH379" s="124" t="s">
        <v>805</v>
      </c>
      <c r="AI379" s="126"/>
    </row>
    <row r="380" spans="27:35" x14ac:dyDescent="0.2">
      <c r="AD380" s="130" t="s">
        <v>869</v>
      </c>
      <c r="AH380" s="124" t="s">
        <v>801</v>
      </c>
      <c r="AI380" s="126"/>
    </row>
    <row r="381" spans="27:35" x14ac:dyDescent="0.2">
      <c r="AD381" s="130" t="s">
        <v>870</v>
      </c>
      <c r="AH381" s="124" t="s">
        <v>797</v>
      </c>
      <c r="AI381" s="126"/>
    </row>
    <row r="382" spans="27:35" x14ac:dyDescent="0.2">
      <c r="AD382" s="130" t="s">
        <v>871</v>
      </c>
      <c r="AH382" s="124" t="s">
        <v>803</v>
      </c>
      <c r="AI382" s="126"/>
    </row>
    <row r="383" spans="27:35" x14ac:dyDescent="0.2">
      <c r="AD383" s="130" t="s">
        <v>872</v>
      </c>
      <c r="AH383" s="126" t="s">
        <v>807</v>
      </c>
      <c r="AI383" s="126"/>
    </row>
    <row r="384" spans="27:35" x14ac:dyDescent="0.2">
      <c r="AD384" s="130" t="s">
        <v>873</v>
      </c>
      <c r="AH384" s="124" t="s">
        <v>1006</v>
      </c>
      <c r="AI384" s="126"/>
    </row>
    <row r="385" spans="30:35" x14ac:dyDescent="0.2">
      <c r="AD385" s="130" t="s">
        <v>874</v>
      </c>
      <c r="AH385" s="124" t="s">
        <v>345</v>
      </c>
      <c r="AI385" s="126"/>
    </row>
    <row r="386" spans="30:35" x14ac:dyDescent="0.2">
      <c r="AD386" s="130" t="s">
        <v>875</v>
      </c>
      <c r="AH386" s="124" t="s">
        <v>369</v>
      </c>
      <c r="AI386" s="126"/>
    </row>
    <row r="387" spans="30:35" x14ac:dyDescent="0.2">
      <c r="AD387" s="130" t="s">
        <v>876</v>
      </c>
      <c r="AH387" s="124" t="s">
        <v>844</v>
      </c>
      <c r="AI387" s="126"/>
    </row>
    <row r="388" spans="30:35" x14ac:dyDescent="0.2">
      <c r="AD388" s="130" t="s">
        <v>877</v>
      </c>
      <c r="AH388" s="124" t="s">
        <v>850</v>
      </c>
      <c r="AI388" s="126"/>
    </row>
    <row r="389" spans="30:35" x14ac:dyDescent="0.2">
      <c r="AD389" s="130" t="s">
        <v>878</v>
      </c>
      <c r="AH389" s="124" t="s">
        <v>775</v>
      </c>
      <c r="AI389" s="126"/>
    </row>
    <row r="390" spans="30:35" x14ac:dyDescent="0.2">
      <c r="AD390" s="130" t="s">
        <v>879</v>
      </c>
      <c r="AH390" s="124" t="s">
        <v>329</v>
      </c>
      <c r="AI390" s="126"/>
    </row>
    <row r="391" spans="30:35" x14ac:dyDescent="0.2">
      <c r="AD391" s="130" t="s">
        <v>880</v>
      </c>
      <c r="AH391" s="124" t="s">
        <v>341</v>
      </c>
      <c r="AI391" s="126"/>
    </row>
    <row r="392" spans="30:35" x14ac:dyDescent="0.2">
      <c r="AD392" s="130" t="s">
        <v>881</v>
      </c>
      <c r="AH392" s="124" t="s">
        <v>355</v>
      </c>
      <c r="AI392" s="126"/>
    </row>
    <row r="393" spans="30:35" x14ac:dyDescent="0.2">
      <c r="AD393" s="130" t="s">
        <v>882</v>
      </c>
      <c r="AH393" s="124" t="s">
        <v>375</v>
      </c>
      <c r="AI393" s="126"/>
    </row>
    <row r="394" spans="30:35" x14ac:dyDescent="0.2">
      <c r="AD394" s="130" t="s">
        <v>883</v>
      </c>
      <c r="AH394" s="124" t="s">
        <v>335</v>
      </c>
      <c r="AI394" s="126"/>
    </row>
    <row r="395" spans="30:35" x14ac:dyDescent="0.2">
      <c r="AD395" s="130" t="s">
        <v>884</v>
      </c>
      <c r="AH395" s="124" t="s">
        <v>367</v>
      </c>
      <c r="AI395" s="126"/>
    </row>
    <row r="396" spans="30:35" x14ac:dyDescent="0.2">
      <c r="AD396" s="130" t="s">
        <v>885</v>
      </c>
      <c r="AH396" s="124" t="s">
        <v>349</v>
      </c>
      <c r="AI396" s="126"/>
    </row>
    <row r="397" spans="30:35" x14ac:dyDescent="0.2">
      <c r="AD397" s="130" t="s">
        <v>886</v>
      </c>
      <c r="AH397" s="124" t="s">
        <v>391</v>
      </c>
      <c r="AI397" s="126"/>
    </row>
    <row r="398" spans="30:35" x14ac:dyDescent="0.2">
      <c r="AD398" s="130" t="s">
        <v>887</v>
      </c>
      <c r="AH398" s="124" t="s">
        <v>353</v>
      </c>
      <c r="AI398" s="126"/>
    </row>
    <row r="399" spans="30:35" x14ac:dyDescent="0.2">
      <c r="AD399" s="130" t="s">
        <v>888</v>
      </c>
      <c r="AH399" s="124" t="s">
        <v>395</v>
      </c>
      <c r="AI399" s="126"/>
    </row>
    <row r="400" spans="30:35" x14ac:dyDescent="0.2">
      <c r="AD400" s="130" t="s">
        <v>889</v>
      </c>
      <c r="AH400" s="124" t="s">
        <v>347</v>
      </c>
      <c r="AI400" s="126"/>
    </row>
    <row r="401" spans="30:35" x14ac:dyDescent="0.2">
      <c r="AD401" s="130" t="s">
        <v>890</v>
      </c>
      <c r="AH401" s="124" t="s">
        <v>393</v>
      </c>
      <c r="AI401" s="126"/>
    </row>
    <row r="402" spans="30:35" x14ac:dyDescent="0.2">
      <c r="AD402" s="130" t="s">
        <v>891</v>
      </c>
      <c r="AH402" s="126" t="s">
        <v>363</v>
      </c>
      <c r="AI402" s="126"/>
    </row>
    <row r="403" spans="30:35" x14ac:dyDescent="0.2">
      <c r="AD403" s="130" t="s">
        <v>892</v>
      </c>
    </row>
    <row r="404" spans="30:35" x14ac:dyDescent="0.2">
      <c r="AD404" s="130" t="s">
        <v>893</v>
      </c>
    </row>
    <row r="405" spans="30:35" x14ac:dyDescent="0.2">
      <c r="AD405" s="130" t="s">
        <v>894</v>
      </c>
    </row>
    <row r="406" spans="30:35" x14ac:dyDescent="0.2">
      <c r="AD406" s="130" t="s">
        <v>895</v>
      </c>
    </row>
    <row r="407" spans="30:35" x14ac:dyDescent="0.2">
      <c r="AD407" s="130" t="s">
        <v>896</v>
      </c>
    </row>
    <row r="408" spans="30:35" x14ac:dyDescent="0.2">
      <c r="AD408" s="130" t="s">
        <v>897</v>
      </c>
    </row>
    <row r="409" spans="30:35" x14ac:dyDescent="0.2">
      <c r="AD409" s="130" t="s">
        <v>898</v>
      </c>
    </row>
    <row r="410" spans="30:35" x14ac:dyDescent="0.2">
      <c r="AD410" s="130" t="s">
        <v>899</v>
      </c>
    </row>
    <row r="411" spans="30:35" x14ac:dyDescent="0.2">
      <c r="AD411" s="130" t="s">
        <v>900</v>
      </c>
    </row>
    <row r="412" spans="30:35" x14ac:dyDescent="0.2">
      <c r="AD412" s="130" t="s">
        <v>901</v>
      </c>
    </row>
    <row r="413" spans="30:35" x14ac:dyDescent="0.2">
      <c r="AD413" s="130" t="s">
        <v>902</v>
      </c>
    </row>
    <row r="414" spans="30:35" x14ac:dyDescent="0.2">
      <c r="AD414" s="130" t="s">
        <v>903</v>
      </c>
    </row>
    <row r="415" spans="30:35" x14ac:dyDescent="0.2">
      <c r="AD415" s="130" t="s">
        <v>904</v>
      </c>
    </row>
    <row r="416" spans="30:35" x14ac:dyDescent="0.2">
      <c r="AD416" s="130" t="s">
        <v>905</v>
      </c>
    </row>
    <row r="417" spans="30:30" x14ac:dyDescent="0.2">
      <c r="AD417" s="130" t="s">
        <v>906</v>
      </c>
    </row>
    <row r="418" spans="30:30" x14ac:dyDescent="0.2">
      <c r="AD418" s="130" t="s">
        <v>907</v>
      </c>
    </row>
    <row r="419" spans="30:30" x14ac:dyDescent="0.2">
      <c r="AD419" s="130" t="s">
        <v>908</v>
      </c>
    </row>
    <row r="420" spans="30:30" x14ac:dyDescent="0.2">
      <c r="AD420" s="130" t="s">
        <v>909</v>
      </c>
    </row>
    <row r="421" spans="30:30" x14ac:dyDescent="0.2">
      <c r="AD421" s="130" t="s">
        <v>910</v>
      </c>
    </row>
    <row r="422" spans="30:30" x14ac:dyDescent="0.2">
      <c r="AD422" s="130" t="s">
        <v>911</v>
      </c>
    </row>
    <row r="423" spans="30:30" x14ac:dyDescent="0.2">
      <c r="AD423" s="130" t="s">
        <v>912</v>
      </c>
    </row>
    <row r="424" spans="30:30" x14ac:dyDescent="0.2">
      <c r="AD424" s="130" t="s">
        <v>913</v>
      </c>
    </row>
    <row r="425" spans="30:30" x14ac:dyDescent="0.2">
      <c r="AD425" s="130" t="s">
        <v>914</v>
      </c>
    </row>
    <row r="426" spans="30:30" x14ac:dyDescent="0.2">
      <c r="AD426" s="130" t="s">
        <v>915</v>
      </c>
    </row>
    <row r="427" spans="30:30" x14ac:dyDescent="0.2">
      <c r="AD427" s="130" t="s">
        <v>916</v>
      </c>
    </row>
    <row r="428" spans="30:30" x14ac:dyDescent="0.2">
      <c r="AD428" s="130" t="s">
        <v>917</v>
      </c>
    </row>
    <row r="429" spans="30:30" x14ac:dyDescent="0.2">
      <c r="AD429" s="130" t="s">
        <v>918</v>
      </c>
    </row>
    <row r="430" spans="30:30" x14ac:dyDescent="0.2">
      <c r="AD430" s="130" t="s">
        <v>919</v>
      </c>
    </row>
    <row r="431" spans="30:30" x14ac:dyDescent="0.2">
      <c r="AD431" s="130" t="s">
        <v>920</v>
      </c>
    </row>
    <row r="432" spans="30:30" x14ac:dyDescent="0.2">
      <c r="AD432" s="130" t="s">
        <v>921</v>
      </c>
    </row>
    <row r="433" spans="30:30" x14ac:dyDescent="0.2">
      <c r="AD433" s="130" t="s">
        <v>922</v>
      </c>
    </row>
    <row r="434" spans="30:30" x14ac:dyDescent="0.2">
      <c r="AD434" s="130" t="s">
        <v>923</v>
      </c>
    </row>
    <row r="435" spans="30:30" x14ac:dyDescent="0.2">
      <c r="AD435" s="130" t="s">
        <v>924</v>
      </c>
    </row>
    <row r="436" spans="30:30" x14ac:dyDescent="0.2">
      <c r="AD436" s="130" t="s">
        <v>925</v>
      </c>
    </row>
    <row r="437" spans="30:30" x14ac:dyDescent="0.2">
      <c r="AD437" s="130" t="s">
        <v>926</v>
      </c>
    </row>
    <row r="438" spans="30:30" x14ac:dyDescent="0.2">
      <c r="AD438" s="130" t="s">
        <v>927</v>
      </c>
    </row>
    <row r="439" spans="30:30" x14ac:dyDescent="0.2">
      <c r="AD439" s="130" t="s">
        <v>928</v>
      </c>
    </row>
    <row r="440" spans="30:30" x14ac:dyDescent="0.2">
      <c r="AD440" s="130" t="s">
        <v>929</v>
      </c>
    </row>
    <row r="441" spans="30:30" x14ac:dyDescent="0.2">
      <c r="AD441" s="130" t="s">
        <v>930</v>
      </c>
    </row>
    <row r="442" spans="30:30" x14ac:dyDescent="0.2">
      <c r="AD442" s="130" t="s">
        <v>931</v>
      </c>
    </row>
    <row r="443" spans="30:30" x14ac:dyDescent="0.2">
      <c r="AD443" s="130" t="s">
        <v>932</v>
      </c>
    </row>
    <row r="444" spans="30:30" x14ac:dyDescent="0.2">
      <c r="AD444" s="130" t="s">
        <v>933</v>
      </c>
    </row>
    <row r="445" spans="30:30" x14ac:dyDescent="0.2">
      <c r="AD445" s="130" t="s">
        <v>934</v>
      </c>
    </row>
    <row r="446" spans="30:30" x14ac:dyDescent="0.2">
      <c r="AD446" s="130" t="s">
        <v>935</v>
      </c>
    </row>
    <row r="447" spans="30:30" x14ac:dyDescent="0.2">
      <c r="AD447" s="130" t="s">
        <v>936</v>
      </c>
    </row>
    <row r="448" spans="30:30" x14ac:dyDescent="0.2">
      <c r="AD448" s="130" t="s">
        <v>937</v>
      </c>
    </row>
    <row r="449" spans="30:30" x14ac:dyDescent="0.2">
      <c r="AD449" s="130" t="s">
        <v>938</v>
      </c>
    </row>
    <row r="450" spans="30:30" x14ac:dyDescent="0.2">
      <c r="AD450" s="130" t="s">
        <v>939</v>
      </c>
    </row>
    <row r="451" spans="30:30" x14ac:dyDescent="0.2">
      <c r="AD451" s="130" t="s">
        <v>940</v>
      </c>
    </row>
    <row r="452" spans="30:30" x14ac:dyDescent="0.2">
      <c r="AD452" s="130" t="s">
        <v>941</v>
      </c>
    </row>
    <row r="453" spans="30:30" x14ac:dyDescent="0.2">
      <c r="AD453" s="130" t="s">
        <v>942</v>
      </c>
    </row>
    <row r="454" spans="30:30" x14ac:dyDescent="0.2">
      <c r="AD454" s="130" t="s">
        <v>943</v>
      </c>
    </row>
    <row r="455" spans="30:30" x14ac:dyDescent="0.2">
      <c r="AD455" s="130" t="s">
        <v>944</v>
      </c>
    </row>
    <row r="456" spans="30:30" x14ac:dyDescent="0.2">
      <c r="AD456" s="130" t="s">
        <v>945</v>
      </c>
    </row>
    <row r="457" spans="30:30" x14ac:dyDescent="0.2">
      <c r="AD457" s="130" t="s">
        <v>946</v>
      </c>
    </row>
    <row r="458" spans="30:30" x14ac:dyDescent="0.2">
      <c r="AD458" s="130" t="s">
        <v>947</v>
      </c>
    </row>
    <row r="459" spans="30:30" x14ac:dyDescent="0.2">
      <c r="AD459" s="130" t="s">
        <v>948</v>
      </c>
    </row>
    <row r="460" spans="30:30" x14ac:dyDescent="0.2">
      <c r="AD460" s="130" t="s">
        <v>949</v>
      </c>
    </row>
    <row r="461" spans="30:30" x14ac:dyDescent="0.2">
      <c r="AD461" s="130" t="s">
        <v>950</v>
      </c>
    </row>
    <row r="462" spans="30:30" x14ac:dyDescent="0.2">
      <c r="AD462" s="130" t="s">
        <v>951</v>
      </c>
    </row>
    <row r="463" spans="30:30" x14ac:dyDescent="0.2">
      <c r="AD463" s="130" t="s">
        <v>952</v>
      </c>
    </row>
    <row r="464" spans="30:30" x14ac:dyDescent="0.2">
      <c r="AD464" s="130" t="s">
        <v>953</v>
      </c>
    </row>
    <row r="465" spans="30:30" x14ac:dyDescent="0.2">
      <c r="AD465" s="130" t="s">
        <v>954</v>
      </c>
    </row>
    <row r="466" spans="30:30" x14ac:dyDescent="0.2">
      <c r="AD466" s="130" t="s">
        <v>955</v>
      </c>
    </row>
    <row r="467" spans="30:30" x14ac:dyDescent="0.2">
      <c r="AD467" s="130" t="s">
        <v>956</v>
      </c>
    </row>
    <row r="468" spans="30:30" x14ac:dyDescent="0.2">
      <c r="AD468" s="130" t="s">
        <v>957</v>
      </c>
    </row>
    <row r="469" spans="30:30" x14ac:dyDescent="0.2">
      <c r="AD469" s="130" t="s">
        <v>958</v>
      </c>
    </row>
    <row r="470" spans="30:30" x14ac:dyDescent="0.2">
      <c r="AD470" s="130" t="s">
        <v>959</v>
      </c>
    </row>
    <row r="471" spans="30:30" x14ac:dyDescent="0.2">
      <c r="AD471" s="130" t="s">
        <v>960</v>
      </c>
    </row>
    <row r="472" spans="30:30" x14ac:dyDescent="0.2">
      <c r="AD472" s="130" t="s">
        <v>961</v>
      </c>
    </row>
    <row r="473" spans="30:30" x14ac:dyDescent="0.2">
      <c r="AD473" s="130" t="s">
        <v>962</v>
      </c>
    </row>
    <row r="474" spans="30:30" x14ac:dyDescent="0.2">
      <c r="AD474" s="130" t="s">
        <v>963</v>
      </c>
    </row>
    <row r="475" spans="30:30" x14ac:dyDescent="0.2">
      <c r="AD475" s="130" t="s">
        <v>964</v>
      </c>
    </row>
    <row r="476" spans="30:30" x14ac:dyDescent="0.2">
      <c r="AD476" s="130" t="s">
        <v>965</v>
      </c>
    </row>
    <row r="477" spans="30:30" x14ac:dyDescent="0.2">
      <c r="AD477" s="130" t="s">
        <v>966</v>
      </c>
    </row>
    <row r="478" spans="30:30" x14ac:dyDescent="0.2">
      <c r="AD478" s="130" t="s">
        <v>967</v>
      </c>
    </row>
    <row r="479" spans="30:30" x14ac:dyDescent="0.2">
      <c r="AD479" s="130" t="s">
        <v>968</v>
      </c>
    </row>
    <row r="480" spans="30:30" x14ac:dyDescent="0.2">
      <c r="AD480" s="130" t="s">
        <v>969</v>
      </c>
    </row>
    <row r="481" spans="30:30" x14ac:dyDescent="0.2">
      <c r="AD481" s="130" t="s">
        <v>970</v>
      </c>
    </row>
    <row r="482" spans="30:30" x14ac:dyDescent="0.2">
      <c r="AD482" s="130" t="s">
        <v>971</v>
      </c>
    </row>
    <row r="483" spans="30:30" x14ac:dyDescent="0.2">
      <c r="AD483" s="130" t="s">
        <v>972</v>
      </c>
    </row>
    <row r="484" spans="30:30" x14ac:dyDescent="0.2">
      <c r="AD484" s="130" t="s">
        <v>973</v>
      </c>
    </row>
    <row r="485" spans="30:30" x14ac:dyDescent="0.2">
      <c r="AD485" s="130" t="s">
        <v>974</v>
      </c>
    </row>
    <row r="486" spans="30:30" x14ac:dyDescent="0.2">
      <c r="AD486" s="130" t="s">
        <v>975</v>
      </c>
    </row>
    <row r="487" spans="30:30" x14ac:dyDescent="0.2">
      <c r="AD487" s="128" t="s">
        <v>1021</v>
      </c>
    </row>
  </sheetData>
  <sheetProtection algorithmName="SHA-512" hashValue="AV6BiOARWfw9uT3DOEc0K403pdDccJz4AWFgxaX1E8ZwFfnTh473rcnngu78f6dMlTLPU3SMVAN/YWdjjLNr4Q==" saltValue="1hjMW+t2xQ9J8+jioRgktQ==" spinCount="100000" sheet="1" scenarios="1" formatCells="0" formatColumns="0" formatRows="0"/>
  <mergeCells count="101">
    <mergeCell ref="C21:D21"/>
    <mergeCell ref="K21:L21"/>
    <mergeCell ref="A23:B23"/>
    <mergeCell ref="M21:N21"/>
    <mergeCell ref="I39:J39"/>
    <mergeCell ref="K39:L39"/>
    <mergeCell ref="I36:J36"/>
    <mergeCell ref="K36:L36"/>
    <mergeCell ref="K74:L74"/>
    <mergeCell ref="M74:N74"/>
    <mergeCell ref="A24:B24"/>
    <mergeCell ref="A26:B26"/>
    <mergeCell ref="A27:B27"/>
    <mergeCell ref="A25:B25"/>
    <mergeCell ref="C39:D39"/>
    <mergeCell ref="A29:B29"/>
    <mergeCell ref="A30:B30"/>
    <mergeCell ref="A31:B31"/>
    <mergeCell ref="C36:D36"/>
    <mergeCell ref="C37:D37"/>
    <mergeCell ref="C72:N72"/>
    <mergeCell ref="A72:B72"/>
    <mergeCell ref="F74:G74"/>
    <mergeCell ref="C74:E74"/>
    <mergeCell ref="I40:J40"/>
    <mergeCell ref="K40:L40"/>
    <mergeCell ref="M40:N40"/>
    <mergeCell ref="C38:D38"/>
    <mergeCell ref="A36:B36"/>
    <mergeCell ref="A37:B37"/>
    <mergeCell ref="A38:B38"/>
    <mergeCell ref="A74:B74"/>
    <mergeCell ref="H74:J74"/>
    <mergeCell ref="G38:H38"/>
    <mergeCell ref="E39:F39"/>
    <mergeCell ref="G39:H39"/>
    <mergeCell ref="G36:H36"/>
    <mergeCell ref="E37:F37"/>
    <mergeCell ref="E36:F36"/>
    <mergeCell ref="G37:H37"/>
    <mergeCell ref="E38:F38"/>
    <mergeCell ref="C40:D40"/>
    <mergeCell ref="E40:F40"/>
    <mergeCell ref="G40:H40"/>
    <mergeCell ref="A8:B8"/>
    <mergeCell ref="C8:F8"/>
    <mergeCell ref="G8:L8"/>
    <mergeCell ref="A9:B9"/>
    <mergeCell ref="C9:F9"/>
    <mergeCell ref="G9:L9"/>
    <mergeCell ref="A2:B5"/>
    <mergeCell ref="C3:N4"/>
    <mergeCell ref="C5:N5"/>
    <mergeCell ref="A6:H6"/>
    <mergeCell ref="A7:B7"/>
    <mergeCell ref="C7:D7"/>
    <mergeCell ref="E7:F7"/>
    <mergeCell ref="G7:H7"/>
    <mergeCell ref="I7:J7"/>
    <mergeCell ref="K7:L7"/>
    <mergeCell ref="A17:B17"/>
    <mergeCell ref="C17:N17"/>
    <mergeCell ref="A18:B18"/>
    <mergeCell ref="A10:B10"/>
    <mergeCell ref="C10:L10"/>
    <mergeCell ref="A11:B11"/>
    <mergeCell ref="C11:L11"/>
    <mergeCell ref="A12:B12"/>
    <mergeCell ref="C12:L12"/>
    <mergeCell ref="A13:B13"/>
    <mergeCell ref="C13:L13"/>
    <mergeCell ref="A14:B14"/>
    <mergeCell ref="C14:L14"/>
    <mergeCell ref="A15:N15"/>
    <mergeCell ref="A16:B16"/>
    <mergeCell ref="C16:N16"/>
    <mergeCell ref="C18:N18"/>
    <mergeCell ref="A19:B19"/>
    <mergeCell ref="C19:N19"/>
    <mergeCell ref="A20:B20"/>
    <mergeCell ref="C20:N20"/>
    <mergeCell ref="M36:N36"/>
    <mergeCell ref="I37:J37"/>
    <mergeCell ref="K37:L37"/>
    <mergeCell ref="M37:N37"/>
    <mergeCell ref="A40:B40"/>
    <mergeCell ref="I38:J38"/>
    <mergeCell ref="K38:L38"/>
    <mergeCell ref="M38:N38"/>
    <mergeCell ref="E21:F21"/>
    <mergeCell ref="G21:H21"/>
    <mergeCell ref="I21:J21"/>
    <mergeCell ref="M39:N39"/>
    <mergeCell ref="A39:B39"/>
    <mergeCell ref="A32:B32"/>
    <mergeCell ref="A33:B33"/>
    <mergeCell ref="A34:B34"/>
    <mergeCell ref="A35:B35"/>
    <mergeCell ref="A28:B28"/>
    <mergeCell ref="A22:B22"/>
    <mergeCell ref="A21:B21"/>
  </mergeCells>
  <phoneticPr fontId="6" type="noConversion"/>
  <dataValidations count="11">
    <dataValidation type="list" allowBlank="1" showInputMessage="1" showErrorMessage="1" sqref="C7:D7" xr:uid="{36E555D2-DFD9-42EB-AD57-196677AF2F5A}">
      <formula1>$AA$2:$AA$34</formula1>
    </dataValidation>
    <dataValidation type="list" allowBlank="1" showInputMessage="1" showErrorMessage="1" sqref="E7:F7" xr:uid="{10DAC07F-FA03-4912-9F58-E2A939E94318}">
      <formula1>$AB$2:$AB$17</formula1>
    </dataValidation>
    <dataValidation type="list" allowBlank="1" showInputMessage="1" showErrorMessage="1" sqref="G7:H7" xr:uid="{18EA3C5B-F6EC-4321-9D43-9D80D5E33227}">
      <formula1>$AC$2:$AC$61</formula1>
    </dataValidation>
    <dataValidation type="list" allowBlank="1" showInputMessage="1" showErrorMessage="1" sqref="I7:J7" xr:uid="{B55AE44D-44D7-471F-802F-01A4C7F0DEB0}">
      <formula1>$AD$2:$AD$485</formula1>
    </dataValidation>
    <dataValidation type="list" allowBlank="1" showInputMessage="1" showErrorMessage="1" sqref="K7:L7" xr:uid="{5E35AB54-596D-4DA0-9E88-01F0D60A4202}">
      <formula1>$AE$2:$AE$15</formula1>
    </dataValidation>
    <dataValidation type="list" allowBlank="1" showInputMessage="1" showErrorMessage="1" sqref="G8:L8" xr:uid="{15BB5EFF-C8EF-414E-A662-F9171F0F3B24}">
      <formula1>$AH$2:$AH$368</formula1>
    </dataValidation>
    <dataValidation type="list" allowBlank="1" showInputMessage="1" showErrorMessage="1" sqref="N14" xr:uid="{AF4761DA-5751-41F0-A08C-7B57C4101E40}">
      <formula1>$AF$2:$AF$3</formula1>
    </dataValidation>
    <dataValidation type="decimal" allowBlank="1" showInputMessage="1" showErrorMessage="1" sqref="C16:N16 C18:N20 C13:L14" xr:uid="{928EBD6C-36F7-47B9-B141-76EC1D543E67}">
      <formula1>-100000000</formula1>
      <formula2>100000000</formula2>
    </dataValidation>
    <dataValidation type="date" allowBlank="1" showInputMessage="1" showErrorMessage="1" sqref="N8:N9" xr:uid="{AFCA55CC-EC15-4994-AF6C-C98FF9185CDF}">
      <formula1>36848</formula1>
      <formula2>73007</formula2>
    </dataValidation>
    <dataValidation type="list" allowBlank="1" showInputMessage="1" showErrorMessage="1" sqref="C8:F8" xr:uid="{2FAC0888-C8C8-405D-8C73-84E7D37998E3}">
      <formula1>$AG:$AG</formula1>
    </dataValidation>
    <dataValidation type="list" allowBlank="1" showInputMessage="1" showErrorMessage="1" sqref="C17:N17" xr:uid="{F17918EE-AA23-45CA-A37E-16A57C570359}">
      <formula1>$AI:$AI</formula1>
    </dataValidation>
  </dataValidations>
  <printOptions horizontalCentered="1" verticalCentered="1"/>
  <pageMargins left="0.25" right="0.25" top="0.75" bottom="0.75" header="0.3" footer="0.3"/>
  <pageSetup paperSize="9" scale="3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86"/>
  <sheetViews>
    <sheetView zoomScale="85" zoomScaleNormal="85" workbookViewId="0">
      <selection activeCell="Y39" sqref="Y39"/>
    </sheetView>
  </sheetViews>
  <sheetFormatPr defaultRowHeight="12.75" x14ac:dyDescent="0.2"/>
  <cols>
    <col min="2" max="2" width="12.5703125" customWidth="1"/>
    <col min="3" max="7" width="7.28515625" customWidth="1"/>
    <col min="8" max="8" width="10" customWidth="1"/>
    <col min="9" max="12" width="7.28515625" customWidth="1"/>
    <col min="14" max="14" width="11" customWidth="1"/>
    <col min="15" max="15" width="13.42578125" customWidth="1"/>
    <col min="16" max="16" width="9.7109375" customWidth="1"/>
    <col min="18" max="18" width="10.140625" customWidth="1"/>
    <col min="19" max="19" width="11" customWidth="1"/>
  </cols>
  <sheetData>
    <row r="1" spans="1:16" ht="13.5" thickBot="1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2" t="s">
        <v>16</v>
      </c>
      <c r="P1" s="11"/>
    </row>
    <row r="2" spans="1:16" x14ac:dyDescent="0.2">
      <c r="A2" s="258"/>
      <c r="B2" s="259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1:16" ht="18" customHeight="1" x14ac:dyDescent="0.2">
      <c r="A3" s="260"/>
      <c r="B3" s="261"/>
      <c r="C3" s="262" t="s">
        <v>12</v>
      </c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4"/>
    </row>
    <row r="4" spans="1:16" ht="21" customHeight="1" x14ac:dyDescent="0.2">
      <c r="A4" s="260"/>
      <c r="B4" s="261"/>
      <c r="C4" s="265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7"/>
    </row>
    <row r="5" spans="1:16" ht="18" x14ac:dyDescent="0.25">
      <c r="A5" s="268" t="e">
        <f>C7</f>
        <v>#REF!</v>
      </c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70"/>
    </row>
    <row r="6" spans="1:16" x14ac:dyDescent="0.2">
      <c r="A6" s="271" t="s">
        <v>1</v>
      </c>
      <c r="B6" s="272"/>
      <c r="C6" s="14" t="s">
        <v>56</v>
      </c>
      <c r="D6" s="15"/>
      <c r="E6" s="15"/>
      <c r="F6" s="15"/>
      <c r="G6" s="15"/>
      <c r="H6" s="15"/>
      <c r="I6" s="15"/>
      <c r="J6" s="15"/>
      <c r="K6" s="15"/>
      <c r="L6" s="15"/>
      <c r="M6" s="273" t="s">
        <v>2</v>
      </c>
      <c r="N6" s="274"/>
      <c r="O6" s="275" t="e">
        <f>FAM_6LOADS!#REF!</f>
        <v>#REF!</v>
      </c>
      <c r="P6" s="276"/>
    </row>
    <row r="7" spans="1:16" x14ac:dyDescent="0.2">
      <c r="A7" s="244" t="s">
        <v>0</v>
      </c>
      <c r="B7" s="245"/>
      <c r="C7" s="13" t="e">
        <f>FAM_6LOADS!#REF!</f>
        <v>#REF!</v>
      </c>
      <c r="D7" s="8"/>
      <c r="E7" s="8"/>
      <c r="F7" s="8"/>
      <c r="G7" s="8"/>
      <c r="H7" s="8"/>
      <c r="I7" s="8"/>
      <c r="J7" s="8"/>
      <c r="K7" s="8"/>
      <c r="L7" s="8"/>
      <c r="M7" s="244" t="s">
        <v>3</v>
      </c>
      <c r="N7" s="245"/>
      <c r="O7" s="256" t="e">
        <f>FAM_6LOADS!#REF!</f>
        <v>#REF!</v>
      </c>
      <c r="P7" s="257"/>
    </row>
    <row r="8" spans="1:16" x14ac:dyDescent="0.2">
      <c r="A8" s="244" t="s">
        <v>4</v>
      </c>
      <c r="B8" s="245"/>
      <c r="C8" s="16" t="e">
        <f>FAM_6LOADS!#REF!</f>
        <v>#REF!</v>
      </c>
      <c r="D8" s="5"/>
      <c r="E8" s="5"/>
      <c r="F8" s="5"/>
      <c r="G8" s="5"/>
      <c r="H8" s="5"/>
      <c r="I8" s="5"/>
      <c r="J8" s="5"/>
      <c r="K8" s="5"/>
      <c r="L8" s="5"/>
      <c r="M8" s="244" t="s">
        <v>14</v>
      </c>
      <c r="N8" s="245"/>
      <c r="O8" s="277" t="e">
        <f>FAM_6LOADS!#REF!</f>
        <v>#REF!</v>
      </c>
      <c r="P8" s="257"/>
    </row>
    <row r="9" spans="1:16" x14ac:dyDescent="0.2">
      <c r="A9" s="244" t="s">
        <v>5</v>
      </c>
      <c r="B9" s="245"/>
      <c r="C9" s="16" t="e">
        <f>FAM_6LOADS!#REF!</f>
        <v>#REF!</v>
      </c>
      <c r="D9" s="8"/>
      <c r="E9" s="8"/>
      <c r="F9" s="8"/>
      <c r="G9" s="8"/>
      <c r="H9" s="8"/>
      <c r="I9" s="8"/>
      <c r="J9" s="8"/>
      <c r="K9" s="8"/>
      <c r="L9" s="8"/>
      <c r="M9" s="244" t="s">
        <v>8</v>
      </c>
      <c r="N9" s="245"/>
      <c r="O9" s="277" t="e">
        <f>FAM_6LOADS!#REF!</f>
        <v>#REF!</v>
      </c>
      <c r="P9" s="257"/>
    </row>
    <row r="10" spans="1:16" ht="12.75" customHeight="1" x14ac:dyDescent="0.2">
      <c r="A10" s="244" t="s">
        <v>7</v>
      </c>
      <c r="B10" s="245"/>
      <c r="C10" s="6" t="e">
        <f>FAM_6LOADS!#REF!</f>
        <v>#REF!</v>
      </c>
      <c r="D10" s="5"/>
      <c r="E10" s="5"/>
      <c r="F10" s="5"/>
      <c r="G10" s="5"/>
      <c r="H10" s="5"/>
      <c r="I10" s="5"/>
      <c r="J10" s="5"/>
      <c r="K10" s="5"/>
      <c r="L10" s="5"/>
      <c r="M10" s="244" t="s">
        <v>21</v>
      </c>
      <c r="N10" s="245"/>
      <c r="O10" s="256" t="e">
        <f>FAM_6LOADS!#REF!</f>
        <v>#REF!</v>
      </c>
      <c r="P10" s="257"/>
    </row>
    <row r="11" spans="1:16" ht="12.75" customHeight="1" x14ac:dyDescent="0.2">
      <c r="A11" s="244" t="s">
        <v>6</v>
      </c>
      <c r="B11" s="245"/>
      <c r="C11" s="7" t="e">
        <f>FAM_6LOADS!#REF!</f>
        <v>#REF!</v>
      </c>
      <c r="D11" s="8"/>
      <c r="E11" s="8"/>
      <c r="F11" s="8"/>
      <c r="G11" s="8"/>
      <c r="H11" s="8"/>
      <c r="I11" s="8"/>
      <c r="J11" s="8"/>
      <c r="K11" s="8"/>
      <c r="L11" s="8"/>
      <c r="M11" s="244" t="s">
        <v>27</v>
      </c>
      <c r="N11" s="245"/>
      <c r="O11" s="256" t="e">
        <f>FAM_6LOADS!#REF!</f>
        <v>#REF!</v>
      </c>
      <c r="P11" s="257"/>
    </row>
    <row r="12" spans="1:16" x14ac:dyDescent="0.2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4"/>
    </row>
    <row r="13" spans="1:16" ht="13.5" customHeight="1" x14ac:dyDescent="0.2">
      <c r="A13" s="244" t="s">
        <v>23</v>
      </c>
      <c r="B13" s="245"/>
      <c r="C13" s="246" t="e">
        <f>FAM_6LOADS!#REF!</f>
        <v>#REF!</v>
      </c>
      <c r="D13" s="247"/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247"/>
      <c r="P13" s="248"/>
    </row>
    <row r="14" spans="1:16" ht="13.5" customHeight="1" x14ac:dyDescent="0.2">
      <c r="A14" s="244" t="s">
        <v>15</v>
      </c>
      <c r="B14" s="245"/>
      <c r="C14" s="246" t="e">
        <f>FAM_6LOADS!#REF!</f>
        <v>#REF!</v>
      </c>
      <c r="D14" s="247"/>
      <c r="E14" s="247"/>
      <c r="F14" s="247"/>
      <c r="G14" s="247"/>
      <c r="H14" s="247"/>
      <c r="I14" s="247"/>
      <c r="J14" s="247"/>
      <c r="K14" s="247"/>
      <c r="L14" s="247"/>
      <c r="M14" s="247"/>
      <c r="N14" s="247"/>
      <c r="O14" s="247"/>
      <c r="P14" s="248"/>
    </row>
    <row r="15" spans="1:16" ht="13.5" customHeight="1" x14ac:dyDescent="0.2">
      <c r="A15" s="244" t="s">
        <v>13</v>
      </c>
      <c r="B15" s="245"/>
      <c r="C15" s="246" t="e">
        <f>FAM_6LOADS!#REF!</f>
        <v>#REF!</v>
      </c>
      <c r="D15" s="247"/>
      <c r="E15" s="247"/>
      <c r="F15" s="247"/>
      <c r="G15" s="247"/>
      <c r="H15" s="247"/>
      <c r="I15" s="247"/>
      <c r="J15" s="247"/>
      <c r="K15" s="247"/>
      <c r="L15" s="247"/>
      <c r="M15" s="247"/>
      <c r="N15" s="247"/>
      <c r="O15" s="247"/>
      <c r="P15" s="248"/>
    </row>
    <row r="16" spans="1:16" ht="13.5" customHeight="1" x14ac:dyDescent="0.2">
      <c r="A16" s="244" t="s">
        <v>9</v>
      </c>
      <c r="B16" s="245"/>
      <c r="C16" s="246" t="e">
        <f>FAM_6LOADS!#REF!</f>
        <v>#REF!</v>
      </c>
      <c r="D16" s="247"/>
      <c r="E16" s="247"/>
      <c r="F16" s="247"/>
      <c r="G16" s="247"/>
      <c r="H16" s="247"/>
      <c r="I16" s="247"/>
      <c r="J16" s="247"/>
      <c r="K16" s="247"/>
      <c r="L16" s="247"/>
      <c r="M16" s="247"/>
      <c r="N16" s="247"/>
      <c r="O16" s="247"/>
      <c r="P16" s="248"/>
    </row>
    <row r="17" spans="1:19" ht="13.5" customHeight="1" x14ac:dyDescent="0.2">
      <c r="A17" s="244" t="s">
        <v>18</v>
      </c>
      <c r="B17" s="245"/>
      <c r="C17" s="246" t="e">
        <f>FAM_6LOADS!#REF!</f>
        <v>#REF!</v>
      </c>
      <c r="D17" s="247"/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8"/>
    </row>
    <row r="18" spans="1:19" ht="13.5" customHeight="1" x14ac:dyDescent="0.2">
      <c r="A18" s="244" t="s">
        <v>22</v>
      </c>
      <c r="B18" s="245"/>
      <c r="C18" s="246" t="e">
        <f>FAM_6LOADS!#REF!</f>
        <v>#REF!</v>
      </c>
      <c r="D18" s="247"/>
      <c r="E18" s="247"/>
      <c r="F18" s="247"/>
      <c r="G18" s="247"/>
      <c r="H18" s="247"/>
      <c r="I18" s="247"/>
      <c r="J18" s="247"/>
      <c r="K18" s="247"/>
      <c r="L18" s="247"/>
      <c r="M18" s="247"/>
      <c r="N18" s="247"/>
      <c r="O18" s="247"/>
      <c r="P18" s="248"/>
    </row>
    <row r="19" spans="1:19" ht="13.5" customHeight="1" x14ac:dyDescent="0.2">
      <c r="A19" s="244" t="s">
        <v>25</v>
      </c>
      <c r="B19" s="245"/>
      <c r="C19" s="246" t="e">
        <f>FAM_6LOADS!#REF!</f>
        <v>#REF!</v>
      </c>
      <c r="D19" s="247"/>
      <c r="E19" s="247"/>
      <c r="F19" s="247"/>
      <c r="G19" s="247"/>
      <c r="H19" s="247"/>
      <c r="I19" s="247"/>
      <c r="J19" s="247"/>
      <c r="K19" s="247"/>
      <c r="L19" s="247"/>
      <c r="M19" s="247"/>
      <c r="N19" s="247"/>
      <c r="O19" s="247"/>
      <c r="P19" s="248"/>
    </row>
    <row r="20" spans="1:19" ht="20.25" customHeight="1" x14ac:dyDescent="0.2">
      <c r="A20" s="250" t="s">
        <v>43</v>
      </c>
      <c r="B20" s="250"/>
      <c r="C20" s="250"/>
      <c r="D20" s="250"/>
      <c r="E20" s="250"/>
      <c r="F20" s="250"/>
      <c r="G20" s="250"/>
      <c r="H20" s="250"/>
      <c r="I20" s="250"/>
      <c r="J20" s="250"/>
      <c r="K20" s="250"/>
      <c r="L20" s="250"/>
      <c r="M20" s="250"/>
      <c r="N20" s="250"/>
      <c r="O20" s="250"/>
      <c r="P20" s="250"/>
    </row>
    <row r="21" spans="1:19" x14ac:dyDescent="0.2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</row>
    <row r="22" spans="1:19" x14ac:dyDescent="0.2">
      <c r="A22" s="1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</row>
    <row r="23" spans="1:19" x14ac:dyDescent="0.2">
      <c r="A23" s="1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8"/>
    </row>
    <row r="24" spans="1:19" x14ac:dyDescent="0.2">
      <c r="A24" s="1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8"/>
    </row>
    <row r="25" spans="1:19" x14ac:dyDescent="0.2">
      <c r="A25" s="1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8"/>
    </row>
    <row r="26" spans="1:19" ht="13.5" thickBot="1" x14ac:dyDescent="0.25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</row>
    <row r="27" spans="1:19" x14ac:dyDescent="0.2">
      <c r="A27" s="1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/>
      <c r="R27" s="236" t="s">
        <v>51</v>
      </c>
      <c r="S27" s="237"/>
    </row>
    <row r="28" spans="1:19" ht="13.5" thickBot="1" x14ac:dyDescent="0.25">
      <c r="A28" s="1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8"/>
      <c r="R28" s="238">
        <f>'FAM Data'!S8</f>
        <v>0.1863642861669349</v>
      </c>
      <c r="S28" s="239"/>
    </row>
    <row r="29" spans="1:19" x14ac:dyDescent="0.2">
      <c r="A29" s="1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8"/>
    </row>
    <row r="30" spans="1:19" x14ac:dyDescent="0.2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</row>
    <row r="31" spans="1:19" x14ac:dyDescent="0.2">
      <c r="A31" s="1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</row>
    <row r="32" spans="1:19" x14ac:dyDescent="0.2">
      <c r="A32" s="1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</row>
    <row r="33" spans="1:16" x14ac:dyDescent="0.2">
      <c r="A33" s="19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</row>
    <row r="34" spans="1:16" x14ac:dyDescent="0.2">
      <c r="A34" s="19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</row>
    <row r="35" spans="1:16" x14ac:dyDescent="0.2">
      <c r="A35" s="19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</row>
    <row r="36" spans="1:16" x14ac:dyDescent="0.2">
      <c r="A36" s="19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</row>
    <row r="37" spans="1:16" x14ac:dyDescent="0.2">
      <c r="A37" s="19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</row>
    <row r="38" spans="1:16" x14ac:dyDescent="0.2">
      <c r="A38" s="19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</row>
    <row r="39" spans="1:16" x14ac:dyDescent="0.2">
      <c r="A39" s="19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</row>
    <row r="40" spans="1:16" x14ac:dyDescent="0.2">
      <c r="A40" s="19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</row>
    <row r="41" spans="1:16" x14ac:dyDescent="0.2">
      <c r="A41" s="1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</row>
    <row r="42" spans="1:16" x14ac:dyDescent="0.2">
      <c r="A42" s="19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</row>
    <row r="43" spans="1:16" x14ac:dyDescent="0.2">
      <c r="A43" s="19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</row>
    <row r="44" spans="1:16" x14ac:dyDescent="0.2">
      <c r="A44" s="19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</row>
    <row r="45" spans="1:16" x14ac:dyDescent="0.2">
      <c r="A45" s="19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</row>
    <row r="46" spans="1:16" x14ac:dyDescent="0.2">
      <c r="A46" s="19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8"/>
    </row>
    <row r="47" spans="1:16" x14ac:dyDescent="0.2">
      <c r="A47" s="1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8"/>
    </row>
    <row r="48" spans="1:16" x14ac:dyDescent="0.2">
      <c r="A48" s="1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8"/>
    </row>
    <row r="49" spans="1:19" ht="20.25" customHeight="1" x14ac:dyDescent="0.2">
      <c r="A49" s="250" t="s">
        <v>44</v>
      </c>
      <c r="B49" s="250"/>
      <c r="C49" s="250"/>
      <c r="D49" s="250"/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0"/>
    </row>
    <row r="50" spans="1:19" x14ac:dyDescent="0.2">
      <c r="A50" s="19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8"/>
    </row>
    <row r="51" spans="1:19" x14ac:dyDescent="0.2">
      <c r="A51" s="1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8"/>
    </row>
    <row r="52" spans="1:19" x14ac:dyDescent="0.2">
      <c r="A52" s="19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</row>
    <row r="53" spans="1:19" x14ac:dyDescent="0.2">
      <c r="A53" s="19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</row>
    <row r="54" spans="1:19" x14ac:dyDescent="0.2">
      <c r="A54" s="19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8"/>
    </row>
    <row r="55" spans="1:19" x14ac:dyDescent="0.2">
      <c r="A55" s="19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8"/>
    </row>
    <row r="56" spans="1:19" ht="13.5" thickBot="1" x14ac:dyDescent="0.25">
      <c r="A56" s="19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8"/>
    </row>
    <row r="57" spans="1:19" x14ac:dyDescent="0.2">
      <c r="A57" s="19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8"/>
      <c r="R57" s="236" t="s">
        <v>52</v>
      </c>
      <c r="S57" s="237"/>
    </row>
    <row r="58" spans="1:19" ht="13.5" thickBot="1" x14ac:dyDescent="0.25">
      <c r="A58" s="19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8"/>
      <c r="R58" s="238">
        <f>'FAM Data'!T8</f>
        <v>14.928459572507826</v>
      </c>
      <c r="S58" s="239"/>
    </row>
    <row r="59" spans="1:19" x14ac:dyDescent="0.2">
      <c r="A59" s="19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8"/>
    </row>
    <row r="60" spans="1:19" x14ac:dyDescent="0.2">
      <c r="A60" s="19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8"/>
    </row>
    <row r="61" spans="1:19" x14ac:dyDescent="0.2">
      <c r="A61" s="19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8"/>
    </row>
    <row r="62" spans="1:19" x14ac:dyDescent="0.2">
      <c r="A62" s="19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</row>
    <row r="63" spans="1:19" x14ac:dyDescent="0.2">
      <c r="A63" s="19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</row>
    <row r="64" spans="1:19" x14ac:dyDescent="0.2">
      <c r="A64" s="19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8"/>
    </row>
    <row r="65" spans="1:16" x14ac:dyDescent="0.2">
      <c r="A65" s="19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8"/>
    </row>
    <row r="66" spans="1:16" x14ac:dyDescent="0.2">
      <c r="A66" s="19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8"/>
    </row>
    <row r="67" spans="1:16" x14ac:dyDescent="0.2">
      <c r="A67" s="19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8"/>
    </row>
    <row r="68" spans="1:16" x14ac:dyDescent="0.2">
      <c r="A68" s="19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8"/>
    </row>
    <row r="69" spans="1:16" x14ac:dyDescent="0.2">
      <c r="A69" s="19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8"/>
    </row>
    <row r="70" spans="1:16" x14ac:dyDescent="0.2">
      <c r="A70" s="19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8"/>
    </row>
    <row r="71" spans="1:16" x14ac:dyDescent="0.2">
      <c r="A71" s="19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8"/>
    </row>
    <row r="72" spans="1:16" x14ac:dyDescent="0.2">
      <c r="A72" s="19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8"/>
    </row>
    <row r="73" spans="1:16" x14ac:dyDescent="0.2">
      <c r="A73" s="19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8"/>
    </row>
    <row r="74" spans="1:16" x14ac:dyDescent="0.2">
      <c r="A74" s="19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</row>
    <row r="75" spans="1:16" x14ac:dyDescent="0.2">
      <c r="A75" s="19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8"/>
    </row>
    <row r="76" spans="1:16" x14ac:dyDescent="0.2">
      <c r="A76" s="19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8"/>
    </row>
    <row r="77" spans="1:16" x14ac:dyDescent="0.2">
      <c r="A77" s="249"/>
      <c r="B77" s="249"/>
      <c r="C77" s="249"/>
      <c r="D77" s="249"/>
      <c r="E77" s="249"/>
      <c r="F77" s="249"/>
      <c r="G77" s="249"/>
      <c r="H77" s="249"/>
      <c r="I77" s="249"/>
      <c r="J77" s="249"/>
      <c r="K77" s="249"/>
      <c r="L77" s="249"/>
      <c r="M77" s="249"/>
      <c r="N77" s="249"/>
      <c r="O77" s="249"/>
      <c r="P77" s="249"/>
    </row>
    <row r="78" spans="1:16" x14ac:dyDescent="0.2">
      <c r="A78" s="249"/>
      <c r="B78" s="249"/>
      <c r="C78" s="249"/>
      <c r="D78" s="249"/>
      <c r="E78" s="249"/>
      <c r="F78" s="249"/>
      <c r="G78" s="249"/>
      <c r="H78" s="249"/>
      <c r="I78" s="249"/>
      <c r="J78" s="249"/>
      <c r="K78" s="249"/>
      <c r="L78" s="249"/>
      <c r="M78" s="249"/>
      <c r="N78" s="249"/>
      <c r="O78" s="249"/>
      <c r="P78" s="249"/>
    </row>
    <row r="79" spans="1:16" x14ac:dyDescent="0.2">
      <c r="A79" s="249"/>
      <c r="B79" s="249"/>
      <c r="C79" s="249"/>
      <c r="D79" s="249"/>
      <c r="E79" s="249"/>
      <c r="F79" s="249"/>
      <c r="G79" s="249"/>
      <c r="H79" s="249"/>
      <c r="I79" s="249"/>
      <c r="J79" s="249"/>
      <c r="K79" s="249"/>
      <c r="L79" s="249"/>
      <c r="M79" s="249"/>
      <c r="N79" s="249"/>
      <c r="O79" s="249"/>
      <c r="P79" s="249"/>
    </row>
    <row r="80" spans="1:16" x14ac:dyDescent="0.2">
      <c r="A80" s="249"/>
      <c r="B80" s="249"/>
      <c r="C80" s="249"/>
      <c r="D80" s="249"/>
      <c r="E80" s="249"/>
      <c r="F80" s="249"/>
      <c r="G80" s="249"/>
      <c r="H80" s="249"/>
      <c r="I80" s="249"/>
      <c r="J80" s="249"/>
      <c r="K80" s="249"/>
      <c r="L80" s="249"/>
      <c r="M80" s="249"/>
      <c r="N80" s="249"/>
      <c r="O80" s="249"/>
      <c r="P80" s="249"/>
    </row>
    <row r="81" spans="1:16" x14ac:dyDescent="0.2">
      <c r="A81" s="249"/>
      <c r="B81" s="249"/>
      <c r="C81" s="249"/>
      <c r="D81" s="249"/>
      <c r="E81" s="249"/>
      <c r="F81" s="249"/>
      <c r="G81" s="249"/>
      <c r="H81" s="249"/>
      <c r="I81" s="249"/>
      <c r="J81" s="249"/>
      <c r="K81" s="249"/>
      <c r="L81" s="249"/>
      <c r="M81" s="249"/>
      <c r="N81" s="249"/>
      <c r="O81" s="249"/>
      <c r="P81" s="249"/>
    </row>
    <row r="82" spans="1:16" x14ac:dyDescent="0.2">
      <c r="A82" s="249"/>
      <c r="B82" s="249"/>
      <c r="C82" s="249"/>
      <c r="D82" s="249"/>
      <c r="E82" s="249"/>
      <c r="F82" s="249"/>
      <c r="G82" s="249"/>
      <c r="H82" s="249"/>
      <c r="I82" s="249"/>
      <c r="J82" s="249"/>
      <c r="K82" s="249"/>
      <c r="L82" s="249"/>
      <c r="M82" s="249"/>
      <c r="N82" s="249"/>
      <c r="O82" s="249"/>
      <c r="P82" s="249"/>
    </row>
    <row r="83" spans="1:16" x14ac:dyDescent="0.2">
      <c r="A83" s="249"/>
      <c r="B83" s="249"/>
      <c r="C83" s="249"/>
      <c r="D83" s="249"/>
      <c r="E83" s="249"/>
      <c r="F83" s="249"/>
      <c r="G83" s="249"/>
      <c r="H83" s="249"/>
      <c r="I83" s="249"/>
      <c r="J83" s="249"/>
      <c r="K83" s="249"/>
      <c r="L83" s="249"/>
      <c r="M83" s="249"/>
      <c r="N83" s="249"/>
      <c r="O83" s="249"/>
      <c r="P83" s="249"/>
    </row>
    <row r="84" spans="1:16" x14ac:dyDescent="0.2">
      <c r="A84" s="251" t="s">
        <v>10</v>
      </c>
      <c r="B84" s="252"/>
      <c r="C84" s="253"/>
      <c r="D84" s="253"/>
      <c r="E84" s="253"/>
      <c r="F84" s="253"/>
      <c r="G84" s="253"/>
      <c r="H84" s="253"/>
      <c r="I84" s="253"/>
      <c r="J84" s="253"/>
      <c r="K84" s="253"/>
      <c r="L84" s="253"/>
      <c r="M84" s="253"/>
      <c r="N84" s="253"/>
      <c r="O84" s="253"/>
      <c r="P84" s="254"/>
    </row>
    <row r="85" spans="1:16" x14ac:dyDescent="0.2">
      <c r="A85" s="2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1"/>
    </row>
    <row r="86" spans="1:16" ht="15.75" thickBot="1" x14ac:dyDescent="0.25">
      <c r="A86" s="240" t="s">
        <v>11</v>
      </c>
      <c r="B86" s="241"/>
      <c r="C86" s="242"/>
      <c r="D86" s="242"/>
      <c r="E86" s="242"/>
      <c r="F86" s="243" t="s">
        <v>20</v>
      </c>
      <c r="G86" s="243"/>
      <c r="H86" s="243"/>
      <c r="I86" s="243"/>
      <c r="J86" s="243"/>
      <c r="K86" s="241" t="s">
        <v>19</v>
      </c>
      <c r="L86" s="241"/>
      <c r="M86" s="243"/>
      <c r="N86" s="243"/>
      <c r="O86" s="243"/>
      <c r="P86" s="255"/>
    </row>
  </sheetData>
  <mergeCells count="50">
    <mergeCell ref="A9:B9"/>
    <mergeCell ref="M9:N9"/>
    <mergeCell ref="O9:P9"/>
    <mergeCell ref="A7:B7"/>
    <mergeCell ref="M7:N7"/>
    <mergeCell ref="O7:P7"/>
    <mergeCell ref="A8:B8"/>
    <mergeCell ref="M8:N8"/>
    <mergeCell ref="O8:P8"/>
    <mergeCell ref="A2:B4"/>
    <mergeCell ref="C3:P4"/>
    <mergeCell ref="A5:P5"/>
    <mergeCell ref="A6:B6"/>
    <mergeCell ref="M6:N6"/>
    <mergeCell ref="O6:P6"/>
    <mergeCell ref="A10:B10"/>
    <mergeCell ref="M10:N10"/>
    <mergeCell ref="O10:P10"/>
    <mergeCell ref="A11:B11"/>
    <mergeCell ref="M11:N11"/>
    <mergeCell ref="O11:P11"/>
    <mergeCell ref="A13:B13"/>
    <mergeCell ref="C13:P13"/>
    <mergeCell ref="A14:B14"/>
    <mergeCell ref="A15:B15"/>
    <mergeCell ref="C14:P14"/>
    <mergeCell ref="C15:P15"/>
    <mergeCell ref="A16:B16"/>
    <mergeCell ref="A17:B17"/>
    <mergeCell ref="C16:P16"/>
    <mergeCell ref="C17:P17"/>
    <mergeCell ref="K86:L86"/>
    <mergeCell ref="A77:P83"/>
    <mergeCell ref="A20:P20"/>
    <mergeCell ref="A49:P49"/>
    <mergeCell ref="A84:B84"/>
    <mergeCell ref="C84:P84"/>
    <mergeCell ref="M86:P86"/>
    <mergeCell ref="A19:B19"/>
    <mergeCell ref="A18:B18"/>
    <mergeCell ref="C18:P18"/>
    <mergeCell ref="C19:P19"/>
    <mergeCell ref="R27:S27"/>
    <mergeCell ref="R28:S28"/>
    <mergeCell ref="R57:S57"/>
    <mergeCell ref="R58:S58"/>
    <mergeCell ref="A86:B86"/>
    <mergeCell ref="C86:E86"/>
    <mergeCell ref="F86:G86"/>
    <mergeCell ref="H86:J86"/>
  </mergeCells>
  <pageMargins left="0.7" right="0.7" top="0.75" bottom="0.75" header="0.3" footer="0.3"/>
  <pageSetup paperSize="9" scale="6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84"/>
  <sheetViews>
    <sheetView zoomScale="85" zoomScaleNormal="85" workbookViewId="0">
      <selection activeCell="O6" sqref="O6:P6"/>
    </sheetView>
  </sheetViews>
  <sheetFormatPr defaultRowHeight="12.75" x14ac:dyDescent="0.2"/>
  <cols>
    <col min="1" max="2" width="9.140625" style="47"/>
    <col min="3" max="7" width="7.28515625" style="47" customWidth="1"/>
    <col min="8" max="8" width="10" style="47" customWidth="1"/>
    <col min="9" max="12" width="7.28515625" style="47" customWidth="1"/>
    <col min="13" max="14" width="9.140625" style="47"/>
    <col min="15" max="15" width="10.85546875" style="47" customWidth="1"/>
    <col min="16" max="16" width="11.28515625" style="47" customWidth="1"/>
    <col min="17" max="18" width="9.140625" style="47"/>
    <col min="19" max="20" width="11.28515625" style="47" customWidth="1"/>
    <col min="21" max="16384" width="9.140625" style="47"/>
  </cols>
  <sheetData>
    <row r="1" spans="1:16" ht="13.5" thickBot="1" x14ac:dyDescent="0.25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16</v>
      </c>
      <c r="P1" s="46"/>
    </row>
    <row r="2" spans="1:16" x14ac:dyDescent="0.2">
      <c r="A2" s="284"/>
      <c r="B2" s="285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0"/>
    </row>
    <row r="3" spans="1:16" ht="16.5" customHeight="1" x14ac:dyDescent="0.2">
      <c r="A3" s="286"/>
      <c r="B3" s="287"/>
      <c r="C3" s="288" t="s">
        <v>12</v>
      </c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90"/>
    </row>
    <row r="4" spans="1:16" ht="16.5" customHeight="1" x14ac:dyDescent="0.2">
      <c r="A4" s="286"/>
      <c r="B4" s="287"/>
      <c r="C4" s="291"/>
      <c r="D4" s="292"/>
      <c r="E4" s="292"/>
      <c r="F4" s="292"/>
      <c r="G4" s="292"/>
      <c r="H4" s="292"/>
      <c r="I4" s="292"/>
      <c r="J4" s="292"/>
      <c r="K4" s="292"/>
      <c r="L4" s="292"/>
      <c r="M4" s="292"/>
      <c r="N4" s="292"/>
      <c r="O4" s="292"/>
      <c r="P4" s="293"/>
    </row>
    <row r="5" spans="1:16" ht="18" x14ac:dyDescent="0.25">
      <c r="A5" s="294" t="e">
        <f>C7</f>
        <v>#REF!</v>
      </c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  <c r="P5" s="296"/>
    </row>
    <row r="6" spans="1:16" x14ac:dyDescent="0.2">
      <c r="A6" s="297" t="s">
        <v>1</v>
      </c>
      <c r="B6" s="298"/>
      <c r="C6" s="51" t="s">
        <v>56</v>
      </c>
      <c r="D6" s="52"/>
      <c r="E6" s="52"/>
      <c r="F6" s="52"/>
      <c r="G6" s="52"/>
      <c r="H6" s="52"/>
      <c r="I6" s="52"/>
      <c r="J6" s="52"/>
      <c r="K6" s="52"/>
      <c r="L6" s="52"/>
      <c r="M6" s="299" t="s">
        <v>2</v>
      </c>
      <c r="N6" s="300"/>
      <c r="O6" s="301" t="e">
        <f>FAM_6LOADS!#REF!</f>
        <v>#REF!</v>
      </c>
      <c r="P6" s="302"/>
    </row>
    <row r="7" spans="1:16" x14ac:dyDescent="0.2">
      <c r="A7" s="303" t="s">
        <v>0</v>
      </c>
      <c r="B7" s="304"/>
      <c r="C7" s="53" t="e">
        <f>FAM_6LOADS!#REF!</f>
        <v>#REF!</v>
      </c>
      <c r="D7" s="54"/>
      <c r="E7" s="54"/>
      <c r="F7" s="54"/>
      <c r="G7" s="54"/>
      <c r="H7" s="54"/>
      <c r="I7" s="54"/>
      <c r="J7" s="54"/>
      <c r="K7" s="54"/>
      <c r="L7" s="54"/>
      <c r="M7" s="303" t="s">
        <v>3</v>
      </c>
      <c r="N7" s="304"/>
      <c r="O7" s="305" t="e">
        <f>FAM_6LOADS!#REF!</f>
        <v>#REF!</v>
      </c>
      <c r="P7" s="306"/>
    </row>
    <row r="8" spans="1:16" x14ac:dyDescent="0.2">
      <c r="A8" s="303" t="s">
        <v>4</v>
      </c>
      <c r="B8" s="304"/>
      <c r="C8" s="55" t="e">
        <f>FAM_6LOADS!#REF!</f>
        <v>#REF!</v>
      </c>
      <c r="D8" s="56"/>
      <c r="E8" s="56"/>
      <c r="F8" s="56"/>
      <c r="G8" s="56"/>
      <c r="H8" s="56"/>
      <c r="I8" s="56"/>
      <c r="J8" s="56"/>
      <c r="K8" s="56"/>
      <c r="L8" s="56"/>
      <c r="M8" s="303" t="s">
        <v>14</v>
      </c>
      <c r="N8" s="304"/>
      <c r="O8" s="307" t="e">
        <f>FAM_6LOADS!#REF!</f>
        <v>#REF!</v>
      </c>
      <c r="P8" s="306"/>
    </row>
    <row r="9" spans="1:16" x14ac:dyDescent="0.2">
      <c r="A9" s="303" t="s">
        <v>5</v>
      </c>
      <c r="B9" s="304"/>
      <c r="C9" s="55" t="e">
        <f>FAM_6LOADS!#REF!</f>
        <v>#REF!</v>
      </c>
      <c r="D9" s="54"/>
      <c r="E9" s="54"/>
      <c r="F9" s="54"/>
      <c r="G9" s="54"/>
      <c r="H9" s="54"/>
      <c r="I9" s="54"/>
      <c r="J9" s="54"/>
      <c r="K9" s="54"/>
      <c r="L9" s="54"/>
      <c r="M9" s="303" t="s">
        <v>8</v>
      </c>
      <c r="N9" s="304"/>
      <c r="O9" s="307" t="e">
        <f>FAM_6LOADS!#REF!</f>
        <v>#REF!</v>
      </c>
      <c r="P9" s="306"/>
    </row>
    <row r="10" spans="1:16" ht="12.75" customHeight="1" x14ac:dyDescent="0.2">
      <c r="A10" s="303" t="s">
        <v>7</v>
      </c>
      <c r="B10" s="304"/>
      <c r="C10" s="57" t="e">
        <f>FAM_6LOADS!#REF!</f>
        <v>#REF!</v>
      </c>
      <c r="D10" s="56"/>
      <c r="E10" s="56"/>
      <c r="F10" s="56"/>
      <c r="G10" s="56"/>
      <c r="H10" s="56"/>
      <c r="I10" s="56"/>
      <c r="J10" s="56"/>
      <c r="K10" s="56"/>
      <c r="L10" s="56"/>
      <c r="M10" s="303" t="s">
        <v>21</v>
      </c>
      <c r="N10" s="304"/>
      <c r="O10" s="305" t="e">
        <f>FAM_6LOADS!#REF!</f>
        <v>#REF!</v>
      </c>
      <c r="P10" s="306"/>
    </row>
    <row r="11" spans="1:16" ht="12.75" customHeight="1" x14ac:dyDescent="0.2">
      <c r="A11" s="303" t="s">
        <v>6</v>
      </c>
      <c r="B11" s="304"/>
      <c r="C11" s="58" t="e">
        <f>FAM_6LOADS!#REF!</f>
        <v>#REF!</v>
      </c>
      <c r="D11" s="54"/>
      <c r="E11" s="54"/>
      <c r="F11" s="54"/>
      <c r="G11" s="54"/>
      <c r="H11" s="54"/>
      <c r="I11" s="54"/>
      <c r="J11" s="54"/>
      <c r="K11" s="54"/>
      <c r="L11" s="54"/>
      <c r="M11" s="303" t="s">
        <v>27</v>
      </c>
      <c r="N11" s="304"/>
      <c r="O11" s="305" t="e">
        <f>FAM_6LOADS!#REF!</f>
        <v>#REF!</v>
      </c>
      <c r="P11" s="306"/>
    </row>
    <row r="12" spans="1:16" x14ac:dyDescent="0.2">
      <c r="A12" s="59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1"/>
    </row>
    <row r="13" spans="1:16" x14ac:dyDescent="0.2">
      <c r="A13" s="303" t="s">
        <v>23</v>
      </c>
      <c r="B13" s="304"/>
      <c r="C13" s="308" t="e">
        <f>FAM_6LOADS!#REF!</f>
        <v>#REF!</v>
      </c>
      <c r="D13" s="309"/>
      <c r="E13" s="309"/>
      <c r="F13" s="309"/>
      <c r="G13" s="309"/>
      <c r="H13" s="309"/>
      <c r="I13" s="309"/>
      <c r="J13" s="309"/>
      <c r="K13" s="309"/>
      <c r="L13" s="309"/>
      <c r="M13" s="309"/>
      <c r="N13" s="309"/>
      <c r="O13" s="309"/>
      <c r="P13" s="310"/>
    </row>
    <row r="14" spans="1:16" x14ac:dyDescent="0.2">
      <c r="A14" s="303" t="s">
        <v>15</v>
      </c>
      <c r="B14" s="304"/>
      <c r="C14" s="308" t="e">
        <f>FAM_6LOADS!#REF!</f>
        <v>#REF!</v>
      </c>
      <c r="D14" s="309"/>
      <c r="E14" s="309"/>
      <c r="F14" s="309"/>
      <c r="G14" s="309"/>
      <c r="H14" s="309"/>
      <c r="I14" s="309"/>
      <c r="J14" s="309"/>
      <c r="K14" s="309"/>
      <c r="L14" s="309"/>
      <c r="M14" s="309"/>
      <c r="N14" s="309"/>
      <c r="O14" s="309"/>
      <c r="P14" s="310"/>
    </row>
    <row r="15" spans="1:16" x14ac:dyDescent="0.2">
      <c r="A15" s="303" t="s">
        <v>13</v>
      </c>
      <c r="B15" s="304"/>
      <c r="C15" s="308" t="e">
        <f>FAM_6LOADS!#REF!</f>
        <v>#REF!</v>
      </c>
      <c r="D15" s="309"/>
      <c r="E15" s="309"/>
      <c r="F15" s="309"/>
      <c r="G15" s="309"/>
      <c r="H15" s="309"/>
      <c r="I15" s="309"/>
      <c r="J15" s="309"/>
      <c r="K15" s="309"/>
      <c r="L15" s="309"/>
      <c r="M15" s="309"/>
      <c r="N15" s="309"/>
      <c r="O15" s="309"/>
      <c r="P15" s="310"/>
    </row>
    <row r="16" spans="1:16" x14ac:dyDescent="0.2">
      <c r="A16" s="303" t="s">
        <v>9</v>
      </c>
      <c r="B16" s="304"/>
      <c r="C16" s="308" t="e">
        <f>FAM_6LOADS!#REF!</f>
        <v>#REF!</v>
      </c>
      <c r="D16" s="309"/>
      <c r="E16" s="309"/>
      <c r="F16" s="309"/>
      <c r="G16" s="309"/>
      <c r="H16" s="309"/>
      <c r="I16" s="309"/>
      <c r="J16" s="309"/>
      <c r="K16" s="309"/>
      <c r="L16" s="309"/>
      <c r="M16" s="309"/>
      <c r="N16" s="309"/>
      <c r="O16" s="309"/>
      <c r="P16" s="310"/>
    </row>
    <row r="17" spans="1:20" x14ac:dyDescent="0.2">
      <c r="A17" s="303" t="s">
        <v>18</v>
      </c>
      <c r="B17" s="304"/>
      <c r="C17" s="308" t="e">
        <f>FAM_6LOADS!#REF!</f>
        <v>#REF!</v>
      </c>
      <c r="D17" s="309"/>
      <c r="E17" s="309"/>
      <c r="F17" s="309"/>
      <c r="G17" s="309"/>
      <c r="H17" s="309"/>
      <c r="I17" s="309"/>
      <c r="J17" s="309"/>
      <c r="K17" s="309"/>
      <c r="L17" s="309"/>
      <c r="M17" s="309"/>
      <c r="N17" s="309"/>
      <c r="O17" s="309"/>
      <c r="P17" s="310"/>
    </row>
    <row r="18" spans="1:20" x14ac:dyDescent="0.2">
      <c r="A18" s="303" t="s">
        <v>22</v>
      </c>
      <c r="B18" s="304"/>
      <c r="C18" s="308" t="e">
        <f>FAM_6LOADS!#REF!</f>
        <v>#REF!</v>
      </c>
      <c r="D18" s="309"/>
      <c r="E18" s="309"/>
      <c r="F18" s="309"/>
      <c r="G18" s="309"/>
      <c r="H18" s="309"/>
      <c r="I18" s="309"/>
      <c r="J18" s="309"/>
      <c r="K18" s="309"/>
      <c r="L18" s="309"/>
      <c r="M18" s="309"/>
      <c r="N18" s="309"/>
      <c r="O18" s="309"/>
      <c r="P18" s="310"/>
    </row>
    <row r="19" spans="1:20" x14ac:dyDescent="0.2">
      <c r="A19" s="303" t="s">
        <v>25</v>
      </c>
      <c r="B19" s="304"/>
      <c r="C19" s="308" t="e">
        <f>FAM_6LOADS!#REF!</f>
        <v>#REF!</v>
      </c>
      <c r="D19" s="309"/>
      <c r="E19" s="309"/>
      <c r="F19" s="309"/>
      <c r="G19" s="309"/>
      <c r="H19" s="309"/>
      <c r="I19" s="309"/>
      <c r="J19" s="309"/>
      <c r="K19" s="309"/>
      <c r="L19" s="309"/>
      <c r="M19" s="309"/>
      <c r="N19" s="309"/>
      <c r="O19" s="309"/>
      <c r="P19" s="310"/>
    </row>
    <row r="20" spans="1:20" ht="20.25" customHeight="1" x14ac:dyDescent="0.2">
      <c r="A20" s="282" t="s">
        <v>45</v>
      </c>
      <c r="B20" s="282"/>
      <c r="C20" s="282"/>
      <c r="D20" s="282"/>
      <c r="E20" s="282"/>
      <c r="F20" s="282"/>
      <c r="G20" s="282"/>
      <c r="H20" s="282"/>
      <c r="I20" s="282"/>
      <c r="J20" s="282"/>
      <c r="K20" s="282"/>
      <c r="L20" s="282"/>
      <c r="M20" s="282"/>
      <c r="N20" s="282"/>
      <c r="O20" s="282"/>
      <c r="P20" s="282"/>
    </row>
    <row r="21" spans="1:20" x14ac:dyDescent="0.2">
      <c r="A21" s="62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4"/>
    </row>
    <row r="22" spans="1:20" x14ac:dyDescent="0.2">
      <c r="A22" s="62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4"/>
    </row>
    <row r="23" spans="1:20" x14ac:dyDescent="0.2">
      <c r="A23" s="62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4"/>
    </row>
    <row r="24" spans="1:20" x14ac:dyDescent="0.2">
      <c r="A24" s="62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4"/>
    </row>
    <row r="25" spans="1:20" ht="13.5" thickBot="1" x14ac:dyDescent="0.25">
      <c r="A25" s="62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4"/>
    </row>
    <row r="26" spans="1:20" x14ac:dyDescent="0.2">
      <c r="A26" s="62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4"/>
      <c r="S26" s="278" t="s">
        <v>53</v>
      </c>
      <c r="T26" s="279"/>
    </row>
    <row r="27" spans="1:20" ht="13.5" thickBot="1" x14ac:dyDescent="0.25">
      <c r="A27" s="62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4"/>
      <c r="S27" s="280">
        <f>'FAM Data'!U8</f>
        <v>-4.416383555505602E-2</v>
      </c>
      <c r="T27" s="281"/>
    </row>
    <row r="28" spans="1:20" x14ac:dyDescent="0.2">
      <c r="A28" s="62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4"/>
    </row>
    <row r="29" spans="1:20" x14ac:dyDescent="0.2">
      <c r="A29" s="62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4"/>
    </row>
    <row r="30" spans="1:20" x14ac:dyDescent="0.2">
      <c r="A30" s="62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</row>
    <row r="31" spans="1:20" x14ac:dyDescent="0.2">
      <c r="A31" s="62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4"/>
    </row>
    <row r="32" spans="1:20" x14ac:dyDescent="0.2">
      <c r="A32" s="62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4"/>
    </row>
    <row r="33" spans="1:16" x14ac:dyDescent="0.2">
      <c r="A33" s="62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4"/>
    </row>
    <row r="34" spans="1:16" x14ac:dyDescent="0.2">
      <c r="A34" s="62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4"/>
    </row>
    <row r="35" spans="1:16" x14ac:dyDescent="0.2">
      <c r="A35" s="62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4"/>
    </row>
    <row r="36" spans="1:16" x14ac:dyDescent="0.2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4"/>
    </row>
    <row r="37" spans="1:16" x14ac:dyDescent="0.2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4"/>
    </row>
    <row r="38" spans="1:16" x14ac:dyDescent="0.2">
      <c r="A38" s="62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4"/>
    </row>
    <row r="39" spans="1:16" x14ac:dyDescent="0.2">
      <c r="A39" s="62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4"/>
    </row>
    <row r="40" spans="1:16" x14ac:dyDescent="0.2">
      <c r="A40" s="62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4"/>
    </row>
    <row r="41" spans="1:16" x14ac:dyDescent="0.2">
      <c r="A41" s="62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4"/>
    </row>
    <row r="42" spans="1:16" x14ac:dyDescent="0.2">
      <c r="A42" s="62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4"/>
    </row>
    <row r="43" spans="1:16" x14ac:dyDescent="0.2">
      <c r="A43" s="62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4"/>
    </row>
    <row r="44" spans="1:16" x14ac:dyDescent="0.2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4"/>
    </row>
    <row r="45" spans="1:16" x14ac:dyDescent="0.2">
      <c r="A45" s="62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4"/>
    </row>
    <row r="46" spans="1:16" x14ac:dyDescent="0.2">
      <c r="A46" s="62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</row>
    <row r="47" spans="1:16" x14ac:dyDescent="0.2">
      <c r="A47" s="62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</row>
    <row r="48" spans="1:16" ht="20.25" customHeight="1" x14ac:dyDescent="0.2">
      <c r="A48" s="282" t="s">
        <v>46</v>
      </c>
      <c r="B48" s="282"/>
      <c r="C48" s="282"/>
      <c r="D48" s="282"/>
      <c r="E48" s="282"/>
      <c r="F48" s="282"/>
      <c r="G48" s="282"/>
      <c r="H48" s="282"/>
      <c r="I48" s="282"/>
      <c r="J48" s="282"/>
      <c r="K48" s="282"/>
      <c r="L48" s="282"/>
      <c r="M48" s="282"/>
      <c r="N48" s="282"/>
      <c r="O48" s="282"/>
      <c r="P48" s="282"/>
    </row>
    <row r="49" spans="1:20" x14ac:dyDescent="0.2">
      <c r="A49" s="62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</row>
    <row r="50" spans="1:20" x14ac:dyDescent="0.2">
      <c r="A50" s="62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</row>
    <row r="51" spans="1:20" x14ac:dyDescent="0.2">
      <c r="A51" s="62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</row>
    <row r="52" spans="1:20" x14ac:dyDescent="0.2">
      <c r="A52" s="62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</row>
    <row r="53" spans="1:20" x14ac:dyDescent="0.2">
      <c r="A53" s="62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4"/>
    </row>
    <row r="54" spans="1:20" x14ac:dyDescent="0.2">
      <c r="A54" s="62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4"/>
    </row>
    <row r="55" spans="1:20" x14ac:dyDescent="0.2">
      <c r="A55" s="62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4"/>
    </row>
    <row r="56" spans="1:20" ht="13.5" thickBot="1" x14ac:dyDescent="0.25">
      <c r="A56" s="62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4"/>
    </row>
    <row r="57" spans="1:20" x14ac:dyDescent="0.2">
      <c r="A57" s="62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4"/>
      <c r="S57" s="278" t="s">
        <v>54</v>
      </c>
      <c r="T57" s="279"/>
    </row>
    <row r="58" spans="1:20" ht="13.5" thickBot="1" x14ac:dyDescent="0.25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4"/>
      <c r="S58" s="280">
        <f>'FAM Data'!V20</f>
        <v>0.40114194869073161</v>
      </c>
      <c r="T58" s="281"/>
    </row>
    <row r="59" spans="1:20" x14ac:dyDescent="0.2">
      <c r="A59" s="62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4"/>
    </row>
    <row r="60" spans="1:20" x14ac:dyDescent="0.2">
      <c r="A60" s="62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4"/>
    </row>
    <row r="61" spans="1:20" x14ac:dyDescent="0.2">
      <c r="A61" s="62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4"/>
    </row>
    <row r="62" spans="1:20" x14ac:dyDescent="0.2">
      <c r="A62" s="62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4"/>
    </row>
    <row r="63" spans="1:20" x14ac:dyDescent="0.2">
      <c r="A63" s="62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4"/>
    </row>
    <row r="64" spans="1:20" x14ac:dyDescent="0.2">
      <c r="A64" s="62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4"/>
    </row>
    <row r="65" spans="1:16" x14ac:dyDescent="0.2">
      <c r="A65" s="62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4"/>
    </row>
    <row r="66" spans="1:16" x14ac:dyDescent="0.2">
      <c r="A66" s="62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4"/>
    </row>
    <row r="67" spans="1:16" x14ac:dyDescent="0.2">
      <c r="A67" s="62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4"/>
    </row>
    <row r="68" spans="1:16" x14ac:dyDescent="0.2">
      <c r="A68" s="62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4"/>
    </row>
    <row r="69" spans="1:16" x14ac:dyDescent="0.2">
      <c r="A69" s="62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4"/>
    </row>
    <row r="70" spans="1:16" x14ac:dyDescent="0.2">
      <c r="A70" s="62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4"/>
    </row>
    <row r="71" spans="1:16" x14ac:dyDescent="0.2">
      <c r="A71" s="62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4"/>
    </row>
    <row r="72" spans="1:16" x14ac:dyDescent="0.2">
      <c r="A72" s="62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4"/>
    </row>
    <row r="73" spans="1:16" x14ac:dyDescent="0.2">
      <c r="A73" s="62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4"/>
    </row>
    <row r="74" spans="1:16" x14ac:dyDescent="0.2">
      <c r="A74" s="62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4"/>
    </row>
    <row r="75" spans="1:16" x14ac:dyDescent="0.2">
      <c r="A75" s="62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4"/>
    </row>
    <row r="76" spans="1:16" x14ac:dyDescent="0.2">
      <c r="A76" s="283"/>
      <c r="B76" s="283"/>
      <c r="C76" s="283"/>
      <c r="D76" s="283"/>
      <c r="E76" s="283"/>
      <c r="F76" s="283"/>
      <c r="G76" s="283"/>
      <c r="H76" s="283"/>
      <c r="I76" s="283"/>
      <c r="J76" s="283"/>
      <c r="K76" s="283"/>
      <c r="L76" s="283"/>
      <c r="M76" s="283"/>
      <c r="N76" s="283"/>
      <c r="O76" s="283"/>
      <c r="P76" s="283"/>
    </row>
    <row r="77" spans="1:16" x14ac:dyDescent="0.2">
      <c r="A77" s="283"/>
      <c r="B77" s="283"/>
      <c r="C77" s="283"/>
      <c r="D77" s="283"/>
      <c r="E77" s="283"/>
      <c r="F77" s="283"/>
      <c r="G77" s="283"/>
      <c r="H77" s="283"/>
      <c r="I77" s="283"/>
      <c r="J77" s="283"/>
      <c r="K77" s="283"/>
      <c r="L77" s="283"/>
      <c r="M77" s="283"/>
      <c r="N77" s="283"/>
      <c r="O77" s="283"/>
      <c r="P77" s="283"/>
    </row>
    <row r="78" spans="1:16" x14ac:dyDescent="0.2">
      <c r="A78" s="283"/>
      <c r="B78" s="283"/>
      <c r="C78" s="283"/>
      <c r="D78" s="283"/>
      <c r="E78" s="283"/>
      <c r="F78" s="283"/>
      <c r="G78" s="283"/>
      <c r="H78" s="283"/>
      <c r="I78" s="283"/>
      <c r="J78" s="283"/>
      <c r="K78" s="283"/>
      <c r="L78" s="283"/>
      <c r="M78" s="283"/>
      <c r="N78" s="283"/>
      <c r="O78" s="283"/>
      <c r="P78" s="283"/>
    </row>
    <row r="79" spans="1:16" x14ac:dyDescent="0.2">
      <c r="A79" s="283"/>
      <c r="B79" s="283"/>
      <c r="C79" s="283"/>
      <c r="D79" s="283"/>
      <c r="E79" s="283"/>
      <c r="F79" s="283"/>
      <c r="G79" s="283"/>
      <c r="H79" s="283"/>
      <c r="I79" s="283"/>
      <c r="J79" s="283"/>
      <c r="K79" s="283"/>
      <c r="L79" s="283"/>
      <c r="M79" s="283"/>
      <c r="N79" s="283"/>
      <c r="O79" s="283"/>
      <c r="P79" s="283"/>
    </row>
    <row r="80" spans="1:16" x14ac:dyDescent="0.2">
      <c r="A80" s="283"/>
      <c r="B80" s="283"/>
      <c r="C80" s="283"/>
      <c r="D80" s="283"/>
      <c r="E80" s="283"/>
      <c r="F80" s="283"/>
      <c r="G80" s="283"/>
      <c r="H80" s="283"/>
      <c r="I80" s="283"/>
      <c r="J80" s="283"/>
      <c r="K80" s="283"/>
      <c r="L80" s="283"/>
      <c r="M80" s="283"/>
      <c r="N80" s="283"/>
      <c r="O80" s="283"/>
      <c r="P80" s="283"/>
    </row>
    <row r="81" spans="1:16" x14ac:dyDescent="0.2">
      <c r="A81" s="283"/>
      <c r="B81" s="283"/>
      <c r="C81" s="283"/>
      <c r="D81" s="283"/>
      <c r="E81" s="283"/>
      <c r="F81" s="283"/>
      <c r="G81" s="283"/>
      <c r="H81" s="283"/>
      <c r="I81" s="283"/>
      <c r="J81" s="283"/>
      <c r="K81" s="283"/>
      <c r="L81" s="283"/>
      <c r="M81" s="283"/>
      <c r="N81" s="283"/>
      <c r="O81" s="283"/>
      <c r="P81" s="283"/>
    </row>
    <row r="82" spans="1:16" x14ac:dyDescent="0.2">
      <c r="A82" s="311" t="s">
        <v>10</v>
      </c>
      <c r="B82" s="312"/>
      <c r="C82" s="313"/>
      <c r="D82" s="313"/>
      <c r="E82" s="313"/>
      <c r="F82" s="313"/>
      <c r="G82" s="313"/>
      <c r="H82" s="313"/>
      <c r="I82" s="313"/>
      <c r="J82" s="313"/>
      <c r="K82" s="313"/>
      <c r="L82" s="313"/>
      <c r="M82" s="313"/>
      <c r="N82" s="313"/>
      <c r="O82" s="313"/>
      <c r="P82" s="314"/>
    </row>
    <row r="83" spans="1:16" x14ac:dyDescent="0.2">
      <c r="A83" s="65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7"/>
    </row>
    <row r="84" spans="1:16" ht="15.75" thickBot="1" x14ac:dyDescent="0.25">
      <c r="A84" s="315" t="s">
        <v>11</v>
      </c>
      <c r="B84" s="316"/>
      <c r="C84" s="317"/>
      <c r="D84" s="317"/>
      <c r="E84" s="317"/>
      <c r="F84" s="318" t="s">
        <v>20</v>
      </c>
      <c r="G84" s="318"/>
      <c r="H84" s="318"/>
      <c r="I84" s="318"/>
      <c r="J84" s="318"/>
      <c r="K84" s="316" t="s">
        <v>19</v>
      </c>
      <c r="L84" s="316"/>
      <c r="M84" s="318"/>
      <c r="N84" s="318"/>
      <c r="O84" s="318"/>
      <c r="P84" s="319"/>
    </row>
  </sheetData>
  <mergeCells count="50">
    <mergeCell ref="A82:B82"/>
    <mergeCell ref="C82:P82"/>
    <mergeCell ref="A84:B84"/>
    <mergeCell ref="C84:E84"/>
    <mergeCell ref="F84:G84"/>
    <mergeCell ref="H84:J84"/>
    <mergeCell ref="K84:L84"/>
    <mergeCell ref="M84:P84"/>
    <mergeCell ref="A18:B18"/>
    <mergeCell ref="A19:B19"/>
    <mergeCell ref="C18:P18"/>
    <mergeCell ref="C19:P19"/>
    <mergeCell ref="A16:B16"/>
    <mergeCell ref="A17:B17"/>
    <mergeCell ref="C16:P16"/>
    <mergeCell ref="C17:P17"/>
    <mergeCell ref="A15:B15"/>
    <mergeCell ref="A14:B14"/>
    <mergeCell ref="C14:P14"/>
    <mergeCell ref="C15:P15"/>
    <mergeCell ref="A13:B13"/>
    <mergeCell ref="C13:P13"/>
    <mergeCell ref="A10:B10"/>
    <mergeCell ref="M10:N10"/>
    <mergeCell ref="O10:P10"/>
    <mergeCell ref="A11:B11"/>
    <mergeCell ref="M11:N11"/>
    <mergeCell ref="O11:P11"/>
    <mergeCell ref="A76:P81"/>
    <mergeCell ref="A2:B4"/>
    <mergeCell ref="C3:P4"/>
    <mergeCell ref="A5:P5"/>
    <mergeCell ref="A6:B6"/>
    <mergeCell ref="M6:N6"/>
    <mergeCell ref="O6:P6"/>
    <mergeCell ref="A7:B7"/>
    <mergeCell ref="M7:N7"/>
    <mergeCell ref="O7:P7"/>
    <mergeCell ref="A8:B8"/>
    <mergeCell ref="M8:N8"/>
    <mergeCell ref="O8:P8"/>
    <mergeCell ref="A9:B9"/>
    <mergeCell ref="M9:N9"/>
    <mergeCell ref="O9:P9"/>
    <mergeCell ref="S26:T26"/>
    <mergeCell ref="S27:T27"/>
    <mergeCell ref="S57:T57"/>
    <mergeCell ref="S58:T58"/>
    <mergeCell ref="A20:P20"/>
    <mergeCell ref="A48:P48"/>
  </mergeCells>
  <pageMargins left="0.25" right="0.25" top="0.75" bottom="0.75" header="0.3" footer="0.3"/>
  <pageSetup paperSize="9" scale="6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82"/>
  <sheetViews>
    <sheetView zoomScale="85" zoomScaleNormal="80" workbookViewId="0">
      <selection activeCell="X10" sqref="X10"/>
    </sheetView>
  </sheetViews>
  <sheetFormatPr defaultRowHeight="15" x14ac:dyDescent="0.25"/>
  <cols>
    <col min="1" max="2" width="9.140625" style="26"/>
    <col min="3" max="5" width="9.140625" style="42"/>
    <col min="6" max="7" width="9.140625" style="26"/>
    <col min="8" max="8" width="9.140625" style="27"/>
    <col min="9" max="9" width="10" style="27" bestFit="1" customWidth="1"/>
    <col min="10" max="10" width="12.140625" style="26" customWidth="1"/>
    <col min="11" max="17" width="9.140625" style="26"/>
    <col min="18" max="18" width="9.140625" style="27"/>
    <col min="19" max="19" width="12.42578125" style="26" bestFit="1" customWidth="1"/>
    <col min="20" max="20" width="13.5703125" style="26" bestFit="1" customWidth="1"/>
    <col min="21" max="22" width="12.42578125" style="26" bestFit="1" customWidth="1"/>
    <col min="23" max="16384" width="9.140625" style="26"/>
  </cols>
  <sheetData>
    <row r="1" spans="1:22" x14ac:dyDescent="0.25">
      <c r="A1" s="25"/>
      <c r="B1" s="322" t="s">
        <v>28</v>
      </c>
      <c r="C1" s="322"/>
      <c r="D1" s="322"/>
      <c r="E1" s="322"/>
      <c r="F1" s="25"/>
      <c r="G1" s="25"/>
      <c r="H1" s="322" t="s">
        <v>29</v>
      </c>
      <c r="I1" s="322"/>
      <c r="J1" s="322"/>
      <c r="K1" s="322"/>
      <c r="L1" s="25"/>
      <c r="M1" s="322" t="s">
        <v>30</v>
      </c>
      <c r="N1" s="322"/>
      <c r="O1" s="322"/>
      <c r="P1" s="322"/>
    </row>
    <row r="2" spans="1:22" ht="21" customHeight="1" x14ac:dyDescent="0.25">
      <c r="A2" s="25"/>
      <c r="B2" s="320" t="s">
        <v>38</v>
      </c>
      <c r="C2" s="321"/>
      <c r="D2" s="28"/>
      <c r="E2" s="29"/>
      <c r="F2" s="25"/>
      <c r="G2" s="25"/>
      <c r="H2" s="30"/>
      <c r="I2" s="30"/>
      <c r="J2" s="25"/>
      <c r="K2" s="25"/>
      <c r="L2" s="25"/>
      <c r="M2" s="25"/>
      <c r="N2" s="25"/>
      <c r="O2" s="25"/>
      <c r="P2" s="25"/>
    </row>
    <row r="3" spans="1:22" x14ac:dyDescent="0.25">
      <c r="A3" s="25"/>
      <c r="B3" s="31" t="s">
        <v>31</v>
      </c>
      <c r="C3" s="31" t="s">
        <v>32</v>
      </c>
      <c r="D3" s="31" t="s">
        <v>33</v>
      </c>
      <c r="E3" s="31" t="s">
        <v>34</v>
      </c>
      <c r="F3" s="25"/>
      <c r="G3" s="25"/>
      <c r="H3" s="32" t="s">
        <v>31</v>
      </c>
      <c r="I3" s="32" t="s">
        <v>47</v>
      </c>
      <c r="J3" s="32" t="s">
        <v>32</v>
      </c>
      <c r="K3" s="32" t="s">
        <v>34</v>
      </c>
      <c r="L3" s="25"/>
      <c r="M3" s="32" t="s">
        <v>31</v>
      </c>
      <c r="N3" s="32" t="s">
        <v>35</v>
      </c>
      <c r="O3" s="32" t="s">
        <v>32</v>
      </c>
      <c r="P3" s="32" t="s">
        <v>34</v>
      </c>
      <c r="R3" s="33" t="s">
        <v>31</v>
      </c>
      <c r="S3" s="34" t="s">
        <v>39</v>
      </c>
      <c r="T3" s="34" t="s">
        <v>40</v>
      </c>
      <c r="U3" s="34" t="s">
        <v>41</v>
      </c>
      <c r="V3" s="34" t="s">
        <v>42</v>
      </c>
    </row>
    <row r="4" spans="1:22" x14ac:dyDescent="0.25">
      <c r="A4" s="25"/>
      <c r="B4" s="35" t="s">
        <v>36</v>
      </c>
      <c r="C4" s="31" t="s">
        <v>37</v>
      </c>
      <c r="D4" s="31" t="s">
        <v>37</v>
      </c>
      <c r="E4" s="31" t="s">
        <v>988</v>
      </c>
      <c r="F4" s="25"/>
      <c r="G4" s="25"/>
      <c r="H4" s="32" t="s">
        <v>36</v>
      </c>
      <c r="I4" s="32" t="s">
        <v>37</v>
      </c>
      <c r="J4" s="32" t="s">
        <v>37</v>
      </c>
      <c r="K4" s="32" t="s">
        <v>988</v>
      </c>
      <c r="L4" s="25"/>
      <c r="M4" s="32" t="s">
        <v>36</v>
      </c>
      <c r="N4" s="32" t="s">
        <v>37</v>
      </c>
      <c r="O4" s="32" t="s">
        <v>37</v>
      </c>
      <c r="P4" s="32" t="s">
        <v>988</v>
      </c>
      <c r="R4" s="36">
        <v>0</v>
      </c>
      <c r="S4" s="69">
        <v>0</v>
      </c>
      <c r="T4" s="69">
        <v>0</v>
      </c>
      <c r="U4" s="69">
        <v>0</v>
      </c>
      <c r="V4" s="69">
        <v>0</v>
      </c>
    </row>
    <row r="5" spans="1:22" x14ac:dyDescent="0.25">
      <c r="A5" s="25"/>
      <c r="B5" s="37">
        <v>-3.7576059999999998E-4</v>
      </c>
      <c r="C5" s="68">
        <v>135.6465</v>
      </c>
      <c r="D5" s="68">
        <v>2138</v>
      </c>
      <c r="E5" s="68">
        <v>-1.29396</v>
      </c>
      <c r="F5" s="25"/>
      <c r="G5" s="25"/>
      <c r="H5" s="38">
        <v>10</v>
      </c>
      <c r="I5" s="39">
        <f>D77</f>
        <v>2138</v>
      </c>
      <c r="J5" s="39">
        <f>C77</f>
        <v>-2282.1170000000002</v>
      </c>
      <c r="K5" s="39">
        <f>E77</f>
        <v>2.921271</v>
      </c>
      <c r="L5" s="25"/>
      <c r="M5" s="40">
        <v>4</v>
      </c>
      <c r="N5" s="41">
        <f>D5</f>
        <v>2138</v>
      </c>
      <c r="O5" s="41">
        <f>J8</f>
        <v>-2000.0730000000001</v>
      </c>
      <c r="P5" s="41">
        <f t="shared" ref="P5:P7" si="0">K8</f>
        <v>11.09656</v>
      </c>
      <c r="R5" s="36">
        <v>0.25</v>
      </c>
      <c r="S5" s="69">
        <v>4.7200411941812966E-2</v>
      </c>
      <c r="T5" s="69">
        <v>3.9051336486974302</v>
      </c>
      <c r="U5" s="69">
        <v>-1.312861494255152E-2</v>
      </c>
      <c r="V5" s="69">
        <v>1.6990238267098421E-2</v>
      </c>
    </row>
    <row r="6" spans="1:22" x14ac:dyDescent="0.25">
      <c r="A6" s="25"/>
      <c r="B6" s="37">
        <v>-1.6909459999999999E-4</v>
      </c>
      <c r="C6" s="68">
        <v>300.50689999999997</v>
      </c>
      <c r="D6" s="68">
        <v>4275</v>
      </c>
      <c r="E6" s="68">
        <v>-10.100860000000001</v>
      </c>
      <c r="F6" s="25"/>
      <c r="G6" s="25"/>
      <c r="H6" s="38">
        <v>8</v>
      </c>
      <c r="I6" s="39">
        <f>D59</f>
        <v>2138</v>
      </c>
      <c r="J6" s="39">
        <f>C59</f>
        <v>-2256.0349999999999</v>
      </c>
      <c r="K6" s="39">
        <f>E59</f>
        <v>5.0379860000000001</v>
      </c>
      <c r="L6" s="25"/>
      <c r="M6" s="40">
        <v>2</v>
      </c>
      <c r="N6" s="41">
        <f>D5</f>
        <v>2138</v>
      </c>
      <c r="O6" s="41">
        <f>J9</f>
        <v>-1292.6990000000001</v>
      </c>
      <c r="P6" s="41">
        <f t="shared" si="0"/>
        <v>16.067979999999999</v>
      </c>
      <c r="R6" s="36">
        <v>0.5</v>
      </c>
      <c r="S6" s="69">
        <v>9.4157087723594185E-2</v>
      </c>
      <c r="T6" s="69">
        <v>7.7410597951666693</v>
      </c>
      <c r="U6" s="69">
        <v>-2.5422167463588361E-2</v>
      </c>
      <c r="V6" s="69">
        <v>3.4348750517645694E-2</v>
      </c>
    </row>
    <row r="7" spans="1:22" x14ac:dyDescent="0.25">
      <c r="A7" s="25"/>
      <c r="B7" s="37">
        <v>-1.5811269999999999E-4</v>
      </c>
      <c r="C7" s="68">
        <v>393.17140000000001</v>
      </c>
      <c r="D7" s="68">
        <v>6413</v>
      </c>
      <c r="E7" s="68">
        <v>-21.89827</v>
      </c>
      <c r="F7" s="25"/>
      <c r="G7" s="25"/>
      <c r="H7" s="38">
        <v>6</v>
      </c>
      <c r="I7" s="39">
        <f>D53</f>
        <v>2138</v>
      </c>
      <c r="J7" s="39">
        <f>C53</f>
        <v>-2173.027</v>
      </c>
      <c r="K7" s="39">
        <f>E53</f>
        <v>7.3597330000000003</v>
      </c>
      <c r="L7" s="25"/>
      <c r="M7" s="40">
        <v>1</v>
      </c>
      <c r="N7" s="41">
        <f>D5</f>
        <v>2138</v>
      </c>
      <c r="O7" s="41">
        <f>J10</f>
        <v>-737.91279999999995</v>
      </c>
      <c r="P7" s="41">
        <f t="shared" si="0"/>
        <v>11.625970000000001</v>
      </c>
      <c r="R7" s="36">
        <v>0.75</v>
      </c>
      <c r="S7" s="69">
        <v>0.14062629118531228</v>
      </c>
      <c r="T7" s="69">
        <v>11.438570937179533</v>
      </c>
      <c r="U7" s="69">
        <v>-3.6045595141594285E-2</v>
      </c>
      <c r="V7" s="69">
        <v>5.2443810735091745E-2</v>
      </c>
    </row>
    <row r="8" spans="1:22" x14ac:dyDescent="0.25">
      <c r="A8" s="25"/>
      <c r="B8" s="37">
        <v>-9.2414329999999996E-5</v>
      </c>
      <c r="C8" s="68">
        <v>431.76060000000001</v>
      </c>
      <c r="D8" s="68">
        <v>8551</v>
      </c>
      <c r="E8" s="68">
        <v>-29.6433</v>
      </c>
      <c r="F8" s="25"/>
      <c r="G8" s="25"/>
      <c r="H8" s="38">
        <v>4</v>
      </c>
      <c r="I8" s="39">
        <f>D35</f>
        <v>2138</v>
      </c>
      <c r="J8" s="39">
        <f>C35</f>
        <v>-2000.0730000000001</v>
      </c>
      <c r="K8" s="39">
        <f>E35</f>
        <v>11.09656</v>
      </c>
      <c r="L8" s="25"/>
      <c r="M8" s="40">
        <f t="shared" ref="M8:N10" si="1">H21</f>
        <v>4</v>
      </c>
      <c r="N8" s="40">
        <f t="shared" si="1"/>
        <v>4275</v>
      </c>
      <c r="O8" s="41">
        <f t="shared" ref="O8:P10" si="2">J21</f>
        <v>-3922.596</v>
      </c>
      <c r="P8" s="41">
        <f t="shared" si="2"/>
        <v>52.068260000000002</v>
      </c>
      <c r="R8" s="36">
        <v>1</v>
      </c>
      <c r="S8" s="70">
        <v>0.1863642861669349</v>
      </c>
      <c r="T8" s="70">
        <v>14.928459572507826</v>
      </c>
      <c r="U8" s="70">
        <v>-4.416383555505602E-2</v>
      </c>
      <c r="V8" s="70">
        <v>7.1643692902883332E-2</v>
      </c>
    </row>
    <row r="9" spans="1:22" x14ac:dyDescent="0.25">
      <c r="A9" s="25"/>
      <c r="B9" s="37">
        <v>1.7593610000000001E-5</v>
      </c>
      <c r="C9" s="68">
        <v>385.55040000000002</v>
      </c>
      <c r="D9" s="68">
        <v>10689</v>
      </c>
      <c r="E9" s="68">
        <v>-36.337299999999999</v>
      </c>
      <c r="F9" s="25"/>
      <c r="G9" s="25"/>
      <c r="H9" s="38">
        <v>2</v>
      </c>
      <c r="I9" s="39">
        <f>D29</f>
        <v>2138</v>
      </c>
      <c r="J9" s="39">
        <f>C29</f>
        <v>-1292.6990000000001</v>
      </c>
      <c r="K9" s="39">
        <f>E29</f>
        <v>16.067979999999999</v>
      </c>
      <c r="L9" s="25"/>
      <c r="M9" s="40">
        <f t="shared" si="1"/>
        <v>2</v>
      </c>
      <c r="N9" s="40">
        <f t="shared" si="1"/>
        <v>4275</v>
      </c>
      <c r="O9" s="41">
        <f t="shared" si="2"/>
        <v>-2494.1329999999998</v>
      </c>
      <c r="P9" s="41">
        <f t="shared" si="2"/>
        <v>61.974240000000002</v>
      </c>
      <c r="R9" s="36">
        <v>1.25</v>
      </c>
      <c r="S9" s="69">
        <v>0.2311273365084309</v>
      </c>
      <c r="T9" s="69">
        <v>18.141518198923361</v>
      </c>
      <c r="U9" s="69">
        <v>-4.8941826282456816E-2</v>
      </c>
      <c r="V9" s="69">
        <v>9.2316671004473452E-2</v>
      </c>
    </row>
    <row r="10" spans="1:22" x14ac:dyDescent="0.25">
      <c r="A10" s="25"/>
      <c r="B10" s="37">
        <v>-4.6082080000000002E-5</v>
      </c>
      <c r="C10" s="68">
        <v>357.40179999999998</v>
      </c>
      <c r="D10" s="68">
        <v>12826</v>
      </c>
      <c r="E10" s="68">
        <v>-44.42624</v>
      </c>
      <c r="F10" s="25"/>
      <c r="G10" s="25"/>
      <c r="H10" s="38">
        <v>1</v>
      </c>
      <c r="I10" s="39">
        <f>D11</f>
        <v>2138</v>
      </c>
      <c r="J10" s="39">
        <f>C11</f>
        <v>-737.91279999999995</v>
      </c>
      <c r="K10" s="39">
        <f>E11</f>
        <v>11.625970000000001</v>
      </c>
      <c r="L10" s="25"/>
      <c r="M10" s="40">
        <f t="shared" si="1"/>
        <v>1</v>
      </c>
      <c r="N10" s="40">
        <f t="shared" si="1"/>
        <v>4275</v>
      </c>
      <c r="O10" s="41">
        <f t="shared" si="2"/>
        <v>-1289.17</v>
      </c>
      <c r="P10" s="41">
        <f t="shared" si="2"/>
        <v>37.15972</v>
      </c>
      <c r="R10" s="36">
        <v>1.5</v>
      </c>
      <c r="S10" s="69">
        <v>0.27467170604976893</v>
      </c>
      <c r="T10" s="69">
        <v>21.00853931419795</v>
      </c>
      <c r="U10" s="69">
        <v>-4.9544504902281045E-2</v>
      </c>
      <c r="V10" s="69">
        <v>0.11483101902330671</v>
      </c>
    </row>
    <row r="11" spans="1:22" x14ac:dyDescent="0.25">
      <c r="A11" s="25"/>
      <c r="B11" s="37">
        <v>1.001193</v>
      </c>
      <c r="C11" s="68">
        <v>-737.91279999999995</v>
      </c>
      <c r="D11" s="68">
        <v>2138</v>
      </c>
      <c r="E11" s="68">
        <v>11.625970000000001</v>
      </c>
      <c r="F11" s="25"/>
      <c r="G11" s="25"/>
      <c r="H11" s="38">
        <v>0</v>
      </c>
      <c r="I11" s="39">
        <f>D5</f>
        <v>2138</v>
      </c>
      <c r="J11" s="39">
        <f>C5</f>
        <v>135.6465</v>
      </c>
      <c r="K11" s="39">
        <f>E5</f>
        <v>-1.29396</v>
      </c>
      <c r="L11" s="25"/>
      <c r="M11" s="40">
        <f t="shared" ref="M11:N13" si="3">H34</f>
        <v>4</v>
      </c>
      <c r="N11" s="40">
        <f t="shared" si="3"/>
        <v>6413</v>
      </c>
      <c r="O11" s="41">
        <f t="shared" ref="O11:P13" si="4">J34</f>
        <v>-5375.2669999999998</v>
      </c>
      <c r="P11" s="41">
        <f t="shared" si="4"/>
        <v>121.6336</v>
      </c>
      <c r="R11" s="36">
        <v>1.75</v>
      </c>
      <c r="S11" s="69">
        <v>0.31678206595174718</v>
      </c>
      <c r="T11" s="69">
        <v>23.472439106099444</v>
      </c>
      <c r="U11" s="69">
        <v>-4.5302517739133651E-2</v>
      </c>
      <c r="V11" s="69">
        <v>0.13945838947520683</v>
      </c>
    </row>
    <row r="12" spans="1:22" x14ac:dyDescent="0.25">
      <c r="A12" s="25"/>
      <c r="B12" s="37">
        <v>1.0004839999999999</v>
      </c>
      <c r="C12" s="68">
        <v>-1289.17</v>
      </c>
      <c r="D12" s="68">
        <v>4275</v>
      </c>
      <c r="E12" s="68">
        <v>37.15972</v>
      </c>
      <c r="F12" s="25"/>
      <c r="G12" s="25"/>
      <c r="H12" s="38">
        <v>-1</v>
      </c>
      <c r="I12" s="39">
        <f>D17</f>
        <v>2138</v>
      </c>
      <c r="J12" s="39">
        <f>C17</f>
        <v>967.04290000000003</v>
      </c>
      <c r="K12" s="39">
        <f>E17</f>
        <v>-13.7766</v>
      </c>
      <c r="L12" s="25"/>
      <c r="M12" s="40">
        <f t="shared" si="3"/>
        <v>2</v>
      </c>
      <c r="N12" s="40">
        <f t="shared" si="3"/>
        <v>6413</v>
      </c>
      <c r="O12" s="41">
        <f t="shared" si="4"/>
        <v>-3251.6</v>
      </c>
      <c r="P12" s="41">
        <f t="shared" si="4"/>
        <v>130.34809999999999</v>
      </c>
      <c r="R12" s="36">
        <v>2</v>
      </c>
      <c r="S12" s="69">
        <v>0.35738766655944632</v>
      </c>
      <c r="T12" s="69">
        <v>25.537837335939813</v>
      </c>
      <c r="U12" s="69">
        <v>-3.6389886509605389E-2</v>
      </c>
      <c r="V12" s="69">
        <v>0.16597867949166406</v>
      </c>
    </row>
    <row r="13" spans="1:22" x14ac:dyDescent="0.25">
      <c r="A13" s="25"/>
      <c r="B13" s="37">
        <v>1.000084</v>
      </c>
      <c r="C13" s="68">
        <v>-1570.4739999999999</v>
      </c>
      <c r="D13" s="68">
        <v>6413</v>
      </c>
      <c r="E13" s="68">
        <v>73.162559999999999</v>
      </c>
      <c r="F13" s="25"/>
      <c r="G13" s="25"/>
      <c r="H13" s="38">
        <v>-2</v>
      </c>
      <c r="I13" s="39">
        <f>D23</f>
        <v>2138</v>
      </c>
      <c r="J13" s="39">
        <f>C23</f>
        <v>1524.7059999999999</v>
      </c>
      <c r="K13" s="39">
        <f>E23</f>
        <v>-15.69347</v>
      </c>
      <c r="L13" s="25"/>
      <c r="M13" s="40">
        <f t="shared" si="3"/>
        <v>1</v>
      </c>
      <c r="N13" s="40">
        <f t="shared" si="3"/>
        <v>6413</v>
      </c>
      <c r="O13" s="41">
        <f t="shared" si="4"/>
        <v>-1570.4739999999999</v>
      </c>
      <c r="P13" s="41">
        <f t="shared" si="4"/>
        <v>73.162559999999999</v>
      </c>
      <c r="R13" s="36">
        <v>2.25</v>
      </c>
      <c r="S13" s="69">
        <v>0.39646363906463161</v>
      </c>
      <c r="T13" s="69">
        <v>27.228934814765051</v>
      </c>
      <c r="U13" s="69">
        <v>-2.324827019255394E-2</v>
      </c>
      <c r="V13" s="69">
        <v>0.1940157322500016</v>
      </c>
    </row>
    <row r="14" spans="1:22" x14ac:dyDescent="0.25">
      <c r="A14" s="25"/>
      <c r="B14" s="37">
        <v>0.99997919999999996</v>
      </c>
      <c r="C14" s="68">
        <v>-1648.952</v>
      </c>
      <c r="D14" s="68">
        <v>8551</v>
      </c>
      <c r="E14" s="68">
        <v>98.880920000000003</v>
      </c>
      <c r="F14" s="25"/>
      <c r="G14" s="25"/>
      <c r="H14" s="38">
        <v>-4</v>
      </c>
      <c r="I14" s="39">
        <f>D41</f>
        <v>2138</v>
      </c>
      <c r="J14" s="39">
        <f>C41</f>
        <v>2084.4140000000002</v>
      </c>
      <c r="K14" s="39">
        <f>E41</f>
        <v>-10.00299</v>
      </c>
      <c r="L14" s="25"/>
      <c r="M14" s="40">
        <f t="shared" ref="M14:N16" si="5">H47</f>
        <v>4</v>
      </c>
      <c r="N14" s="40">
        <f t="shared" si="5"/>
        <v>8551</v>
      </c>
      <c r="O14" s="41">
        <f t="shared" ref="O14:P16" si="6">J47</f>
        <v>-6320.0870000000004</v>
      </c>
      <c r="P14" s="41">
        <f t="shared" si="6"/>
        <v>217.98509999999999</v>
      </c>
      <c r="R14" s="36">
        <v>2.5</v>
      </c>
      <c r="S14" s="69">
        <v>0.43398513333734368</v>
      </c>
      <c r="T14" s="69">
        <v>28.569940325143854</v>
      </c>
      <c r="U14" s="69">
        <v>-6.3194367230312637E-3</v>
      </c>
      <c r="V14" s="69">
        <v>0.22319332739735845</v>
      </c>
    </row>
    <row r="15" spans="1:22" x14ac:dyDescent="0.25">
      <c r="A15" s="25"/>
      <c r="B15" s="37">
        <v>0.99991909999999995</v>
      </c>
      <c r="C15" s="68">
        <v>-1568.1890000000001</v>
      </c>
      <c r="D15" s="68">
        <v>10689</v>
      </c>
      <c r="E15" s="68">
        <v>119.0022</v>
      </c>
      <c r="F15" s="25"/>
      <c r="G15" s="25"/>
      <c r="H15" s="38">
        <v>-6</v>
      </c>
      <c r="I15" s="39">
        <f>D47</f>
        <v>2138</v>
      </c>
      <c r="J15" s="39">
        <f>C47</f>
        <v>2261.114</v>
      </c>
      <c r="K15" s="39">
        <f>E47</f>
        <v>-5.4547670000000004</v>
      </c>
      <c r="L15" s="25"/>
      <c r="M15" s="40">
        <f t="shared" si="5"/>
        <v>2</v>
      </c>
      <c r="N15" s="40">
        <f t="shared" si="5"/>
        <v>8551</v>
      </c>
      <c r="O15" s="41">
        <f t="shared" si="6"/>
        <v>-3542.0929999999998</v>
      </c>
      <c r="P15" s="41">
        <f t="shared" si="6"/>
        <v>192.7955</v>
      </c>
      <c r="R15" s="36">
        <v>2.75</v>
      </c>
      <c r="S15" s="69">
        <v>0.46992729924762378</v>
      </c>
      <c r="T15" s="69">
        <v>29.585062649645234</v>
      </c>
      <c r="U15" s="69">
        <v>1.3954845963918751E-2</v>
      </c>
      <c r="V15" s="69">
        <v>0.25313524458087111</v>
      </c>
    </row>
    <row r="16" spans="1:22" x14ac:dyDescent="0.25">
      <c r="A16" s="25"/>
      <c r="B16" s="37">
        <v>0.99994550000000004</v>
      </c>
      <c r="C16" s="68">
        <v>-1433.6610000000001</v>
      </c>
      <c r="D16" s="68">
        <v>12826</v>
      </c>
      <c r="E16" s="68">
        <v>134.875</v>
      </c>
      <c r="F16" s="25"/>
      <c r="G16" s="25"/>
      <c r="H16" s="38">
        <v>-8</v>
      </c>
      <c r="I16" s="39">
        <f>D65</f>
        <v>2138</v>
      </c>
      <c r="J16" s="39">
        <f>C65</f>
        <v>2465.6849999999999</v>
      </c>
      <c r="K16" s="39">
        <f>E65</f>
        <v>-3.1264090000000002</v>
      </c>
      <c r="L16" s="25"/>
      <c r="M16" s="40">
        <f t="shared" si="5"/>
        <v>1</v>
      </c>
      <c r="N16" s="40">
        <f t="shared" si="5"/>
        <v>8551</v>
      </c>
      <c r="O16" s="41">
        <f t="shared" si="6"/>
        <v>-1648.952</v>
      </c>
      <c r="P16" s="41">
        <f t="shared" si="6"/>
        <v>98.880920000000003</v>
      </c>
      <c r="R16" s="36">
        <v>3</v>
      </c>
      <c r="S16" s="69">
        <v>0.5042652866655164</v>
      </c>
      <c r="T16" s="69">
        <v>30.29851057083799</v>
      </c>
      <c r="U16" s="69">
        <v>3.7132809933255205E-2</v>
      </c>
      <c r="V16" s="69">
        <v>0.28346526344768375</v>
      </c>
    </row>
    <row r="17" spans="1:22" x14ac:dyDescent="0.25">
      <c r="A17" s="25"/>
      <c r="B17" s="37">
        <v>-1.002121</v>
      </c>
      <c r="C17" s="68">
        <v>967.04290000000003</v>
      </c>
      <c r="D17" s="68">
        <v>2138</v>
      </c>
      <c r="E17" s="68">
        <v>-13.7766</v>
      </c>
      <c r="F17" s="25"/>
      <c r="G17" s="25"/>
      <c r="H17" s="38">
        <v>-10</v>
      </c>
      <c r="I17" s="39">
        <f>D71</f>
        <v>2138</v>
      </c>
      <c r="J17" s="39">
        <f>C71</f>
        <v>2459.4569999999999</v>
      </c>
      <c r="K17" s="39">
        <f>E71</f>
        <v>-8.4031999999999996E-3</v>
      </c>
      <c r="L17" s="25"/>
      <c r="M17" s="40">
        <f t="shared" ref="M17:N19" si="7">H60</f>
        <v>4</v>
      </c>
      <c r="N17" s="40">
        <f t="shared" si="7"/>
        <v>10689</v>
      </c>
      <c r="O17" s="41">
        <f t="shared" ref="O17:P19" si="8">J60</f>
        <v>-6684.1459999999997</v>
      </c>
      <c r="P17" s="41">
        <f t="shared" si="8"/>
        <v>336.01389999999998</v>
      </c>
      <c r="R17" s="36">
        <v>3.25</v>
      </c>
      <c r="S17" s="69">
        <v>0.53697424546105588</v>
      </c>
      <c r="T17" s="69">
        <v>30.734492871290986</v>
      </c>
      <c r="U17" s="69">
        <v>6.2772687249913792E-2</v>
      </c>
      <c r="V17" s="69">
        <v>0.31380716364493272</v>
      </c>
    </row>
    <row r="18" spans="1:22" x14ac:dyDescent="0.25">
      <c r="A18" s="25"/>
      <c r="B18" s="37">
        <v>-1.0013570000000001</v>
      </c>
      <c r="C18" s="68">
        <v>1783.03</v>
      </c>
      <c r="D18" s="68">
        <v>4275</v>
      </c>
      <c r="E18" s="68">
        <v>-52.994459999999997</v>
      </c>
      <c r="F18" s="25"/>
      <c r="G18" s="25"/>
      <c r="H18" s="38">
        <v>10</v>
      </c>
      <c r="I18" s="39">
        <f>D78</f>
        <v>4275</v>
      </c>
      <c r="J18" s="39">
        <f>C78</f>
        <v>-4409.8509999999997</v>
      </c>
      <c r="K18" s="39">
        <f>E78</f>
        <v>13.590020000000001</v>
      </c>
      <c r="L18" s="25"/>
      <c r="M18" s="40">
        <f t="shared" si="7"/>
        <v>2</v>
      </c>
      <c r="N18" s="40">
        <f t="shared" si="7"/>
        <v>10689</v>
      </c>
      <c r="O18" s="41">
        <f t="shared" si="8"/>
        <v>-3502.1619999999998</v>
      </c>
      <c r="P18" s="41">
        <f t="shared" si="8"/>
        <v>247.3546</v>
      </c>
      <c r="R18" s="36">
        <v>3.5</v>
      </c>
      <c r="S18" s="69">
        <v>0.56802932550428864</v>
      </c>
      <c r="T18" s="69">
        <v>30.917218333573043</v>
      </c>
      <c r="U18" s="69">
        <v>9.0432709978870623E-2</v>
      </c>
      <c r="V18" s="69">
        <v>0.34378472481976313</v>
      </c>
    </row>
    <row r="19" spans="1:22" x14ac:dyDescent="0.25">
      <c r="A19" s="25"/>
      <c r="B19" s="37">
        <v>-1.0006349999999999</v>
      </c>
      <c r="C19" s="68">
        <v>2266.5940000000001</v>
      </c>
      <c r="D19" s="68">
        <v>6413</v>
      </c>
      <c r="E19" s="68">
        <v>-104.5437</v>
      </c>
      <c r="F19" s="25"/>
      <c r="G19" s="25"/>
      <c r="H19" s="38">
        <v>8</v>
      </c>
      <c r="I19" s="39">
        <f>D60</f>
        <v>4275</v>
      </c>
      <c r="J19" s="39">
        <f>C60</f>
        <v>-4425.21</v>
      </c>
      <c r="K19" s="39">
        <f>E60</f>
        <v>23.943670000000001</v>
      </c>
      <c r="L19" s="25"/>
      <c r="M19" s="40">
        <f t="shared" si="7"/>
        <v>1</v>
      </c>
      <c r="N19" s="40">
        <f t="shared" si="7"/>
        <v>10689</v>
      </c>
      <c r="O19" s="41">
        <f t="shared" si="8"/>
        <v>-1568.1890000000001</v>
      </c>
      <c r="P19" s="41">
        <f t="shared" si="8"/>
        <v>119.0022</v>
      </c>
      <c r="R19" s="36">
        <v>3.75</v>
      </c>
      <c r="S19" s="69">
        <v>0.59740567666525779</v>
      </c>
      <c r="T19" s="69">
        <v>30.870895740253193</v>
      </c>
      <c r="U19" s="69">
        <v>0.11967111018507245</v>
      </c>
      <c r="V19" s="69">
        <v>0.37302172661932281</v>
      </c>
    </row>
    <row r="20" spans="1:22" x14ac:dyDescent="0.25">
      <c r="A20" s="25"/>
      <c r="B20" s="37">
        <v>-1.000248</v>
      </c>
      <c r="C20" s="68">
        <v>2408.2840000000001</v>
      </c>
      <c r="D20" s="68">
        <v>8551</v>
      </c>
      <c r="E20" s="68">
        <v>-148.5515</v>
      </c>
      <c r="F20" s="25"/>
      <c r="G20" s="25"/>
      <c r="H20" s="38">
        <v>6</v>
      </c>
      <c r="I20" s="39">
        <f>D54</f>
        <v>4275</v>
      </c>
      <c r="J20" s="39">
        <f>C54</f>
        <v>-4354.5429999999997</v>
      </c>
      <c r="K20" s="39">
        <f>E54</f>
        <v>36.523040000000002</v>
      </c>
      <c r="L20" s="25"/>
      <c r="M20" s="40">
        <f t="shared" ref="M20:N22" si="9">H73</f>
        <v>4</v>
      </c>
      <c r="N20" s="40">
        <f t="shared" si="9"/>
        <v>12826</v>
      </c>
      <c r="O20" s="41">
        <f t="shared" ref="O20:P22" si="10">J73</f>
        <v>-6549.2510000000002</v>
      </c>
      <c r="P20" s="41">
        <f t="shared" si="10"/>
        <v>451.48939999999999</v>
      </c>
      <c r="R20" s="36">
        <v>4</v>
      </c>
      <c r="S20" s="70">
        <v>0.62507844881399832</v>
      </c>
      <c r="T20" s="70">
        <v>30.619733873899971</v>
      </c>
      <c r="U20" s="70">
        <v>0.15004611993345626</v>
      </c>
      <c r="V20" s="70">
        <v>0.40114194869073161</v>
      </c>
    </row>
    <row r="21" spans="1:22" x14ac:dyDescent="0.25">
      <c r="A21" s="25"/>
      <c r="B21" s="37">
        <v>-1.000057</v>
      </c>
      <c r="C21" s="68">
        <v>2350.7080000000001</v>
      </c>
      <c r="D21" s="68">
        <v>10689</v>
      </c>
      <c r="E21" s="68">
        <v>-185.5633</v>
      </c>
      <c r="F21" s="25"/>
      <c r="G21" s="25"/>
      <c r="H21" s="38">
        <v>4</v>
      </c>
      <c r="I21" s="39">
        <f>D36</f>
        <v>4275</v>
      </c>
      <c r="J21" s="39">
        <f>C36</f>
        <v>-3922.596</v>
      </c>
      <c r="K21" s="39">
        <f>E36</f>
        <v>52.068260000000002</v>
      </c>
      <c r="L21" s="25"/>
      <c r="M21" s="40">
        <f t="shared" si="9"/>
        <v>2</v>
      </c>
      <c r="N21" s="40">
        <f t="shared" si="9"/>
        <v>12826</v>
      </c>
      <c r="O21" s="41">
        <f t="shared" si="10"/>
        <v>-3233.4879999999998</v>
      </c>
      <c r="P21" s="41">
        <f t="shared" si="10"/>
        <v>291.96370000000002</v>
      </c>
      <c r="R21" s="36">
        <v>4.25</v>
      </c>
      <c r="S21" s="69">
        <v>0.65102279182055456</v>
      </c>
      <c r="T21" s="69">
        <v>30.187941517082443</v>
      </c>
      <c r="U21" s="69">
        <v>0.18111597128898627</v>
      </c>
      <c r="V21" s="69">
        <v>0.4277691706811359</v>
      </c>
    </row>
    <row r="22" spans="1:22" x14ac:dyDescent="0.25">
      <c r="A22" s="25"/>
      <c r="B22" s="37">
        <v>-1.0000599999999999</v>
      </c>
      <c r="C22" s="68">
        <v>2128.0010000000002</v>
      </c>
      <c r="D22" s="68">
        <v>12826</v>
      </c>
      <c r="E22" s="68">
        <v>-217.85990000000001</v>
      </c>
      <c r="F22" s="25"/>
      <c r="G22" s="25"/>
      <c r="H22" s="38">
        <v>2</v>
      </c>
      <c r="I22" s="39">
        <f>D30</f>
        <v>4275</v>
      </c>
      <c r="J22" s="39">
        <f>C30</f>
        <v>-2494.1329999999998</v>
      </c>
      <c r="K22" s="39">
        <f>E30</f>
        <v>61.974240000000002</v>
      </c>
      <c r="L22" s="25"/>
      <c r="M22" s="40">
        <f t="shared" si="9"/>
        <v>1</v>
      </c>
      <c r="N22" s="40">
        <f t="shared" si="9"/>
        <v>12826</v>
      </c>
      <c r="O22" s="41">
        <f t="shared" si="10"/>
        <v>-1433.6610000000001</v>
      </c>
      <c r="P22" s="41">
        <f t="shared" si="10"/>
        <v>134.875</v>
      </c>
      <c r="R22" s="36">
        <v>4.5</v>
      </c>
      <c r="S22" s="69">
        <v>0.67521385555496938</v>
      </c>
      <c r="T22" s="69">
        <v>29.599727452369699</v>
      </c>
      <c r="U22" s="69">
        <v>0.21243889631663215</v>
      </c>
      <c r="V22" s="69">
        <v>0.45252717223768718</v>
      </c>
    </row>
    <row r="23" spans="1:22" x14ac:dyDescent="0.25">
      <c r="A23" s="25"/>
      <c r="B23" s="37">
        <v>-2.0005310000000001</v>
      </c>
      <c r="C23" s="68">
        <v>1524.7059999999999</v>
      </c>
      <c r="D23" s="68">
        <v>2138</v>
      </c>
      <c r="E23" s="68">
        <v>-15.69347</v>
      </c>
      <c r="F23" s="25"/>
      <c r="G23" s="25"/>
      <c r="H23" s="38">
        <v>1</v>
      </c>
      <c r="I23" s="39">
        <f>D12</f>
        <v>4275</v>
      </c>
      <c r="J23" s="39">
        <f>C12</f>
        <v>-1289.17</v>
      </c>
      <c r="K23" s="39">
        <f>E12</f>
        <v>37.15972</v>
      </c>
      <c r="L23" s="25"/>
      <c r="M23" s="25"/>
      <c r="N23" s="25"/>
      <c r="O23" s="25"/>
      <c r="P23" s="25"/>
      <c r="R23" s="36">
        <v>4.75</v>
      </c>
      <c r="S23" s="69">
        <v>0.69762678988728</v>
      </c>
      <c r="T23" s="69">
        <v>28.879300462329898</v>
      </c>
      <c r="U23" s="69">
        <v>0.24357312708131734</v>
      </c>
      <c r="V23" s="69">
        <v>0.47503973300752056</v>
      </c>
    </row>
    <row r="24" spans="1:22" x14ac:dyDescent="0.25">
      <c r="A24" s="25"/>
      <c r="B24" s="37">
        <v>-2.0002849999999999</v>
      </c>
      <c r="C24" s="68">
        <v>2941.8139999999999</v>
      </c>
      <c r="D24" s="68">
        <v>4275</v>
      </c>
      <c r="E24" s="68">
        <v>-67.923060000000007</v>
      </c>
      <c r="F24" s="25"/>
      <c r="G24" s="25"/>
      <c r="H24" s="38">
        <v>0</v>
      </c>
      <c r="I24" s="39">
        <f>D6</f>
        <v>4275</v>
      </c>
      <c r="J24" s="39">
        <f>C6</f>
        <v>300.50689999999997</v>
      </c>
      <c r="K24" s="39">
        <f>E6</f>
        <v>-10.100860000000001</v>
      </c>
      <c r="L24" s="25"/>
      <c r="M24" s="25"/>
      <c r="N24" s="25"/>
      <c r="O24" s="25"/>
      <c r="P24" s="25"/>
      <c r="R24" s="36">
        <v>5</v>
      </c>
      <c r="S24" s="69">
        <v>0.71823674468752996</v>
      </c>
      <c r="T24" s="69">
        <v>28.050869329532642</v>
      </c>
      <c r="U24" s="69">
        <v>0.27407689564801574</v>
      </c>
      <c r="V24" s="69">
        <v>0.49493063263776499</v>
      </c>
    </row>
    <row r="25" spans="1:22" x14ac:dyDescent="0.25">
      <c r="A25" s="25"/>
      <c r="B25" s="37">
        <v>-2.0000019999999998</v>
      </c>
      <c r="C25" s="68">
        <v>3787.7359999999999</v>
      </c>
      <c r="D25" s="68">
        <v>6413</v>
      </c>
      <c r="E25" s="68">
        <v>-143.43610000000001</v>
      </c>
      <c r="F25" s="25"/>
      <c r="G25" s="25"/>
      <c r="H25" s="38">
        <v>-1</v>
      </c>
      <c r="I25" s="39">
        <f>D18</f>
        <v>4275</v>
      </c>
      <c r="J25" s="39">
        <f>C18</f>
        <v>1783.03</v>
      </c>
      <c r="K25" s="39">
        <f>E18</f>
        <v>-52.994459999999997</v>
      </c>
      <c r="L25" s="25"/>
      <c r="M25" s="25"/>
      <c r="N25" s="25"/>
      <c r="O25" s="25"/>
      <c r="P25" s="25"/>
      <c r="R25" s="36">
        <v>5.25</v>
      </c>
      <c r="S25" s="69">
        <v>0.73701886982575737</v>
      </c>
      <c r="T25" s="69">
        <v>27.1386428365463</v>
      </c>
      <c r="U25" s="69">
        <v>0.30350843408166184</v>
      </c>
      <c r="V25" s="69">
        <v>0.51182365077556358</v>
      </c>
    </row>
    <row r="26" spans="1:22" x14ac:dyDescent="0.25">
      <c r="A26" s="25"/>
      <c r="B26" s="37">
        <v>-2.0000979999999999</v>
      </c>
      <c r="C26" s="68">
        <v>4137.33</v>
      </c>
      <c r="D26" s="68">
        <v>8551</v>
      </c>
      <c r="E26" s="68">
        <v>-222.89680000000001</v>
      </c>
      <c r="F26" s="25"/>
      <c r="G26" s="25"/>
      <c r="H26" s="38">
        <v>-2</v>
      </c>
      <c r="I26" s="39">
        <f>D24</f>
        <v>4275</v>
      </c>
      <c r="J26" s="39">
        <f>C24</f>
        <v>2941.8139999999999</v>
      </c>
      <c r="K26" s="39">
        <f>E24</f>
        <v>-67.923060000000007</v>
      </c>
      <c r="L26" s="25"/>
      <c r="M26" s="25"/>
      <c r="N26" s="25"/>
      <c r="O26" s="25"/>
      <c r="P26" s="25"/>
      <c r="R26" s="36">
        <v>5.5</v>
      </c>
      <c r="S26" s="69">
        <v>0.75394831517200822</v>
      </c>
      <c r="T26" s="69">
        <v>26.166829765940175</v>
      </c>
      <c r="U26" s="69">
        <v>0.33142597444722621</v>
      </c>
      <c r="V26" s="69">
        <v>0.52534256706807736</v>
      </c>
    </row>
    <row r="27" spans="1:22" x14ac:dyDescent="0.25">
      <c r="A27" s="25"/>
      <c r="B27" s="37">
        <v>-2.0001069999999999</v>
      </c>
      <c r="C27" s="68">
        <v>4111.6139999999996</v>
      </c>
      <c r="D27" s="68">
        <v>10689</v>
      </c>
      <c r="E27" s="68">
        <v>-296.9246</v>
      </c>
      <c r="F27" s="25"/>
      <c r="G27" s="25"/>
      <c r="H27" s="38">
        <v>-4</v>
      </c>
      <c r="I27" s="39">
        <f>D42</f>
        <v>4275</v>
      </c>
      <c r="J27" s="39">
        <f>C42</f>
        <v>4005.4850000000001</v>
      </c>
      <c r="K27" s="39">
        <f>E42</f>
        <v>-48.106450000000002</v>
      </c>
      <c r="L27" s="25"/>
      <c r="M27" s="25"/>
      <c r="N27" s="25"/>
      <c r="O27" s="25"/>
      <c r="P27" s="25"/>
      <c r="R27" s="36">
        <v>5.75</v>
      </c>
      <c r="S27" s="69">
        <v>0.76900023059632927</v>
      </c>
      <c r="T27" s="69">
        <v>25.159638900282769</v>
      </c>
      <c r="U27" s="69">
        <v>0.35738774880967772</v>
      </c>
      <c r="V27" s="69">
        <v>0.53511116116243518</v>
      </c>
    </row>
    <row r="28" spans="1:22" x14ac:dyDescent="0.25">
      <c r="A28" s="25"/>
      <c r="B28" s="37">
        <v>-2.0000399999999998</v>
      </c>
      <c r="C28" s="68">
        <v>3849.433</v>
      </c>
      <c r="D28" s="68">
        <v>12826</v>
      </c>
      <c r="E28" s="68">
        <v>-362.87619999999998</v>
      </c>
      <c r="F28" s="25"/>
      <c r="G28" s="25"/>
      <c r="H28" s="38">
        <v>-6</v>
      </c>
      <c r="I28" s="39">
        <f>D48</f>
        <v>4275</v>
      </c>
      <c r="J28" s="39">
        <f>C48</f>
        <v>4437.982</v>
      </c>
      <c r="K28" s="39">
        <f>E48</f>
        <v>-30.260570000000001</v>
      </c>
      <c r="L28" s="25"/>
      <c r="M28" s="25"/>
      <c r="N28" s="25"/>
      <c r="O28" s="25"/>
      <c r="P28" s="25"/>
      <c r="R28" s="36">
        <v>6</v>
      </c>
      <c r="S28" s="69">
        <v>0.78214976596874597</v>
      </c>
      <c r="T28" s="69">
        <v>24.141279022142754</v>
      </c>
      <c r="U28" s="69">
        <v>0.38095198923393464</v>
      </c>
      <c r="V28" s="69">
        <v>0.54075321270575671</v>
      </c>
    </row>
    <row r="29" spans="1:22" x14ac:dyDescent="0.25">
      <c r="A29" s="25"/>
      <c r="B29" s="37">
        <v>2.0022470000000001</v>
      </c>
      <c r="C29" s="68">
        <v>-1292.6990000000001</v>
      </c>
      <c r="D29" s="68">
        <v>2138</v>
      </c>
      <c r="E29" s="68">
        <v>16.067979999999999</v>
      </c>
      <c r="F29" s="25"/>
      <c r="G29" s="25"/>
      <c r="H29" s="38">
        <v>-8</v>
      </c>
      <c r="I29" s="39">
        <f>D66</f>
        <v>4275</v>
      </c>
      <c r="J29" s="39">
        <f>C66</f>
        <v>4621.8</v>
      </c>
      <c r="K29" s="39">
        <f>E66</f>
        <v>-18.019159999999999</v>
      </c>
      <c r="L29" s="25"/>
      <c r="M29" s="25"/>
      <c r="N29" s="25"/>
      <c r="O29" s="25"/>
      <c r="P29" s="25"/>
      <c r="R29" s="36">
        <v>6.25</v>
      </c>
      <c r="S29" s="69">
        <v>0.79338092877236266</v>
      </c>
      <c r="T29" s="69">
        <v>23.135132842152569</v>
      </c>
      <c r="U29" s="69">
        <v>0.40170694551389652</v>
      </c>
      <c r="V29" s="69">
        <v>0.5419286609608569</v>
      </c>
    </row>
    <row r="30" spans="1:22" x14ac:dyDescent="0.25">
      <c r="A30" s="25"/>
      <c r="B30" s="37">
        <v>2.0012370000000002</v>
      </c>
      <c r="C30" s="68">
        <v>-2494.1329999999998</v>
      </c>
      <c r="D30" s="68">
        <v>4275</v>
      </c>
      <c r="E30" s="68">
        <v>61.974240000000002</v>
      </c>
      <c r="F30" s="25"/>
      <c r="G30" s="25"/>
      <c r="H30" s="38">
        <v>-10</v>
      </c>
      <c r="I30" s="39">
        <f>D72</f>
        <v>4275</v>
      </c>
      <c r="J30" s="39">
        <f>C72</f>
        <v>4630.1419999999998</v>
      </c>
      <c r="K30" s="39">
        <f>E72</f>
        <v>-6.4245910000000004</v>
      </c>
      <c r="L30" s="25"/>
      <c r="M30" s="25"/>
      <c r="N30" s="25"/>
      <c r="O30" s="25"/>
      <c r="P30" s="25"/>
      <c r="R30" s="36">
        <v>6.5</v>
      </c>
      <c r="S30" s="69">
        <v>0.80281026262640776</v>
      </c>
      <c r="T30" s="69">
        <v>22.15222258712641</v>
      </c>
      <c r="U30" s="69">
        <v>0.41969002160997598</v>
      </c>
      <c r="V30" s="69">
        <v>0.53883850018035451</v>
      </c>
    </row>
    <row r="31" spans="1:22" x14ac:dyDescent="0.25">
      <c r="A31" s="25"/>
      <c r="B31" s="37">
        <v>2.000165</v>
      </c>
      <c r="C31" s="68">
        <v>-3251.6</v>
      </c>
      <c r="D31" s="68">
        <v>6413</v>
      </c>
      <c r="E31" s="68">
        <v>130.34809999999999</v>
      </c>
      <c r="F31" s="25"/>
      <c r="G31" s="25"/>
      <c r="H31" s="38">
        <v>10</v>
      </c>
      <c r="I31" s="39">
        <f>D79</f>
        <v>6413</v>
      </c>
      <c r="J31" s="39">
        <f>C79</f>
        <v>-6204.0619999999999</v>
      </c>
      <c r="K31" s="39">
        <f>E79</f>
        <v>35.662619999999997</v>
      </c>
      <c r="L31" s="25"/>
      <c r="M31" s="25"/>
      <c r="N31" s="25"/>
      <c r="O31" s="25"/>
      <c r="P31" s="25"/>
      <c r="R31" s="36">
        <v>6.75</v>
      </c>
      <c r="S31" s="69">
        <v>0.81065633773016199</v>
      </c>
      <c r="T31" s="69">
        <v>21.194055358964039</v>
      </c>
      <c r="U31" s="69">
        <v>0.43528438124940444</v>
      </c>
      <c r="V31" s="69">
        <v>0.53210022981946625</v>
      </c>
    </row>
    <row r="32" spans="1:22" x14ac:dyDescent="0.25">
      <c r="A32" s="25"/>
      <c r="B32" s="37">
        <v>1.999897</v>
      </c>
      <c r="C32" s="68">
        <v>-3542.0929999999998</v>
      </c>
      <c r="D32" s="68">
        <v>8551</v>
      </c>
      <c r="E32" s="68">
        <v>192.7955</v>
      </c>
      <c r="F32" s="25"/>
      <c r="G32" s="25"/>
      <c r="H32" s="38">
        <v>8</v>
      </c>
      <c r="I32" s="39">
        <f>D61</f>
        <v>6413</v>
      </c>
      <c r="J32" s="39">
        <f>C61</f>
        <v>-6254.1220000000003</v>
      </c>
      <c r="K32" s="39">
        <f>E61</f>
        <v>58.657539999999997</v>
      </c>
      <c r="L32" s="25"/>
      <c r="M32" s="25"/>
      <c r="N32" s="25"/>
      <c r="O32" s="25"/>
      <c r="P32" s="25"/>
      <c r="R32" s="36">
        <v>7</v>
      </c>
      <c r="S32" s="69">
        <v>0.81714034876083497</v>
      </c>
      <c r="T32" s="69">
        <v>20.261893497509892</v>
      </c>
      <c r="U32" s="69">
        <v>0.44888208230130938</v>
      </c>
      <c r="V32" s="69">
        <v>0.52234206329359201</v>
      </c>
    </row>
    <row r="33" spans="1:22" x14ac:dyDescent="0.25">
      <c r="A33" s="25"/>
      <c r="B33" s="37">
        <v>1.9999899999999999</v>
      </c>
      <c r="C33" s="68">
        <v>-3502.1619999999998</v>
      </c>
      <c r="D33" s="68">
        <v>10689</v>
      </c>
      <c r="E33" s="68">
        <v>247.3546</v>
      </c>
      <c r="F33" s="25"/>
      <c r="G33" s="25"/>
      <c r="H33" s="38">
        <v>6</v>
      </c>
      <c r="I33" s="39">
        <f>D55</f>
        <v>6413</v>
      </c>
      <c r="J33" s="39">
        <f>C55</f>
        <v>-6102.5309999999999</v>
      </c>
      <c r="K33" s="39">
        <f>E55</f>
        <v>88.261449999999996</v>
      </c>
      <c r="L33" s="25"/>
      <c r="M33" s="25"/>
      <c r="N33" s="25"/>
      <c r="O33" s="25"/>
      <c r="P33" s="25"/>
      <c r="R33" s="36">
        <v>7.25</v>
      </c>
      <c r="S33" s="69">
        <v>0.82248349039562985</v>
      </c>
      <c r="T33" s="69">
        <v>19.356999342610258</v>
      </c>
      <c r="U33" s="69">
        <v>0.46087518263474603</v>
      </c>
      <c r="V33" s="69">
        <v>0.51019221401809378</v>
      </c>
    </row>
    <row r="34" spans="1:22" x14ac:dyDescent="0.25">
      <c r="A34" s="25"/>
      <c r="B34" s="37">
        <v>2.0000049999999998</v>
      </c>
      <c r="C34" s="68">
        <v>-3233.4879999999998</v>
      </c>
      <c r="D34" s="68">
        <v>12826</v>
      </c>
      <c r="E34" s="68">
        <v>291.96370000000002</v>
      </c>
      <c r="F34" s="25"/>
      <c r="G34" s="25"/>
      <c r="H34" s="38">
        <v>4</v>
      </c>
      <c r="I34" s="39">
        <f>D37</f>
        <v>6413</v>
      </c>
      <c r="J34" s="39">
        <f>C37</f>
        <v>-5375.2669999999998</v>
      </c>
      <c r="K34" s="39">
        <f>E37</f>
        <v>121.6336</v>
      </c>
      <c r="L34" s="25"/>
      <c r="M34" s="25"/>
      <c r="N34" s="25"/>
      <c r="O34" s="25"/>
      <c r="P34" s="25"/>
      <c r="R34" s="36">
        <v>7.5</v>
      </c>
      <c r="S34" s="69">
        <v>0.82690695731177122</v>
      </c>
      <c r="T34" s="69">
        <v>18.480635234103669</v>
      </c>
      <c r="U34" s="69">
        <v>0.47165574011880829</v>
      </c>
      <c r="V34" s="69">
        <v>0.49627889540833275</v>
      </c>
    </row>
    <row r="35" spans="1:22" x14ac:dyDescent="0.25">
      <c r="A35" s="25"/>
      <c r="B35" s="37">
        <v>4.0011080000000003</v>
      </c>
      <c r="C35" s="68">
        <v>-2000.0730000000001</v>
      </c>
      <c r="D35" s="68">
        <v>2138</v>
      </c>
      <c r="E35" s="68">
        <v>11.09656</v>
      </c>
      <c r="F35" s="25"/>
      <c r="G35" s="25"/>
      <c r="H35" s="38">
        <v>2</v>
      </c>
      <c r="I35" s="39">
        <f>D31</f>
        <v>6413</v>
      </c>
      <c r="J35" s="39">
        <f>C31</f>
        <v>-3251.6</v>
      </c>
      <c r="K35" s="39">
        <f>E31</f>
        <v>130.34809999999999</v>
      </c>
      <c r="L35" s="25"/>
      <c r="M35" s="25"/>
      <c r="N35" s="25"/>
      <c r="O35" s="25"/>
      <c r="P35" s="25"/>
      <c r="R35" s="36">
        <v>7.75</v>
      </c>
      <c r="S35" s="69">
        <v>0.83063194418646069</v>
      </c>
      <c r="T35" s="69">
        <v>17.634063511839077</v>
      </c>
      <c r="U35" s="69">
        <v>0.48161581262266789</v>
      </c>
      <c r="V35" s="69">
        <v>0.48123032087977502</v>
      </c>
    </row>
    <row r="36" spans="1:22" x14ac:dyDescent="0.25">
      <c r="A36" s="25"/>
      <c r="B36" s="37">
        <v>4.0005819999999996</v>
      </c>
      <c r="C36" s="68">
        <v>-3922.596</v>
      </c>
      <c r="D36" s="68">
        <v>4275</v>
      </c>
      <c r="E36" s="68">
        <v>52.068260000000002</v>
      </c>
      <c r="F36" s="25"/>
      <c r="G36" s="25"/>
      <c r="H36" s="38">
        <v>1</v>
      </c>
      <c r="I36" s="39">
        <f>D13</f>
        <v>6413</v>
      </c>
      <c r="J36" s="39">
        <f>C13</f>
        <v>-1570.4739999999999</v>
      </c>
      <c r="K36" s="39">
        <f>E13</f>
        <v>73.162559999999999</v>
      </c>
      <c r="L36" s="25"/>
      <c r="M36" s="25"/>
      <c r="N36" s="25"/>
      <c r="O36" s="25"/>
      <c r="P36" s="25"/>
      <c r="R36" s="36">
        <v>8</v>
      </c>
      <c r="S36" s="70">
        <v>0.83387964569692952</v>
      </c>
      <c r="T36" s="70">
        <v>16.81854651565607</v>
      </c>
      <c r="U36" s="70">
        <v>0.49114745801544213</v>
      </c>
      <c r="V36" s="70">
        <v>0.46567470384777754</v>
      </c>
    </row>
    <row r="37" spans="1:22" x14ac:dyDescent="0.25">
      <c r="A37" s="25"/>
      <c r="B37" s="37">
        <v>4.00014</v>
      </c>
      <c r="C37" s="68">
        <v>-5375.2669999999998</v>
      </c>
      <c r="D37" s="68">
        <v>6413</v>
      </c>
      <c r="E37" s="68">
        <v>121.6336</v>
      </c>
      <c r="F37" s="25"/>
      <c r="G37" s="25"/>
      <c r="H37" s="38">
        <v>0</v>
      </c>
      <c r="I37" s="39">
        <f>D7</f>
        <v>6413</v>
      </c>
      <c r="J37" s="39">
        <f>C7</f>
        <v>393.17140000000001</v>
      </c>
      <c r="K37" s="39">
        <f>E7</f>
        <v>-21.89827</v>
      </c>
      <c r="L37" s="25"/>
      <c r="M37" s="25"/>
      <c r="N37" s="25"/>
      <c r="O37" s="25"/>
      <c r="P37" s="25"/>
      <c r="R37" s="36">
        <v>8.25</v>
      </c>
      <c r="S37" s="69">
        <v>0.83687125652036598</v>
      </c>
      <c r="T37" s="69">
        <v>16.035346585403499</v>
      </c>
      <c r="U37" s="69">
        <v>0.50064273416614369</v>
      </c>
      <c r="V37" s="69">
        <v>0.45024025772773224</v>
      </c>
    </row>
    <row r="38" spans="1:22" x14ac:dyDescent="0.25">
      <c r="A38" s="25"/>
      <c r="B38" s="37">
        <v>3.9999220000000002</v>
      </c>
      <c r="C38" s="68">
        <v>-6320.0870000000004</v>
      </c>
      <c r="D38" s="68">
        <v>8551</v>
      </c>
      <c r="E38" s="68">
        <v>217.98509999999999</v>
      </c>
      <c r="F38" s="25"/>
      <c r="G38" s="25"/>
      <c r="H38" s="38">
        <v>-1</v>
      </c>
      <c r="I38" s="39">
        <f>D19</f>
        <v>6413</v>
      </c>
      <c r="J38" s="39">
        <f>C19</f>
        <v>2266.5940000000001</v>
      </c>
      <c r="K38" s="39">
        <f>E19</f>
        <v>-104.5437</v>
      </c>
      <c r="L38" s="25"/>
      <c r="M38" s="25"/>
      <c r="N38" s="25"/>
      <c r="O38" s="25"/>
      <c r="P38" s="25"/>
      <c r="R38" s="36">
        <v>8.5</v>
      </c>
      <c r="S38" s="69">
        <v>0.83982797133401743</v>
      </c>
      <c r="T38" s="69">
        <v>15.285726060921908</v>
      </c>
      <c r="U38" s="69">
        <v>0.51049369894403951</v>
      </c>
      <c r="V38" s="69">
        <v>0.43555519593502678</v>
      </c>
    </row>
    <row r="39" spans="1:22" x14ac:dyDescent="0.25">
      <c r="A39" s="25"/>
      <c r="B39" s="37">
        <v>3.9999910000000001</v>
      </c>
      <c r="C39" s="68">
        <v>-6684.1459999999997</v>
      </c>
      <c r="D39" s="68">
        <v>10689</v>
      </c>
      <c r="E39" s="68">
        <v>336.01389999999998</v>
      </c>
      <c r="F39" s="25"/>
      <c r="G39" s="25"/>
      <c r="H39" s="38">
        <v>-2</v>
      </c>
      <c r="I39" s="39">
        <f>D25</f>
        <v>6413</v>
      </c>
      <c r="J39" s="39">
        <f>C25</f>
        <v>3787.7359999999999</v>
      </c>
      <c r="K39" s="39">
        <f>E25</f>
        <v>-143.43610000000001</v>
      </c>
      <c r="L39" s="25"/>
      <c r="M39" s="25"/>
      <c r="N39" s="25"/>
      <c r="O39" s="25"/>
      <c r="P39" s="25"/>
      <c r="R39" s="36">
        <v>8.75</v>
      </c>
      <c r="S39" s="69">
        <v>0.84297098481505017</v>
      </c>
      <c r="T39" s="69">
        <v>14.570947282057805</v>
      </c>
      <c r="U39" s="69">
        <v>0.52109241021802455</v>
      </c>
      <c r="V39" s="69">
        <v>0.42224773188503251</v>
      </c>
    </row>
    <row r="40" spans="1:22" x14ac:dyDescent="0.25">
      <c r="A40" s="25"/>
      <c r="B40" s="37">
        <v>3.9999509999999998</v>
      </c>
      <c r="C40" s="68">
        <v>-6549.2510000000002</v>
      </c>
      <c r="D40" s="68">
        <v>12826</v>
      </c>
      <c r="E40" s="68">
        <v>451.48939999999999</v>
      </c>
      <c r="F40" s="25"/>
      <c r="G40" s="25"/>
      <c r="H40" s="38">
        <v>-4</v>
      </c>
      <c r="I40" s="39">
        <f>D43</f>
        <v>6413</v>
      </c>
      <c r="J40" s="39">
        <f>C43</f>
        <v>5457.768</v>
      </c>
      <c r="K40" s="39">
        <f>E43</f>
        <v>-114.5226</v>
      </c>
      <c r="L40" s="25"/>
      <c r="M40" s="25"/>
      <c r="N40" s="25"/>
      <c r="O40" s="25"/>
      <c r="P40" s="25"/>
      <c r="R40" s="36">
        <v>9</v>
      </c>
      <c r="S40" s="69">
        <v>0.84652149164071988</v>
      </c>
      <c r="T40" s="69">
        <v>13.892272588650783</v>
      </c>
      <c r="U40" s="69">
        <v>0.53283092585744363</v>
      </c>
      <c r="V40" s="69">
        <v>0.41094607899319596</v>
      </c>
    </row>
    <row r="41" spans="1:22" x14ac:dyDescent="0.25">
      <c r="A41" s="25"/>
      <c r="B41" s="37">
        <v>-4.0048959999999996</v>
      </c>
      <c r="C41" s="68">
        <v>2084.4140000000002</v>
      </c>
      <c r="D41" s="68">
        <v>2138</v>
      </c>
      <c r="E41" s="68">
        <v>-10.00299</v>
      </c>
      <c r="F41" s="25"/>
      <c r="G41" s="25"/>
      <c r="H41" s="38">
        <v>-6</v>
      </c>
      <c r="I41" s="39">
        <f>D49</f>
        <v>6413</v>
      </c>
      <c r="J41" s="39">
        <f>C49</f>
        <v>6161.3050000000003</v>
      </c>
      <c r="K41" s="39">
        <f>E49</f>
        <v>-76.160550000000001</v>
      </c>
      <c r="L41" s="25"/>
      <c r="M41" s="25"/>
      <c r="N41" s="25"/>
      <c r="O41" s="25"/>
      <c r="P41" s="25"/>
      <c r="R41" s="36">
        <v>9.25</v>
      </c>
      <c r="S41" s="69">
        <v>0.85070068648821984</v>
      </c>
      <c r="T41" s="69">
        <v>13.250964320549366</v>
      </c>
      <c r="U41" s="69">
        <v>0.54610130373124677</v>
      </c>
      <c r="V41" s="69">
        <v>0.40227845067486206</v>
      </c>
    </row>
    <row r="42" spans="1:22" x14ac:dyDescent="0.25">
      <c r="A42" s="25"/>
      <c r="B42" s="37">
        <v>-4.0024600000000001</v>
      </c>
      <c r="C42" s="68">
        <v>4005.4850000000001</v>
      </c>
      <c r="D42" s="68">
        <v>4275</v>
      </c>
      <c r="E42" s="68">
        <v>-48.106450000000002</v>
      </c>
      <c r="F42" s="25"/>
      <c r="G42" s="25"/>
      <c r="H42" s="38">
        <v>-8</v>
      </c>
      <c r="I42" s="39">
        <f>D67</f>
        <v>6413</v>
      </c>
      <c r="J42" s="39">
        <f>C67</f>
        <v>6393.7129999999997</v>
      </c>
      <c r="K42" s="39">
        <f>E67</f>
        <v>-48.376930000000002</v>
      </c>
      <c r="L42" s="25"/>
      <c r="M42" s="25"/>
      <c r="N42" s="25"/>
      <c r="O42" s="25"/>
      <c r="P42" s="25"/>
      <c r="R42" s="36">
        <v>9.5</v>
      </c>
      <c r="S42" s="69">
        <v>0.85572976403477319</v>
      </c>
      <c r="T42" s="69">
        <v>12.648284817597617</v>
      </c>
      <c r="U42" s="69">
        <v>0.56129560170863402</v>
      </c>
      <c r="V42" s="69">
        <v>0.39687306034543951</v>
      </c>
    </row>
    <row r="43" spans="1:22" x14ac:dyDescent="0.25">
      <c r="A43" s="25"/>
      <c r="B43" s="37">
        <v>-4.0005199999999999</v>
      </c>
      <c r="C43" s="68">
        <v>5457.768</v>
      </c>
      <c r="D43" s="68">
        <v>6413</v>
      </c>
      <c r="E43" s="68">
        <v>-114.5226</v>
      </c>
      <c r="F43" s="25"/>
      <c r="G43" s="25"/>
      <c r="H43" s="38">
        <v>-10</v>
      </c>
      <c r="I43" s="39">
        <f>D73</f>
        <v>6413</v>
      </c>
      <c r="J43" s="39">
        <f>C73</f>
        <v>6511.7020000000002</v>
      </c>
      <c r="K43" s="39">
        <f>E73</f>
        <v>-25.39077</v>
      </c>
      <c r="L43" s="25"/>
      <c r="M43" s="25"/>
      <c r="N43" s="25"/>
      <c r="O43" s="25"/>
      <c r="P43" s="25"/>
      <c r="R43" s="36">
        <v>9.75</v>
      </c>
      <c r="S43" s="69">
        <v>0.86182991895758021</v>
      </c>
      <c r="T43" s="69">
        <v>12.085496419632996</v>
      </c>
      <c r="U43" s="69">
        <v>0.57880587765867575</v>
      </c>
      <c r="V43" s="69">
        <v>0.39535812142034338</v>
      </c>
    </row>
    <row r="44" spans="1:22" x14ac:dyDescent="0.25">
      <c r="A44" s="25"/>
      <c r="B44" s="37">
        <v>-4.000286</v>
      </c>
      <c r="C44" s="68">
        <v>6474.2839999999997</v>
      </c>
      <c r="D44" s="68">
        <v>8551</v>
      </c>
      <c r="E44" s="68">
        <v>-207.43969999999999</v>
      </c>
      <c r="F44" s="25"/>
      <c r="G44" s="25"/>
      <c r="H44" s="38">
        <v>10</v>
      </c>
      <c r="I44" s="39">
        <f>D80</f>
        <v>8551</v>
      </c>
      <c r="J44" s="39">
        <f>C80</f>
        <v>-7819.808</v>
      </c>
      <c r="K44" s="39">
        <f>E80</f>
        <v>72.520240000000001</v>
      </c>
      <c r="L44" s="25"/>
      <c r="M44" s="25"/>
      <c r="N44" s="25"/>
      <c r="O44" s="25"/>
      <c r="P44" s="25"/>
      <c r="R44" s="36">
        <v>10</v>
      </c>
      <c r="S44" s="69">
        <v>0.86922234593386549</v>
      </c>
      <c r="T44" s="69">
        <v>11.563861466508076</v>
      </c>
      <c r="U44" s="69">
        <v>0.5990241894505105</v>
      </c>
      <c r="V44" s="69">
        <v>0.39836184731496349</v>
      </c>
    </row>
    <row r="45" spans="1:22" x14ac:dyDescent="0.25">
      <c r="A45" s="25"/>
      <c r="B45" s="37">
        <v>-4.0002329999999997</v>
      </c>
      <c r="C45" s="68">
        <v>6937.0259999999998</v>
      </c>
      <c r="D45" s="68">
        <v>10689</v>
      </c>
      <c r="E45" s="68">
        <v>-327.63580000000002</v>
      </c>
      <c r="F45" s="25"/>
      <c r="G45" s="25"/>
      <c r="H45" s="38">
        <v>8</v>
      </c>
      <c r="I45" s="39">
        <f>D62</f>
        <v>8551</v>
      </c>
      <c r="J45" s="39">
        <f>C62</f>
        <v>-7796.1980000000003</v>
      </c>
      <c r="K45" s="39">
        <f>E62</f>
        <v>112.6955</v>
      </c>
      <c r="L45" s="25"/>
      <c r="M45" s="25"/>
      <c r="N45" s="25"/>
      <c r="O45" s="25"/>
      <c r="P45" s="25"/>
    </row>
    <row r="46" spans="1:22" x14ac:dyDescent="0.25">
      <c r="A46" s="25"/>
      <c r="B46" s="37">
        <v>-4.0002219999999999</v>
      </c>
      <c r="C46" s="68">
        <v>6892.5959999999995</v>
      </c>
      <c r="D46" s="68">
        <v>12826</v>
      </c>
      <c r="E46" s="68">
        <v>-461.15519999999998</v>
      </c>
      <c r="F46" s="25"/>
      <c r="G46" s="25"/>
      <c r="H46" s="38">
        <v>6</v>
      </c>
      <c r="I46" s="39">
        <f>D56</f>
        <v>8551</v>
      </c>
      <c r="J46" s="39">
        <f>C56</f>
        <v>-7405.7020000000002</v>
      </c>
      <c r="K46" s="39">
        <f>E56</f>
        <v>160.714</v>
      </c>
      <c r="L46" s="25"/>
      <c r="M46" s="25"/>
      <c r="N46" s="25"/>
      <c r="O46" s="25"/>
      <c r="P46" s="25"/>
    </row>
    <row r="47" spans="1:22" x14ac:dyDescent="0.25">
      <c r="A47" s="25"/>
      <c r="B47" s="37">
        <v>-6.0009600000000001</v>
      </c>
      <c r="C47" s="68">
        <v>2261.114</v>
      </c>
      <c r="D47" s="68">
        <v>2138</v>
      </c>
      <c r="E47" s="68">
        <v>-5.4547670000000004</v>
      </c>
      <c r="F47" s="25"/>
      <c r="G47" s="25"/>
      <c r="H47" s="38">
        <v>4</v>
      </c>
      <c r="I47" s="39">
        <f>D38</f>
        <v>8551</v>
      </c>
      <c r="J47" s="39">
        <f>C38</f>
        <v>-6320.0870000000004</v>
      </c>
      <c r="K47" s="39">
        <f>E38</f>
        <v>217.98509999999999</v>
      </c>
      <c r="L47" s="25"/>
      <c r="M47" s="25"/>
      <c r="N47" s="25"/>
      <c r="O47" s="25"/>
      <c r="P47" s="25"/>
    </row>
    <row r="48" spans="1:22" x14ac:dyDescent="0.25">
      <c r="A48" s="25"/>
      <c r="B48" s="37">
        <v>-6.0005220000000001</v>
      </c>
      <c r="C48" s="68">
        <v>4437.982</v>
      </c>
      <c r="D48" s="68">
        <v>4275</v>
      </c>
      <c r="E48" s="68">
        <v>-30.260570000000001</v>
      </c>
      <c r="F48" s="25"/>
      <c r="G48" s="25"/>
      <c r="H48" s="38">
        <v>2</v>
      </c>
      <c r="I48" s="39">
        <f>D32</f>
        <v>8551</v>
      </c>
      <c r="J48" s="39">
        <f>C32</f>
        <v>-3542.0929999999998</v>
      </c>
      <c r="K48" s="39">
        <f>E32</f>
        <v>192.7955</v>
      </c>
      <c r="L48" s="25"/>
      <c r="M48" s="25"/>
      <c r="N48" s="25"/>
      <c r="O48" s="25"/>
      <c r="P48" s="25"/>
    </row>
    <row r="49" spans="1:16" x14ac:dyDescent="0.25">
      <c r="A49" s="25"/>
      <c r="B49" s="37">
        <v>-6.000013</v>
      </c>
      <c r="C49" s="68">
        <v>6161.3050000000003</v>
      </c>
      <c r="D49" s="68">
        <v>6413</v>
      </c>
      <c r="E49" s="68">
        <v>-76.160550000000001</v>
      </c>
      <c r="F49" s="25"/>
      <c r="G49" s="25"/>
      <c r="H49" s="38">
        <v>1</v>
      </c>
      <c r="I49" s="39">
        <f>D14</f>
        <v>8551</v>
      </c>
      <c r="J49" s="39">
        <f>C14</f>
        <v>-1648.952</v>
      </c>
      <c r="K49" s="39">
        <f>E14</f>
        <v>98.880920000000003</v>
      </c>
      <c r="L49" s="25"/>
      <c r="M49" s="25"/>
      <c r="N49" s="25"/>
      <c r="O49" s="25"/>
      <c r="P49" s="25"/>
    </row>
    <row r="50" spans="1:16" x14ac:dyDescent="0.25">
      <c r="A50" s="25"/>
      <c r="B50" s="37">
        <v>-6.0002300000000002</v>
      </c>
      <c r="C50" s="68">
        <v>7485.8310000000001</v>
      </c>
      <c r="D50" s="68">
        <v>8551</v>
      </c>
      <c r="E50" s="68">
        <v>-148.85499999999999</v>
      </c>
      <c r="F50" s="25"/>
      <c r="G50" s="25"/>
      <c r="H50" s="38">
        <v>0</v>
      </c>
      <c r="I50" s="39">
        <f>D8</f>
        <v>8551</v>
      </c>
      <c r="J50" s="39">
        <f>C8</f>
        <v>431.76060000000001</v>
      </c>
      <c r="K50" s="39">
        <f>E8</f>
        <v>-29.6433</v>
      </c>
      <c r="L50" s="25"/>
      <c r="M50" s="25"/>
      <c r="N50" s="25"/>
      <c r="O50" s="25"/>
      <c r="P50" s="25"/>
    </row>
    <row r="51" spans="1:16" x14ac:dyDescent="0.25">
      <c r="A51" s="25"/>
      <c r="B51" s="37">
        <v>-5.9999690000000001</v>
      </c>
      <c r="C51" s="68">
        <v>8331.1029999999992</v>
      </c>
      <c r="D51" s="68">
        <v>10689</v>
      </c>
      <c r="E51" s="68">
        <v>-241.49850000000001</v>
      </c>
      <c r="F51" s="25"/>
      <c r="G51" s="25"/>
      <c r="H51" s="38">
        <v>-1</v>
      </c>
      <c r="I51" s="39">
        <f>D20</f>
        <v>8551</v>
      </c>
      <c r="J51" s="39">
        <f>C20</f>
        <v>2408.2840000000001</v>
      </c>
      <c r="K51" s="39">
        <f>E20</f>
        <v>-148.5515</v>
      </c>
      <c r="L51" s="25"/>
      <c r="M51" s="25"/>
      <c r="N51" s="25"/>
      <c r="O51" s="25"/>
      <c r="P51" s="25"/>
    </row>
    <row r="52" spans="1:16" x14ac:dyDescent="0.25">
      <c r="A52" s="25"/>
      <c r="B52" s="37">
        <v>-6.0001569999999997</v>
      </c>
      <c r="C52" s="68">
        <v>8698.643</v>
      </c>
      <c r="D52" s="68">
        <v>12826</v>
      </c>
      <c r="E52" s="68">
        <v>-364.52449999999999</v>
      </c>
      <c r="F52" s="25"/>
      <c r="G52" s="25"/>
      <c r="H52" s="38">
        <v>-2</v>
      </c>
      <c r="I52" s="39">
        <f>D26</f>
        <v>8551</v>
      </c>
      <c r="J52" s="39">
        <f>C26</f>
        <v>4137.33</v>
      </c>
      <c r="K52" s="39">
        <f>E26</f>
        <v>-222.89680000000001</v>
      </c>
      <c r="L52" s="25"/>
      <c r="M52" s="25"/>
      <c r="N52" s="25"/>
      <c r="O52" s="25"/>
      <c r="P52" s="25"/>
    </row>
    <row r="53" spans="1:16" x14ac:dyDescent="0.25">
      <c r="A53" s="25"/>
      <c r="B53" s="37">
        <v>6.0118910000000003</v>
      </c>
      <c r="C53" s="68">
        <v>-2173.027</v>
      </c>
      <c r="D53" s="68">
        <v>2138</v>
      </c>
      <c r="E53" s="68">
        <v>7.3597330000000003</v>
      </c>
      <c r="F53" s="25"/>
      <c r="G53" s="25"/>
      <c r="H53" s="38">
        <v>-4</v>
      </c>
      <c r="I53" s="39">
        <f>D44</f>
        <v>8551</v>
      </c>
      <c r="J53" s="39">
        <f>C44</f>
        <v>6474.2839999999997</v>
      </c>
      <c r="K53" s="39">
        <f>E44</f>
        <v>-207.43969999999999</v>
      </c>
      <c r="L53" s="25"/>
      <c r="M53" s="25"/>
      <c r="N53" s="25"/>
      <c r="O53" s="25"/>
      <c r="P53" s="25"/>
    </row>
    <row r="54" spans="1:16" x14ac:dyDescent="0.25">
      <c r="A54" s="25"/>
      <c r="B54" s="37">
        <v>6.0008759999999999</v>
      </c>
      <c r="C54" s="68">
        <v>-4354.5429999999997</v>
      </c>
      <c r="D54" s="68">
        <v>4275</v>
      </c>
      <c r="E54" s="68">
        <v>36.523040000000002</v>
      </c>
      <c r="F54" s="25"/>
      <c r="G54" s="25"/>
      <c r="H54" s="38">
        <v>-6</v>
      </c>
      <c r="I54" s="39">
        <f>D50</f>
        <v>8551</v>
      </c>
      <c r="J54" s="39">
        <f>C50</f>
        <v>7485.8310000000001</v>
      </c>
      <c r="K54" s="39">
        <f>E50</f>
        <v>-148.85499999999999</v>
      </c>
      <c r="L54" s="25"/>
      <c r="M54" s="25"/>
      <c r="N54" s="25"/>
      <c r="O54" s="25"/>
      <c r="P54" s="25"/>
    </row>
    <row r="55" spans="1:16" x14ac:dyDescent="0.25">
      <c r="A55" s="25"/>
      <c r="B55" s="37">
        <v>6.0003510000000002</v>
      </c>
      <c r="C55" s="68">
        <v>-6102.5309999999999</v>
      </c>
      <c r="D55" s="68">
        <v>6413</v>
      </c>
      <c r="E55" s="68">
        <v>88.261449999999996</v>
      </c>
      <c r="F55" s="25"/>
      <c r="G55" s="25"/>
      <c r="H55" s="38">
        <v>-8</v>
      </c>
      <c r="I55" s="39">
        <f>D68</f>
        <v>8551</v>
      </c>
      <c r="J55" s="39">
        <f>C68</f>
        <v>7894.4380000000001</v>
      </c>
      <c r="K55" s="39">
        <f>E68</f>
        <v>-101.30070000000001</v>
      </c>
      <c r="L55" s="25"/>
      <c r="M55" s="25"/>
      <c r="N55" s="25"/>
      <c r="O55" s="25"/>
      <c r="P55" s="25"/>
    </row>
    <row r="56" spans="1:16" x14ac:dyDescent="0.25">
      <c r="A56" s="25"/>
      <c r="B56" s="37">
        <v>6.0001540000000002</v>
      </c>
      <c r="C56" s="68">
        <v>-7405.7020000000002</v>
      </c>
      <c r="D56" s="68">
        <v>8551</v>
      </c>
      <c r="E56" s="68">
        <v>160.714</v>
      </c>
      <c r="F56" s="25"/>
      <c r="G56" s="25"/>
      <c r="H56" s="38">
        <v>-10</v>
      </c>
      <c r="I56" s="39">
        <f>D74</f>
        <v>8551</v>
      </c>
      <c r="J56" s="39">
        <f>C74</f>
        <v>8159.2</v>
      </c>
      <c r="K56" s="39">
        <f>E74</f>
        <v>-59.424079999999996</v>
      </c>
      <c r="L56" s="25"/>
      <c r="M56" s="25"/>
      <c r="N56" s="25"/>
      <c r="O56" s="25"/>
      <c r="P56" s="25"/>
    </row>
    <row r="57" spans="1:16" x14ac:dyDescent="0.25">
      <c r="A57" s="25"/>
      <c r="B57" s="37">
        <v>5.9999419999999999</v>
      </c>
      <c r="C57" s="68">
        <v>-8222.768</v>
      </c>
      <c r="D57" s="68">
        <v>10689</v>
      </c>
      <c r="E57" s="68">
        <v>257.7278</v>
      </c>
      <c r="F57" s="25"/>
      <c r="G57" s="25"/>
      <c r="H57" s="38">
        <v>10</v>
      </c>
      <c r="I57" s="39">
        <f>D81</f>
        <v>10689</v>
      </c>
      <c r="J57" s="39">
        <f>C81</f>
        <v>-9147.7819999999992</v>
      </c>
      <c r="K57" s="39">
        <f>E81</f>
        <v>126.8563</v>
      </c>
      <c r="L57" s="25"/>
      <c r="M57" s="25"/>
      <c r="N57" s="25"/>
      <c r="O57" s="25"/>
      <c r="P57" s="25"/>
    </row>
    <row r="58" spans="1:16" x14ac:dyDescent="0.25">
      <c r="A58" s="25"/>
      <c r="B58" s="37">
        <v>5.9999320000000003</v>
      </c>
      <c r="C58" s="68">
        <v>-8534.93</v>
      </c>
      <c r="D58" s="68">
        <v>12826</v>
      </c>
      <c r="E58" s="68">
        <v>372.48680000000002</v>
      </c>
      <c r="F58" s="25"/>
      <c r="G58" s="25"/>
      <c r="H58" s="38">
        <v>8</v>
      </c>
      <c r="I58" s="39">
        <f>D63</f>
        <v>10689</v>
      </c>
      <c r="J58" s="39">
        <f>C63</f>
        <v>-8910.1039999999994</v>
      </c>
      <c r="K58" s="39">
        <f>E63</f>
        <v>184.76009999999999</v>
      </c>
      <c r="L58" s="25"/>
      <c r="M58" s="25"/>
      <c r="N58" s="25"/>
      <c r="O58" s="25"/>
      <c r="P58" s="25"/>
    </row>
    <row r="59" spans="1:16" x14ac:dyDescent="0.25">
      <c r="A59" s="25"/>
      <c r="B59" s="37">
        <v>8.001258</v>
      </c>
      <c r="C59" s="68">
        <v>-2256.0349999999999</v>
      </c>
      <c r="D59" s="68">
        <v>2138</v>
      </c>
      <c r="E59" s="68">
        <v>5.0379860000000001</v>
      </c>
      <c r="F59" s="25"/>
      <c r="G59" s="25"/>
      <c r="H59" s="38">
        <v>6</v>
      </c>
      <c r="I59" s="39">
        <f>D57</f>
        <v>10689</v>
      </c>
      <c r="J59" s="39">
        <f>C57</f>
        <v>-8222.768</v>
      </c>
      <c r="K59" s="39">
        <f>E57</f>
        <v>257.7278</v>
      </c>
      <c r="L59" s="25"/>
      <c r="M59" s="25"/>
      <c r="N59" s="25"/>
      <c r="O59" s="25"/>
      <c r="P59" s="25"/>
    </row>
    <row r="60" spans="1:16" x14ac:dyDescent="0.25">
      <c r="A60" s="25"/>
      <c r="B60" s="37">
        <v>8.0004620000000006</v>
      </c>
      <c r="C60" s="68">
        <v>-4425.21</v>
      </c>
      <c r="D60" s="68">
        <v>4275</v>
      </c>
      <c r="E60" s="68">
        <v>23.943670000000001</v>
      </c>
      <c r="F60" s="25"/>
      <c r="G60" s="25"/>
      <c r="H60" s="38">
        <v>4</v>
      </c>
      <c r="I60" s="39">
        <f>D39</f>
        <v>10689</v>
      </c>
      <c r="J60" s="39">
        <f>C39</f>
        <v>-6684.1459999999997</v>
      </c>
      <c r="K60" s="39">
        <f>E39</f>
        <v>336.01389999999998</v>
      </c>
      <c r="L60" s="25"/>
      <c r="M60" s="25"/>
      <c r="N60" s="25"/>
      <c r="O60" s="25"/>
      <c r="P60" s="25"/>
    </row>
    <row r="61" spans="1:16" x14ac:dyDescent="0.25">
      <c r="A61" s="25"/>
      <c r="B61" s="37">
        <v>7.9999120000000001</v>
      </c>
      <c r="C61" s="68">
        <v>-6254.1220000000003</v>
      </c>
      <c r="D61" s="68">
        <v>6413</v>
      </c>
      <c r="E61" s="68">
        <v>58.657539999999997</v>
      </c>
      <c r="F61" s="25"/>
      <c r="G61" s="25"/>
      <c r="H61" s="38">
        <v>2</v>
      </c>
      <c r="I61" s="39">
        <f>D33</f>
        <v>10689</v>
      </c>
      <c r="J61" s="39">
        <f>C33</f>
        <v>-3502.1619999999998</v>
      </c>
      <c r="K61" s="39">
        <f>E33</f>
        <v>247.3546</v>
      </c>
      <c r="L61" s="25"/>
      <c r="M61" s="25"/>
      <c r="N61" s="25"/>
      <c r="O61" s="25"/>
      <c r="P61" s="25"/>
    </row>
    <row r="62" spans="1:16" x14ac:dyDescent="0.25">
      <c r="A62" s="25"/>
      <c r="B62" s="37">
        <v>8.0000099999999996</v>
      </c>
      <c r="C62" s="68">
        <v>-7796.1980000000003</v>
      </c>
      <c r="D62" s="68">
        <v>8551</v>
      </c>
      <c r="E62" s="68">
        <v>112.6955</v>
      </c>
      <c r="F62" s="25"/>
      <c r="G62" s="25"/>
      <c r="H62" s="38">
        <v>1</v>
      </c>
      <c r="I62" s="39">
        <f>D15</f>
        <v>10689</v>
      </c>
      <c r="J62" s="39">
        <f>C15</f>
        <v>-1568.1890000000001</v>
      </c>
      <c r="K62" s="39">
        <f>E15</f>
        <v>119.0022</v>
      </c>
      <c r="L62" s="25"/>
      <c r="M62" s="25"/>
      <c r="N62" s="25"/>
      <c r="O62" s="25"/>
      <c r="P62" s="25"/>
    </row>
    <row r="63" spans="1:16" x14ac:dyDescent="0.25">
      <c r="A63" s="25"/>
      <c r="B63" s="37">
        <v>7.9999000000000002</v>
      </c>
      <c r="C63" s="68">
        <v>-8910.1039999999994</v>
      </c>
      <c r="D63" s="68">
        <v>10689</v>
      </c>
      <c r="E63" s="68">
        <v>184.76009999999999</v>
      </c>
      <c r="F63" s="25"/>
      <c r="G63" s="25"/>
      <c r="H63" s="38">
        <v>0</v>
      </c>
      <c r="I63" s="39">
        <f>D9</f>
        <v>10689</v>
      </c>
      <c r="J63" s="39">
        <f>C9</f>
        <v>385.55040000000002</v>
      </c>
      <c r="K63" s="39">
        <f>E9</f>
        <v>-36.337299999999999</v>
      </c>
      <c r="L63" s="25"/>
      <c r="M63" s="25"/>
      <c r="N63" s="25"/>
      <c r="O63" s="25"/>
      <c r="P63" s="25"/>
    </row>
    <row r="64" spans="1:16" x14ac:dyDescent="0.25">
      <c r="A64" s="25"/>
      <c r="B64" s="37">
        <v>7.9999500000000001</v>
      </c>
      <c r="C64" s="68">
        <v>-9568.59</v>
      </c>
      <c r="D64" s="68">
        <v>12826</v>
      </c>
      <c r="E64" s="68">
        <v>286.90429999999998</v>
      </c>
      <c r="F64" s="25"/>
      <c r="G64" s="25"/>
      <c r="H64" s="38">
        <v>-1</v>
      </c>
      <c r="I64" s="39">
        <f>D21</f>
        <v>10689</v>
      </c>
      <c r="J64" s="39">
        <f>C21</f>
        <v>2350.7080000000001</v>
      </c>
      <c r="K64" s="39">
        <f>E21</f>
        <v>-185.5633</v>
      </c>
      <c r="L64" s="25"/>
      <c r="M64" s="25"/>
      <c r="N64" s="25"/>
      <c r="O64" s="25"/>
      <c r="P64" s="25"/>
    </row>
    <row r="65" spans="1:16" x14ac:dyDescent="0.25">
      <c r="A65" s="25"/>
      <c r="B65" s="37">
        <v>-8.0098249999999993</v>
      </c>
      <c r="C65" s="68">
        <v>2465.6849999999999</v>
      </c>
      <c r="D65" s="68">
        <v>2138</v>
      </c>
      <c r="E65" s="68">
        <v>-3.1264090000000002</v>
      </c>
      <c r="F65" s="25"/>
      <c r="G65" s="25"/>
      <c r="H65" s="38">
        <v>-2</v>
      </c>
      <c r="I65" s="39">
        <f>D27</f>
        <v>10689</v>
      </c>
      <c r="J65" s="39">
        <f>C27</f>
        <v>4111.6139999999996</v>
      </c>
      <c r="K65" s="39">
        <f>E27</f>
        <v>-296.9246</v>
      </c>
      <c r="L65" s="25"/>
      <c r="M65" s="25"/>
      <c r="N65" s="25"/>
      <c r="O65" s="25"/>
      <c r="P65" s="25"/>
    </row>
    <row r="66" spans="1:16" x14ac:dyDescent="0.25">
      <c r="A66" s="25"/>
      <c r="B66" s="37">
        <v>-8.0009069999999998</v>
      </c>
      <c r="C66" s="68">
        <v>4621.8</v>
      </c>
      <c r="D66" s="68">
        <v>4275</v>
      </c>
      <c r="E66" s="68">
        <v>-18.019159999999999</v>
      </c>
      <c r="F66" s="25"/>
      <c r="G66" s="25"/>
      <c r="H66" s="38">
        <v>-4</v>
      </c>
      <c r="I66" s="39">
        <f>D45</f>
        <v>10689</v>
      </c>
      <c r="J66" s="39">
        <f>C45</f>
        <v>6937.0259999999998</v>
      </c>
      <c r="K66" s="39">
        <f>E45</f>
        <v>-327.63580000000002</v>
      </c>
      <c r="L66" s="25"/>
      <c r="M66" s="25"/>
      <c r="N66" s="25"/>
      <c r="O66" s="25"/>
      <c r="P66" s="25"/>
    </row>
    <row r="67" spans="1:16" x14ac:dyDescent="0.25">
      <c r="A67" s="25"/>
      <c r="B67" s="37">
        <v>-8.0004620000000006</v>
      </c>
      <c r="C67" s="68">
        <v>6393.7129999999997</v>
      </c>
      <c r="D67" s="68">
        <v>6413</v>
      </c>
      <c r="E67" s="68">
        <v>-48.376930000000002</v>
      </c>
      <c r="F67" s="25"/>
      <c r="G67" s="25"/>
      <c r="H67" s="38">
        <v>-6</v>
      </c>
      <c r="I67" s="39">
        <f>D51</f>
        <v>10689</v>
      </c>
      <c r="J67" s="39">
        <f>C51</f>
        <v>8331.1029999999992</v>
      </c>
      <c r="K67" s="39">
        <f>E51</f>
        <v>-241.49850000000001</v>
      </c>
      <c r="L67" s="25"/>
      <c r="M67" s="25"/>
      <c r="N67" s="25"/>
      <c r="O67" s="25"/>
      <c r="P67" s="25"/>
    </row>
    <row r="68" spans="1:16" x14ac:dyDescent="0.25">
      <c r="A68" s="25"/>
      <c r="B68" s="37">
        <v>-8.0001750000000005</v>
      </c>
      <c r="C68" s="68">
        <v>7894.4380000000001</v>
      </c>
      <c r="D68" s="68">
        <v>8551</v>
      </c>
      <c r="E68" s="68">
        <v>-101.30070000000001</v>
      </c>
      <c r="F68" s="25"/>
      <c r="G68" s="25"/>
      <c r="H68" s="38">
        <v>-8</v>
      </c>
      <c r="I68" s="39">
        <f>D69</f>
        <v>10689</v>
      </c>
      <c r="J68" s="39">
        <f>C69</f>
        <v>8960.9320000000007</v>
      </c>
      <c r="K68" s="39">
        <f>E69</f>
        <v>-173.48220000000001</v>
      </c>
      <c r="L68" s="25"/>
      <c r="M68" s="25"/>
      <c r="N68" s="25"/>
      <c r="O68" s="25"/>
      <c r="P68" s="25"/>
    </row>
    <row r="69" spans="1:16" x14ac:dyDescent="0.25">
      <c r="A69" s="25"/>
      <c r="B69" s="37">
        <v>-8.0000999999999998</v>
      </c>
      <c r="C69" s="68">
        <v>8960.9320000000007</v>
      </c>
      <c r="D69" s="68">
        <v>10689</v>
      </c>
      <c r="E69" s="68">
        <v>-173.48220000000001</v>
      </c>
      <c r="F69" s="25"/>
      <c r="G69" s="25"/>
      <c r="H69" s="38">
        <v>-10</v>
      </c>
      <c r="I69" s="39">
        <f>D75</f>
        <v>10689</v>
      </c>
      <c r="J69" s="39">
        <f>C75</f>
        <v>9387.5130000000008</v>
      </c>
      <c r="K69" s="39">
        <f>E75</f>
        <v>-116.8214</v>
      </c>
      <c r="L69" s="25"/>
      <c r="M69" s="25"/>
      <c r="N69" s="25"/>
      <c r="O69" s="25"/>
      <c r="P69" s="25"/>
    </row>
    <row r="70" spans="1:16" x14ac:dyDescent="0.25">
      <c r="A70" s="25"/>
      <c r="B70" s="37">
        <v>-8.0001329999999999</v>
      </c>
      <c r="C70" s="68">
        <v>9563.4359999999997</v>
      </c>
      <c r="D70" s="68">
        <v>12826</v>
      </c>
      <c r="E70" s="68">
        <v>-285.48270000000002</v>
      </c>
      <c r="F70" s="25"/>
      <c r="G70" s="25"/>
      <c r="H70" s="38">
        <v>10</v>
      </c>
      <c r="I70" s="39">
        <f>D82</f>
        <v>12826</v>
      </c>
      <c r="J70" s="39">
        <f>C82</f>
        <v>-10118.64</v>
      </c>
      <c r="K70" s="39">
        <f>E82</f>
        <v>213.47409999999999</v>
      </c>
      <c r="L70" s="25"/>
      <c r="M70" s="25"/>
      <c r="N70" s="25"/>
      <c r="O70" s="25"/>
      <c r="P70" s="25"/>
    </row>
    <row r="71" spans="1:16" x14ac:dyDescent="0.25">
      <c r="A71" s="25"/>
      <c r="B71" s="37">
        <v>-10.00192</v>
      </c>
      <c r="C71" s="68">
        <v>2459.4569999999999</v>
      </c>
      <c r="D71" s="68">
        <v>2138</v>
      </c>
      <c r="E71" s="68">
        <v>-8.4031999999999996E-3</v>
      </c>
      <c r="F71" s="25"/>
      <c r="G71" s="25"/>
      <c r="H71" s="38">
        <v>8</v>
      </c>
      <c r="I71" s="39">
        <f>D64</f>
        <v>12826</v>
      </c>
      <c r="J71" s="39">
        <f>C64</f>
        <v>-9568.59</v>
      </c>
      <c r="K71" s="39">
        <f>E64</f>
        <v>286.90429999999998</v>
      </c>
      <c r="L71" s="25"/>
      <c r="M71" s="25"/>
      <c r="N71" s="25"/>
      <c r="O71" s="25"/>
      <c r="P71" s="25"/>
    </row>
    <row r="72" spans="1:16" x14ac:dyDescent="0.25">
      <c r="A72" s="25"/>
      <c r="B72" s="37">
        <v>-10.00013</v>
      </c>
      <c r="C72" s="68">
        <v>4630.1419999999998</v>
      </c>
      <c r="D72" s="68">
        <v>4275</v>
      </c>
      <c r="E72" s="68">
        <v>-6.4245910000000004</v>
      </c>
      <c r="F72" s="25"/>
      <c r="G72" s="25"/>
      <c r="H72" s="38">
        <v>6</v>
      </c>
      <c r="I72" s="39">
        <f>D58</f>
        <v>12826</v>
      </c>
      <c r="J72" s="39">
        <f>C58</f>
        <v>-8534.93</v>
      </c>
      <c r="K72" s="39">
        <f>E58</f>
        <v>372.48680000000002</v>
      </c>
      <c r="L72" s="25"/>
      <c r="M72" s="25"/>
      <c r="N72" s="25"/>
      <c r="O72" s="25"/>
      <c r="P72" s="25"/>
    </row>
    <row r="73" spans="1:16" x14ac:dyDescent="0.25">
      <c r="A73" s="25"/>
      <c r="B73" s="37">
        <v>-10.000109999999999</v>
      </c>
      <c r="C73" s="68">
        <v>6511.7020000000002</v>
      </c>
      <c r="D73" s="68">
        <v>6413</v>
      </c>
      <c r="E73" s="68">
        <v>-25.39077</v>
      </c>
      <c r="F73" s="25"/>
      <c r="G73" s="25"/>
      <c r="H73" s="38">
        <v>4</v>
      </c>
      <c r="I73" s="39">
        <f>D40</f>
        <v>12826</v>
      </c>
      <c r="J73" s="39">
        <f>C40</f>
        <v>-6549.2510000000002</v>
      </c>
      <c r="K73" s="39">
        <f>E40</f>
        <v>451.48939999999999</v>
      </c>
      <c r="L73" s="25"/>
      <c r="M73" s="25"/>
      <c r="N73" s="25"/>
      <c r="O73" s="25"/>
      <c r="P73" s="25"/>
    </row>
    <row r="74" spans="1:16" x14ac:dyDescent="0.25">
      <c r="A74" s="25"/>
      <c r="B74" s="37">
        <v>-10.00004</v>
      </c>
      <c r="C74" s="68">
        <v>8159.2</v>
      </c>
      <c r="D74" s="68">
        <v>8551</v>
      </c>
      <c r="E74" s="68">
        <v>-59.424079999999996</v>
      </c>
      <c r="F74" s="25"/>
      <c r="G74" s="25"/>
      <c r="H74" s="38">
        <v>2</v>
      </c>
      <c r="I74" s="39">
        <f>D34</f>
        <v>12826</v>
      </c>
      <c r="J74" s="39">
        <f>C34</f>
        <v>-3233.4879999999998</v>
      </c>
      <c r="K74" s="39">
        <f>E34</f>
        <v>291.96370000000002</v>
      </c>
      <c r="L74" s="25"/>
      <c r="M74" s="25"/>
      <c r="N74" s="25"/>
      <c r="O74" s="25"/>
      <c r="P74" s="25"/>
    </row>
    <row r="75" spans="1:16" x14ac:dyDescent="0.25">
      <c r="A75" s="25"/>
      <c r="B75" s="37">
        <v>-10.000109999999999</v>
      </c>
      <c r="C75" s="68">
        <v>9387.5130000000008</v>
      </c>
      <c r="D75" s="68">
        <v>10689</v>
      </c>
      <c r="E75" s="68">
        <v>-116.8214</v>
      </c>
      <c r="F75" s="25"/>
      <c r="G75" s="25"/>
      <c r="H75" s="38">
        <v>1</v>
      </c>
      <c r="I75" s="39">
        <f>D16</f>
        <v>12826</v>
      </c>
      <c r="J75" s="39">
        <f>C16</f>
        <v>-1433.6610000000001</v>
      </c>
      <c r="K75" s="39">
        <f>E16</f>
        <v>134.875</v>
      </c>
      <c r="L75" s="25"/>
      <c r="M75" s="25"/>
      <c r="N75" s="25"/>
      <c r="O75" s="25"/>
      <c r="P75" s="25"/>
    </row>
    <row r="76" spans="1:16" x14ac:dyDescent="0.25">
      <c r="A76" s="25"/>
      <c r="B76" s="37">
        <v>-10.00015</v>
      </c>
      <c r="C76" s="68">
        <v>10301.14</v>
      </c>
      <c r="D76" s="68">
        <v>12826</v>
      </c>
      <c r="E76" s="68">
        <v>-207.744</v>
      </c>
      <c r="F76" s="25"/>
      <c r="G76" s="25"/>
      <c r="H76" s="38">
        <v>0</v>
      </c>
      <c r="I76" s="39">
        <f>D10</f>
        <v>12826</v>
      </c>
      <c r="J76" s="39">
        <f>C10</f>
        <v>357.40179999999998</v>
      </c>
      <c r="K76" s="39">
        <f>E10</f>
        <v>-44.42624</v>
      </c>
      <c r="L76" s="25"/>
      <c r="M76" s="25"/>
      <c r="N76" s="25"/>
      <c r="O76" s="25"/>
      <c r="P76" s="25"/>
    </row>
    <row r="77" spans="1:16" x14ac:dyDescent="0.25">
      <c r="A77" s="25"/>
      <c r="B77" s="37">
        <v>10.017799999999999</v>
      </c>
      <c r="C77" s="68">
        <v>-2282.1170000000002</v>
      </c>
      <c r="D77" s="68">
        <v>2138</v>
      </c>
      <c r="E77" s="68">
        <v>2.921271</v>
      </c>
      <c r="F77" s="25"/>
      <c r="G77" s="25"/>
      <c r="H77" s="38">
        <v>-1</v>
      </c>
      <c r="I77" s="39">
        <f>D22</f>
        <v>12826</v>
      </c>
      <c r="J77" s="39">
        <f>C22</f>
        <v>2128.0010000000002</v>
      </c>
      <c r="K77" s="39">
        <f>E22</f>
        <v>-217.85990000000001</v>
      </c>
      <c r="L77" s="25"/>
      <c r="M77" s="25"/>
      <c r="N77" s="25"/>
      <c r="O77" s="25"/>
      <c r="P77" s="25"/>
    </row>
    <row r="78" spans="1:16" x14ac:dyDescent="0.25">
      <c r="A78" s="25"/>
      <c r="B78" s="37">
        <v>10.00127</v>
      </c>
      <c r="C78" s="68">
        <v>-4409.8509999999997</v>
      </c>
      <c r="D78" s="68">
        <v>4275</v>
      </c>
      <c r="E78" s="68">
        <v>13.590020000000001</v>
      </c>
      <c r="F78" s="25"/>
      <c r="G78" s="25"/>
      <c r="H78" s="38">
        <v>-2</v>
      </c>
      <c r="I78" s="39">
        <f>D28</f>
        <v>12826</v>
      </c>
      <c r="J78" s="39">
        <f>C28</f>
        <v>3849.433</v>
      </c>
      <c r="K78" s="39">
        <f>E28</f>
        <v>-362.87619999999998</v>
      </c>
      <c r="L78" s="25"/>
      <c r="M78" s="25"/>
      <c r="N78" s="25"/>
      <c r="O78" s="25"/>
      <c r="P78" s="25"/>
    </row>
    <row r="79" spans="1:16" x14ac:dyDescent="0.25">
      <c r="A79" s="25"/>
      <c r="B79" s="37">
        <v>10.00062</v>
      </c>
      <c r="C79" s="68">
        <v>-6204.0619999999999</v>
      </c>
      <c r="D79" s="68">
        <v>6413</v>
      </c>
      <c r="E79" s="68">
        <v>35.662619999999997</v>
      </c>
      <c r="F79" s="25"/>
      <c r="G79" s="25"/>
      <c r="H79" s="38">
        <v>-4</v>
      </c>
      <c r="I79" s="39">
        <f>D46</f>
        <v>12826</v>
      </c>
      <c r="J79" s="39">
        <f>C46</f>
        <v>6892.5959999999995</v>
      </c>
      <c r="K79" s="39">
        <f>E46</f>
        <v>-461.15519999999998</v>
      </c>
      <c r="L79" s="25"/>
      <c r="M79" s="25"/>
      <c r="N79" s="25"/>
      <c r="O79" s="25"/>
      <c r="P79" s="25"/>
    </row>
    <row r="80" spans="1:16" x14ac:dyDescent="0.25">
      <c r="A80" s="25"/>
      <c r="B80" s="37">
        <v>10.000249999999999</v>
      </c>
      <c r="C80" s="68">
        <v>-7819.808</v>
      </c>
      <c r="D80" s="68">
        <v>8551</v>
      </c>
      <c r="E80" s="68">
        <v>72.520240000000001</v>
      </c>
      <c r="F80" s="25"/>
      <c r="G80" s="25"/>
      <c r="H80" s="38">
        <v>-6</v>
      </c>
      <c r="I80" s="39">
        <f>D52</f>
        <v>12826</v>
      </c>
      <c r="J80" s="39">
        <f>C52</f>
        <v>8698.643</v>
      </c>
      <c r="K80" s="39">
        <f>E52</f>
        <v>-364.52449999999999</v>
      </c>
      <c r="L80" s="25"/>
      <c r="M80" s="25"/>
      <c r="N80" s="25"/>
      <c r="O80" s="25"/>
      <c r="P80" s="25"/>
    </row>
    <row r="81" spans="1:16" x14ac:dyDescent="0.25">
      <c r="A81" s="25"/>
      <c r="B81" s="37">
        <v>10.000019999999999</v>
      </c>
      <c r="C81" s="68">
        <v>-9147.7819999999992</v>
      </c>
      <c r="D81" s="68">
        <v>10689</v>
      </c>
      <c r="E81" s="68">
        <v>126.8563</v>
      </c>
      <c r="F81" s="25"/>
      <c r="G81" s="25"/>
      <c r="H81" s="38">
        <v>-8</v>
      </c>
      <c r="I81" s="39">
        <f>D70</f>
        <v>12826</v>
      </c>
      <c r="J81" s="39">
        <f>C70</f>
        <v>9563.4359999999997</v>
      </c>
      <c r="K81" s="39">
        <f>E70</f>
        <v>-285.48270000000002</v>
      </c>
      <c r="L81" s="25"/>
      <c r="M81" s="25"/>
      <c r="N81" s="25"/>
      <c r="O81" s="25"/>
      <c r="P81" s="25"/>
    </row>
    <row r="82" spans="1:16" x14ac:dyDescent="0.25">
      <c r="A82" s="25"/>
      <c r="B82" s="37">
        <v>10.000209999999999</v>
      </c>
      <c r="C82" s="68">
        <v>-10118.64</v>
      </c>
      <c r="D82" s="68">
        <v>12826</v>
      </c>
      <c r="E82" s="68">
        <v>213.47409999999999</v>
      </c>
      <c r="F82" s="25"/>
      <c r="G82" s="25"/>
      <c r="H82" s="38">
        <v>-10</v>
      </c>
      <c r="I82" s="39">
        <f>D76</f>
        <v>12826</v>
      </c>
      <c r="J82" s="39">
        <f>C76</f>
        <v>10301.14</v>
      </c>
      <c r="K82" s="39">
        <f>E76</f>
        <v>-207.744</v>
      </c>
      <c r="L82" s="25"/>
      <c r="M82" s="25"/>
      <c r="N82" s="25"/>
      <c r="O82" s="25"/>
      <c r="P82" s="25"/>
    </row>
  </sheetData>
  <sheetProtection algorithmName="SHA-512" hashValue="P+XxPuMuc7VlJmGunRogz1Bf9E47orLC2AG5RwqyiU22RdM+MIAQ+ETfREOeVjyrzC91ICw811jyvxNOE0mhzw==" saltValue="7l4JabWg8c44wGqcTerswg==" spinCount="100000" sheet="1" objects="1" scenarios="1"/>
  <protectedRanges>
    <protectedRange algorithmName="SHA-512" hashValue="2As/3LoRRy2IxEwm3VWH76LXu/1dwo0t1W4WAvAV369F+PK2JfrUxyp0hropbAPq2LGO/JVviAbinnzc2lA1BQ==" saltValue="IRnxkDcQnkaYOsiZoAYq4Q==" spinCount="100000" sqref="H5:K82" name="Range1"/>
  </protectedRanges>
  <mergeCells count="4">
    <mergeCell ref="B2:C2"/>
    <mergeCell ref="B1:E1"/>
    <mergeCell ref="H1:K1"/>
    <mergeCell ref="M1:P1"/>
  </mergeCells>
  <pageMargins left="0.7" right="0.7" top="0.75" bottom="0.75" header="0.3" footer="0.3"/>
  <pageSetup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FAM_6LOADS</vt:lpstr>
      <vt:lpstr>F &amp; AT  Function </vt:lpstr>
      <vt:lpstr>H &amp; G  Function</vt:lpstr>
      <vt:lpstr>FAM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Tire</dc:creator>
  <cp:lastModifiedBy>Tire</cp:lastModifiedBy>
  <cp:lastPrinted>2017-08-11T06:36:12Z</cp:lastPrinted>
  <dcterms:created xsi:type="dcterms:W3CDTF">1996-10-14T23:33:28Z</dcterms:created>
  <dcterms:modified xsi:type="dcterms:W3CDTF">2021-10-04T12:19:26Z</dcterms:modified>
</cp:coreProperties>
</file>