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encer\Documents\CO2\"/>
    </mc:Choice>
  </mc:AlternateContent>
  <bookViews>
    <workbookView xWindow="0" yWindow="0" windowWidth="49575" windowHeight="1593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285" i="1" l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284" i="1"/>
  <c r="T316" i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V315" i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U315" i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T315" i="1"/>
  <c r="V314" i="1"/>
  <c r="U314" i="1"/>
  <c r="T314" i="1"/>
  <c r="K283" i="1" l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J2" i="1" l="1"/>
  <c r="D13" i="1"/>
  <c r="F13" i="1" s="1"/>
  <c r="C284" i="1"/>
  <c r="C285" i="1" l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K284" i="1"/>
  <c r="D14" i="1"/>
  <c r="F14" i="1" s="1"/>
  <c r="C315" i="1" l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I284" i="1" l="1"/>
  <c r="I283" i="1"/>
  <c r="I282" i="1" l="1"/>
  <c r="I281" i="1"/>
  <c r="I224" i="1" l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23" i="1"/>
  <c r="A278" i="1" l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D15" i="1" l="1"/>
  <c r="F15" i="1" s="1"/>
  <c r="D16" i="1" l="1"/>
  <c r="F16" i="1" s="1"/>
  <c r="D17" i="1" l="1"/>
  <c r="F17" i="1" s="1"/>
  <c r="D18" i="1" l="1"/>
  <c r="F18" i="1" s="1"/>
  <c r="D19" i="1" l="1"/>
  <c r="F19" i="1" s="1"/>
  <c r="D20" i="1" l="1"/>
  <c r="F20" i="1" s="1"/>
  <c r="D21" i="1" l="1"/>
  <c r="F21" i="1" s="1"/>
  <c r="D22" i="1" l="1"/>
  <c r="F22" i="1" s="1"/>
  <c r="D23" i="1" l="1"/>
  <c r="F23" i="1" s="1"/>
  <c r="D24" i="1" l="1"/>
  <c r="F24" i="1" s="1"/>
  <c r="D25" i="1" l="1"/>
  <c r="F25" i="1" s="1"/>
  <c r="D26" i="1" l="1"/>
  <c r="F26" i="1" s="1"/>
  <c r="D27" i="1" l="1"/>
  <c r="F27" i="1" s="1"/>
  <c r="D28" i="1" l="1"/>
  <c r="F28" i="1" s="1"/>
  <c r="D29" i="1" l="1"/>
  <c r="F29" i="1" s="1"/>
  <c r="D30" i="1" s="1"/>
  <c r="F30" i="1" l="1"/>
  <c r="D31" i="1" l="1"/>
  <c r="F31" i="1" s="1"/>
  <c r="D32" i="1" l="1"/>
  <c r="F32" i="1" s="1"/>
  <c r="D33" i="1" l="1"/>
  <c r="F33" i="1" s="1"/>
  <c r="D34" i="1" l="1"/>
  <c r="F34" i="1" s="1"/>
  <c r="D35" i="1" l="1"/>
  <c r="F35" i="1" s="1"/>
  <c r="D36" i="1" l="1"/>
  <c r="F36" i="1" s="1"/>
  <c r="D37" i="1" l="1"/>
  <c r="F37" i="1" s="1"/>
  <c r="D38" i="1" l="1"/>
  <c r="F38" i="1" s="1"/>
  <c r="D39" i="1" l="1"/>
  <c r="F39" i="1" s="1"/>
  <c r="D40" i="1" l="1"/>
  <c r="F40" i="1" s="1"/>
  <c r="D41" i="1" l="1"/>
  <c r="F41" i="1" s="1"/>
  <c r="D42" i="1" l="1"/>
  <c r="F42" i="1" s="1"/>
  <c r="D43" i="1" l="1"/>
  <c r="F43" i="1" s="1"/>
  <c r="D44" i="1" l="1"/>
  <c r="F44" i="1" s="1"/>
  <c r="D45" i="1" l="1"/>
  <c r="F45" i="1" s="1"/>
  <c r="D46" i="1" l="1"/>
  <c r="F46" i="1" s="1"/>
  <c r="D47" i="1" l="1"/>
  <c r="F47" i="1" s="1"/>
  <c r="D48" i="1" l="1"/>
  <c r="F48" i="1" s="1"/>
  <c r="D49" i="1" l="1"/>
  <c r="F49" i="1" s="1"/>
  <c r="D50" i="1" l="1"/>
  <c r="F50" i="1" s="1"/>
  <c r="D51" i="1" l="1"/>
  <c r="F51" i="1" s="1"/>
  <c r="D52" i="1" l="1"/>
  <c r="F52" i="1" s="1"/>
  <c r="D53" i="1" l="1"/>
  <c r="F53" i="1" s="1"/>
  <c r="D54" i="1" l="1"/>
  <c r="F54" i="1" s="1"/>
  <c r="D55" i="1" l="1"/>
  <c r="F55" i="1" s="1"/>
  <c r="D56" i="1" l="1"/>
  <c r="F56" i="1" s="1"/>
  <c r="D57" i="1" l="1"/>
  <c r="F57" i="1" s="1"/>
  <c r="D58" i="1" l="1"/>
  <c r="F58" i="1" s="1"/>
  <c r="D59" i="1" l="1"/>
  <c r="F59" i="1" s="1"/>
  <c r="D60" i="1" l="1"/>
  <c r="F60" i="1" s="1"/>
  <c r="D61" i="1" l="1"/>
  <c r="F61" i="1" s="1"/>
  <c r="D62" i="1" l="1"/>
  <c r="F62" i="1" s="1"/>
  <c r="D63" i="1" l="1"/>
  <c r="F63" i="1" s="1"/>
  <c r="D64" i="1" l="1"/>
  <c r="F64" i="1" s="1"/>
  <c r="D65" i="1" l="1"/>
  <c r="F65" i="1" s="1"/>
  <c r="D66" i="1" l="1"/>
  <c r="F66" i="1" s="1"/>
  <c r="D67" i="1" l="1"/>
  <c r="F67" i="1" s="1"/>
  <c r="D68" i="1" l="1"/>
  <c r="F68" i="1" s="1"/>
  <c r="D69" i="1" l="1"/>
  <c r="F69" i="1" s="1"/>
  <c r="D70" i="1" l="1"/>
  <c r="F70" i="1" s="1"/>
  <c r="D71" i="1" l="1"/>
  <c r="F71" i="1" s="1"/>
  <c r="D72" i="1" l="1"/>
  <c r="F72" i="1" s="1"/>
  <c r="D73" i="1" l="1"/>
  <c r="F73" i="1" s="1"/>
  <c r="D74" i="1" l="1"/>
  <c r="F74" i="1" s="1"/>
  <c r="D75" i="1" l="1"/>
  <c r="F75" i="1" s="1"/>
  <c r="D76" i="1" l="1"/>
  <c r="F76" i="1" s="1"/>
  <c r="D77" i="1" l="1"/>
  <c r="F77" i="1" s="1"/>
  <c r="D78" i="1" l="1"/>
  <c r="F78" i="1" s="1"/>
  <c r="D79" i="1" l="1"/>
  <c r="F79" i="1" s="1"/>
  <c r="D80" i="1" l="1"/>
  <c r="F80" i="1" s="1"/>
  <c r="D81" i="1" l="1"/>
  <c r="F81" i="1" s="1"/>
  <c r="D82" i="1" l="1"/>
  <c r="F82" i="1" s="1"/>
  <c r="D83" i="1" l="1"/>
  <c r="F83" i="1" s="1"/>
  <c r="D84" i="1" l="1"/>
  <c r="F84" i="1" s="1"/>
  <c r="D85" i="1" l="1"/>
  <c r="F85" i="1" s="1"/>
  <c r="D86" i="1" l="1"/>
  <c r="F86" i="1" s="1"/>
  <c r="D87" i="1" l="1"/>
  <c r="F87" i="1" s="1"/>
  <c r="D88" i="1" l="1"/>
  <c r="F88" i="1" s="1"/>
  <c r="D89" i="1" l="1"/>
  <c r="F89" i="1" s="1"/>
  <c r="D90" i="1" l="1"/>
  <c r="F90" i="1" s="1"/>
  <c r="D91" i="1" l="1"/>
  <c r="F91" i="1" s="1"/>
  <c r="D92" i="1" l="1"/>
  <c r="F92" i="1" s="1"/>
  <c r="D93" i="1" l="1"/>
  <c r="F93" i="1" s="1"/>
  <c r="D94" i="1" l="1"/>
  <c r="F94" i="1" s="1"/>
  <c r="D95" i="1" l="1"/>
  <c r="F95" i="1" s="1"/>
  <c r="D96" i="1" l="1"/>
  <c r="F96" i="1" s="1"/>
  <c r="D97" i="1" l="1"/>
  <c r="F97" i="1" s="1"/>
  <c r="D98" i="1" l="1"/>
  <c r="F98" i="1" s="1"/>
  <c r="D99" i="1" l="1"/>
  <c r="F99" i="1" s="1"/>
  <c r="D100" i="1" l="1"/>
  <c r="F100" i="1" s="1"/>
  <c r="D101" i="1" l="1"/>
  <c r="F101" i="1" s="1"/>
  <c r="D102" i="1" l="1"/>
  <c r="F102" i="1" s="1"/>
  <c r="D103" i="1" l="1"/>
  <c r="F103" i="1" s="1"/>
  <c r="D104" i="1" l="1"/>
  <c r="F104" i="1" s="1"/>
  <c r="D105" i="1" l="1"/>
  <c r="F105" i="1" s="1"/>
  <c r="D106" i="1" l="1"/>
  <c r="F106" i="1" s="1"/>
  <c r="D107" i="1" l="1"/>
  <c r="F107" i="1" s="1"/>
  <c r="D108" i="1" l="1"/>
  <c r="F108" i="1" s="1"/>
  <c r="D109" i="1" l="1"/>
  <c r="F109" i="1" s="1"/>
  <c r="D110" i="1" l="1"/>
  <c r="F110" i="1" s="1"/>
  <c r="D111" i="1" l="1"/>
  <c r="F111" i="1" s="1"/>
  <c r="D112" i="1" l="1"/>
  <c r="F112" i="1" s="1"/>
  <c r="D113" i="1" l="1"/>
  <c r="F113" i="1" s="1"/>
  <c r="D114" i="1" l="1"/>
  <c r="F114" i="1" s="1"/>
  <c r="D115" i="1" l="1"/>
  <c r="F115" i="1" s="1"/>
  <c r="D116" i="1" l="1"/>
  <c r="F116" i="1" s="1"/>
  <c r="D117" i="1" l="1"/>
  <c r="F117" i="1" s="1"/>
  <c r="D118" i="1" l="1"/>
  <c r="F118" i="1" s="1"/>
  <c r="D119" i="1" l="1"/>
  <c r="F119" i="1" s="1"/>
  <c r="D120" i="1" l="1"/>
  <c r="F120" i="1" s="1"/>
  <c r="D121" i="1" l="1"/>
  <c r="F121" i="1" s="1"/>
  <c r="D122" i="1" l="1"/>
  <c r="F122" i="1" s="1"/>
  <c r="D123" i="1" l="1"/>
  <c r="F123" i="1" s="1"/>
  <c r="D124" i="1" l="1"/>
  <c r="F124" i="1" s="1"/>
  <c r="D125" i="1" l="1"/>
  <c r="F125" i="1" s="1"/>
  <c r="D126" i="1" l="1"/>
  <c r="F126" i="1" s="1"/>
  <c r="D127" i="1" l="1"/>
  <c r="F127" i="1" s="1"/>
  <c r="D128" i="1" l="1"/>
  <c r="F128" i="1" s="1"/>
  <c r="D129" i="1" l="1"/>
  <c r="F129" i="1" s="1"/>
  <c r="D130" i="1" l="1"/>
  <c r="F130" i="1" s="1"/>
  <c r="D131" i="1" l="1"/>
  <c r="F131" i="1" s="1"/>
  <c r="D132" i="1" l="1"/>
  <c r="F132" i="1" s="1"/>
  <c r="D133" i="1" l="1"/>
  <c r="F133" i="1" s="1"/>
  <c r="D134" i="1" l="1"/>
  <c r="F134" i="1" s="1"/>
  <c r="D135" i="1" l="1"/>
  <c r="F135" i="1" s="1"/>
  <c r="D136" i="1" l="1"/>
  <c r="F136" i="1" s="1"/>
  <c r="D137" i="1" l="1"/>
  <c r="F137" i="1" s="1"/>
  <c r="D138" i="1" l="1"/>
  <c r="F138" i="1" s="1"/>
  <c r="D139" i="1" l="1"/>
  <c r="F139" i="1" s="1"/>
  <c r="D140" i="1" l="1"/>
  <c r="F140" i="1" s="1"/>
  <c r="D141" i="1" l="1"/>
  <c r="F141" i="1" s="1"/>
  <c r="D142" i="1" l="1"/>
  <c r="F142" i="1" s="1"/>
  <c r="D143" i="1" l="1"/>
  <c r="F143" i="1" s="1"/>
  <c r="D144" i="1" l="1"/>
  <c r="F144" i="1" s="1"/>
  <c r="D145" i="1" l="1"/>
  <c r="F145" i="1" s="1"/>
  <c r="D146" i="1" l="1"/>
  <c r="F146" i="1" s="1"/>
  <c r="D147" i="1" l="1"/>
  <c r="F147" i="1" s="1"/>
  <c r="D148" i="1" l="1"/>
  <c r="F148" i="1" s="1"/>
  <c r="D149" i="1" l="1"/>
  <c r="F149" i="1" s="1"/>
  <c r="D150" i="1" l="1"/>
  <c r="F150" i="1" s="1"/>
  <c r="D151" i="1" l="1"/>
  <c r="F151" i="1" s="1"/>
  <c r="D152" i="1" l="1"/>
  <c r="F152" i="1" s="1"/>
  <c r="D153" i="1" l="1"/>
  <c r="F153" i="1" s="1"/>
  <c r="D154" i="1" l="1"/>
  <c r="F154" i="1" s="1"/>
  <c r="D155" i="1" l="1"/>
  <c r="F155" i="1" s="1"/>
  <c r="D156" i="1" l="1"/>
  <c r="F156" i="1" s="1"/>
  <c r="D157" i="1" l="1"/>
  <c r="F157" i="1" s="1"/>
  <c r="D158" i="1" l="1"/>
  <c r="F158" i="1" s="1"/>
  <c r="D159" i="1" l="1"/>
  <c r="F159" i="1" s="1"/>
  <c r="D160" i="1" l="1"/>
  <c r="F160" i="1" s="1"/>
  <c r="D161" i="1" l="1"/>
  <c r="F161" i="1" s="1"/>
  <c r="D162" i="1" l="1"/>
  <c r="F162" i="1" s="1"/>
  <c r="D163" i="1" l="1"/>
  <c r="F163" i="1" s="1"/>
  <c r="D164" i="1" l="1"/>
  <c r="F164" i="1" s="1"/>
  <c r="D165" i="1" l="1"/>
  <c r="F165" i="1" s="1"/>
  <c r="D166" i="1" l="1"/>
  <c r="F166" i="1" s="1"/>
  <c r="D167" i="1" l="1"/>
  <c r="F167" i="1" s="1"/>
  <c r="D168" i="1" l="1"/>
  <c r="F168" i="1" s="1"/>
  <c r="D169" i="1" l="1"/>
  <c r="F169" i="1" s="1"/>
  <c r="D170" i="1" l="1"/>
  <c r="F170" i="1" s="1"/>
  <c r="D171" i="1" l="1"/>
  <c r="F171" i="1" s="1"/>
  <c r="D172" i="1" l="1"/>
  <c r="F172" i="1" s="1"/>
  <c r="D173" i="1" l="1"/>
  <c r="F173" i="1" s="1"/>
  <c r="D174" i="1" l="1"/>
  <c r="F174" i="1" s="1"/>
  <c r="D175" i="1" l="1"/>
  <c r="F175" i="1" s="1"/>
  <c r="D176" i="1" l="1"/>
  <c r="F176" i="1" s="1"/>
  <c r="D177" i="1" l="1"/>
  <c r="F177" i="1" s="1"/>
  <c r="D178" i="1" l="1"/>
  <c r="F178" i="1" s="1"/>
  <c r="D179" i="1" l="1"/>
  <c r="F179" i="1" s="1"/>
  <c r="D180" i="1" l="1"/>
  <c r="F180" i="1" s="1"/>
  <c r="D181" i="1" l="1"/>
  <c r="F181" i="1" s="1"/>
  <c r="D182" i="1" l="1"/>
  <c r="F182" i="1" s="1"/>
  <c r="D183" i="1" l="1"/>
  <c r="F183" i="1" s="1"/>
  <c r="D184" i="1" l="1"/>
  <c r="F184" i="1" s="1"/>
  <c r="D185" i="1" l="1"/>
  <c r="F185" i="1" s="1"/>
  <c r="D186" i="1" l="1"/>
  <c r="F186" i="1" s="1"/>
  <c r="D187" i="1" l="1"/>
  <c r="F187" i="1" s="1"/>
  <c r="D188" i="1" l="1"/>
  <c r="F188" i="1" s="1"/>
  <c r="D189" i="1" l="1"/>
  <c r="F189" i="1" s="1"/>
  <c r="D190" i="1" l="1"/>
  <c r="F190" i="1" s="1"/>
  <c r="D191" i="1" l="1"/>
  <c r="F191" i="1" s="1"/>
  <c r="D192" i="1" l="1"/>
  <c r="F192" i="1" s="1"/>
  <c r="D193" i="1" l="1"/>
  <c r="F193" i="1" s="1"/>
  <c r="D194" i="1" l="1"/>
  <c r="F194" i="1" s="1"/>
  <c r="D195" i="1" l="1"/>
  <c r="F195" i="1" s="1"/>
  <c r="D196" i="1" l="1"/>
  <c r="F196" i="1" s="1"/>
  <c r="D197" i="1" l="1"/>
  <c r="F197" i="1" s="1"/>
  <c r="D198" i="1" l="1"/>
  <c r="F198" i="1" s="1"/>
  <c r="D199" i="1" l="1"/>
  <c r="F199" i="1" s="1"/>
  <c r="D200" i="1" l="1"/>
  <c r="F200" i="1" s="1"/>
  <c r="D201" i="1" l="1"/>
  <c r="F201" i="1" s="1"/>
  <c r="D202" i="1" l="1"/>
  <c r="F202" i="1" s="1"/>
  <c r="D203" i="1" l="1"/>
  <c r="F203" i="1" s="1"/>
  <c r="D204" i="1" l="1"/>
  <c r="F204" i="1" s="1"/>
  <c r="D205" i="1" l="1"/>
  <c r="F205" i="1" s="1"/>
  <c r="D206" i="1" l="1"/>
  <c r="F206" i="1" s="1"/>
  <c r="D207" i="1" l="1"/>
  <c r="F207" i="1" s="1"/>
  <c r="D208" i="1" l="1"/>
  <c r="F208" i="1" s="1"/>
  <c r="D209" i="1" l="1"/>
  <c r="F209" i="1" s="1"/>
  <c r="D210" i="1" l="1"/>
  <c r="F210" i="1" s="1"/>
  <c r="D211" i="1" l="1"/>
  <c r="F211" i="1" s="1"/>
  <c r="D212" i="1" l="1"/>
  <c r="F212" i="1" s="1"/>
  <c r="D213" i="1" l="1"/>
  <c r="F213" i="1" s="1"/>
  <c r="D214" i="1" l="1"/>
  <c r="F214" i="1" s="1"/>
  <c r="D215" i="1" l="1"/>
  <c r="F215" i="1" s="1"/>
  <c r="D216" i="1" l="1"/>
  <c r="F216" i="1" s="1"/>
  <c r="D217" i="1" l="1"/>
  <c r="F217" i="1" s="1"/>
  <c r="D218" i="1" l="1"/>
  <c r="F218" i="1" s="1"/>
  <c r="D219" i="1" l="1"/>
  <c r="F219" i="1" s="1"/>
  <c r="D220" i="1" l="1"/>
  <c r="F220" i="1" s="1"/>
  <c r="D221" i="1" l="1"/>
  <c r="F221" i="1" s="1"/>
  <c r="D222" i="1" l="1"/>
  <c r="F222" i="1" s="1"/>
  <c r="D223" i="1" l="1"/>
  <c r="F223" i="1" s="1"/>
  <c r="D224" i="1" l="1"/>
  <c r="F224" i="1" s="1"/>
  <c r="G223" i="1"/>
  <c r="D225" i="1" l="1"/>
  <c r="F225" i="1" s="1"/>
  <c r="G224" i="1"/>
  <c r="D226" i="1" l="1"/>
  <c r="F226" i="1" s="1"/>
  <c r="G225" i="1" l="1"/>
  <c r="D227" i="1" l="1"/>
  <c r="F227" i="1" s="1"/>
  <c r="G226" i="1" l="1"/>
  <c r="D228" i="1" l="1"/>
  <c r="F228" i="1" s="1"/>
  <c r="G227" i="1" l="1"/>
  <c r="D229" i="1" l="1"/>
  <c r="F229" i="1" s="1"/>
  <c r="G228" i="1" l="1"/>
  <c r="D230" i="1" l="1"/>
  <c r="F230" i="1" s="1"/>
  <c r="G229" i="1" l="1"/>
  <c r="D231" i="1" l="1"/>
  <c r="F231" i="1" s="1"/>
  <c r="G230" i="1" l="1"/>
  <c r="D232" i="1" l="1"/>
  <c r="F232" i="1" s="1"/>
  <c r="G231" i="1" l="1"/>
  <c r="D233" i="1" l="1"/>
  <c r="F233" i="1" s="1"/>
  <c r="G232" i="1" l="1"/>
  <c r="D234" i="1" l="1"/>
  <c r="F234" i="1" s="1"/>
  <c r="G233" i="1" l="1"/>
  <c r="D235" i="1" l="1"/>
  <c r="F235" i="1" s="1"/>
  <c r="G234" i="1" l="1"/>
  <c r="D236" i="1" l="1"/>
  <c r="F236" i="1" s="1"/>
  <c r="G235" i="1" l="1"/>
  <c r="D237" i="1" l="1"/>
  <c r="F237" i="1" s="1"/>
  <c r="G236" i="1" l="1"/>
  <c r="D238" i="1" l="1"/>
  <c r="F238" i="1" s="1"/>
  <c r="G237" i="1" l="1"/>
  <c r="D239" i="1" l="1"/>
  <c r="F239" i="1" s="1"/>
  <c r="G238" i="1" l="1"/>
  <c r="D240" i="1" l="1"/>
  <c r="F240" i="1" s="1"/>
  <c r="G239" i="1" l="1"/>
  <c r="D241" i="1" l="1"/>
  <c r="F241" i="1" s="1"/>
  <c r="G240" i="1" l="1"/>
  <c r="D242" i="1" l="1"/>
  <c r="F242" i="1" s="1"/>
  <c r="G241" i="1" l="1"/>
  <c r="D243" i="1" l="1"/>
  <c r="F243" i="1" s="1"/>
  <c r="G242" i="1" l="1"/>
  <c r="D244" i="1" l="1"/>
  <c r="F244" i="1" s="1"/>
  <c r="G243" i="1" l="1"/>
  <c r="D245" i="1" l="1"/>
  <c r="F245" i="1" s="1"/>
  <c r="G244" i="1" l="1"/>
  <c r="D246" i="1" l="1"/>
  <c r="F246" i="1" s="1"/>
  <c r="G245" i="1" l="1"/>
  <c r="D247" i="1" l="1"/>
  <c r="F247" i="1" s="1"/>
  <c r="G246" i="1" l="1"/>
  <c r="D248" i="1" l="1"/>
  <c r="F248" i="1" s="1"/>
  <c r="G247" i="1" l="1"/>
  <c r="D249" i="1" l="1"/>
  <c r="F249" i="1" s="1"/>
  <c r="G248" i="1" l="1"/>
  <c r="D250" i="1" l="1"/>
  <c r="F250" i="1" s="1"/>
  <c r="G249" i="1" l="1"/>
  <c r="D251" i="1" l="1"/>
  <c r="F251" i="1" s="1"/>
  <c r="G250" i="1" l="1"/>
  <c r="D252" i="1" l="1"/>
  <c r="F252" i="1" s="1"/>
  <c r="G251" i="1" l="1"/>
  <c r="D253" i="1" l="1"/>
  <c r="F253" i="1" s="1"/>
  <c r="G252" i="1" l="1"/>
  <c r="D254" i="1" l="1"/>
  <c r="F254" i="1" s="1"/>
  <c r="G253" i="1" l="1"/>
  <c r="D255" i="1" l="1"/>
  <c r="F255" i="1" s="1"/>
  <c r="G254" i="1" l="1"/>
  <c r="D256" i="1" l="1"/>
  <c r="F256" i="1" s="1"/>
  <c r="G255" i="1" l="1"/>
  <c r="D257" i="1" l="1"/>
  <c r="F257" i="1" s="1"/>
  <c r="G256" i="1" l="1"/>
  <c r="D258" i="1" l="1"/>
  <c r="F258" i="1" s="1"/>
  <c r="G257" i="1" l="1"/>
  <c r="D259" i="1" l="1"/>
  <c r="F259" i="1" s="1"/>
  <c r="G258" i="1" l="1"/>
  <c r="D260" i="1" l="1"/>
  <c r="F260" i="1" s="1"/>
  <c r="G259" i="1" l="1"/>
  <c r="D261" i="1" l="1"/>
  <c r="F261" i="1" s="1"/>
  <c r="G260" i="1" l="1"/>
  <c r="D262" i="1" l="1"/>
  <c r="F262" i="1" s="1"/>
  <c r="G261" i="1" l="1"/>
  <c r="D263" i="1" l="1"/>
  <c r="F263" i="1" s="1"/>
  <c r="G262" i="1" l="1"/>
  <c r="D264" i="1" l="1"/>
  <c r="F264" i="1" s="1"/>
  <c r="G263" i="1" l="1"/>
  <c r="D265" i="1" l="1"/>
  <c r="F265" i="1" s="1"/>
  <c r="G264" i="1" l="1"/>
  <c r="D266" i="1" l="1"/>
  <c r="F266" i="1" s="1"/>
  <c r="G265" i="1" l="1"/>
  <c r="D267" i="1" l="1"/>
  <c r="F267" i="1" s="1"/>
  <c r="G266" i="1" l="1"/>
  <c r="D268" i="1" l="1"/>
  <c r="F268" i="1" s="1"/>
  <c r="G267" i="1" l="1"/>
  <c r="D269" i="1" l="1"/>
  <c r="F269" i="1" s="1"/>
  <c r="G268" i="1" l="1"/>
  <c r="D270" i="1" l="1"/>
  <c r="F270" i="1" s="1"/>
  <c r="G269" i="1" l="1"/>
  <c r="D271" i="1" l="1"/>
  <c r="F271" i="1" s="1"/>
  <c r="G270" i="1" l="1"/>
  <c r="D272" i="1" l="1"/>
  <c r="F272" i="1" s="1"/>
  <c r="G271" i="1" l="1"/>
  <c r="D273" i="1" l="1"/>
  <c r="F273" i="1" s="1"/>
  <c r="G272" i="1" l="1"/>
  <c r="D274" i="1" l="1"/>
  <c r="F274" i="1" s="1"/>
  <c r="G273" i="1" l="1"/>
  <c r="D275" i="1" l="1"/>
  <c r="F275" i="1" s="1"/>
  <c r="G274" i="1" l="1"/>
  <c r="D276" i="1" l="1"/>
  <c r="F276" i="1" s="1"/>
  <c r="G275" i="1" l="1"/>
  <c r="D277" i="1" l="1"/>
  <c r="F277" i="1" s="1"/>
  <c r="G276" i="1" l="1"/>
  <c r="D278" i="1" l="1"/>
  <c r="F278" i="1" s="1"/>
  <c r="G277" i="1" l="1"/>
  <c r="D279" i="1" l="1"/>
  <c r="F279" i="1" s="1"/>
  <c r="G278" i="1" l="1"/>
  <c r="D280" i="1" l="1"/>
  <c r="F280" i="1" s="1"/>
  <c r="G279" i="1" l="1"/>
  <c r="D281" i="1" l="1"/>
  <c r="F281" i="1" s="1"/>
  <c r="G280" i="1" l="1"/>
  <c r="D282" i="1" l="1"/>
  <c r="F282" i="1" s="1"/>
  <c r="G281" i="1" l="1"/>
  <c r="D283" i="1" l="1"/>
  <c r="F283" i="1" s="1"/>
  <c r="G282" i="1" l="1"/>
  <c r="D284" i="1" l="1"/>
  <c r="F284" i="1" s="1"/>
  <c r="J1" i="1" l="1"/>
  <c r="J3" i="1"/>
  <c r="J4" i="1" s="1"/>
  <c r="G283" i="1"/>
  <c r="D285" i="1" l="1"/>
  <c r="F285" i="1" s="1"/>
  <c r="G284" i="1" l="1"/>
  <c r="D286" i="1" l="1"/>
  <c r="F286" i="1" s="1"/>
  <c r="G285" i="1" l="1"/>
  <c r="D287" i="1" l="1"/>
  <c r="F287" i="1" s="1"/>
  <c r="D288" i="1" l="1"/>
  <c r="F288" i="1" s="1"/>
  <c r="D289" i="1" l="1"/>
  <c r="F289" i="1" s="1"/>
  <c r="D290" i="1" l="1"/>
  <c r="F290" i="1" s="1"/>
  <c r="D291" i="1" l="1"/>
  <c r="F291" i="1" s="1"/>
  <c r="D292" i="1" l="1"/>
  <c r="F292" i="1" s="1"/>
  <c r="D293" i="1" l="1"/>
  <c r="F293" i="1" s="1"/>
  <c r="D294" i="1" l="1"/>
  <c r="F294" i="1" s="1"/>
  <c r="D295" i="1" l="1"/>
  <c r="F295" i="1" s="1"/>
  <c r="D296" i="1" l="1"/>
  <c r="F296" i="1" s="1"/>
  <c r="D297" i="1" l="1"/>
  <c r="F297" i="1" s="1"/>
  <c r="D298" i="1" l="1"/>
  <c r="F298" i="1" s="1"/>
  <c r="D299" i="1" l="1"/>
  <c r="F299" i="1" s="1"/>
  <c r="D300" i="1" l="1"/>
  <c r="F300" i="1" s="1"/>
  <c r="D301" i="1" l="1"/>
  <c r="F301" i="1" s="1"/>
  <c r="D302" i="1" l="1"/>
  <c r="F302" i="1" s="1"/>
  <c r="D303" i="1" l="1"/>
  <c r="F303" i="1" s="1"/>
  <c r="D304" i="1" l="1"/>
  <c r="F304" i="1" s="1"/>
  <c r="D305" i="1" l="1"/>
  <c r="F305" i="1" s="1"/>
  <c r="D306" i="1" l="1"/>
  <c r="F306" i="1" s="1"/>
  <c r="D307" i="1" l="1"/>
  <c r="F307" i="1" s="1"/>
  <c r="D308" i="1" l="1"/>
  <c r="F308" i="1" s="1"/>
  <c r="D309" i="1" l="1"/>
  <c r="F309" i="1" s="1"/>
  <c r="D310" i="1" l="1"/>
  <c r="F310" i="1" s="1"/>
  <c r="D311" i="1" l="1"/>
  <c r="F311" i="1" s="1"/>
  <c r="D312" i="1" l="1"/>
  <c r="F312" i="1" s="1"/>
  <c r="D313" i="1" l="1"/>
  <c r="F313" i="1" s="1"/>
  <c r="D314" i="1" l="1"/>
  <c r="F314" i="1" s="1"/>
  <c r="D315" i="1" l="1"/>
  <c r="F315" i="1" s="1"/>
  <c r="D316" i="1" l="1"/>
  <c r="F316" i="1" s="1"/>
  <c r="D317" i="1" l="1"/>
  <c r="F317" i="1" s="1"/>
  <c r="D318" i="1" l="1"/>
  <c r="F318" i="1" s="1"/>
  <c r="D319" i="1" l="1"/>
  <c r="F319" i="1" s="1"/>
  <c r="D320" i="1" l="1"/>
  <c r="F320" i="1" s="1"/>
  <c r="D321" i="1" l="1"/>
  <c r="F321" i="1" s="1"/>
  <c r="D322" i="1" l="1"/>
  <c r="F322" i="1" s="1"/>
  <c r="D323" i="1" l="1"/>
  <c r="F323" i="1" s="1"/>
  <c r="D324" i="1" l="1"/>
  <c r="F324" i="1" s="1"/>
  <c r="D325" i="1" l="1"/>
  <c r="F325" i="1" s="1"/>
  <c r="D326" i="1" l="1"/>
  <c r="F326" i="1" s="1"/>
  <c r="D327" i="1" l="1"/>
  <c r="F327" i="1" s="1"/>
  <c r="D328" i="1" l="1"/>
  <c r="F328" i="1" s="1"/>
  <c r="D329" i="1" l="1"/>
  <c r="F329" i="1" s="1"/>
  <c r="D330" i="1" l="1"/>
  <c r="F330" i="1" s="1"/>
  <c r="D331" i="1" l="1"/>
  <c r="F331" i="1" s="1"/>
  <c r="D332" i="1" l="1"/>
  <c r="F332" i="1" s="1"/>
  <c r="D333" i="1" l="1"/>
  <c r="F333" i="1" s="1"/>
  <c r="D334" i="1" l="1"/>
  <c r="F334" i="1" s="1"/>
  <c r="D335" i="1" l="1"/>
  <c r="F335" i="1" s="1"/>
  <c r="D336" i="1" l="1"/>
  <c r="F336" i="1" s="1"/>
  <c r="D337" i="1" l="1"/>
  <c r="F337" i="1" s="1"/>
  <c r="D338" i="1" l="1"/>
  <c r="F338" i="1" s="1"/>
  <c r="D339" i="1" l="1"/>
  <c r="F339" i="1" s="1"/>
  <c r="D340" i="1" l="1"/>
  <c r="F340" i="1" s="1"/>
  <c r="D341" i="1" l="1"/>
  <c r="F341" i="1" s="1"/>
  <c r="D342" i="1" l="1"/>
  <c r="F342" i="1" s="1"/>
  <c r="D343" i="1" l="1"/>
  <c r="F343" i="1" s="1"/>
  <c r="D344" i="1" l="1"/>
  <c r="F344" i="1" s="1"/>
  <c r="D345" i="1" l="1"/>
  <c r="F345" i="1" s="1"/>
  <c r="D346" i="1" l="1"/>
  <c r="F346" i="1" s="1"/>
  <c r="D347" i="1" l="1"/>
  <c r="F347" i="1" s="1"/>
  <c r="D348" i="1" l="1"/>
  <c r="F348" i="1" s="1"/>
  <c r="D349" i="1" l="1"/>
  <c r="F349" i="1" s="1"/>
  <c r="D350" i="1" l="1"/>
  <c r="F350" i="1" s="1"/>
  <c r="D351" i="1" l="1"/>
  <c r="F351" i="1" s="1"/>
  <c r="D352" i="1" l="1"/>
  <c r="F352" i="1" s="1"/>
  <c r="D353" i="1" l="1"/>
  <c r="F353" i="1" s="1"/>
  <c r="D354" i="1" l="1"/>
  <c r="F354" i="1" s="1"/>
  <c r="D355" i="1" l="1"/>
  <c r="F355" i="1" s="1"/>
  <c r="D356" i="1" l="1"/>
  <c r="F356" i="1" s="1"/>
  <c r="D357" i="1" l="1"/>
  <c r="F357" i="1" s="1"/>
  <c r="D358" i="1" l="1"/>
  <c r="F358" i="1" s="1"/>
  <c r="D359" i="1" l="1"/>
  <c r="F359" i="1" s="1"/>
  <c r="D360" i="1" l="1"/>
  <c r="F360" i="1" s="1"/>
  <c r="D361" i="1" l="1"/>
  <c r="F361" i="1" s="1"/>
  <c r="D362" i="1" l="1"/>
  <c r="F362" i="1" s="1"/>
  <c r="D363" i="1" l="1"/>
  <c r="F363" i="1" s="1"/>
</calcChain>
</file>

<file path=xl/sharedStrings.xml><?xml version="1.0" encoding="utf-8"?>
<sst xmlns="http://schemas.openxmlformats.org/spreadsheetml/2006/main" count="98" uniqueCount="55">
  <si>
    <t>per year</t>
  </si>
  <si>
    <t>ppm</t>
  </si>
  <si>
    <t>CO2</t>
  </si>
  <si>
    <t>MODEL</t>
  </si>
  <si>
    <t>OUTFLOW</t>
  </si>
  <si>
    <t>INFLOW</t>
  </si>
  <si>
    <t>Mauna Loa</t>
  </si>
  <si>
    <t>RCP4.5</t>
  </si>
  <si>
    <t>RCP2.6</t>
  </si>
  <si>
    <t>RCP6.0</t>
  </si>
  <si>
    <t>RCP8.5</t>
  </si>
  <si>
    <t>emissions</t>
  </si>
  <si>
    <t>Model-MLO</t>
  </si>
  <si>
    <t>correl MLO vs. Model, 1959-2021=</t>
  </si>
  <si>
    <t>MLO</t>
  </si>
  <si>
    <t>Model</t>
  </si>
  <si>
    <t>dCO2/dt</t>
  </si>
  <si>
    <t>ann avg (Apr-Mar)</t>
  </si>
  <si>
    <t>EIA</t>
  </si>
  <si>
    <t>Anthro</t>
  </si>
  <si>
    <t>beta=</t>
  </si>
  <si>
    <t xml:space="preserve">CO2 </t>
  </si>
  <si>
    <t>fractional</t>
  </si>
  <si>
    <t>yearly increaase</t>
  </si>
  <si>
    <t>sink rate=</t>
  </si>
  <si>
    <t>YEAR</t>
  </si>
  <si>
    <t>CO2 eq level=</t>
  </si>
  <si>
    <t>RED</t>
  </si>
  <si>
    <t>PURPLE</t>
  </si>
  <si>
    <t>=model adjustable parameters</t>
  </si>
  <si>
    <t>=model output diagnostics</t>
  </si>
  <si>
    <t>2021-projected</t>
  </si>
  <si>
    <t>(EIA reference case)</t>
  </si>
  <si>
    <t>Global</t>
  </si>
  <si>
    <t>Intercalibrated</t>
  </si>
  <si>
    <t>post-2020</t>
  </si>
  <si>
    <t>Carbon</t>
  </si>
  <si>
    <t>Project</t>
  </si>
  <si>
    <t>Concentration</t>
  </si>
  <si>
    <t>Sink</t>
  </si>
  <si>
    <t>Rate</t>
  </si>
  <si>
    <t>(ENSO</t>
  </si>
  <si>
    <t>removed)</t>
  </si>
  <si>
    <t>(ENSO not</t>
  </si>
  <si>
    <t>copy</t>
  </si>
  <si>
    <t>removed,</t>
  </si>
  <si>
    <t>set beta=0)</t>
  </si>
  <si>
    <t>growth</t>
  </si>
  <si>
    <t>(reference)</t>
  </si>
  <si>
    <t>(low econ.)</t>
  </si>
  <si>
    <t>(high econ.)</t>
  </si>
  <si>
    <t>run with</t>
  </si>
  <si>
    <t>MLO chg (Last5yrs-First5yrs)</t>
  </si>
  <si>
    <t>Model chg (Last5yrs-First5yrs)</t>
  </si>
  <si>
    <t>MEI &amp; MEIv2  (ENSO)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</si>
</sst>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"/>
    <numFmt numFmtId="166" formatCode="0.000"/>
    <numFmt numFmtId="167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164" fontId="1" fillId="0" borderId="0" xfId="0" applyNumberFormat="1" applyFont="1"/>
    <xf numFmtId="166" fontId="0" fillId="0" borderId="0" xfId="0" applyNumberFormat="1"/>
    <xf numFmtId="166" fontId="2" fillId="0" borderId="0" xfId="0" applyNumberFormat="1" applyFont="1"/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right"/>
    </xf>
    <xf numFmtId="2" fontId="0" fillId="0" borderId="0" xfId="0" applyNumberFormat="1"/>
    <xf numFmtId="0" fontId="4" fillId="0" borderId="0" xfId="0" applyFont="1"/>
    <xf numFmtId="167" fontId="5" fillId="0" borderId="0" xfId="0" applyNumberFormat="1" applyFont="1"/>
    <xf numFmtId="166" fontId="5" fillId="0" borderId="0" xfId="0" applyNumberFormat="1" applyFont="1"/>
    <xf numFmtId="165" fontId="5" fillId="0" borderId="0" xfId="0" applyNumberFormat="1" applyFont="1"/>
    <xf numFmtId="166" fontId="0" fillId="0" borderId="0" xfId="0" applyNumberFormat="1" applyAlignment="1">
      <alignment horizontal="center"/>
    </xf>
    <xf numFmtId="2" fontId="2" fillId="0" borderId="0" xfId="0" applyNumberFormat="1" applyFont="1"/>
    <xf numFmtId="0" fontId="6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/>
    <xf numFmtId="0" fontId="0" fillId="0" borderId="0" xfId="0" applyFill="1"/>
    <xf numFmtId="0" fontId="2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/>
    </xf>
    <xf numFmtId="0" fontId="2" fillId="0" borderId="0" xfId="0" applyFont="1" applyFill="1"/>
    <xf numFmtId="0" fontId="8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 applyAlignment="1">
      <alignment horizontal="right"/>
    </xf>
    <xf numFmtId="49" fontId="9" fillId="0" borderId="0" xfId="0" applyNumberFormat="1" applyFont="1"/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64" fontId="0" fillId="0" borderId="0" xfId="0" applyNumberForma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4" fontId="7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/>
          </c:spPr>
          <c:marker>
            <c:symbol val="circle"/>
            <c:size val="6"/>
          </c:marker>
          <c:cat>
            <c:numRef>
              <c:f>Sheet1!$A$213:$A$314</c:f>
              <c:numCache>
                <c:formatCode>General</c:formatCode>
                <c:ptCount val="10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</c:numCache>
            </c:numRef>
          </c:cat>
          <c:val>
            <c:numRef>
              <c:f>Sheet1!$F$213:$F$284</c:f>
              <c:numCache>
                <c:formatCode>0.0000</c:formatCode>
                <c:ptCount val="72"/>
                <c:pt idx="0">
                  <c:v>310.9521130030281</c:v>
                </c:pt>
                <c:pt idx="1">
                  <c:v>311.41253335104318</c:v>
                </c:pt>
                <c:pt idx="2">
                  <c:v>311.87450885076117</c:v>
                </c:pt>
                <c:pt idx="3">
                  <c:v>312.35030073811294</c:v>
                </c:pt>
                <c:pt idx="4">
                  <c:v>312.83453112396029</c:v>
                </c:pt>
                <c:pt idx="5">
                  <c:v>313.39240528363564</c:v>
                </c:pt>
                <c:pt idx="6">
                  <c:v>314.00037602559615</c:v>
                </c:pt>
                <c:pt idx="7">
                  <c:v>314.6293122303374</c:v>
                </c:pt>
                <c:pt idx="8">
                  <c:v>315.27504388097793</c:v>
                </c:pt>
                <c:pt idx="9">
                  <c:v>316.24649322477643</c:v>
                </c:pt>
                <c:pt idx="10">
                  <c:v>316.985441608786</c:v>
                </c:pt>
                <c:pt idx="11">
                  <c:v>317.53609950902751</c:v>
                </c:pt>
                <c:pt idx="12">
                  <c:v>318.04976445039387</c:v>
                </c:pt>
                <c:pt idx="13">
                  <c:v>318.47819720526206</c:v>
                </c:pt>
                <c:pt idx="14">
                  <c:v>319.50338266828959</c:v>
                </c:pt>
                <c:pt idx="15">
                  <c:v>319.89596388727563</c:v>
                </c:pt>
                <c:pt idx="16">
                  <c:v>321.32500871033346</c:v>
                </c:pt>
                <c:pt idx="17">
                  <c:v>322.24843589192687</c:v>
                </c:pt>
                <c:pt idx="18">
                  <c:v>322.88395890140055</c:v>
                </c:pt>
                <c:pt idx="19">
                  <c:v>323.98878630687221</c:v>
                </c:pt>
                <c:pt idx="20">
                  <c:v>325.51723370674898</c:v>
                </c:pt>
                <c:pt idx="21">
                  <c:v>326.26254296854091</c:v>
                </c:pt>
                <c:pt idx="22">
                  <c:v>327.0237434800145</c:v>
                </c:pt>
                <c:pt idx="23">
                  <c:v>329.12533258344627</c:v>
                </c:pt>
                <c:pt idx="24">
                  <c:v>329.8657036557035</c:v>
                </c:pt>
                <c:pt idx="25">
                  <c:v>330.75182746055987</c:v>
                </c:pt>
                <c:pt idx="26">
                  <c:v>331.41359127964267</c:v>
                </c:pt>
                <c:pt idx="27">
                  <c:v>333.06492599061335</c:v>
                </c:pt>
                <c:pt idx="28">
                  <c:v>334.90726885420889</c:v>
                </c:pt>
                <c:pt idx="29">
                  <c:v>336.53785013692817</c:v>
                </c:pt>
                <c:pt idx="30">
                  <c:v>338.27808241495461</c:v>
                </c:pt>
                <c:pt idx="31">
                  <c:v>339.8902217198833</c:v>
                </c:pt>
                <c:pt idx="32">
                  <c:v>341.24650361891378</c:v>
                </c:pt>
                <c:pt idx="33">
                  <c:v>343.48190095348264</c:v>
                </c:pt>
                <c:pt idx="34">
                  <c:v>345.18193582767429</c:v>
                </c:pt>
                <c:pt idx="35">
                  <c:v>346.56736192905834</c:v>
                </c:pt>
                <c:pt idx="36">
                  <c:v>347.93774596927983</c:v>
                </c:pt>
                <c:pt idx="37">
                  <c:v>349.85199056586953</c:v>
                </c:pt>
                <c:pt idx="38">
                  <c:v>352.0561853400547</c:v>
                </c:pt>
                <c:pt idx="39">
                  <c:v>353.16253704295019</c:v>
                </c:pt>
                <c:pt idx="40">
                  <c:v>354.64943423658883</c:v>
                </c:pt>
                <c:pt idx="41">
                  <c:v>356.42617809717962</c:v>
                </c:pt>
                <c:pt idx="42">
                  <c:v>358.47584779868833</c:v>
                </c:pt>
                <c:pt idx="43">
                  <c:v>360.49529753522813</c:v>
                </c:pt>
                <c:pt idx="44">
                  <c:v>362.35163844758915</c:v>
                </c:pt>
                <c:pt idx="45">
                  <c:v>364.23630153243397</c:v>
                </c:pt>
                <c:pt idx="46">
                  <c:v>365.65785251361342</c:v>
                </c:pt>
                <c:pt idx="47">
                  <c:v>367.03377889265556</c:v>
                </c:pt>
                <c:pt idx="48">
                  <c:v>369.47853299533182</c:v>
                </c:pt>
                <c:pt idx="49">
                  <c:v>370.81049354839536</c:v>
                </c:pt>
                <c:pt idx="50">
                  <c:v>371.8827525620336</c:v>
                </c:pt>
                <c:pt idx="51">
                  <c:v>373.20161573512593</c:v>
                </c:pt>
                <c:pt idx="52">
                  <c:v>374.80310790928093</c:v>
                </c:pt>
                <c:pt idx="53">
                  <c:v>376.88587574613643</c:v>
                </c:pt>
                <c:pt idx="54">
                  <c:v>378.83204758584412</c:v>
                </c:pt>
                <c:pt idx="55">
                  <c:v>381.00653229429236</c:v>
                </c:pt>
                <c:pt idx="56">
                  <c:v>382.99312416817469</c:v>
                </c:pt>
                <c:pt idx="57">
                  <c:v>385.29363341222438</c:v>
                </c:pt>
                <c:pt idx="58">
                  <c:v>387.06947970544957</c:v>
                </c:pt>
                <c:pt idx="59">
                  <c:v>388.74335031743902</c:v>
                </c:pt>
                <c:pt idx="60">
                  <c:v>391.28112217424552</c:v>
                </c:pt>
                <c:pt idx="61">
                  <c:v>392.95195607654313</c:v>
                </c:pt>
                <c:pt idx="62">
                  <c:v>394.8921780114502</c:v>
                </c:pt>
                <c:pt idx="63">
                  <c:v>397.26287576953285</c:v>
                </c:pt>
                <c:pt idx="64">
                  <c:v>399.4684021388876</c:v>
                </c:pt>
                <c:pt idx="65">
                  <c:v>401.88205933395557</c:v>
                </c:pt>
                <c:pt idx="66">
                  <c:v>404.95144707353893</c:v>
                </c:pt>
                <c:pt idx="67">
                  <c:v>407.225707124471</c:v>
                </c:pt>
                <c:pt idx="68">
                  <c:v>409.32579822967307</c:v>
                </c:pt>
                <c:pt idx="69">
                  <c:v>411.65505279317466</c:v>
                </c:pt>
                <c:pt idx="70">
                  <c:v>413.81981358330808</c:v>
                </c:pt>
                <c:pt idx="71">
                  <c:v>415.54736155210799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B-41CA-8DB9-F0882F7B6048}"/>
            </c:ext>
          </c:extLst>
        </c:ser>
        <c:ser>
          <c:idx val="1"/>
          <c:order val="1"/>
          <c:spPr>
            <a:ln w="34925">
              <a:solidFill>
                <a:schemeClr val="accent2">
                  <a:shade val="95000"/>
                  <a:satMod val="105000"/>
                  <a:alpha val="66000"/>
                </a:schemeClr>
              </a:solidFill>
            </a:ln>
          </c:spPr>
          <c:marker>
            <c:symbol val="plus"/>
            <c:size val="5"/>
            <c:spPr>
              <a:ln w="28575"/>
            </c:spPr>
          </c:marker>
          <c:cat>
            <c:numRef>
              <c:f>Sheet1!$A$213:$A$314</c:f>
              <c:numCache>
                <c:formatCode>General</c:formatCode>
                <c:ptCount val="10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</c:numCache>
            </c:numRef>
          </c:cat>
          <c:val>
            <c:numRef>
              <c:f>Sheet1!$H$213:$H$284</c:f>
              <c:numCache>
                <c:formatCode>General</c:formatCode>
                <c:ptCount val="72"/>
                <c:pt idx="9">
                  <c:v>315.98</c:v>
                </c:pt>
                <c:pt idx="10">
                  <c:v>316.91000000000003</c:v>
                </c:pt>
                <c:pt idx="11">
                  <c:v>317.64</c:v>
                </c:pt>
                <c:pt idx="12">
                  <c:v>318.45</c:v>
                </c:pt>
                <c:pt idx="13">
                  <c:v>318.99</c:v>
                </c:pt>
                <c:pt idx="14">
                  <c:v>319.62</c:v>
                </c:pt>
                <c:pt idx="15">
                  <c:v>320.04000000000002</c:v>
                </c:pt>
                <c:pt idx="16">
                  <c:v>321.37</c:v>
                </c:pt>
                <c:pt idx="17">
                  <c:v>322.18</c:v>
                </c:pt>
                <c:pt idx="18">
                  <c:v>323.05</c:v>
                </c:pt>
                <c:pt idx="19">
                  <c:v>324.62</c:v>
                </c:pt>
                <c:pt idx="20">
                  <c:v>325.68</c:v>
                </c:pt>
                <c:pt idx="21">
                  <c:v>326.32</c:v>
                </c:pt>
                <c:pt idx="22">
                  <c:v>327.45999999999998</c:v>
                </c:pt>
                <c:pt idx="23">
                  <c:v>329.68</c:v>
                </c:pt>
                <c:pt idx="24">
                  <c:v>330.19</c:v>
                </c:pt>
                <c:pt idx="25">
                  <c:v>331.12</c:v>
                </c:pt>
                <c:pt idx="26">
                  <c:v>332.03</c:v>
                </c:pt>
                <c:pt idx="27">
                  <c:v>333.84</c:v>
                </c:pt>
                <c:pt idx="28">
                  <c:v>335.41</c:v>
                </c:pt>
                <c:pt idx="29">
                  <c:v>336.84</c:v>
                </c:pt>
                <c:pt idx="30">
                  <c:v>338.76</c:v>
                </c:pt>
                <c:pt idx="31">
                  <c:v>340.12</c:v>
                </c:pt>
                <c:pt idx="32">
                  <c:v>341.48</c:v>
                </c:pt>
                <c:pt idx="33">
                  <c:v>343.15</c:v>
                </c:pt>
                <c:pt idx="34">
                  <c:v>344.85</c:v>
                </c:pt>
                <c:pt idx="35">
                  <c:v>346.35</c:v>
                </c:pt>
                <c:pt idx="36">
                  <c:v>347.61</c:v>
                </c:pt>
                <c:pt idx="37">
                  <c:v>349.31</c:v>
                </c:pt>
                <c:pt idx="38">
                  <c:v>351.69</c:v>
                </c:pt>
                <c:pt idx="39">
                  <c:v>353.2</c:v>
                </c:pt>
                <c:pt idx="40">
                  <c:v>354.45</c:v>
                </c:pt>
                <c:pt idx="41">
                  <c:v>355.7</c:v>
                </c:pt>
                <c:pt idx="42">
                  <c:v>356.54</c:v>
                </c:pt>
                <c:pt idx="43">
                  <c:v>357.21</c:v>
                </c:pt>
                <c:pt idx="44">
                  <c:v>358.96</c:v>
                </c:pt>
                <c:pt idx="45">
                  <c:v>360.97</c:v>
                </c:pt>
                <c:pt idx="46">
                  <c:v>362.74</c:v>
                </c:pt>
                <c:pt idx="47">
                  <c:v>363.88</c:v>
                </c:pt>
                <c:pt idx="48">
                  <c:v>366.84</c:v>
                </c:pt>
                <c:pt idx="49">
                  <c:v>368.54</c:v>
                </c:pt>
                <c:pt idx="50">
                  <c:v>369.71</c:v>
                </c:pt>
                <c:pt idx="51">
                  <c:v>371.32</c:v>
                </c:pt>
                <c:pt idx="52">
                  <c:v>373.45</c:v>
                </c:pt>
                <c:pt idx="53">
                  <c:v>375.98</c:v>
                </c:pt>
                <c:pt idx="54">
                  <c:v>377.7</c:v>
                </c:pt>
                <c:pt idx="55">
                  <c:v>379.98</c:v>
                </c:pt>
                <c:pt idx="56">
                  <c:v>382.09</c:v>
                </c:pt>
                <c:pt idx="57">
                  <c:v>384.02</c:v>
                </c:pt>
                <c:pt idx="58">
                  <c:v>385.83</c:v>
                </c:pt>
                <c:pt idx="59">
                  <c:v>387.64</c:v>
                </c:pt>
                <c:pt idx="60">
                  <c:v>390.1</c:v>
                </c:pt>
                <c:pt idx="61">
                  <c:v>391.85</c:v>
                </c:pt>
                <c:pt idx="62">
                  <c:v>394.06</c:v>
                </c:pt>
                <c:pt idx="63">
                  <c:v>396.74</c:v>
                </c:pt>
                <c:pt idx="64">
                  <c:v>398.81</c:v>
                </c:pt>
                <c:pt idx="65">
                  <c:v>401.01</c:v>
                </c:pt>
                <c:pt idx="66">
                  <c:v>404.41</c:v>
                </c:pt>
                <c:pt idx="67">
                  <c:v>406.76</c:v>
                </c:pt>
                <c:pt idx="68">
                  <c:v>408.72</c:v>
                </c:pt>
                <c:pt idx="69">
                  <c:v>411.66</c:v>
                </c:pt>
                <c:pt idx="70">
                  <c:v>414.24</c:v>
                </c:pt>
                <c:pt idx="71">
                  <c:v>416.45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B-41CA-8DB9-F0882F7B6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21440"/>
        <c:axId val="115329664"/>
      </c:lineChart>
      <c:catAx>
        <c:axId val="11262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1532966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15329664"/>
        <c:scaling>
          <c:orientation val="minMax"/>
          <c:max val="420"/>
          <c:min val="3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Atmospheric CO2 (ppm)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12621440"/>
        <c:crosses val="autoZero"/>
        <c:crossBetween val="midCat"/>
        <c:majorUnit val="20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400" b="1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Sheet1!$A$223:$A$284</c:f>
              <c:numCache>
                <c:formatCode>General</c:formatCod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cat>
          <c:val>
            <c:numRef>
              <c:f>Sheet1!$K$223:$K$284</c:f>
              <c:numCache>
                <c:formatCode>0.0000</c:formatCode>
                <c:ptCount val="62"/>
                <c:pt idx="0">
                  <c:v>1.2207394777366954E-2</c:v>
                </c:pt>
                <c:pt idx="1">
                  <c:v>1.2872563415772193E-2</c:v>
                </c:pt>
                <c:pt idx="2">
                  <c:v>8.0846498045522037E-3</c:v>
                </c:pt>
                <c:pt idx="3">
                  <c:v>1.568019823344919E-2</c:v>
                </c:pt>
                <c:pt idx="4">
                  <c:v>3.5651378721361489E-2</c:v>
                </c:pt>
                <c:pt idx="5">
                  <c:v>1.9354364476785856E-2</c:v>
                </c:pt>
                <c:pt idx="6">
                  <c:v>2.4134345035817715E-2</c:v>
                </c:pt>
                <c:pt idx="7">
                  <c:v>2.4551309332200774E-2</c:v>
                </c:pt>
                <c:pt idx="8">
                  <c:v>1.2344854627648481E-2</c:v>
                </c:pt>
                <c:pt idx="9">
                  <c:v>4.5890853293858724E-3</c:v>
                </c:pt>
                <c:pt idx="10">
                  <c:v>3.518431718786668E-2</c:v>
                </c:pt>
                <c:pt idx="11">
                  <c:v>2.3678695535544865E-2</c:v>
                </c:pt>
                <c:pt idx="12">
                  <c:v>8.8870000711705217E-3</c:v>
                </c:pt>
                <c:pt idx="13">
                  <c:v>1.6738802267337611E-2</c:v>
                </c:pt>
                <c:pt idx="14">
                  <c:v>2.6569855604709279E-2</c:v>
                </c:pt>
                <c:pt idx="15">
                  <c:v>1.9119178185249972E-2</c:v>
                </c:pt>
                <c:pt idx="16">
                  <c:v>1.3682736727725298E-2</c:v>
                </c:pt>
                <c:pt idx="17">
                  <c:v>1.6042501488506809E-2</c:v>
                </c:pt>
                <c:pt idx="18">
                  <c:v>2.6873107514987313E-2</c:v>
                </c:pt>
                <c:pt idx="19">
                  <c:v>2.5050951787385152E-2</c:v>
                </c:pt>
                <c:pt idx="20">
                  <c:v>1.6199310958219821E-2</c:v>
                </c:pt>
                <c:pt idx="21">
                  <c:v>2.5864481719114086E-2</c:v>
                </c:pt>
                <c:pt idx="22">
                  <c:v>2.0318818664833978E-2</c:v>
                </c:pt>
                <c:pt idx="23">
                  <c:v>3.2208660375033352E-2</c:v>
                </c:pt>
                <c:pt idx="24">
                  <c:v>2.0638019046174832E-2</c:v>
                </c:pt>
                <c:pt idx="25">
                  <c:v>1.8397186065392188E-2</c:v>
                </c:pt>
                <c:pt idx="26">
                  <c:v>2.2677060848666983E-2</c:v>
                </c:pt>
                <c:pt idx="27">
                  <c:v>2.4591156988705249E-2</c:v>
                </c:pt>
                <c:pt idx="28">
                  <c:v>1.7543718915553268E-2</c:v>
                </c:pt>
                <c:pt idx="29">
                  <c:v>1.368055607448178E-2</c:v>
                </c:pt>
                <c:pt idx="30">
                  <c:v>2.4461899379514457E-2</c:v>
                </c:pt>
                <c:pt idx="31">
                  <c:v>2.9223619760736817E-2</c:v>
                </c:pt>
                <c:pt idx="32">
                  <c:v>4.0219103905006909E-2</c:v>
                </c:pt>
                <c:pt idx="33">
                  <c:v>4.2570775602367127E-2</c:v>
                </c:pt>
                <c:pt idx="34">
                  <c:v>2.3230537837339804E-2</c:v>
                </c:pt>
                <c:pt idx="35">
                  <c:v>1.9646139428095066E-2</c:v>
                </c:pt>
                <c:pt idx="36">
                  <c:v>1.6321733154139283E-2</c:v>
                </c:pt>
                <c:pt idx="37">
                  <c:v>2.4777442226948287E-2</c:v>
                </c:pt>
                <c:pt idx="38">
                  <c:v>1.4088596613200274E-2</c:v>
                </c:pt>
                <c:pt idx="39">
                  <c:v>1.6213414520313784E-2</c:v>
                </c:pt>
                <c:pt idx="40">
                  <c:v>1.9816841891918412E-2</c:v>
                </c:pt>
                <c:pt idx="41">
                  <c:v>1.7260013146945651E-2</c:v>
                </c:pt>
                <c:pt idx="42">
                  <c:v>1.4196156674280641E-2</c:v>
                </c:pt>
                <c:pt idx="43">
                  <c:v>1.5246481515288027E-2</c:v>
                </c:pt>
                <c:pt idx="44">
                  <c:v>2.3470894543621605E-2</c:v>
                </c:pt>
                <c:pt idx="45">
                  <c:v>1.9521304208775403E-2</c:v>
                </c:pt>
                <c:pt idx="46">
                  <c:v>1.9314954687605423E-2</c:v>
                </c:pt>
                <c:pt idx="47">
                  <c:v>2.4896240134447332E-2</c:v>
                </c:pt>
                <c:pt idx="48">
                  <c:v>2.0411034927845274E-2</c:v>
                </c:pt>
                <c:pt idx="49">
                  <c:v>1.9299522345778274E-2</c:v>
                </c:pt>
                <c:pt idx="50">
                  <c:v>2.1567530181985275E-2</c:v>
                </c:pt>
                <c:pt idx="51">
                  <c:v>1.9930537895022211E-2</c:v>
                </c:pt>
                <c:pt idx="52">
                  <c:v>1.7984091953955856E-2</c:v>
                </c:pt>
                <c:pt idx="53">
                  <c:v>1.759095567705931E-2</c:v>
                </c:pt>
                <c:pt idx="54">
                  <c:v>2.1917930217473059E-2</c:v>
                </c:pt>
                <c:pt idx="55">
                  <c:v>2.2659057493728697E-2</c:v>
                </c:pt>
                <c:pt idx="56">
                  <c:v>1.7588399180051683E-2</c:v>
                </c:pt>
                <c:pt idx="57">
                  <c:v>1.991665658279626E-2</c:v>
                </c:pt>
                <c:pt idx="58">
                  <c:v>2.1822358618360214E-2</c:v>
                </c:pt>
                <c:pt idx="59">
                  <c:v>1.5302583627605363E-2</c:v>
                </c:pt>
                <c:pt idx="60">
                  <c:v>1.6981953010278824E-2</c:v>
                </c:pt>
                <c:pt idx="61">
                  <c:v>1.6429493926208294E-2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2-4131-8551-A66D916145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Sheet1!$L$223:$L$284</c:f>
              <c:numCache>
                <c:formatCode>0.0000</c:formatCode>
                <c:ptCount val="62"/>
                <c:pt idx="0">
                  <c:v>1.2101690279303206E-2</c:v>
                </c:pt>
                <c:pt idx="1">
                  <c:v>2.0366421559630334E-2</c:v>
                </c:pt>
                <c:pt idx="2">
                  <c:v>1.8190050525572737E-2</c:v>
                </c:pt>
                <c:pt idx="3">
                  <c:v>3.1146811244850955E-2</c:v>
                </c:pt>
                <c:pt idx="4">
                  <c:v>2.9747768376081191E-2</c:v>
                </c:pt>
                <c:pt idx="5">
                  <c:v>3.9499304266691078E-2</c:v>
                </c:pt>
                <c:pt idx="6">
                  <c:v>7.1087714099982479E-3</c:v>
                </c:pt>
                <c:pt idx="7">
                  <c:v>2.7231101674056488E-2</c:v>
                </c:pt>
                <c:pt idx="8">
                  <c:v>2.7344910027695145E-2</c:v>
                </c:pt>
                <c:pt idx="9">
                  <c:v>6.4891900266128098E-3</c:v>
                </c:pt>
                <c:pt idx="10">
                  <c:v>2.7265984929108887E-2</c:v>
                </c:pt>
                <c:pt idx="11">
                  <c:v>4.185274738508768E-2</c:v>
                </c:pt>
                <c:pt idx="12">
                  <c:v>2.8579224500673385E-2</c:v>
                </c:pt>
                <c:pt idx="13">
                  <c:v>-1.0387794416602475E-3</c:v>
                </c:pt>
                <c:pt idx="14">
                  <c:v>4.6174465730355996E-2</c:v>
                </c:pt>
                <c:pt idx="15">
                  <c:v>3.4181349088046736E-2</c:v>
                </c:pt>
                <c:pt idx="16">
                  <c:v>3.706352253085253E-2</c:v>
                </c:pt>
                <c:pt idx="17">
                  <c:v>1.4466228611414252E-2</c:v>
                </c:pt>
                <c:pt idx="18">
                  <c:v>2.1602116792654634E-2</c:v>
                </c:pt>
                <c:pt idx="19">
                  <c:v>2.5798548056220359E-2</c:v>
                </c:pt>
                <c:pt idx="20">
                  <c:v>1.326591595359447E-2</c:v>
                </c:pt>
                <c:pt idx="21">
                  <c:v>2.378304903532312E-2</c:v>
                </c:pt>
                <c:pt idx="22">
                  <c:v>2.2672107572830544E-2</c:v>
                </c:pt>
                <c:pt idx="23">
                  <c:v>1.5880287359160337E-2</c:v>
                </c:pt>
                <c:pt idx="24">
                  <c:v>1.6440188571906409E-2</c:v>
                </c:pt>
                <c:pt idx="25">
                  <c:v>2.1446649480026333E-2</c:v>
                </c:pt>
                <c:pt idx="26">
                  <c:v>2.611928833681864E-2</c:v>
                </c:pt>
                <c:pt idx="27">
                  <c:v>1.8894758173670992E-2</c:v>
                </c:pt>
                <c:pt idx="28">
                  <c:v>8.029987090028225E-3</c:v>
                </c:pt>
                <c:pt idx="29">
                  <c:v>2.3350378763412748E-2</c:v>
                </c:pt>
                <c:pt idx="30">
                  <c:v>2.7856865822467478E-2</c:v>
                </c:pt>
                <c:pt idx="31">
                  <c:v>2.8311664132141909E-2</c:v>
                </c:pt>
                <c:pt idx="32">
                  <c:v>3.2966970249612385E-2</c:v>
                </c:pt>
                <c:pt idx="33">
                  <c:v>3.5703322472402078E-2</c:v>
                </c:pt>
                <c:pt idx="34">
                  <c:v>1.8672763902423908E-2</c:v>
                </c:pt>
                <c:pt idx="35">
                  <c:v>1.5152641876075481E-2</c:v>
                </c:pt>
                <c:pt idx="36">
                  <c:v>1.9594109582816738E-2</c:v>
                </c:pt>
                <c:pt idx="37">
                  <c:v>2.8473819143349795E-2</c:v>
                </c:pt>
                <c:pt idx="38">
                  <c:v>1.9439252984592295E-3</c:v>
                </c:pt>
                <c:pt idx="39">
                  <c:v>1.9615244121624548E-2</c:v>
                </c:pt>
                <c:pt idx="40">
                  <c:v>2.746355926581753E-2</c:v>
                </c:pt>
                <c:pt idx="41">
                  <c:v>2.1624748398555167E-2</c:v>
                </c:pt>
                <c:pt idx="42">
                  <c:v>1.5454166195639366E-2</c:v>
                </c:pt>
                <c:pt idx="43">
                  <c:v>1.2159349392557908E-2</c:v>
                </c:pt>
                <c:pt idx="44">
                  <c:v>2.3576290270739837E-2</c:v>
                </c:pt>
                <c:pt idx="45">
                  <c:v>1.7918836907943058E-2</c:v>
                </c:pt>
                <c:pt idx="46">
                  <c:v>2.0866384416709381E-2</c:v>
                </c:pt>
                <c:pt idx="47">
                  <c:v>2.3718818956913145E-2</c:v>
                </c:pt>
                <c:pt idx="48">
                  <c:v>2.5354189097276814E-2</c:v>
                </c:pt>
                <c:pt idx="49">
                  <c:v>2.4215249332658902E-2</c:v>
                </c:pt>
                <c:pt idx="50">
                  <c:v>1.9199123121160098E-2</c:v>
                </c:pt>
                <c:pt idx="51">
                  <c:v>2.7558776236991125E-2</c:v>
                </c:pt>
                <c:pt idx="52">
                  <c:v>2.304432096158944E-2</c:v>
                </c:pt>
                <c:pt idx="53">
                  <c:v>1.8252313431389392E-2</c:v>
                </c:pt>
                <c:pt idx="54">
                  <c:v>2.400417221863653E-2</c:v>
                </c:pt>
                <c:pt idx="55">
                  <c:v>2.2250018429001012E-2</c:v>
                </c:pt>
                <c:pt idx="56">
                  <c:v>1.0569802215150833E-2</c:v>
                </c:pt>
                <c:pt idx="57">
                  <c:v>2.0267550003967631E-2</c:v>
                </c:pt>
                <c:pt idx="58">
                  <c:v>2.4107507964418892E-2</c:v>
                </c:pt>
                <c:pt idx="59">
                  <c:v>1.5246837449704039E-2</c:v>
                </c:pt>
                <c:pt idx="60">
                  <c:v>1.5862818671806861E-2</c:v>
                </c:pt>
                <c:pt idx="61">
                  <c:v>2.0021629033663595E-2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2-4131-8551-A66D9161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397744"/>
        <c:axId val="1165401904"/>
      </c:lineChart>
      <c:catAx>
        <c:axId val="116539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0190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165401904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Sink Rate (per year)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9774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 b="1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0003344324169"/>
          <c:y val="3.2910356627013894E-2"/>
          <c:w val="0.67255021479654664"/>
          <c:h val="0.81746934376203118"/>
        </c:manualLayout>
      </c:layout>
      <c:lineChart>
        <c:grouping val="standard"/>
        <c:varyColors val="0"/>
        <c:ser>
          <c:idx val="0"/>
          <c:order val="0"/>
          <c:tx>
            <c:v>Model (Ref)</c:v>
          </c:tx>
          <c:spPr>
            <a:ln w="44450"/>
          </c:spPr>
          <c:marker>
            <c:symbol val="none"/>
          </c:marker>
          <c:cat>
            <c:numRef>
              <c:f>Sheet1!$A$273:$A$313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Sheet1!$W$273:$W$313</c:f>
              <c:numCache>
                <c:formatCode>0.00</c:formatCode>
                <c:ptCount val="41"/>
                <c:pt idx="0">
                  <c:v>391.28112217424552</c:v>
                </c:pt>
                <c:pt idx="1">
                  <c:v>392.95195607654313</c:v>
                </c:pt>
                <c:pt idx="2">
                  <c:v>394.8921780114502</c:v>
                </c:pt>
                <c:pt idx="3">
                  <c:v>397.26287576953285</c:v>
                </c:pt>
                <c:pt idx="4">
                  <c:v>399.4684021388876</c:v>
                </c:pt>
                <c:pt idx="5">
                  <c:v>401.88205933395557</c:v>
                </c:pt>
                <c:pt idx="6">
                  <c:v>404.95144707353893</c:v>
                </c:pt>
                <c:pt idx="7">
                  <c:v>407.225707124471</c:v>
                </c:pt>
                <c:pt idx="8">
                  <c:v>409.32579822967307</c:v>
                </c:pt>
                <c:pt idx="9">
                  <c:v>411.65505279317466</c:v>
                </c:pt>
                <c:pt idx="10">
                  <c:v>413.81981358330808</c:v>
                </c:pt>
                <c:pt idx="11">
                  <c:v>415.5764142314714</c:v>
                </c:pt>
                <c:pt idx="12">
                  <c:v>417.21912741286388</c:v>
                </c:pt>
                <c:pt idx="13">
                  <c:v>419.41869356414765</c:v>
                </c:pt>
                <c:pt idx="14">
                  <c:v>421.59543988276943</c:v>
                </c:pt>
                <c:pt idx="15">
                  <c:v>423.74249316741083</c:v>
                </c:pt>
                <c:pt idx="16">
                  <c:v>425.87074914631495</c:v>
                </c:pt>
                <c:pt idx="17">
                  <c:v>427.96469467660211</c:v>
                </c:pt>
                <c:pt idx="18">
                  <c:v>430.03204877495602</c:v>
                </c:pt>
                <c:pt idx="19">
                  <c:v>432.07146771776479</c:v>
                </c:pt>
                <c:pt idx="20">
                  <c:v>434.08365966483558</c:v>
                </c:pt>
                <c:pt idx="21">
                  <c:v>436.08630769954277</c:v>
                </c:pt>
                <c:pt idx="22">
                  <c:v>438.08310525658004</c:v>
                </c:pt>
                <c:pt idx="23">
                  <c:v>440.07015886263662</c:v>
                </c:pt>
                <c:pt idx="24">
                  <c:v>442.05621243293331</c:v>
                </c:pt>
                <c:pt idx="25">
                  <c:v>444.0351262641899</c:v>
                </c:pt>
                <c:pt idx="26">
                  <c:v>446.00945390241844</c:v>
                </c:pt>
                <c:pt idx="27">
                  <c:v>447.97911822042636</c:v>
                </c:pt>
                <c:pt idx="28">
                  <c:v>449.94449593350942</c:v>
                </c:pt>
                <c:pt idx="29">
                  <c:v>451.9072234345212</c:v>
                </c:pt>
                <c:pt idx="30">
                  <c:v>453.87043555674535</c:v>
                </c:pt>
                <c:pt idx="31">
                  <c:v>455.83143579126084</c:v>
                </c:pt>
                <c:pt idx="32">
                  <c:v>457.79202580970548</c:v>
                </c:pt>
                <c:pt idx="33">
                  <c:v>459.75507697789277</c:v>
                </c:pt>
                <c:pt idx="34">
                  <c:v>461.71631596408315</c:v>
                </c:pt>
                <c:pt idx="35">
                  <c:v>463.67528265349449</c:v>
                </c:pt>
                <c:pt idx="36">
                  <c:v>465.62284594539079</c:v>
                </c:pt>
                <c:pt idx="37">
                  <c:v>467.56235504232239</c:v>
                </c:pt>
                <c:pt idx="38">
                  <c:v>469.49118021945975</c:v>
                </c:pt>
                <c:pt idx="39">
                  <c:v>471.41009844005208</c:v>
                </c:pt>
                <c:pt idx="40">
                  <c:v>473.31932187253472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8-47A2-AD2F-57DACAD4D30B}"/>
            </c:ext>
          </c:extLst>
        </c:ser>
        <c:ser>
          <c:idx val="1"/>
          <c:order val="1"/>
          <c:tx>
            <c:v>Mauna Loa</c:v>
          </c:tx>
          <c:spPr>
            <a:ln w="34925">
              <a:solidFill>
                <a:schemeClr val="accent2">
                  <a:shade val="95000"/>
                  <a:satMod val="105000"/>
                  <a:alpha val="66000"/>
                </a:schemeClr>
              </a:solidFill>
            </a:ln>
          </c:spPr>
          <c:marker>
            <c:symbol val="plus"/>
            <c:size val="5"/>
            <c:spPr>
              <a:ln w="28575"/>
            </c:spPr>
          </c:marker>
          <c:cat>
            <c:numRef>
              <c:f>Sheet1!$A$273:$A$313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Sheet1!$H$273:$H$313</c:f>
              <c:numCache>
                <c:formatCode>General</c:formatCode>
                <c:ptCount val="41"/>
                <c:pt idx="0">
                  <c:v>390.1</c:v>
                </c:pt>
                <c:pt idx="1">
                  <c:v>391.85</c:v>
                </c:pt>
                <c:pt idx="2">
                  <c:v>394.06</c:v>
                </c:pt>
                <c:pt idx="3">
                  <c:v>396.74</c:v>
                </c:pt>
                <c:pt idx="4">
                  <c:v>398.81</c:v>
                </c:pt>
                <c:pt idx="5">
                  <c:v>401.01</c:v>
                </c:pt>
                <c:pt idx="6">
                  <c:v>404.41</c:v>
                </c:pt>
                <c:pt idx="7">
                  <c:v>406.76</c:v>
                </c:pt>
                <c:pt idx="8">
                  <c:v>408.72</c:v>
                </c:pt>
                <c:pt idx="9">
                  <c:v>411.66</c:v>
                </c:pt>
                <c:pt idx="10">
                  <c:v>414.24</c:v>
                </c:pt>
                <c:pt idx="11">
                  <c:v>416.45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8-47A2-AD2F-57DACAD4D30B}"/>
            </c:ext>
          </c:extLst>
        </c:ser>
        <c:ser>
          <c:idx val="2"/>
          <c:order val="2"/>
          <c:tx>
            <c:v>RCP2.6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Sheet1!$O$273:$O$313</c:f>
              <c:numCache>
                <c:formatCode>0.0</c:formatCode>
                <c:ptCount val="41"/>
                <c:pt idx="0">
                  <c:v>389.28521000000001</c:v>
                </c:pt>
                <c:pt idx="1">
                  <c:v>391.56347199999999</c:v>
                </c:pt>
                <c:pt idx="2">
                  <c:v>393.84173399999997</c:v>
                </c:pt>
                <c:pt idx="3">
                  <c:v>396.11999600000001</c:v>
                </c:pt>
                <c:pt idx="4">
                  <c:v>398.398258</c:v>
                </c:pt>
                <c:pt idx="5">
                  <c:v>400.67652000000004</c:v>
                </c:pt>
                <c:pt idx="6">
                  <c:v>402.95478200000002</c:v>
                </c:pt>
                <c:pt idx="7">
                  <c:v>405.23304400000001</c:v>
                </c:pt>
                <c:pt idx="8">
                  <c:v>407.51130599999999</c:v>
                </c:pt>
                <c:pt idx="9">
                  <c:v>409.78956799999997</c:v>
                </c:pt>
                <c:pt idx="10">
                  <c:v>412.06783000000001</c:v>
                </c:pt>
                <c:pt idx="11">
                  <c:v>413.93936199999996</c:v>
                </c:pt>
                <c:pt idx="12">
                  <c:v>415.81089400000002</c:v>
                </c:pt>
                <c:pt idx="13">
                  <c:v>417.68242600000002</c:v>
                </c:pt>
                <c:pt idx="14">
                  <c:v>419.55395800000008</c:v>
                </c:pt>
                <c:pt idx="15">
                  <c:v>421.42548999999997</c:v>
                </c:pt>
                <c:pt idx="16">
                  <c:v>423.29702200000003</c:v>
                </c:pt>
                <c:pt idx="17">
                  <c:v>425.16855399999997</c:v>
                </c:pt>
                <c:pt idx="18">
                  <c:v>427.04008599999997</c:v>
                </c:pt>
                <c:pt idx="19">
                  <c:v>428.91161799999998</c:v>
                </c:pt>
                <c:pt idx="20">
                  <c:v>430.78314999999998</c:v>
                </c:pt>
                <c:pt idx="21">
                  <c:v>431.72707499999996</c:v>
                </c:pt>
                <c:pt idx="22">
                  <c:v>432.67099999999999</c:v>
                </c:pt>
                <c:pt idx="23">
                  <c:v>433.61492499999997</c:v>
                </c:pt>
                <c:pt idx="24">
                  <c:v>434.55885000000001</c:v>
                </c:pt>
                <c:pt idx="25">
                  <c:v>435.50277500000004</c:v>
                </c:pt>
                <c:pt idx="26">
                  <c:v>436.44669999999996</c:v>
                </c:pt>
                <c:pt idx="27">
                  <c:v>437.390625</c:v>
                </c:pt>
                <c:pt idx="28">
                  <c:v>438.33454999999992</c:v>
                </c:pt>
                <c:pt idx="29">
                  <c:v>439.27847499999996</c:v>
                </c:pt>
                <c:pt idx="30">
                  <c:v>440.22239999999999</c:v>
                </c:pt>
                <c:pt idx="31">
                  <c:v>440.47020599999996</c:v>
                </c:pt>
                <c:pt idx="32">
                  <c:v>440.71801199999999</c:v>
                </c:pt>
                <c:pt idx="33">
                  <c:v>440.96581800000001</c:v>
                </c:pt>
                <c:pt idx="34">
                  <c:v>441.21362399999998</c:v>
                </c:pt>
                <c:pt idx="35">
                  <c:v>441.46143000000001</c:v>
                </c:pt>
                <c:pt idx="36">
                  <c:v>441.70923600000003</c:v>
                </c:pt>
                <c:pt idx="37">
                  <c:v>441.957042</c:v>
                </c:pt>
                <c:pt idx="38">
                  <c:v>442.20484800000003</c:v>
                </c:pt>
                <c:pt idx="39">
                  <c:v>442.452654</c:v>
                </c:pt>
                <c:pt idx="40">
                  <c:v>442.70046000000002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88-47A2-AD2F-57DACAD4D30B}"/>
            </c:ext>
          </c:extLst>
        </c:ser>
        <c:ser>
          <c:idx val="3"/>
          <c:order val="3"/>
          <c:tx>
            <c:v>RCP4.5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Sheet1!$P$273:$P$313</c:f>
              <c:numCache>
                <c:formatCode>0.0</c:formatCode>
                <c:ptCount val="41"/>
                <c:pt idx="0">
                  <c:v>389.12785000000002</c:v>
                </c:pt>
                <c:pt idx="1">
                  <c:v>391.32793299999997</c:v>
                </c:pt>
                <c:pt idx="2">
                  <c:v>393.52801600000004</c:v>
                </c:pt>
                <c:pt idx="3">
                  <c:v>395.72809900000004</c:v>
                </c:pt>
                <c:pt idx="4">
                  <c:v>397.92818199999999</c:v>
                </c:pt>
                <c:pt idx="5">
                  <c:v>400.128265</c:v>
                </c:pt>
                <c:pt idx="6">
                  <c:v>402.32834800000001</c:v>
                </c:pt>
                <c:pt idx="7">
                  <c:v>404.52843100000001</c:v>
                </c:pt>
                <c:pt idx="8">
                  <c:v>406.72851400000002</c:v>
                </c:pt>
                <c:pt idx="9">
                  <c:v>408.92859699999997</c:v>
                </c:pt>
                <c:pt idx="10">
                  <c:v>411.12867999999997</c:v>
                </c:pt>
                <c:pt idx="11">
                  <c:v>413.52040599999998</c:v>
                </c:pt>
                <c:pt idx="12">
                  <c:v>415.91213200000004</c:v>
                </c:pt>
                <c:pt idx="13">
                  <c:v>418.30385800000005</c:v>
                </c:pt>
                <c:pt idx="14">
                  <c:v>420.69558399999994</c:v>
                </c:pt>
                <c:pt idx="15">
                  <c:v>423.08731</c:v>
                </c:pt>
                <c:pt idx="16">
                  <c:v>425.47903600000001</c:v>
                </c:pt>
                <c:pt idx="17">
                  <c:v>427.8707619999999</c:v>
                </c:pt>
                <c:pt idx="18">
                  <c:v>430.26248799999996</c:v>
                </c:pt>
                <c:pt idx="19">
                  <c:v>432.65421399999997</c:v>
                </c:pt>
                <c:pt idx="20">
                  <c:v>435.04593999999997</c:v>
                </c:pt>
                <c:pt idx="21">
                  <c:v>437.62584499999991</c:v>
                </c:pt>
                <c:pt idx="22">
                  <c:v>440.20574999999997</c:v>
                </c:pt>
                <c:pt idx="23">
                  <c:v>442.78565499999996</c:v>
                </c:pt>
                <c:pt idx="24">
                  <c:v>445.36556000000002</c:v>
                </c:pt>
                <c:pt idx="25">
                  <c:v>447.94546499999996</c:v>
                </c:pt>
                <c:pt idx="26">
                  <c:v>450.52536999999995</c:v>
                </c:pt>
                <c:pt idx="27">
                  <c:v>453.10527500000001</c:v>
                </c:pt>
                <c:pt idx="28">
                  <c:v>455.68518000000006</c:v>
                </c:pt>
                <c:pt idx="29">
                  <c:v>458.265085</c:v>
                </c:pt>
                <c:pt idx="30">
                  <c:v>460.84499</c:v>
                </c:pt>
                <c:pt idx="31">
                  <c:v>463.41402299999999</c:v>
                </c:pt>
                <c:pt idx="32">
                  <c:v>465.98305600000003</c:v>
                </c:pt>
                <c:pt idx="33">
                  <c:v>468.55208899999997</c:v>
                </c:pt>
                <c:pt idx="34">
                  <c:v>471.12112200000001</c:v>
                </c:pt>
                <c:pt idx="35">
                  <c:v>473.69015500000006</c:v>
                </c:pt>
                <c:pt idx="36">
                  <c:v>476.25918799999999</c:v>
                </c:pt>
                <c:pt idx="37">
                  <c:v>478.82822100000004</c:v>
                </c:pt>
                <c:pt idx="38">
                  <c:v>481.39725399999998</c:v>
                </c:pt>
                <c:pt idx="39">
                  <c:v>483.96628700000002</c:v>
                </c:pt>
                <c:pt idx="40">
                  <c:v>486.53532000000001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88-47A2-AD2F-57DACAD4D30B}"/>
            </c:ext>
          </c:extLst>
        </c:ser>
        <c:ser>
          <c:idx val="4"/>
          <c:order val="4"/>
          <c:tx>
            <c:v>RCP6.0</c:v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Sheet1!$Q$273:$Q$313</c:f>
              <c:numCache>
                <c:formatCode>0.0</c:formatCode>
                <c:ptCount val="41"/>
                <c:pt idx="0">
                  <c:v>389.07150000000001</c:v>
                </c:pt>
                <c:pt idx="1">
                  <c:v>391.10037599999998</c:v>
                </c:pt>
                <c:pt idx="2">
                  <c:v>393.12925200000001</c:v>
                </c:pt>
                <c:pt idx="3">
                  <c:v>395.15812800000003</c:v>
                </c:pt>
                <c:pt idx="4">
                  <c:v>397.187004</c:v>
                </c:pt>
                <c:pt idx="5">
                  <c:v>399.21588000000003</c:v>
                </c:pt>
                <c:pt idx="6">
                  <c:v>401.244756</c:v>
                </c:pt>
                <c:pt idx="7">
                  <c:v>403.27363200000002</c:v>
                </c:pt>
                <c:pt idx="8">
                  <c:v>405.30250799999999</c:v>
                </c:pt>
                <c:pt idx="9">
                  <c:v>407.33138399999996</c:v>
                </c:pt>
                <c:pt idx="10">
                  <c:v>409.36025999999998</c:v>
                </c:pt>
                <c:pt idx="11">
                  <c:v>411.31186300000002</c:v>
                </c:pt>
                <c:pt idx="12">
                  <c:v>413.26346599999999</c:v>
                </c:pt>
                <c:pt idx="13">
                  <c:v>415.21506900000003</c:v>
                </c:pt>
                <c:pt idx="14">
                  <c:v>417.16667200000001</c:v>
                </c:pt>
                <c:pt idx="15">
                  <c:v>419.11827499999998</c:v>
                </c:pt>
                <c:pt idx="16">
                  <c:v>421.06987799999996</c:v>
                </c:pt>
                <c:pt idx="17">
                  <c:v>423.02148099999994</c:v>
                </c:pt>
                <c:pt idx="18">
                  <c:v>424.97308400000003</c:v>
                </c:pt>
                <c:pt idx="19">
                  <c:v>426.92468700000001</c:v>
                </c:pt>
                <c:pt idx="20">
                  <c:v>428.87628999999998</c:v>
                </c:pt>
                <c:pt idx="21">
                  <c:v>431.05847199999999</c:v>
                </c:pt>
                <c:pt idx="22">
                  <c:v>433.24065400000001</c:v>
                </c:pt>
                <c:pt idx="23">
                  <c:v>435.4228359999999</c:v>
                </c:pt>
                <c:pt idx="24">
                  <c:v>437.60501800000003</c:v>
                </c:pt>
                <c:pt idx="25">
                  <c:v>439.78719999999993</c:v>
                </c:pt>
                <c:pt idx="26">
                  <c:v>441.96938199999994</c:v>
                </c:pt>
                <c:pt idx="27">
                  <c:v>444.15156399999995</c:v>
                </c:pt>
                <c:pt idx="28">
                  <c:v>446.33374599999996</c:v>
                </c:pt>
                <c:pt idx="29">
                  <c:v>448.51592799999997</c:v>
                </c:pt>
                <c:pt idx="30">
                  <c:v>450.69810999999999</c:v>
                </c:pt>
                <c:pt idx="31">
                  <c:v>453.39534199999997</c:v>
                </c:pt>
                <c:pt idx="32">
                  <c:v>456.09257399999996</c:v>
                </c:pt>
                <c:pt idx="33">
                  <c:v>458.78980599999994</c:v>
                </c:pt>
                <c:pt idx="34">
                  <c:v>461.48703800000004</c:v>
                </c:pt>
                <c:pt idx="35">
                  <c:v>464.18427000000003</c:v>
                </c:pt>
                <c:pt idx="36">
                  <c:v>466.88150200000001</c:v>
                </c:pt>
                <c:pt idx="37">
                  <c:v>469.578734</c:v>
                </c:pt>
                <c:pt idx="38">
                  <c:v>472.27596599999998</c:v>
                </c:pt>
                <c:pt idx="39">
                  <c:v>474.97319800000002</c:v>
                </c:pt>
                <c:pt idx="40">
                  <c:v>477.67043000000001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88-47A2-AD2F-57DACAD4D30B}"/>
            </c:ext>
          </c:extLst>
        </c:ser>
        <c:ser>
          <c:idx val="5"/>
          <c:order val="5"/>
          <c:tx>
            <c:v>RCP8.5</c:v>
          </c:tx>
          <c:spPr>
            <a:ln w="38100">
              <a:solidFill>
                <a:srgbClr val="7030A0"/>
              </a:solidFill>
            </a:ln>
          </c:spPr>
          <c:marker>
            <c:symbol val="none"/>
          </c:marker>
          <c:val>
            <c:numRef>
              <c:f>Sheet1!$R$273:$R$313</c:f>
              <c:numCache>
                <c:formatCode>0.0</c:formatCode>
                <c:ptCount val="41"/>
                <c:pt idx="0">
                  <c:v>389.32416000000001</c:v>
                </c:pt>
                <c:pt idx="1">
                  <c:v>391.96976600000005</c:v>
                </c:pt>
                <c:pt idx="2">
                  <c:v>394.61537200000004</c:v>
                </c:pt>
                <c:pt idx="3">
                  <c:v>397.26097799999997</c:v>
                </c:pt>
                <c:pt idx="4">
                  <c:v>399.90658399999995</c:v>
                </c:pt>
                <c:pt idx="5">
                  <c:v>402.55219</c:v>
                </c:pt>
                <c:pt idx="6">
                  <c:v>405.19779599999998</c:v>
                </c:pt>
                <c:pt idx="7">
                  <c:v>407.84340199999997</c:v>
                </c:pt>
                <c:pt idx="8">
                  <c:v>410.48900800000001</c:v>
                </c:pt>
                <c:pt idx="9">
                  <c:v>413.13461399999994</c:v>
                </c:pt>
                <c:pt idx="10">
                  <c:v>415.78021999999999</c:v>
                </c:pt>
                <c:pt idx="11">
                  <c:v>419.08568299999996</c:v>
                </c:pt>
                <c:pt idx="12">
                  <c:v>422.39114600000005</c:v>
                </c:pt>
                <c:pt idx="13">
                  <c:v>425.69660899999997</c:v>
                </c:pt>
                <c:pt idx="14">
                  <c:v>429.00207199999994</c:v>
                </c:pt>
                <c:pt idx="15">
                  <c:v>432.30753500000003</c:v>
                </c:pt>
                <c:pt idx="16">
                  <c:v>435.61299799999995</c:v>
                </c:pt>
                <c:pt idx="17">
                  <c:v>438.91846100000004</c:v>
                </c:pt>
                <c:pt idx="18">
                  <c:v>442.22392400000001</c:v>
                </c:pt>
                <c:pt idx="19">
                  <c:v>445.52938700000004</c:v>
                </c:pt>
                <c:pt idx="20">
                  <c:v>448.83485000000002</c:v>
                </c:pt>
                <c:pt idx="21">
                  <c:v>452.8949100000001</c:v>
                </c:pt>
                <c:pt idx="22">
                  <c:v>456.95497000000006</c:v>
                </c:pt>
                <c:pt idx="23">
                  <c:v>461.01503000000002</c:v>
                </c:pt>
                <c:pt idx="24">
                  <c:v>465.07508999999999</c:v>
                </c:pt>
                <c:pt idx="25">
                  <c:v>469.13515000000007</c:v>
                </c:pt>
                <c:pt idx="26">
                  <c:v>473.19521000000003</c:v>
                </c:pt>
                <c:pt idx="27">
                  <c:v>477.25527</c:v>
                </c:pt>
                <c:pt idx="28">
                  <c:v>481.31533000000002</c:v>
                </c:pt>
                <c:pt idx="29">
                  <c:v>485.37539000000004</c:v>
                </c:pt>
                <c:pt idx="30">
                  <c:v>489.43545</c:v>
                </c:pt>
                <c:pt idx="31">
                  <c:v>494.54618399999998</c:v>
                </c:pt>
                <c:pt idx="32">
                  <c:v>499.65691800000002</c:v>
                </c:pt>
                <c:pt idx="33">
                  <c:v>504.767652</c:v>
                </c:pt>
                <c:pt idx="34">
                  <c:v>509.87838599999998</c:v>
                </c:pt>
                <c:pt idx="35">
                  <c:v>514.98911999999996</c:v>
                </c:pt>
                <c:pt idx="36">
                  <c:v>520.09985399999994</c:v>
                </c:pt>
                <c:pt idx="37">
                  <c:v>525.21058800000003</c:v>
                </c:pt>
                <c:pt idx="38">
                  <c:v>530.32132200000001</c:v>
                </c:pt>
                <c:pt idx="39">
                  <c:v>535.43205599999987</c:v>
                </c:pt>
                <c:pt idx="40">
                  <c:v>540.54278999999997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88-47A2-AD2F-57DACAD4D30B}"/>
            </c:ext>
          </c:extLst>
        </c:ser>
        <c:ser>
          <c:idx val="6"/>
          <c:order val="6"/>
          <c:tx>
            <c:v>Model (high growth)</c:v>
          </c:tx>
          <c:spPr>
            <a:ln w="44450">
              <a:solidFill>
                <a:srgbClr val="0070C0"/>
              </a:solidFill>
              <a:prstDash val="dash"/>
            </a:ln>
          </c:spPr>
          <c:marker>
            <c:symbol val="none"/>
          </c:marker>
          <c:val>
            <c:numRef>
              <c:f>Sheet1!$X$273:$X$313</c:f>
              <c:numCache>
                <c:formatCode>0.00</c:formatCode>
                <c:ptCount val="41"/>
                <c:pt idx="0">
                  <c:v>391.28112217424552</c:v>
                </c:pt>
                <c:pt idx="1">
                  <c:v>392.95195607654313</c:v>
                </c:pt>
                <c:pt idx="2">
                  <c:v>394.8921780114502</c:v>
                </c:pt>
                <c:pt idx="3">
                  <c:v>397.26287576953285</c:v>
                </c:pt>
                <c:pt idx="4">
                  <c:v>399.4684021388876</c:v>
                </c:pt>
                <c:pt idx="5">
                  <c:v>401.88205933395557</c:v>
                </c:pt>
                <c:pt idx="6">
                  <c:v>404.95144707353893</c:v>
                </c:pt>
                <c:pt idx="7">
                  <c:v>407.225707124471</c:v>
                </c:pt>
                <c:pt idx="8">
                  <c:v>409.32579822967307</c:v>
                </c:pt>
                <c:pt idx="9">
                  <c:v>411.65505279317466</c:v>
                </c:pt>
                <c:pt idx="10">
                  <c:v>413.81981358330808</c:v>
                </c:pt>
                <c:pt idx="11">
                  <c:v>415.61316996170478</c:v>
                </c:pt>
                <c:pt idx="12">
                  <c:v>417.3305771777579</c:v>
                </c:pt>
                <c:pt idx="13">
                  <c:v>419.64471373452631</c:v>
                </c:pt>
                <c:pt idx="14">
                  <c:v>421.97583987225198</c:v>
                </c:pt>
                <c:pt idx="15">
                  <c:v>424.31102318393243</c:v>
                </c:pt>
                <c:pt idx="16">
                  <c:v>426.65112389658395</c:v>
                </c:pt>
                <c:pt idx="17">
                  <c:v>428.98140102383161</c:v>
                </c:pt>
                <c:pt idx="18">
                  <c:v>431.31132390694609</c:v>
                </c:pt>
                <c:pt idx="19">
                  <c:v>433.63898729071866</c:v>
                </c:pt>
                <c:pt idx="20">
                  <c:v>435.96729325562279</c:v>
                </c:pt>
                <c:pt idx="21">
                  <c:v>438.30725683762597</c:v>
                </c:pt>
                <c:pt idx="22">
                  <c:v>440.66283909032956</c:v>
                </c:pt>
                <c:pt idx="23">
                  <c:v>443.03133261324177</c:v>
                </c:pt>
                <c:pt idx="24">
                  <c:v>445.42311462994212</c:v>
                </c:pt>
                <c:pt idx="25">
                  <c:v>447.83194839644085</c:v>
                </c:pt>
                <c:pt idx="26">
                  <c:v>450.25669775601796</c:v>
                </c:pt>
                <c:pt idx="27">
                  <c:v>452.69898985522036</c:v>
                </c:pt>
                <c:pt idx="28">
                  <c:v>455.16064736288411</c:v>
                </c:pt>
                <c:pt idx="29">
                  <c:v>457.64246179597586</c:v>
                </c:pt>
                <c:pt idx="30">
                  <c:v>460.14789970270937</c:v>
                </c:pt>
                <c:pt idx="31">
                  <c:v>462.67664995174164</c:v>
                </c:pt>
                <c:pt idx="32">
                  <c:v>465.22924912949253</c:v>
                </c:pt>
                <c:pt idx="33">
                  <c:v>467.80802639658674</c:v>
                </c:pt>
                <c:pt idx="34">
                  <c:v>470.40774768125891</c:v>
                </c:pt>
                <c:pt idx="35">
                  <c:v>473.03014084229653</c:v>
                </c:pt>
                <c:pt idx="36">
                  <c:v>475.68279820755487</c:v>
                </c:pt>
                <c:pt idx="37">
                  <c:v>478.37539045452894</c:v>
                </c:pt>
                <c:pt idx="38">
                  <c:v>481.10052601594521</c:v>
                </c:pt>
                <c:pt idx="39">
                  <c:v>483.85398006012826</c:v>
                </c:pt>
                <c:pt idx="40">
                  <c:v>486.6368731580726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8-47A2-AD2F-57DACAD4D30B}"/>
            </c:ext>
          </c:extLst>
        </c:ser>
        <c:ser>
          <c:idx val="7"/>
          <c:order val="7"/>
          <c:tx>
            <c:v>Model (low growth)</c:v>
          </c:tx>
          <c:spPr>
            <a:ln w="44450">
              <a:solidFill>
                <a:srgbClr val="0070C0"/>
              </a:solidFill>
              <a:prstDash val="dash"/>
            </a:ln>
          </c:spPr>
          <c:marker>
            <c:symbol val="none"/>
          </c:marker>
          <c:val>
            <c:numRef>
              <c:f>Sheet1!$Y$273:$Y$313</c:f>
              <c:numCache>
                <c:formatCode>0.00</c:formatCode>
                <c:ptCount val="41"/>
                <c:pt idx="0">
                  <c:v>391.28112217424552</c:v>
                </c:pt>
                <c:pt idx="1">
                  <c:v>392.95195607654313</c:v>
                </c:pt>
                <c:pt idx="2">
                  <c:v>394.8921780114502</c:v>
                </c:pt>
                <c:pt idx="3">
                  <c:v>397.26287576953285</c:v>
                </c:pt>
                <c:pt idx="4">
                  <c:v>399.4684021388876</c:v>
                </c:pt>
                <c:pt idx="5">
                  <c:v>401.88205933395557</c:v>
                </c:pt>
                <c:pt idx="6">
                  <c:v>404.95144707353893</c:v>
                </c:pt>
                <c:pt idx="7">
                  <c:v>407.225707124471</c:v>
                </c:pt>
                <c:pt idx="8">
                  <c:v>409.32579822967307</c:v>
                </c:pt>
                <c:pt idx="9">
                  <c:v>411.65505279317466</c:v>
                </c:pt>
                <c:pt idx="10">
                  <c:v>413.81981358330808</c:v>
                </c:pt>
                <c:pt idx="11">
                  <c:v>415.54736155210799</c:v>
                </c:pt>
                <c:pt idx="12">
                  <c:v>417.12324968548637</c:v>
                </c:pt>
                <c:pt idx="13">
                  <c:v>419.22783737405945</c:v>
                </c:pt>
                <c:pt idx="14">
                  <c:v>421.27798901355675</c:v>
                </c:pt>
                <c:pt idx="15">
                  <c:v>423.26847885847297</c:v>
                </c:pt>
                <c:pt idx="16">
                  <c:v>425.21838969657159</c:v>
                </c:pt>
                <c:pt idx="17">
                  <c:v>427.11458090557733</c:v>
                </c:pt>
                <c:pt idx="18">
                  <c:v>428.96342573598736</c:v>
                </c:pt>
                <c:pt idx="19">
                  <c:v>430.76440415798021</c:v>
                </c:pt>
                <c:pt idx="20">
                  <c:v>432.51717897319202</c:v>
                </c:pt>
                <c:pt idx="21">
                  <c:v>434.2375724795304</c:v>
                </c:pt>
                <c:pt idx="22">
                  <c:v>435.93101978213446</c:v>
                </c:pt>
                <c:pt idx="23">
                  <c:v>437.59365212633838</c:v>
                </c:pt>
                <c:pt idx="24">
                  <c:v>439.23243729002041</c:v>
                </c:pt>
                <c:pt idx="25">
                  <c:v>440.84173844400868</c:v>
                </c:pt>
                <c:pt idx="26">
                  <c:v>442.42097384528302</c:v>
                </c:pt>
                <c:pt idx="27">
                  <c:v>443.97127360600967</c:v>
                </c:pt>
                <c:pt idx="28">
                  <c:v>445.49373764473216</c:v>
                </c:pt>
                <c:pt idx="29">
                  <c:v>446.98952427698163</c:v>
                </c:pt>
                <c:pt idx="30">
                  <c:v>448.46092920514286</c:v>
                </c:pt>
                <c:pt idx="31">
                  <c:v>449.90735617365414</c:v>
                </c:pt>
                <c:pt idx="32">
                  <c:v>451.32897776334522</c:v>
                </c:pt>
                <c:pt idx="33">
                  <c:v>452.72946416140451</c:v>
                </c:pt>
                <c:pt idx="34">
                  <c:v>454.10759046587077</c:v>
                </c:pt>
                <c:pt idx="35">
                  <c:v>455.4626648936275</c:v>
                </c:pt>
                <c:pt idx="36">
                  <c:v>456.78602463418758</c:v>
                </c:pt>
                <c:pt idx="37">
                  <c:v>458.08099573994519</c:v>
                </c:pt>
                <c:pt idx="38">
                  <c:v>459.34632685202763</c:v>
                </c:pt>
                <c:pt idx="39">
                  <c:v>460.58301886995025</c:v>
                </c:pt>
                <c:pt idx="40">
                  <c:v>461.79242094008447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8-47A2-AD2F-57DACAD4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21440"/>
        <c:axId val="115329664"/>
      </c:lineChart>
      <c:catAx>
        <c:axId val="11262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1532966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15329664"/>
        <c:scaling>
          <c:orientation val="minMax"/>
          <c:max val="550"/>
          <c:min val="38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Atmospheric CO2 (ppm)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12621440"/>
        <c:crosses val="autoZero"/>
        <c:crossBetween val="midCat"/>
        <c:majorUnit val="10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400" b="1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0003344324169"/>
          <c:y val="3.2910356627013894E-2"/>
          <c:w val="0.67255021479654664"/>
          <c:h val="0.81746934376203118"/>
        </c:manualLayout>
      </c:layout>
      <c:lineChart>
        <c:grouping val="standard"/>
        <c:varyColors val="0"/>
        <c:ser>
          <c:idx val="0"/>
          <c:order val="0"/>
          <c:tx>
            <c:v>Model (Ref)</c:v>
          </c:tx>
          <c:spPr>
            <a:ln w="44450"/>
          </c:spPr>
          <c:marker>
            <c:symbol val="none"/>
          </c:marker>
          <c:cat>
            <c:numRef>
              <c:f>Sheet1!$A$273:$A$363</c:f>
              <c:numCache>
                <c:formatCode>General</c:formatCode>
                <c:ptCount val="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</c:numCache>
            </c:numRef>
          </c:cat>
          <c:val>
            <c:numRef>
              <c:f>Sheet1!$W$273:$W$363</c:f>
              <c:numCache>
                <c:formatCode>0.00</c:formatCode>
                <c:ptCount val="91"/>
                <c:pt idx="0">
                  <c:v>391.28112217424552</c:v>
                </c:pt>
                <c:pt idx="1">
                  <c:v>392.95195607654313</c:v>
                </c:pt>
                <c:pt idx="2">
                  <c:v>394.8921780114502</c:v>
                </c:pt>
                <c:pt idx="3">
                  <c:v>397.26287576953285</c:v>
                </c:pt>
                <c:pt idx="4">
                  <c:v>399.4684021388876</c:v>
                </c:pt>
                <c:pt idx="5">
                  <c:v>401.88205933395557</c:v>
                </c:pt>
                <c:pt idx="6">
                  <c:v>404.95144707353893</c:v>
                </c:pt>
                <c:pt idx="7">
                  <c:v>407.225707124471</c:v>
                </c:pt>
                <c:pt idx="8">
                  <c:v>409.32579822967307</c:v>
                </c:pt>
                <c:pt idx="9">
                  <c:v>411.65505279317466</c:v>
                </c:pt>
                <c:pt idx="10">
                  <c:v>413.81981358330808</c:v>
                </c:pt>
                <c:pt idx="11">
                  <c:v>415.5764142314714</c:v>
                </c:pt>
                <c:pt idx="12">
                  <c:v>417.21912741286388</c:v>
                </c:pt>
                <c:pt idx="13">
                  <c:v>419.41869356414765</c:v>
                </c:pt>
                <c:pt idx="14">
                  <c:v>421.59543988276943</c:v>
                </c:pt>
                <c:pt idx="15">
                  <c:v>423.74249316741083</c:v>
                </c:pt>
                <c:pt idx="16">
                  <c:v>425.87074914631495</c:v>
                </c:pt>
                <c:pt idx="17">
                  <c:v>427.96469467660211</c:v>
                </c:pt>
                <c:pt idx="18">
                  <c:v>430.03204877495602</c:v>
                </c:pt>
                <c:pt idx="19">
                  <c:v>432.07146771776479</c:v>
                </c:pt>
                <c:pt idx="20">
                  <c:v>434.08365966483558</c:v>
                </c:pt>
                <c:pt idx="21">
                  <c:v>436.08630769954277</c:v>
                </c:pt>
                <c:pt idx="22">
                  <c:v>438.08310525658004</c:v>
                </c:pt>
                <c:pt idx="23">
                  <c:v>440.07015886263662</c:v>
                </c:pt>
                <c:pt idx="24">
                  <c:v>442.05621243293331</c:v>
                </c:pt>
                <c:pt idx="25">
                  <c:v>444.0351262641899</c:v>
                </c:pt>
                <c:pt idx="26">
                  <c:v>446.00945390241844</c:v>
                </c:pt>
                <c:pt idx="27">
                  <c:v>447.97911822042636</c:v>
                </c:pt>
                <c:pt idx="28">
                  <c:v>449.94449593350942</c:v>
                </c:pt>
                <c:pt idx="29">
                  <c:v>451.9072234345212</c:v>
                </c:pt>
                <c:pt idx="30">
                  <c:v>453.87043555674535</c:v>
                </c:pt>
                <c:pt idx="31">
                  <c:v>455.83143579126084</c:v>
                </c:pt>
                <c:pt idx="32">
                  <c:v>457.79202580970548</c:v>
                </c:pt>
                <c:pt idx="33">
                  <c:v>459.75507697789277</c:v>
                </c:pt>
                <c:pt idx="34">
                  <c:v>461.71631596408315</c:v>
                </c:pt>
                <c:pt idx="35">
                  <c:v>463.67528265349449</c:v>
                </c:pt>
                <c:pt idx="36">
                  <c:v>465.62284594539079</c:v>
                </c:pt>
                <c:pt idx="37">
                  <c:v>467.56235504232239</c:v>
                </c:pt>
                <c:pt idx="38">
                  <c:v>469.49118021945975</c:v>
                </c:pt>
                <c:pt idx="39">
                  <c:v>471.41009844005208</c:v>
                </c:pt>
                <c:pt idx="40">
                  <c:v>473.31932187253472</c:v>
                </c:pt>
                <c:pt idx="41">
                  <c:v>475.22522967989909</c:v>
                </c:pt>
                <c:pt idx="42">
                  <c:v>477.12812088100094</c:v>
                </c:pt>
                <c:pt idx="43">
                  <c:v>479.02828985499042</c:v>
                </c:pt>
                <c:pt idx="44">
                  <c:v>480.92602644603699</c:v>
                </c:pt>
                <c:pt idx="45">
                  <c:v>482.82161606596992</c:v>
                </c:pt>
                <c:pt idx="46">
                  <c:v>484.71533979487651</c:v>
                </c:pt>
                <c:pt idx="47">
                  <c:v>486.60747447970135</c:v>
                </c:pt>
                <c:pt idx="48">
                  <c:v>488.49829283088712</c:v>
                </c:pt>
                <c:pt idx="49">
                  <c:v>490.38806351709786</c:v>
                </c:pt>
                <c:pt idx="50">
                  <c:v>492.27705125806489</c:v>
                </c:pt>
                <c:pt idx="51">
                  <c:v>494.165516915593</c:v>
                </c:pt>
                <c:pt idx="52">
                  <c:v>496.05371758276681</c:v>
                </c:pt>
                <c:pt idx="53">
                  <c:v>497.94190667139281</c:v>
                </c:pt>
                <c:pt idx="54">
                  <c:v>499.83033399771517</c:v>
                </c:pt>
                <c:pt idx="55">
                  <c:v>501.71924586643996</c:v>
                </c:pt>
                <c:pt idx="56">
                  <c:v>503.60888515310376</c:v>
                </c:pt>
                <c:pt idx="57">
                  <c:v>505.49949138482049</c:v>
                </c:pt>
                <c:pt idx="58">
                  <c:v>507.39130081944052</c:v>
                </c:pt>
                <c:pt idx="59">
                  <c:v>509.28454652315457</c:v>
                </c:pt>
                <c:pt idx="60">
                  <c:v>511.17945844657521</c:v>
                </c:pt>
                <c:pt idx="61">
                  <c:v>513.0762634993273</c:v>
                </c:pt>
                <c:pt idx="62">
                  <c:v>514.97518562317828</c:v>
                </c:pt>
                <c:pt idx="63">
                  <c:v>516.87644586373972</c:v>
                </c:pt>
                <c:pt idx="64">
                  <c:v>518.78026244076761</c:v>
                </c:pt>
                <c:pt idx="65">
                  <c:v>520.68685081709339</c:v>
                </c:pt>
                <c:pt idx="66">
                  <c:v>522.59642376621196</c:v>
                </c:pt>
                <c:pt idx="67">
                  <c:v>524.5091914385556</c:v>
                </c:pt>
                <c:pt idx="68">
                  <c:v>526.42536142648203</c:v>
                </c:pt>
                <c:pt idx="69">
                  <c:v>528.34513882800127</c:v>
                </c:pt>
                <c:pt idx="70">
                  <c:v>530.26872630926948</c:v>
                </c:pt>
                <c:pt idx="71">
                  <c:v>532.19632416587569</c:v>
                </c:pt>
                <c:pt idx="72">
                  <c:v>534.12813038294405</c:v>
                </c:pt>
                <c:pt idx="73">
                  <c:v>536.06434069408033</c:v>
                </c:pt>
                <c:pt idx="74">
                  <c:v>538.00514863918306</c:v>
                </c:pt>
                <c:pt idx="75">
                  <c:v>539.95074562114564</c:v>
                </c:pt>
                <c:pt idx="76">
                  <c:v>541.90132096147136</c:v>
                </c:pt>
                <c:pt idx="77">
                  <c:v>543.85706195482442</c:v>
                </c:pt>
                <c:pt idx="78">
                  <c:v>545.81815392253952</c:v>
                </c:pt>
                <c:pt idx="79">
                  <c:v>547.78478026511141</c:v>
                </c:pt>
                <c:pt idx="80">
                  <c:v>549.75712251368634</c:v>
                </c:pt>
                <c:pt idx="81">
                  <c:v>551.73536038057557</c:v>
                </c:pt>
                <c:pt idx="82">
                  <c:v>553.71967180881245</c:v>
                </c:pt>
                <c:pt idx="83">
                  <c:v>555.71023302077253</c:v>
                </c:pt>
                <c:pt idx="84">
                  <c:v>557.70721856587681</c:v>
                </c:pt>
                <c:pt idx="85">
                  <c:v>559.7108013673967</c:v>
                </c:pt>
                <c:pt idx="86">
                  <c:v>561.72115276838065</c:v>
                </c:pt>
                <c:pt idx="87">
                  <c:v>563.73844257672056</c:v>
                </c:pt>
                <c:pt idx="88">
                  <c:v>565.76283910937593</c:v>
                </c:pt>
                <c:pt idx="89">
                  <c:v>567.79450923577303</c:v>
                </c:pt>
                <c:pt idx="90">
                  <c:v>569.83361842039824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A-4C98-A5F1-B9FF5A625FA5}"/>
            </c:ext>
          </c:extLst>
        </c:ser>
        <c:ser>
          <c:idx val="1"/>
          <c:order val="1"/>
          <c:tx>
            <c:v>Mauna Loa</c:v>
          </c:tx>
          <c:spPr>
            <a:ln w="34925">
              <a:solidFill>
                <a:schemeClr val="accent2">
                  <a:shade val="95000"/>
                  <a:satMod val="105000"/>
                  <a:alpha val="66000"/>
                </a:schemeClr>
              </a:solidFill>
            </a:ln>
          </c:spPr>
          <c:marker>
            <c:symbol val="plus"/>
            <c:size val="5"/>
            <c:spPr>
              <a:ln w="28575"/>
            </c:spPr>
          </c:marker>
          <c:cat>
            <c:numRef>
              <c:f>Sheet1!$A$273:$A$363</c:f>
              <c:numCache>
                <c:formatCode>General</c:formatCode>
                <c:ptCount val="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</c:numCache>
            </c:numRef>
          </c:cat>
          <c:val>
            <c:numRef>
              <c:f>Sheet1!$H$273:$H$363</c:f>
              <c:numCache>
                <c:formatCode>General</c:formatCode>
                <c:ptCount val="91"/>
                <c:pt idx="0">
                  <c:v>390.1</c:v>
                </c:pt>
                <c:pt idx="1">
                  <c:v>391.85</c:v>
                </c:pt>
                <c:pt idx="2">
                  <c:v>394.06</c:v>
                </c:pt>
                <c:pt idx="3">
                  <c:v>396.74</c:v>
                </c:pt>
                <c:pt idx="4">
                  <c:v>398.81</c:v>
                </c:pt>
                <c:pt idx="5">
                  <c:v>401.01</c:v>
                </c:pt>
                <c:pt idx="6">
                  <c:v>404.41</c:v>
                </c:pt>
                <c:pt idx="7">
                  <c:v>406.76</c:v>
                </c:pt>
                <c:pt idx="8">
                  <c:v>408.72</c:v>
                </c:pt>
                <c:pt idx="9">
                  <c:v>411.66</c:v>
                </c:pt>
                <c:pt idx="10">
                  <c:v>414.24</c:v>
                </c:pt>
                <c:pt idx="11">
                  <c:v>416.45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A-4C98-A5F1-B9FF5A625FA5}"/>
            </c:ext>
          </c:extLst>
        </c:ser>
        <c:ser>
          <c:idx val="2"/>
          <c:order val="2"/>
          <c:tx>
            <c:v>RCP2.6</c:v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Sheet1!$A$273:$A$363</c:f>
              <c:numCache>
                <c:formatCode>General</c:formatCode>
                <c:ptCount val="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</c:numCache>
            </c:numRef>
          </c:cat>
          <c:val>
            <c:numRef>
              <c:f>Sheet1!$O$273:$O$363</c:f>
              <c:numCache>
                <c:formatCode>0.0</c:formatCode>
                <c:ptCount val="91"/>
                <c:pt idx="0">
                  <c:v>389.28521000000001</c:v>
                </c:pt>
                <c:pt idx="1">
                  <c:v>391.56347199999999</c:v>
                </c:pt>
                <c:pt idx="2">
                  <c:v>393.84173399999997</c:v>
                </c:pt>
                <c:pt idx="3">
                  <c:v>396.11999600000001</c:v>
                </c:pt>
                <c:pt idx="4">
                  <c:v>398.398258</c:v>
                </c:pt>
                <c:pt idx="5">
                  <c:v>400.67652000000004</c:v>
                </c:pt>
                <c:pt idx="6">
                  <c:v>402.95478200000002</c:v>
                </c:pt>
                <c:pt idx="7">
                  <c:v>405.23304400000001</c:v>
                </c:pt>
                <c:pt idx="8">
                  <c:v>407.51130599999999</c:v>
                </c:pt>
                <c:pt idx="9">
                  <c:v>409.78956799999997</c:v>
                </c:pt>
                <c:pt idx="10">
                  <c:v>412.06783000000001</c:v>
                </c:pt>
                <c:pt idx="11">
                  <c:v>413.93936199999996</c:v>
                </c:pt>
                <c:pt idx="12">
                  <c:v>415.81089400000002</c:v>
                </c:pt>
                <c:pt idx="13">
                  <c:v>417.68242600000002</c:v>
                </c:pt>
                <c:pt idx="14">
                  <c:v>419.55395800000008</c:v>
                </c:pt>
                <c:pt idx="15">
                  <c:v>421.42548999999997</c:v>
                </c:pt>
                <c:pt idx="16">
                  <c:v>423.29702200000003</c:v>
                </c:pt>
                <c:pt idx="17">
                  <c:v>425.16855399999997</c:v>
                </c:pt>
                <c:pt idx="18">
                  <c:v>427.04008599999997</c:v>
                </c:pt>
                <c:pt idx="19">
                  <c:v>428.91161799999998</c:v>
                </c:pt>
                <c:pt idx="20">
                  <c:v>430.78314999999998</c:v>
                </c:pt>
                <c:pt idx="21">
                  <c:v>431.72707499999996</c:v>
                </c:pt>
                <c:pt idx="22">
                  <c:v>432.67099999999999</c:v>
                </c:pt>
                <c:pt idx="23">
                  <c:v>433.61492499999997</c:v>
                </c:pt>
                <c:pt idx="24">
                  <c:v>434.55885000000001</c:v>
                </c:pt>
                <c:pt idx="25">
                  <c:v>435.50277500000004</c:v>
                </c:pt>
                <c:pt idx="26">
                  <c:v>436.44669999999996</c:v>
                </c:pt>
                <c:pt idx="27">
                  <c:v>437.390625</c:v>
                </c:pt>
                <c:pt idx="28">
                  <c:v>438.33454999999992</c:v>
                </c:pt>
                <c:pt idx="29">
                  <c:v>439.27847499999996</c:v>
                </c:pt>
                <c:pt idx="30">
                  <c:v>440.22239999999999</c:v>
                </c:pt>
                <c:pt idx="31">
                  <c:v>440.47020599999996</c:v>
                </c:pt>
                <c:pt idx="32">
                  <c:v>440.71801199999999</c:v>
                </c:pt>
                <c:pt idx="33">
                  <c:v>440.96581800000001</c:v>
                </c:pt>
                <c:pt idx="34">
                  <c:v>441.21362399999998</c:v>
                </c:pt>
                <c:pt idx="35">
                  <c:v>441.46143000000001</c:v>
                </c:pt>
                <c:pt idx="36">
                  <c:v>441.70923600000003</c:v>
                </c:pt>
                <c:pt idx="37">
                  <c:v>441.957042</c:v>
                </c:pt>
                <c:pt idx="38">
                  <c:v>442.20484800000003</c:v>
                </c:pt>
                <c:pt idx="39">
                  <c:v>442.452654</c:v>
                </c:pt>
                <c:pt idx="40">
                  <c:v>442.70046000000002</c:v>
                </c:pt>
                <c:pt idx="41">
                  <c:v>442.59768800000001</c:v>
                </c:pt>
                <c:pt idx="42">
                  <c:v>442.49491599999999</c:v>
                </c:pt>
                <c:pt idx="43">
                  <c:v>442.39214400000003</c:v>
                </c:pt>
                <c:pt idx="44">
                  <c:v>442.28937200000001</c:v>
                </c:pt>
                <c:pt idx="45">
                  <c:v>442.1866</c:v>
                </c:pt>
                <c:pt idx="46">
                  <c:v>442.08382799999998</c:v>
                </c:pt>
                <c:pt idx="47">
                  <c:v>441.98105599999997</c:v>
                </c:pt>
                <c:pt idx="48">
                  <c:v>441.87828400000001</c:v>
                </c:pt>
                <c:pt idx="49">
                  <c:v>441.77551199999999</c:v>
                </c:pt>
                <c:pt idx="50">
                  <c:v>441.67273999999998</c:v>
                </c:pt>
                <c:pt idx="51">
                  <c:v>441.25352800000002</c:v>
                </c:pt>
                <c:pt idx="52">
                  <c:v>440.83431599999994</c:v>
                </c:pt>
                <c:pt idx="53">
                  <c:v>440.41510399999999</c:v>
                </c:pt>
                <c:pt idx="54">
                  <c:v>439.99589200000003</c:v>
                </c:pt>
                <c:pt idx="55">
                  <c:v>439.57667999999995</c:v>
                </c:pt>
                <c:pt idx="56">
                  <c:v>439.15746799999999</c:v>
                </c:pt>
                <c:pt idx="57">
                  <c:v>438.73825599999998</c:v>
                </c:pt>
                <c:pt idx="58">
                  <c:v>438.31904400000002</c:v>
                </c:pt>
                <c:pt idx="59">
                  <c:v>437.89983199999995</c:v>
                </c:pt>
                <c:pt idx="60">
                  <c:v>437.48061999999999</c:v>
                </c:pt>
                <c:pt idx="61">
                  <c:v>436.89421699999991</c:v>
                </c:pt>
                <c:pt idx="62">
                  <c:v>436.30781399999995</c:v>
                </c:pt>
                <c:pt idx="63">
                  <c:v>435.72141099999999</c:v>
                </c:pt>
                <c:pt idx="64">
                  <c:v>435.13500800000003</c:v>
                </c:pt>
                <c:pt idx="65">
                  <c:v>434.54860499999995</c:v>
                </c:pt>
                <c:pt idx="66">
                  <c:v>433.96220199999999</c:v>
                </c:pt>
                <c:pt idx="67">
                  <c:v>433.37579900000003</c:v>
                </c:pt>
                <c:pt idx="68">
                  <c:v>432.78939599999995</c:v>
                </c:pt>
                <c:pt idx="69">
                  <c:v>432.20299299999999</c:v>
                </c:pt>
                <c:pt idx="70">
                  <c:v>431.61658999999997</c:v>
                </c:pt>
                <c:pt idx="71">
                  <c:v>431.05540300000001</c:v>
                </c:pt>
                <c:pt idx="72">
                  <c:v>430.49421599999994</c:v>
                </c:pt>
                <c:pt idx="73">
                  <c:v>429.93302899999998</c:v>
                </c:pt>
                <c:pt idx="74">
                  <c:v>429.3718419999999</c:v>
                </c:pt>
                <c:pt idx="75">
                  <c:v>428.81065500000005</c:v>
                </c:pt>
                <c:pt idx="76">
                  <c:v>428.24946799999998</c:v>
                </c:pt>
                <c:pt idx="77">
                  <c:v>427.68828100000002</c:v>
                </c:pt>
                <c:pt idx="78">
                  <c:v>427.12709400000006</c:v>
                </c:pt>
                <c:pt idx="79">
                  <c:v>426.56590699999998</c:v>
                </c:pt>
                <c:pt idx="80">
                  <c:v>426.00472000000002</c:v>
                </c:pt>
                <c:pt idx="81">
                  <c:v>425.49379399999998</c:v>
                </c:pt>
                <c:pt idx="82">
                  <c:v>424.98286800000005</c:v>
                </c:pt>
                <c:pt idx="83">
                  <c:v>424.47194200000001</c:v>
                </c:pt>
                <c:pt idx="84">
                  <c:v>423.96101600000003</c:v>
                </c:pt>
                <c:pt idx="85">
                  <c:v>423.45008999999999</c:v>
                </c:pt>
                <c:pt idx="86">
                  <c:v>422.93916400000001</c:v>
                </c:pt>
                <c:pt idx="87">
                  <c:v>422.42823800000008</c:v>
                </c:pt>
                <c:pt idx="88">
                  <c:v>421.91731200000004</c:v>
                </c:pt>
                <c:pt idx="89">
                  <c:v>421.406386</c:v>
                </c:pt>
                <c:pt idx="90">
                  <c:v>420.89546000000001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A-4C98-A5F1-B9FF5A625FA5}"/>
            </c:ext>
          </c:extLst>
        </c:ser>
        <c:ser>
          <c:idx val="3"/>
          <c:order val="3"/>
          <c:tx>
            <c:v>RCP4.5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Sheet1!$A$273:$A$363</c:f>
              <c:numCache>
                <c:formatCode>General</c:formatCode>
                <c:ptCount val="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</c:numCache>
            </c:numRef>
          </c:cat>
          <c:val>
            <c:numRef>
              <c:f>Sheet1!$P$273:$P$363</c:f>
              <c:numCache>
                <c:formatCode>0.0</c:formatCode>
                <c:ptCount val="91"/>
                <c:pt idx="0">
                  <c:v>389.12785000000002</c:v>
                </c:pt>
                <c:pt idx="1">
                  <c:v>391.32793299999997</c:v>
                </c:pt>
                <c:pt idx="2">
                  <c:v>393.52801600000004</c:v>
                </c:pt>
                <c:pt idx="3">
                  <c:v>395.72809900000004</c:v>
                </c:pt>
                <c:pt idx="4">
                  <c:v>397.92818199999999</c:v>
                </c:pt>
                <c:pt idx="5">
                  <c:v>400.128265</c:v>
                </c:pt>
                <c:pt idx="6">
                  <c:v>402.32834800000001</c:v>
                </c:pt>
                <c:pt idx="7">
                  <c:v>404.52843100000001</c:v>
                </c:pt>
                <c:pt idx="8">
                  <c:v>406.72851400000002</c:v>
                </c:pt>
                <c:pt idx="9">
                  <c:v>408.92859699999997</c:v>
                </c:pt>
                <c:pt idx="10">
                  <c:v>411.12867999999997</c:v>
                </c:pt>
                <c:pt idx="11">
                  <c:v>413.52040599999998</c:v>
                </c:pt>
                <c:pt idx="12">
                  <c:v>415.91213200000004</c:v>
                </c:pt>
                <c:pt idx="13">
                  <c:v>418.30385800000005</c:v>
                </c:pt>
                <c:pt idx="14">
                  <c:v>420.69558399999994</c:v>
                </c:pt>
                <c:pt idx="15">
                  <c:v>423.08731</c:v>
                </c:pt>
                <c:pt idx="16">
                  <c:v>425.47903600000001</c:v>
                </c:pt>
                <c:pt idx="17">
                  <c:v>427.8707619999999</c:v>
                </c:pt>
                <c:pt idx="18">
                  <c:v>430.26248799999996</c:v>
                </c:pt>
                <c:pt idx="19">
                  <c:v>432.65421399999997</c:v>
                </c:pt>
                <c:pt idx="20">
                  <c:v>435.04593999999997</c:v>
                </c:pt>
                <c:pt idx="21">
                  <c:v>437.62584499999991</c:v>
                </c:pt>
                <c:pt idx="22">
                  <c:v>440.20574999999997</c:v>
                </c:pt>
                <c:pt idx="23">
                  <c:v>442.78565499999996</c:v>
                </c:pt>
                <c:pt idx="24">
                  <c:v>445.36556000000002</c:v>
                </c:pt>
                <c:pt idx="25">
                  <c:v>447.94546499999996</c:v>
                </c:pt>
                <c:pt idx="26">
                  <c:v>450.52536999999995</c:v>
                </c:pt>
                <c:pt idx="27">
                  <c:v>453.10527500000001</c:v>
                </c:pt>
                <c:pt idx="28">
                  <c:v>455.68518000000006</c:v>
                </c:pt>
                <c:pt idx="29">
                  <c:v>458.265085</c:v>
                </c:pt>
                <c:pt idx="30">
                  <c:v>460.84499</c:v>
                </c:pt>
                <c:pt idx="31">
                  <c:v>463.41402299999999</c:v>
                </c:pt>
                <c:pt idx="32">
                  <c:v>465.98305600000003</c:v>
                </c:pt>
                <c:pt idx="33">
                  <c:v>468.55208899999997</c:v>
                </c:pt>
                <c:pt idx="34">
                  <c:v>471.12112200000001</c:v>
                </c:pt>
                <c:pt idx="35">
                  <c:v>473.69015500000006</c:v>
                </c:pt>
                <c:pt idx="36">
                  <c:v>476.25918799999999</c:v>
                </c:pt>
                <c:pt idx="37">
                  <c:v>478.82822100000004</c:v>
                </c:pt>
                <c:pt idx="38">
                  <c:v>481.39725399999998</c:v>
                </c:pt>
                <c:pt idx="39">
                  <c:v>483.96628700000002</c:v>
                </c:pt>
                <c:pt idx="40">
                  <c:v>486.53532000000001</c:v>
                </c:pt>
                <c:pt idx="41">
                  <c:v>488.76892300000009</c:v>
                </c:pt>
                <c:pt idx="42">
                  <c:v>491.00252600000005</c:v>
                </c:pt>
                <c:pt idx="43">
                  <c:v>493.23612900000006</c:v>
                </c:pt>
                <c:pt idx="44">
                  <c:v>495.46973200000002</c:v>
                </c:pt>
                <c:pt idx="45">
                  <c:v>497.70333499999998</c:v>
                </c:pt>
                <c:pt idx="46">
                  <c:v>499.936938</c:v>
                </c:pt>
                <c:pt idx="47">
                  <c:v>502.17054100000007</c:v>
                </c:pt>
                <c:pt idx="48">
                  <c:v>504.40414399999997</c:v>
                </c:pt>
                <c:pt idx="49">
                  <c:v>506.63774700000005</c:v>
                </c:pt>
                <c:pt idx="50">
                  <c:v>508.87135000000001</c:v>
                </c:pt>
                <c:pt idx="51">
                  <c:v>510.41443200000003</c:v>
                </c:pt>
                <c:pt idx="52">
                  <c:v>511.957514</c:v>
                </c:pt>
                <c:pt idx="53">
                  <c:v>513.50059600000009</c:v>
                </c:pt>
                <c:pt idx="54">
                  <c:v>515.043678</c:v>
                </c:pt>
                <c:pt idx="55">
                  <c:v>516.58675999999991</c:v>
                </c:pt>
                <c:pt idx="56">
                  <c:v>518.12984200000005</c:v>
                </c:pt>
                <c:pt idx="57">
                  <c:v>519.67292400000008</c:v>
                </c:pt>
                <c:pt idx="58">
                  <c:v>521.21600599999999</c:v>
                </c:pt>
                <c:pt idx="59">
                  <c:v>522.75908800000002</c:v>
                </c:pt>
                <c:pt idx="60">
                  <c:v>524.30217000000005</c:v>
                </c:pt>
                <c:pt idx="61">
                  <c:v>524.98575000000005</c:v>
                </c:pt>
                <c:pt idx="62">
                  <c:v>525.66933000000006</c:v>
                </c:pt>
                <c:pt idx="63">
                  <c:v>526.35291000000007</c:v>
                </c:pt>
                <c:pt idx="64">
                  <c:v>527.03649000000007</c:v>
                </c:pt>
                <c:pt idx="65">
                  <c:v>527.72006999999996</c:v>
                </c:pt>
                <c:pt idx="66">
                  <c:v>528.40364999999997</c:v>
                </c:pt>
                <c:pt idx="67">
                  <c:v>529.08723000000009</c:v>
                </c:pt>
                <c:pt idx="68">
                  <c:v>529.77080999999998</c:v>
                </c:pt>
                <c:pt idx="69">
                  <c:v>530.45438999999999</c:v>
                </c:pt>
                <c:pt idx="70">
                  <c:v>531.13797</c:v>
                </c:pt>
                <c:pt idx="71">
                  <c:v>531.39824499999997</c:v>
                </c:pt>
                <c:pt idx="72">
                  <c:v>531.65851999999995</c:v>
                </c:pt>
                <c:pt idx="73">
                  <c:v>531.91879500000005</c:v>
                </c:pt>
                <c:pt idx="74">
                  <c:v>532.17906999999991</c:v>
                </c:pt>
                <c:pt idx="75">
                  <c:v>532.439345</c:v>
                </c:pt>
                <c:pt idx="76">
                  <c:v>532.69961999999998</c:v>
                </c:pt>
                <c:pt idx="77">
                  <c:v>532.95989500000007</c:v>
                </c:pt>
                <c:pt idx="78">
                  <c:v>533.22016999999994</c:v>
                </c:pt>
                <c:pt idx="79">
                  <c:v>533.48044499999992</c:v>
                </c:pt>
                <c:pt idx="80">
                  <c:v>533.74072000000001</c:v>
                </c:pt>
                <c:pt idx="81">
                  <c:v>534.20247799999993</c:v>
                </c:pt>
                <c:pt idx="82">
                  <c:v>534.66423599999996</c:v>
                </c:pt>
                <c:pt idx="83">
                  <c:v>535.12599399999999</c:v>
                </c:pt>
                <c:pt idx="84">
                  <c:v>535.58775200000002</c:v>
                </c:pt>
                <c:pt idx="85">
                  <c:v>536.04951000000005</c:v>
                </c:pt>
                <c:pt idx="86">
                  <c:v>536.51126799999997</c:v>
                </c:pt>
                <c:pt idx="87">
                  <c:v>536.973026</c:v>
                </c:pt>
                <c:pt idx="88">
                  <c:v>537.43478400000004</c:v>
                </c:pt>
                <c:pt idx="89">
                  <c:v>537.89654199999995</c:v>
                </c:pt>
                <c:pt idx="90">
                  <c:v>538.35829999999999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CA-4C98-A5F1-B9FF5A625FA5}"/>
            </c:ext>
          </c:extLst>
        </c:ser>
        <c:ser>
          <c:idx val="4"/>
          <c:order val="4"/>
          <c:tx>
            <c:v>RCP6.0</c:v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Sheet1!$A$273:$A$363</c:f>
              <c:numCache>
                <c:formatCode>General</c:formatCode>
                <c:ptCount val="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</c:numCache>
            </c:numRef>
          </c:cat>
          <c:val>
            <c:numRef>
              <c:f>Sheet1!$Q$273:$Q$363</c:f>
              <c:numCache>
                <c:formatCode>0.0</c:formatCode>
                <c:ptCount val="91"/>
                <c:pt idx="0">
                  <c:v>389.07150000000001</c:v>
                </c:pt>
                <c:pt idx="1">
                  <c:v>391.10037599999998</c:v>
                </c:pt>
                <c:pt idx="2">
                  <c:v>393.12925200000001</c:v>
                </c:pt>
                <c:pt idx="3">
                  <c:v>395.15812800000003</c:v>
                </c:pt>
                <c:pt idx="4">
                  <c:v>397.187004</c:v>
                </c:pt>
                <c:pt idx="5">
                  <c:v>399.21588000000003</c:v>
                </c:pt>
                <c:pt idx="6">
                  <c:v>401.244756</c:v>
                </c:pt>
                <c:pt idx="7">
                  <c:v>403.27363200000002</c:v>
                </c:pt>
                <c:pt idx="8">
                  <c:v>405.30250799999999</c:v>
                </c:pt>
                <c:pt idx="9">
                  <c:v>407.33138399999996</c:v>
                </c:pt>
                <c:pt idx="10">
                  <c:v>409.36025999999998</c:v>
                </c:pt>
                <c:pt idx="11">
                  <c:v>411.31186300000002</c:v>
                </c:pt>
                <c:pt idx="12">
                  <c:v>413.26346599999999</c:v>
                </c:pt>
                <c:pt idx="13">
                  <c:v>415.21506900000003</c:v>
                </c:pt>
                <c:pt idx="14">
                  <c:v>417.16667200000001</c:v>
                </c:pt>
                <c:pt idx="15">
                  <c:v>419.11827499999998</c:v>
                </c:pt>
                <c:pt idx="16">
                  <c:v>421.06987799999996</c:v>
                </c:pt>
                <c:pt idx="17">
                  <c:v>423.02148099999994</c:v>
                </c:pt>
                <c:pt idx="18">
                  <c:v>424.97308400000003</c:v>
                </c:pt>
                <c:pt idx="19">
                  <c:v>426.92468700000001</c:v>
                </c:pt>
                <c:pt idx="20">
                  <c:v>428.87628999999998</c:v>
                </c:pt>
                <c:pt idx="21">
                  <c:v>431.05847199999999</c:v>
                </c:pt>
                <c:pt idx="22">
                  <c:v>433.24065400000001</c:v>
                </c:pt>
                <c:pt idx="23">
                  <c:v>435.4228359999999</c:v>
                </c:pt>
                <c:pt idx="24">
                  <c:v>437.60501800000003</c:v>
                </c:pt>
                <c:pt idx="25">
                  <c:v>439.78719999999993</c:v>
                </c:pt>
                <c:pt idx="26">
                  <c:v>441.96938199999994</c:v>
                </c:pt>
                <c:pt idx="27">
                  <c:v>444.15156399999995</c:v>
                </c:pt>
                <c:pt idx="28">
                  <c:v>446.33374599999996</c:v>
                </c:pt>
                <c:pt idx="29">
                  <c:v>448.51592799999997</c:v>
                </c:pt>
                <c:pt idx="30">
                  <c:v>450.69810999999999</c:v>
                </c:pt>
                <c:pt idx="31">
                  <c:v>453.39534199999997</c:v>
                </c:pt>
                <c:pt idx="32">
                  <c:v>456.09257399999996</c:v>
                </c:pt>
                <c:pt idx="33">
                  <c:v>458.78980599999994</c:v>
                </c:pt>
                <c:pt idx="34">
                  <c:v>461.48703800000004</c:v>
                </c:pt>
                <c:pt idx="35">
                  <c:v>464.18427000000003</c:v>
                </c:pt>
                <c:pt idx="36">
                  <c:v>466.88150200000001</c:v>
                </c:pt>
                <c:pt idx="37">
                  <c:v>469.578734</c:v>
                </c:pt>
                <c:pt idx="38">
                  <c:v>472.27596599999998</c:v>
                </c:pt>
                <c:pt idx="39">
                  <c:v>474.97319800000002</c:v>
                </c:pt>
                <c:pt idx="40">
                  <c:v>477.67043000000001</c:v>
                </c:pt>
                <c:pt idx="41">
                  <c:v>480.96683000000002</c:v>
                </c:pt>
                <c:pt idx="42">
                  <c:v>484.26323000000002</c:v>
                </c:pt>
                <c:pt idx="43">
                  <c:v>487.55963000000003</c:v>
                </c:pt>
                <c:pt idx="44">
                  <c:v>490.85603000000003</c:v>
                </c:pt>
                <c:pt idx="45">
                  <c:v>494.15242999999998</c:v>
                </c:pt>
                <c:pt idx="46">
                  <c:v>497.44882999999999</c:v>
                </c:pt>
                <c:pt idx="47">
                  <c:v>500.74522999999999</c:v>
                </c:pt>
                <c:pt idx="48">
                  <c:v>504.04163</c:v>
                </c:pt>
                <c:pt idx="49">
                  <c:v>507.33803</c:v>
                </c:pt>
                <c:pt idx="50">
                  <c:v>510.63443000000001</c:v>
                </c:pt>
                <c:pt idx="51">
                  <c:v>514.55297599999994</c:v>
                </c:pt>
                <c:pt idx="52">
                  <c:v>518.47152200000005</c:v>
                </c:pt>
                <c:pt idx="53">
                  <c:v>522.39006799999993</c:v>
                </c:pt>
                <c:pt idx="54">
                  <c:v>526.30861399999992</c:v>
                </c:pt>
                <c:pt idx="55">
                  <c:v>530.22716000000003</c:v>
                </c:pt>
                <c:pt idx="56">
                  <c:v>534.14570600000002</c:v>
                </c:pt>
                <c:pt idx="57">
                  <c:v>538.06425200000001</c:v>
                </c:pt>
                <c:pt idx="58">
                  <c:v>541.982798</c:v>
                </c:pt>
                <c:pt idx="59">
                  <c:v>545.90134399999999</c:v>
                </c:pt>
                <c:pt idx="60">
                  <c:v>549.81988999999999</c:v>
                </c:pt>
                <c:pt idx="61">
                  <c:v>554.26358400000004</c:v>
                </c:pt>
                <c:pt idx="62">
                  <c:v>558.70727800000009</c:v>
                </c:pt>
                <c:pt idx="63">
                  <c:v>563.15097200000002</c:v>
                </c:pt>
                <c:pt idx="64">
                  <c:v>567.59466599999996</c:v>
                </c:pt>
                <c:pt idx="65">
                  <c:v>572.03836000000001</c:v>
                </c:pt>
                <c:pt idx="66">
                  <c:v>576.48205400000006</c:v>
                </c:pt>
                <c:pt idx="67">
                  <c:v>580.925748</c:v>
                </c:pt>
                <c:pt idx="68">
                  <c:v>585.36944199999994</c:v>
                </c:pt>
                <c:pt idx="69">
                  <c:v>589.81313599999999</c:v>
                </c:pt>
                <c:pt idx="70">
                  <c:v>594.25683000000004</c:v>
                </c:pt>
                <c:pt idx="71">
                  <c:v>598.39602300000001</c:v>
                </c:pt>
                <c:pt idx="72">
                  <c:v>602.53521599999999</c:v>
                </c:pt>
                <c:pt idx="73">
                  <c:v>606.67440899999997</c:v>
                </c:pt>
                <c:pt idx="74">
                  <c:v>610.81360199999995</c:v>
                </c:pt>
                <c:pt idx="75">
                  <c:v>614.95279500000004</c:v>
                </c:pt>
                <c:pt idx="76">
                  <c:v>619.09198800000001</c:v>
                </c:pt>
                <c:pt idx="77">
                  <c:v>623.23118099999999</c:v>
                </c:pt>
                <c:pt idx="78">
                  <c:v>627.37037400000008</c:v>
                </c:pt>
                <c:pt idx="79">
                  <c:v>631.50956700000006</c:v>
                </c:pt>
                <c:pt idx="80">
                  <c:v>635.64876000000004</c:v>
                </c:pt>
                <c:pt idx="81">
                  <c:v>639.0562010000001</c:v>
                </c:pt>
                <c:pt idx="82">
                  <c:v>642.46364200000005</c:v>
                </c:pt>
                <c:pt idx="83">
                  <c:v>645.871083</c:v>
                </c:pt>
                <c:pt idx="84">
                  <c:v>649.27852400000006</c:v>
                </c:pt>
                <c:pt idx="85">
                  <c:v>652.68596500000001</c:v>
                </c:pt>
                <c:pt idx="86">
                  <c:v>656.09340599999996</c:v>
                </c:pt>
                <c:pt idx="87">
                  <c:v>659.50084700000002</c:v>
                </c:pt>
                <c:pt idx="88">
                  <c:v>662.90828799999997</c:v>
                </c:pt>
                <c:pt idx="89">
                  <c:v>666.31572900000003</c:v>
                </c:pt>
                <c:pt idx="90">
                  <c:v>669.72316999999998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CA-4C98-A5F1-B9FF5A625FA5}"/>
            </c:ext>
          </c:extLst>
        </c:ser>
        <c:ser>
          <c:idx val="5"/>
          <c:order val="5"/>
          <c:tx>
            <c:v>RCP8.5</c:v>
          </c:tx>
          <c:spPr>
            <a:ln w="3810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Sheet1!$A$273:$A$363</c:f>
              <c:numCache>
                <c:formatCode>General</c:formatCode>
                <c:ptCount val="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</c:numCache>
            </c:numRef>
          </c:cat>
          <c:val>
            <c:numRef>
              <c:f>Sheet1!$R$273:$R$363</c:f>
              <c:numCache>
                <c:formatCode>0.0</c:formatCode>
                <c:ptCount val="91"/>
                <c:pt idx="0">
                  <c:v>389.32416000000001</c:v>
                </c:pt>
                <c:pt idx="1">
                  <c:v>391.96976600000005</c:v>
                </c:pt>
                <c:pt idx="2">
                  <c:v>394.61537200000004</c:v>
                </c:pt>
                <c:pt idx="3">
                  <c:v>397.26097799999997</c:v>
                </c:pt>
                <c:pt idx="4">
                  <c:v>399.90658399999995</c:v>
                </c:pt>
                <c:pt idx="5">
                  <c:v>402.55219</c:v>
                </c:pt>
                <c:pt idx="6">
                  <c:v>405.19779599999998</c:v>
                </c:pt>
                <c:pt idx="7">
                  <c:v>407.84340199999997</c:v>
                </c:pt>
                <c:pt idx="8">
                  <c:v>410.48900800000001</c:v>
                </c:pt>
                <c:pt idx="9">
                  <c:v>413.13461399999994</c:v>
                </c:pt>
                <c:pt idx="10">
                  <c:v>415.78021999999999</c:v>
                </c:pt>
                <c:pt idx="11">
                  <c:v>419.08568299999996</c:v>
                </c:pt>
                <c:pt idx="12">
                  <c:v>422.39114600000005</c:v>
                </c:pt>
                <c:pt idx="13">
                  <c:v>425.69660899999997</c:v>
                </c:pt>
                <c:pt idx="14">
                  <c:v>429.00207199999994</c:v>
                </c:pt>
                <c:pt idx="15">
                  <c:v>432.30753500000003</c:v>
                </c:pt>
                <c:pt idx="16">
                  <c:v>435.61299799999995</c:v>
                </c:pt>
                <c:pt idx="17">
                  <c:v>438.91846100000004</c:v>
                </c:pt>
                <c:pt idx="18">
                  <c:v>442.22392400000001</c:v>
                </c:pt>
                <c:pt idx="19">
                  <c:v>445.52938700000004</c:v>
                </c:pt>
                <c:pt idx="20">
                  <c:v>448.83485000000002</c:v>
                </c:pt>
                <c:pt idx="21">
                  <c:v>452.8949100000001</c:v>
                </c:pt>
                <c:pt idx="22">
                  <c:v>456.95497000000006</c:v>
                </c:pt>
                <c:pt idx="23">
                  <c:v>461.01503000000002</c:v>
                </c:pt>
                <c:pt idx="24">
                  <c:v>465.07508999999999</c:v>
                </c:pt>
                <c:pt idx="25">
                  <c:v>469.13515000000007</c:v>
                </c:pt>
                <c:pt idx="26">
                  <c:v>473.19521000000003</c:v>
                </c:pt>
                <c:pt idx="27">
                  <c:v>477.25527</c:v>
                </c:pt>
                <c:pt idx="28">
                  <c:v>481.31533000000002</c:v>
                </c:pt>
                <c:pt idx="29">
                  <c:v>485.37539000000004</c:v>
                </c:pt>
                <c:pt idx="30">
                  <c:v>489.43545</c:v>
                </c:pt>
                <c:pt idx="31">
                  <c:v>494.54618399999998</c:v>
                </c:pt>
                <c:pt idx="32">
                  <c:v>499.65691800000002</c:v>
                </c:pt>
                <c:pt idx="33">
                  <c:v>504.767652</c:v>
                </c:pt>
                <c:pt idx="34">
                  <c:v>509.87838599999998</c:v>
                </c:pt>
                <c:pt idx="35">
                  <c:v>514.98911999999996</c:v>
                </c:pt>
                <c:pt idx="36">
                  <c:v>520.09985399999994</c:v>
                </c:pt>
                <c:pt idx="37">
                  <c:v>525.21058800000003</c:v>
                </c:pt>
                <c:pt idx="38">
                  <c:v>530.32132200000001</c:v>
                </c:pt>
                <c:pt idx="39">
                  <c:v>535.43205599999987</c:v>
                </c:pt>
                <c:pt idx="40">
                  <c:v>540.54278999999997</c:v>
                </c:pt>
                <c:pt idx="41">
                  <c:v>546.84055599999988</c:v>
                </c:pt>
                <c:pt idx="42">
                  <c:v>553.13832200000002</c:v>
                </c:pt>
                <c:pt idx="43">
                  <c:v>559.43608800000004</c:v>
                </c:pt>
                <c:pt idx="44">
                  <c:v>565.73385399999995</c:v>
                </c:pt>
                <c:pt idx="45">
                  <c:v>572.03161999999998</c:v>
                </c:pt>
                <c:pt idx="46">
                  <c:v>578.329386</c:v>
                </c:pt>
                <c:pt idx="47">
                  <c:v>584.62715200000002</c:v>
                </c:pt>
                <c:pt idx="48">
                  <c:v>590.92491799999993</c:v>
                </c:pt>
                <c:pt idx="49">
                  <c:v>597.22268399999996</c:v>
                </c:pt>
                <c:pt idx="50">
                  <c:v>603.52044999999998</c:v>
                </c:pt>
                <c:pt idx="51">
                  <c:v>610.87616700000001</c:v>
                </c:pt>
                <c:pt idx="52">
                  <c:v>618.23188400000004</c:v>
                </c:pt>
                <c:pt idx="53">
                  <c:v>625.58760099999995</c:v>
                </c:pt>
                <c:pt idx="54">
                  <c:v>632.94331799999998</c:v>
                </c:pt>
                <c:pt idx="55">
                  <c:v>640.299035</c:v>
                </c:pt>
                <c:pt idx="56">
                  <c:v>647.65475200000003</c:v>
                </c:pt>
                <c:pt idx="57">
                  <c:v>655.01046900000006</c:v>
                </c:pt>
                <c:pt idx="58">
                  <c:v>662.36618599999997</c:v>
                </c:pt>
                <c:pt idx="59">
                  <c:v>669.721903</c:v>
                </c:pt>
                <c:pt idx="60">
                  <c:v>677.07762000000002</c:v>
                </c:pt>
                <c:pt idx="61">
                  <c:v>685.18808800000011</c:v>
                </c:pt>
                <c:pt idx="62">
                  <c:v>693.29855599999996</c:v>
                </c:pt>
                <c:pt idx="63">
                  <c:v>701.40902400000004</c:v>
                </c:pt>
                <c:pt idx="64">
                  <c:v>709.51949200000001</c:v>
                </c:pt>
                <c:pt idx="65">
                  <c:v>717.62995999999998</c:v>
                </c:pt>
                <c:pt idx="66">
                  <c:v>725.74042800000007</c:v>
                </c:pt>
                <c:pt idx="67">
                  <c:v>733.85089600000003</c:v>
                </c:pt>
                <c:pt idx="68">
                  <c:v>741.961364</c:v>
                </c:pt>
                <c:pt idx="69">
                  <c:v>750.07183200000009</c:v>
                </c:pt>
                <c:pt idx="70">
                  <c:v>758.18230000000005</c:v>
                </c:pt>
                <c:pt idx="71">
                  <c:v>766.84454100000016</c:v>
                </c:pt>
                <c:pt idx="72">
                  <c:v>775.50678200000004</c:v>
                </c:pt>
                <c:pt idx="73">
                  <c:v>784.16902300000004</c:v>
                </c:pt>
                <c:pt idx="74">
                  <c:v>792.83126400000003</c:v>
                </c:pt>
                <c:pt idx="75">
                  <c:v>801.49350500000003</c:v>
                </c:pt>
                <c:pt idx="76">
                  <c:v>810.15574600000002</c:v>
                </c:pt>
                <c:pt idx="77">
                  <c:v>818.81798700000002</c:v>
                </c:pt>
                <c:pt idx="78">
                  <c:v>827.48022800000001</c:v>
                </c:pt>
                <c:pt idx="79">
                  <c:v>836.14246900000001</c:v>
                </c:pt>
                <c:pt idx="80">
                  <c:v>844.80471</c:v>
                </c:pt>
                <c:pt idx="81">
                  <c:v>853.91167600000006</c:v>
                </c:pt>
                <c:pt idx="82">
                  <c:v>863.018642</c:v>
                </c:pt>
                <c:pt idx="83">
                  <c:v>872.12560799999994</c:v>
                </c:pt>
                <c:pt idx="84">
                  <c:v>881.232574</c:v>
                </c:pt>
                <c:pt idx="85">
                  <c:v>890.33953999999994</c:v>
                </c:pt>
                <c:pt idx="86">
                  <c:v>899.446506</c:v>
                </c:pt>
                <c:pt idx="87">
                  <c:v>908.55347199999994</c:v>
                </c:pt>
                <c:pt idx="88">
                  <c:v>917.66043800000011</c:v>
                </c:pt>
                <c:pt idx="89">
                  <c:v>926.76740399999994</c:v>
                </c:pt>
                <c:pt idx="90">
                  <c:v>935.87437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CA-4C98-A5F1-B9FF5A625FA5}"/>
            </c:ext>
          </c:extLst>
        </c:ser>
        <c:ser>
          <c:idx val="6"/>
          <c:order val="6"/>
          <c:tx>
            <c:v>Model (high growth)</c:v>
          </c:tx>
          <c:spPr>
            <a:ln w="44450"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numRef>
              <c:f>Sheet1!$A$273:$A$363</c:f>
              <c:numCache>
                <c:formatCode>General</c:formatCode>
                <c:ptCount val="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</c:numCache>
            </c:numRef>
          </c:cat>
          <c:val>
            <c:numRef>
              <c:f>Sheet1!$X$273:$X$363</c:f>
              <c:numCache>
                <c:formatCode>0.00</c:formatCode>
                <c:ptCount val="91"/>
                <c:pt idx="0">
                  <c:v>391.28112217424552</c:v>
                </c:pt>
                <c:pt idx="1">
                  <c:v>392.95195607654313</c:v>
                </c:pt>
                <c:pt idx="2">
                  <c:v>394.8921780114502</c:v>
                </c:pt>
                <c:pt idx="3">
                  <c:v>397.26287576953285</c:v>
                </c:pt>
                <c:pt idx="4">
                  <c:v>399.4684021388876</c:v>
                </c:pt>
                <c:pt idx="5">
                  <c:v>401.88205933395557</c:v>
                </c:pt>
                <c:pt idx="6">
                  <c:v>404.95144707353893</c:v>
                </c:pt>
                <c:pt idx="7">
                  <c:v>407.225707124471</c:v>
                </c:pt>
                <c:pt idx="8">
                  <c:v>409.32579822967307</c:v>
                </c:pt>
                <c:pt idx="9">
                  <c:v>411.65505279317466</c:v>
                </c:pt>
                <c:pt idx="10">
                  <c:v>413.81981358330808</c:v>
                </c:pt>
                <c:pt idx="11">
                  <c:v>415.61316996170478</c:v>
                </c:pt>
                <c:pt idx="12">
                  <c:v>417.3305771777579</c:v>
                </c:pt>
                <c:pt idx="13">
                  <c:v>419.64471373452631</c:v>
                </c:pt>
                <c:pt idx="14">
                  <c:v>421.97583987225198</c:v>
                </c:pt>
                <c:pt idx="15">
                  <c:v>424.31102318393243</c:v>
                </c:pt>
                <c:pt idx="16">
                  <c:v>426.65112389658395</c:v>
                </c:pt>
                <c:pt idx="17">
                  <c:v>428.98140102383161</c:v>
                </c:pt>
                <c:pt idx="18">
                  <c:v>431.31132390694609</c:v>
                </c:pt>
                <c:pt idx="19">
                  <c:v>433.63898729071866</c:v>
                </c:pt>
                <c:pt idx="20">
                  <c:v>435.96729325562279</c:v>
                </c:pt>
                <c:pt idx="21">
                  <c:v>438.30725683762597</c:v>
                </c:pt>
                <c:pt idx="22">
                  <c:v>440.66283909032956</c:v>
                </c:pt>
                <c:pt idx="23">
                  <c:v>443.03133261324177</c:v>
                </c:pt>
                <c:pt idx="24">
                  <c:v>445.42311462994212</c:v>
                </c:pt>
                <c:pt idx="25">
                  <c:v>447.83194839644085</c:v>
                </c:pt>
                <c:pt idx="26">
                  <c:v>450.25669775601796</c:v>
                </c:pt>
                <c:pt idx="27">
                  <c:v>452.69898985522036</c:v>
                </c:pt>
                <c:pt idx="28">
                  <c:v>455.16064736288411</c:v>
                </c:pt>
                <c:pt idx="29">
                  <c:v>457.64246179597586</c:v>
                </c:pt>
                <c:pt idx="30">
                  <c:v>460.14789970270937</c:v>
                </c:pt>
                <c:pt idx="31">
                  <c:v>462.67664995174164</c:v>
                </c:pt>
                <c:pt idx="32">
                  <c:v>465.22924912949253</c:v>
                </c:pt>
                <c:pt idx="33">
                  <c:v>467.80802639658674</c:v>
                </c:pt>
                <c:pt idx="34">
                  <c:v>470.40774768125891</c:v>
                </c:pt>
                <c:pt idx="35">
                  <c:v>473.03014084229653</c:v>
                </c:pt>
                <c:pt idx="36">
                  <c:v>475.68279820755487</c:v>
                </c:pt>
                <c:pt idx="37">
                  <c:v>478.37539045452894</c:v>
                </c:pt>
                <c:pt idx="38">
                  <c:v>481.10052601594521</c:v>
                </c:pt>
                <c:pt idx="39">
                  <c:v>483.85398006012826</c:v>
                </c:pt>
                <c:pt idx="40">
                  <c:v>486.6368731580726</c:v>
                </c:pt>
                <c:pt idx="41">
                  <c:v>489.45017675283839</c:v>
                </c:pt>
                <c:pt idx="42">
                  <c:v>492.29441199058255</c:v>
                </c:pt>
                <c:pt idx="43">
                  <c:v>495.17010431251146</c:v>
                </c:pt>
                <c:pt idx="44">
                  <c:v>498.07778356285183</c:v>
                </c:pt>
                <c:pt idx="45">
                  <c:v>501.01798409717441</c:v>
                </c:pt>
                <c:pt idx="46">
                  <c:v>503.99124489109516</c:v>
                </c:pt>
                <c:pt idx="47">
                  <c:v>506.99810964938132</c:v>
                </c:pt>
                <c:pt idx="48">
                  <c:v>510.03912691548788</c:v>
                </c:pt>
                <c:pt idx="49">
                  <c:v>513.11485018155088</c:v>
                </c:pt>
                <c:pt idx="50">
                  <c:v>516.22583799886297</c:v>
                </c:pt>
                <c:pt idx="51">
                  <c:v>519.37265408885855</c:v>
                </c:pt>
                <c:pt idx="52">
                  <c:v>522.55586745463256</c:v>
                </c:pt>
                <c:pt idx="53">
                  <c:v>525.77605249301985</c:v>
                </c:pt>
                <c:pt idx="54">
                  <c:v>529.03378910726053</c:v>
                </c:pt>
                <c:pt idx="55">
                  <c:v>532.32966282027746</c:v>
                </c:pt>
                <c:pt idx="56">
                  <c:v>535.66426488859054</c:v>
                </c:pt>
                <c:pt idx="57">
                  <c:v>539.03819241689519</c:v>
                </c:pt>
                <c:pt idx="58">
                  <c:v>542.45204847332866</c:v>
                </c:pt>
                <c:pt idx="59">
                  <c:v>545.90644220545119</c:v>
                </c:pt>
                <c:pt idx="60">
                  <c:v>549.4019889569671</c:v>
                </c:pt>
                <c:pt idx="61">
                  <c:v>552.93931038521202</c:v>
                </c:pt>
                <c:pt idx="62">
                  <c:v>556.51903457943058</c:v>
                </c:pt>
                <c:pt idx="63">
                  <c:v>560.1417961798719</c:v>
                </c:pt>
                <c:pt idx="64">
                  <c:v>563.80823649772719</c:v>
                </c:pt>
                <c:pt idx="65">
                  <c:v>567.51900363593597</c:v>
                </c:pt>
                <c:pt idx="66">
                  <c:v>571.27475261088637</c:v>
                </c:pt>
                <c:pt idx="67">
                  <c:v>575.07614547503533</c:v>
                </c:pt>
                <c:pt idx="68">
                  <c:v>578.9238514404741</c:v>
                </c:pt>
                <c:pt idx="69">
                  <c:v>582.81854700346616</c:v>
                </c:pt>
                <c:pt idx="70">
                  <c:v>586.76091606998182</c:v>
                </c:pt>
                <c:pt idx="71">
                  <c:v>590.75165008225679</c:v>
                </c:pt>
                <c:pt idx="72">
                  <c:v>594.79144814640028</c:v>
                </c:pt>
                <c:pt idx="73">
                  <c:v>598.88101716107928</c:v>
                </c:pt>
                <c:pt idx="74">
                  <c:v>603.02107194730422</c:v>
                </c:pt>
                <c:pt idx="75">
                  <c:v>607.2123353793437</c:v>
                </c:pt>
                <c:pt idx="76">
                  <c:v>611.45553851679392</c:v>
                </c:pt>
                <c:pt idx="77">
                  <c:v>615.75142073782888</c:v>
                </c:pt>
                <c:pt idx="78">
                  <c:v>620.10072987366027</c:v>
                </c:pt>
                <c:pt idx="79">
                  <c:v>624.50422234423036</c:v>
                </c:pt>
                <c:pt idx="80">
                  <c:v>628.96266329516811</c:v>
                </c:pt>
                <c:pt idx="81">
                  <c:v>633.4768267360339</c:v>
                </c:pt>
                <c:pt idx="82">
                  <c:v>638.04749567987938</c:v>
                </c:pt>
                <c:pt idx="83">
                  <c:v>642.67546228415199</c:v>
                </c:pt>
                <c:pt idx="84">
                  <c:v>647.36152799296974</c:v>
                </c:pt>
                <c:pt idx="85">
                  <c:v>652.10650368079462</c:v>
                </c:pt>
                <c:pt idx="86">
                  <c:v>656.91120979753168</c:v>
                </c:pt>
                <c:pt idx="87">
                  <c:v>661.77647651508391</c:v>
                </c:pt>
                <c:pt idx="88">
                  <c:v>666.70314387538781</c:v>
                </c:pt>
                <c:pt idx="89">
                  <c:v>671.69206193996104</c:v>
                </c:pt>
                <c:pt idx="90">
                  <c:v>676.74409094098849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CA-4C98-A5F1-B9FF5A625FA5}"/>
            </c:ext>
          </c:extLst>
        </c:ser>
        <c:ser>
          <c:idx val="7"/>
          <c:order val="7"/>
          <c:tx>
            <c:v>Model (low growth)</c:v>
          </c:tx>
          <c:spPr>
            <a:ln w="44450">
              <a:solidFill>
                <a:srgbClr val="0070C0"/>
              </a:solidFill>
              <a:prstDash val="dash"/>
            </a:ln>
          </c:spPr>
          <c:marker>
            <c:symbol val="none"/>
          </c:marker>
          <c:cat>
            <c:numRef>
              <c:f>Sheet1!$A$273:$A$363</c:f>
              <c:numCache>
                <c:formatCode>General</c:formatCode>
                <c:ptCount val="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</c:numCache>
            </c:numRef>
          </c:cat>
          <c:val>
            <c:numRef>
              <c:f>Sheet1!$Y$273:$Y$363</c:f>
              <c:numCache>
                <c:formatCode>0.00</c:formatCode>
                <c:ptCount val="91"/>
                <c:pt idx="0">
                  <c:v>391.28112217424552</c:v>
                </c:pt>
                <c:pt idx="1">
                  <c:v>392.95195607654313</c:v>
                </c:pt>
                <c:pt idx="2">
                  <c:v>394.8921780114502</c:v>
                </c:pt>
                <c:pt idx="3">
                  <c:v>397.26287576953285</c:v>
                </c:pt>
                <c:pt idx="4">
                  <c:v>399.4684021388876</c:v>
                </c:pt>
                <c:pt idx="5">
                  <c:v>401.88205933395557</c:v>
                </c:pt>
                <c:pt idx="6">
                  <c:v>404.95144707353893</c:v>
                </c:pt>
                <c:pt idx="7">
                  <c:v>407.225707124471</c:v>
                </c:pt>
                <c:pt idx="8">
                  <c:v>409.32579822967307</c:v>
                </c:pt>
                <c:pt idx="9">
                  <c:v>411.65505279317466</c:v>
                </c:pt>
                <c:pt idx="10">
                  <c:v>413.81981358330808</c:v>
                </c:pt>
                <c:pt idx="11">
                  <c:v>415.54736155210799</c:v>
                </c:pt>
                <c:pt idx="12">
                  <c:v>417.12324968548637</c:v>
                </c:pt>
                <c:pt idx="13">
                  <c:v>419.22783737405945</c:v>
                </c:pt>
                <c:pt idx="14">
                  <c:v>421.27798901355675</c:v>
                </c:pt>
                <c:pt idx="15">
                  <c:v>423.26847885847297</c:v>
                </c:pt>
                <c:pt idx="16">
                  <c:v>425.21838969657159</c:v>
                </c:pt>
                <c:pt idx="17">
                  <c:v>427.11458090557733</c:v>
                </c:pt>
                <c:pt idx="18">
                  <c:v>428.96342573598736</c:v>
                </c:pt>
                <c:pt idx="19">
                  <c:v>430.76440415798021</c:v>
                </c:pt>
                <c:pt idx="20">
                  <c:v>432.51717897319202</c:v>
                </c:pt>
                <c:pt idx="21">
                  <c:v>434.2375724795304</c:v>
                </c:pt>
                <c:pt idx="22">
                  <c:v>435.93101978213446</c:v>
                </c:pt>
                <c:pt idx="23">
                  <c:v>437.59365212633838</c:v>
                </c:pt>
                <c:pt idx="24">
                  <c:v>439.23243729002041</c:v>
                </c:pt>
                <c:pt idx="25">
                  <c:v>440.84173844400868</c:v>
                </c:pt>
                <c:pt idx="26">
                  <c:v>442.42097384528302</c:v>
                </c:pt>
                <c:pt idx="27">
                  <c:v>443.97127360600967</c:v>
                </c:pt>
                <c:pt idx="28">
                  <c:v>445.49373764473216</c:v>
                </c:pt>
                <c:pt idx="29">
                  <c:v>446.98952427698163</c:v>
                </c:pt>
                <c:pt idx="30">
                  <c:v>448.46092920514286</c:v>
                </c:pt>
                <c:pt idx="31">
                  <c:v>449.90735617365414</c:v>
                </c:pt>
                <c:pt idx="32">
                  <c:v>451.32897776334522</c:v>
                </c:pt>
                <c:pt idx="33">
                  <c:v>452.72946416140451</c:v>
                </c:pt>
                <c:pt idx="34">
                  <c:v>454.10759046587077</c:v>
                </c:pt>
                <c:pt idx="35">
                  <c:v>455.4626648936275</c:v>
                </c:pt>
                <c:pt idx="36">
                  <c:v>456.78602463418758</c:v>
                </c:pt>
                <c:pt idx="37">
                  <c:v>458.08099573994519</c:v>
                </c:pt>
                <c:pt idx="38">
                  <c:v>459.34632685202763</c:v>
                </c:pt>
                <c:pt idx="39">
                  <c:v>460.58301886995025</c:v>
                </c:pt>
                <c:pt idx="40">
                  <c:v>461.79242094008447</c:v>
                </c:pt>
                <c:pt idx="41">
                  <c:v>462.97870202082191</c:v>
                </c:pt>
                <c:pt idx="42">
                  <c:v>464.14233669573184</c:v>
                </c:pt>
                <c:pt idx="43">
                  <c:v>465.28378981963823</c:v>
                </c:pt>
                <c:pt idx="44">
                  <c:v>466.40351671805877</c:v>
                </c:pt>
                <c:pt idx="45">
                  <c:v>467.50196338255603</c:v>
                </c:pt>
                <c:pt idx="46">
                  <c:v>468.57956666208349</c:v>
                </c:pt>
                <c:pt idx="47">
                  <c:v>469.636754450409</c:v>
                </c:pt>
                <c:pt idx="48">
                  <c:v>470.67394586969635</c:v>
                </c:pt>
                <c:pt idx="49">
                  <c:v>471.69155145032317</c:v>
                </c:pt>
                <c:pt idx="50">
                  <c:v>472.68997330701256</c:v>
                </c:pt>
                <c:pt idx="51">
                  <c:v>473.66960531135419</c:v>
                </c:pt>
                <c:pt idx="52">
                  <c:v>474.63083326078845</c:v>
                </c:pt>
                <c:pt idx="53">
                  <c:v>475.57403504412679</c:v>
                </c:pt>
                <c:pt idx="54">
                  <c:v>476.49958080367861</c:v>
                </c:pt>
                <c:pt idx="55">
                  <c:v>477.40783309405464</c:v>
                </c:pt>
                <c:pt idx="56">
                  <c:v>478.2991470377147</c:v>
                </c:pt>
                <c:pt idx="57">
                  <c:v>479.17387047732706</c:v>
                </c:pt>
                <c:pt idx="58">
                  <c:v>480.03234412500416</c:v>
                </c:pt>
                <c:pt idx="59">
                  <c:v>480.87490170847923</c:v>
                </c:pt>
                <c:pt idx="60">
                  <c:v>481.70187011428584</c:v>
                </c:pt>
                <c:pt idx="61">
                  <c:v>482.51356952800285</c:v>
                </c:pt>
                <c:pt idx="62">
                  <c:v>483.31031357162391</c:v>
                </c:pt>
                <c:pt idx="63">
                  <c:v>484.09240943811113</c:v>
                </c:pt>
                <c:pt idx="64">
                  <c:v>484.86015802319025</c:v>
                </c:pt>
                <c:pt idx="65">
                  <c:v>485.61385405444406</c:v>
                </c:pt>
                <c:pt idx="66">
                  <c:v>486.35378621775942</c:v>
                </c:pt>
                <c:pt idx="67">
                  <c:v>487.08023728118218</c:v>
                </c:pt>
                <c:pt idx="68">
                  <c:v>487.7934842162328</c:v>
                </c:pt>
                <c:pt idx="69">
                  <c:v>488.49379831673548</c:v>
                </c:pt>
                <c:pt idx="70">
                  <c:v>489.18144531521074</c:v>
                </c:pt>
                <c:pt idx="71">
                  <c:v>489.85668549688239</c:v>
                </c:pt>
                <c:pt idx="72">
                  <c:v>490.51977381134714</c:v>
                </c:pt>
                <c:pt idx="73">
                  <c:v>491.17095998195515</c:v>
                </c:pt>
                <c:pt idx="74">
                  <c:v>491.81048861294789</c:v>
                </c:pt>
                <c:pt idx="75">
                  <c:v>492.43859929440026</c:v>
                </c:pt>
                <c:pt idx="76">
                  <c:v>493.05552670501083</c:v>
                </c:pt>
                <c:pt idx="77">
                  <c:v>493.66150071278537</c:v>
                </c:pt>
                <c:pt idx="78">
                  <c:v>494.25674647365582</c:v>
                </c:pt>
                <c:pt idx="79">
                  <c:v>494.8414845280783</c:v>
                </c:pt>
                <c:pt idx="80">
                  <c:v>495.41593089564998</c:v>
                </c:pt>
                <c:pt idx="81">
                  <c:v>495.98029716778723</c:v>
                </c:pt>
                <c:pt idx="82">
                  <c:v>496.53479059850298</c:v>
                </c:pt>
                <c:pt idx="83">
                  <c:v>497.07961419332389</c:v>
                </c:pt>
                <c:pt idx="84">
                  <c:v>497.61496679638429</c:v>
                </c:pt>
                <c:pt idx="85">
                  <c:v>498.14104317573464</c:v>
                </c:pt>
                <c:pt idx="86">
                  <c:v>498.65803410690165</c:v>
                </c:pt>
                <c:pt idx="87">
                  <c:v>499.16612645473481</c:v>
                </c:pt>
                <c:pt idx="88">
                  <c:v>499.66550325357554</c:v>
                </c:pt>
                <c:pt idx="89">
                  <c:v>500.15634378578255</c:v>
                </c:pt>
                <c:pt idx="90">
                  <c:v>500.63882365864771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CA-4C98-A5F1-B9FF5A625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21440"/>
        <c:axId val="115329664"/>
      </c:lineChart>
      <c:catAx>
        <c:axId val="11262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1532966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15329664"/>
        <c:scaling>
          <c:orientation val="minMax"/>
          <c:max val="1000"/>
          <c:min val="2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Atmospheric CO2 (ppm)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crossAx val="112621440"/>
        <c:crosses val="autoZero"/>
        <c:crossBetween val="midCat"/>
        <c:majorUnit val="50"/>
      </c:valAx>
      <c:spPr>
        <a:ln w="15875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400" b="1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85724</xdr:colOff>
      <xdr:row>1</xdr:row>
      <xdr:rowOff>9526</xdr:rowOff>
    </xdr:from>
    <xdr:to>
      <xdr:col>42</xdr:col>
      <xdr:colOff>266700</xdr:colOff>
      <xdr:row>44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EA46E3B-A5AA-47E1-8680-8DB23FB8E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581024</xdr:colOff>
      <xdr:row>14</xdr:row>
      <xdr:rowOff>85725</xdr:rowOff>
    </xdr:from>
    <xdr:to>
      <xdr:col>21</xdr:col>
      <xdr:colOff>76199</xdr:colOff>
      <xdr:row>51</xdr:row>
      <xdr:rowOff>95250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114300</xdr:colOff>
      <xdr:row>45</xdr:row>
      <xdr:rowOff>142875</xdr:rowOff>
    </xdr:from>
    <xdr:to>
      <xdr:col>42</xdr:col>
      <xdr:colOff>552449</xdr:colOff>
      <xdr:row>85</xdr:row>
      <xdr:rowOff>104774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EA46E3B-A5AA-47E1-8680-8DB23FB8E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85725</xdr:colOff>
      <xdr:row>86</xdr:row>
      <xdr:rowOff>85725</xdr:rowOff>
    </xdr:from>
    <xdr:to>
      <xdr:col>42</xdr:col>
      <xdr:colOff>523874</xdr:colOff>
      <xdr:row>126</xdr:row>
      <xdr:rowOff>47624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EA46E3B-A5AA-47E1-8680-8DB23FB8E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0.52301</cdr:x>
      <cdr:y>0.3244</cdr:y>
    </cdr:from>
    <cdr:to>
      <cdr:x>0.69037</cdr:x>
      <cdr:y>0.42164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862102" y="2305050"/>
          <a:ext cx="1555845" cy="6909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2400" b="1">
              <a:solidFill>
                <a:srgbClr val="0070C0"/>
              </a:solidFill>
            </a:rPr>
            <a:t>Model</a:t>
          </a:r>
        </a:p>
      </cdr:txBody>
    </cdr:sp>
  </cdr:relSizeAnchor>
  <cdr:relSizeAnchor xmlns:cdr="http://schemas.openxmlformats.org/drawingml/2006/chartDrawing">
    <cdr:from>
      <cdr:x>0.65312</cdr:x>
      <cdr:y>0.37414</cdr:y>
    </cdr:from>
    <cdr:to>
      <cdr:x>0.90982</cdr:x>
      <cdr:y>0.49659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071647" y="2658477"/>
          <a:ext cx="2386386" cy="87008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400" b="1">
              <a:solidFill>
                <a:srgbClr val="C00000"/>
              </a:solidFill>
            </a:rPr>
            <a:t>Mauna</a:t>
          </a:r>
          <a:r>
            <a:rPr lang="en-US" sz="2400" b="1" baseline="0">
              <a:solidFill>
                <a:srgbClr val="C00000"/>
              </a:solidFill>
            </a:rPr>
            <a:t> Loa</a:t>
          </a:r>
        </a:p>
        <a:p xmlns:a="http://schemas.openxmlformats.org/drawingml/2006/main">
          <a:pPr algn="ctr"/>
          <a:r>
            <a:rPr lang="en-US" sz="2400" b="1" baseline="0">
              <a:solidFill>
                <a:srgbClr val="C00000"/>
              </a:solidFill>
            </a:rPr>
            <a:t>Observed CO2</a:t>
          </a:r>
          <a:endParaRPr lang="en-US" sz="2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0.54303</cdr:x>
      <cdr:y>0.54904</cdr:y>
    </cdr:from>
    <cdr:to>
      <cdr:x>0.69688</cdr:x>
      <cdr:y>0.67149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48234" y="3901290"/>
          <a:ext cx="1430251" cy="8700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2400" b="1"/>
            <a:t>Pinatubo </a:t>
          </a:r>
        </a:p>
        <a:p xmlns:a="http://schemas.openxmlformats.org/drawingml/2006/main">
          <a:pPr algn="ctr"/>
          <a:r>
            <a:rPr lang="en-US" sz="2400" b="1"/>
            <a:t>Eruption</a:t>
          </a:r>
        </a:p>
      </cdr:txBody>
    </cdr:sp>
  </cdr:relSizeAnchor>
  <cdr:relSizeAnchor xmlns:cdr="http://schemas.openxmlformats.org/drawingml/2006/chartDrawing">
    <cdr:from>
      <cdr:x>0.61114</cdr:x>
      <cdr:y>0.49241</cdr:y>
    </cdr:from>
    <cdr:to>
      <cdr:x>0.61136</cdr:x>
      <cdr:y>0.56962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8E88F86C-F253-4B49-90B8-0FE70AD6DCFE}"/>
            </a:ext>
          </a:extLst>
        </cdr:cNvPr>
        <cdr:cNvCxnSpPr/>
      </cdr:nvCxnSpPr>
      <cdr:spPr>
        <a:xfrm xmlns:a="http://schemas.openxmlformats.org/drawingml/2006/main" flipH="1" flipV="1">
          <a:off x="5786220" y="4690205"/>
          <a:ext cx="2083" cy="735426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0.50557</cdr:x>
      <cdr:y>0.59571</cdr:y>
    </cdr:from>
    <cdr:to>
      <cdr:x>0.50729</cdr:x>
      <cdr:y>0.71646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9DD70B54-5983-43C3-BC15-26FC35897737}"/>
            </a:ext>
          </a:extLst>
        </cdr:cNvPr>
        <cdr:cNvCxnSpPr/>
      </cdr:nvCxnSpPr>
      <cdr:spPr>
        <a:xfrm xmlns:a="http://schemas.openxmlformats.org/drawingml/2006/main" flipH="1" flipV="1">
          <a:off x="4786661" y="5674138"/>
          <a:ext cx="16285" cy="1150144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0.44366</cdr:x>
      <cdr:y>0.70239</cdr:y>
    </cdr:from>
    <cdr:to>
      <cdr:x>0.59751</cdr:x>
      <cdr:y>0.82484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BB0A6AB3-BBA0-4361-A2E3-19D2393B7642}"/>
            </a:ext>
          </a:extLst>
        </cdr:cNvPr>
        <cdr:cNvSpPr txBox="1"/>
      </cdr:nvSpPr>
      <cdr:spPr>
        <a:xfrm xmlns:a="http://schemas.openxmlformats.org/drawingml/2006/main">
          <a:off x="4200530" y="6690265"/>
          <a:ext cx="1456629" cy="1166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400" b="1"/>
            <a:t>El Chichon </a:t>
          </a:r>
        </a:p>
        <a:p xmlns:a="http://schemas.openxmlformats.org/drawingml/2006/main">
          <a:pPr algn="ctr"/>
          <a:r>
            <a:rPr lang="en-US" sz="2400" b="1"/>
            <a:t>Eruption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0.53929</cdr:x>
      <cdr:y>0.02159</cdr:y>
    </cdr:from>
    <cdr:to>
      <cdr:x>0.96555</cdr:x>
      <cdr:y>0.1552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72026" y="152399"/>
          <a:ext cx="3771899" cy="942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400" b="1">
              <a:solidFill>
                <a:srgbClr val="C00000"/>
              </a:solidFill>
            </a:rPr>
            <a:t>--- Without ENSO correction</a:t>
          </a:r>
        </a:p>
        <a:p xmlns:a="http://schemas.openxmlformats.org/drawingml/2006/main">
          <a:r>
            <a:rPr lang="en-US" sz="2400" b="1">
              <a:solidFill>
                <a:srgbClr val="0070C0"/>
              </a:solidFill>
            </a:rPr>
            <a:t>---</a:t>
          </a:r>
          <a:r>
            <a:rPr lang="en-US" sz="2400" b="1" baseline="0">
              <a:solidFill>
                <a:srgbClr val="0070C0"/>
              </a:solidFill>
            </a:rPr>
            <a:t> With ENSO correction</a:t>
          </a:r>
          <a:endParaRPr lang="en-US" sz="2400" b="1">
            <a:solidFill>
              <a:srgbClr val="0070C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0.80035</cdr:x>
      <cdr:y>0.36209</cdr:y>
    </cdr:from>
    <cdr:to>
      <cdr:x>0.96771</cdr:x>
      <cdr:y>0.45933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974012" y="2745318"/>
          <a:ext cx="1667433" cy="737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r>
            <a:rPr lang="en-US" sz="2400" b="1">
              <a:solidFill>
                <a:srgbClr val="0070C0"/>
              </a:solidFill>
            </a:rPr>
            <a:t>Model (ref)</a:t>
          </a:r>
        </a:p>
      </cdr:txBody>
    </cdr:sp>
  </cdr:relSizeAnchor>
  <cdr:relSizeAnchor xmlns:cdr="http://schemas.openxmlformats.org/drawingml/2006/chartDrawing">
    <cdr:from>
      <cdr:x>0.14196</cdr:x>
      <cdr:y>0.55504</cdr:y>
    </cdr:from>
    <cdr:to>
      <cdr:x>0.39866</cdr:x>
      <cdr:y>0.67749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211537" y="4208292"/>
          <a:ext cx="2190781" cy="928403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400" b="1">
              <a:solidFill>
                <a:srgbClr val="C00000"/>
              </a:solidFill>
            </a:rPr>
            <a:t>Mauna</a:t>
          </a:r>
          <a:r>
            <a:rPr lang="en-US" sz="2400" b="1" baseline="0">
              <a:solidFill>
                <a:srgbClr val="C00000"/>
              </a:solidFill>
            </a:rPr>
            <a:t> Loa</a:t>
          </a:r>
        </a:p>
        <a:p xmlns:a="http://schemas.openxmlformats.org/drawingml/2006/main">
          <a:pPr algn="ctr"/>
          <a:r>
            <a:rPr lang="en-US" sz="2400" b="1" baseline="0">
              <a:solidFill>
                <a:srgbClr val="C00000"/>
              </a:solidFill>
            </a:rPr>
            <a:t>Observed CO2</a:t>
          </a:r>
          <a:endParaRPr lang="en-US" sz="2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0.80433</cdr:x>
      <cdr:y>0.50168</cdr:y>
    </cdr:from>
    <cdr:to>
      <cdr:x>0.97169</cdr:x>
      <cdr:y>0.59892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8013700" y="3803650"/>
          <a:ext cx="1667433" cy="737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2400" b="1">
              <a:solidFill>
                <a:srgbClr val="00B050"/>
              </a:solidFill>
            </a:rPr>
            <a:t>RCP2.6</a:t>
          </a:r>
        </a:p>
      </cdr:txBody>
    </cdr:sp>
  </cdr:relSizeAnchor>
  <cdr:relSizeAnchor xmlns:cdr="http://schemas.openxmlformats.org/drawingml/2006/chartDrawing">
    <cdr:from>
      <cdr:x>0.80242</cdr:x>
      <cdr:y>0.32454</cdr:y>
    </cdr:from>
    <cdr:to>
      <cdr:x>0.96978</cdr:x>
      <cdr:y>0.42178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7994650" y="2460625"/>
          <a:ext cx="1667433" cy="737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2400" b="1">
              <a:solidFill>
                <a:schemeClr val="accent6">
                  <a:lumMod val="75000"/>
                </a:schemeClr>
              </a:solidFill>
            </a:rPr>
            <a:t>RCP6.0</a:t>
          </a:r>
        </a:p>
      </cdr:txBody>
    </cdr:sp>
  </cdr:relSizeAnchor>
  <cdr:relSizeAnchor xmlns:cdr="http://schemas.openxmlformats.org/drawingml/2006/chartDrawing">
    <cdr:from>
      <cdr:x>0.66858</cdr:x>
      <cdr:y>0.28936</cdr:y>
    </cdr:from>
    <cdr:to>
      <cdr:x>0.83594</cdr:x>
      <cdr:y>0.3866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6661150" y="2193925"/>
          <a:ext cx="1667433" cy="737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2400" b="1">
              <a:solidFill>
                <a:schemeClr val="tx1"/>
              </a:solidFill>
            </a:rPr>
            <a:t>RCP4.5</a:t>
          </a:r>
        </a:p>
      </cdr:txBody>
    </cdr:sp>
  </cdr:relSizeAnchor>
  <cdr:relSizeAnchor xmlns:cdr="http://schemas.openxmlformats.org/drawingml/2006/chartDrawing">
    <cdr:from>
      <cdr:x>0.80338</cdr:x>
      <cdr:y>0.02052</cdr:y>
    </cdr:from>
    <cdr:to>
      <cdr:x>0.97074</cdr:x>
      <cdr:y>0.11776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8004175" y="155575"/>
          <a:ext cx="1667433" cy="737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2400" b="1">
              <a:solidFill>
                <a:srgbClr val="7030A0"/>
              </a:solidFill>
            </a:rPr>
            <a:t>RCP8.5</a:t>
          </a:r>
        </a:p>
      </cdr:txBody>
    </cdr:sp>
  </cdr:relSizeAnchor>
  <cdr:relSizeAnchor xmlns:cdr="http://schemas.openxmlformats.org/drawingml/2006/chartDrawing">
    <cdr:from>
      <cdr:x>0.80312</cdr:x>
      <cdr:y>0.27429</cdr:y>
    </cdr:from>
    <cdr:to>
      <cdr:x>0.97048</cdr:x>
      <cdr:y>0.37153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8185150" y="2079625"/>
          <a:ext cx="1705692" cy="737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2400" b="1">
              <a:solidFill>
                <a:srgbClr val="0070C0"/>
              </a:solidFill>
            </a:rPr>
            <a:t>Model (high)</a:t>
          </a:r>
        </a:p>
      </cdr:txBody>
    </cdr:sp>
  </cdr:relSizeAnchor>
  <cdr:relSizeAnchor xmlns:cdr="http://schemas.openxmlformats.org/drawingml/2006/chartDrawing">
    <cdr:from>
      <cdr:x>0.79844</cdr:x>
      <cdr:y>0.41248</cdr:y>
    </cdr:from>
    <cdr:to>
      <cdr:x>0.9658</cdr:x>
      <cdr:y>0.50972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8137525" y="3127375"/>
          <a:ext cx="1705692" cy="737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2400" b="1">
              <a:solidFill>
                <a:srgbClr val="0070C0"/>
              </a:solidFill>
            </a:rPr>
            <a:t>Model (low)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0.80035</cdr:x>
      <cdr:y>0.42239</cdr:y>
    </cdr:from>
    <cdr:to>
      <cdr:x>0.96771</cdr:x>
      <cdr:y>0.51963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156966" y="3202530"/>
          <a:ext cx="1705691" cy="737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r>
            <a:rPr lang="en-US" sz="2400" b="1">
              <a:solidFill>
                <a:srgbClr val="0070C0"/>
              </a:solidFill>
            </a:rPr>
            <a:t>Model (ref)</a:t>
          </a:r>
        </a:p>
      </cdr:txBody>
    </cdr:sp>
  </cdr:relSizeAnchor>
  <cdr:relSizeAnchor xmlns:cdr="http://schemas.openxmlformats.org/drawingml/2006/chartDrawing">
    <cdr:from>
      <cdr:x>0.80153</cdr:x>
      <cdr:y>0.57831</cdr:y>
    </cdr:from>
    <cdr:to>
      <cdr:x>0.96889</cdr:x>
      <cdr:y>0.67555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8168954" y="4384712"/>
          <a:ext cx="1705692" cy="737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2400" b="1">
              <a:solidFill>
                <a:srgbClr val="00B050"/>
              </a:solidFill>
            </a:rPr>
            <a:t>RCP2.6</a:t>
          </a:r>
        </a:p>
      </cdr:txBody>
    </cdr:sp>
  </cdr:relSizeAnchor>
  <cdr:relSizeAnchor xmlns:cdr="http://schemas.openxmlformats.org/drawingml/2006/chartDrawing">
    <cdr:from>
      <cdr:x>0.80242</cdr:x>
      <cdr:y>0.32454</cdr:y>
    </cdr:from>
    <cdr:to>
      <cdr:x>0.96978</cdr:x>
      <cdr:y>0.42178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7994650" y="2460625"/>
          <a:ext cx="1667433" cy="737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2400" b="1">
              <a:solidFill>
                <a:schemeClr val="accent6">
                  <a:lumMod val="75000"/>
                </a:schemeClr>
              </a:solidFill>
            </a:rPr>
            <a:t>RCP6.0</a:t>
          </a:r>
        </a:p>
      </cdr:txBody>
    </cdr:sp>
  </cdr:relSizeAnchor>
  <cdr:relSizeAnchor xmlns:cdr="http://schemas.openxmlformats.org/drawingml/2006/chartDrawing">
    <cdr:from>
      <cdr:x>0.80129</cdr:x>
      <cdr:y>0.45645</cdr:y>
    </cdr:from>
    <cdr:to>
      <cdr:x>0.96865</cdr:x>
      <cdr:y>0.55369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8166550" y="3460723"/>
          <a:ext cx="1705691" cy="737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2400" b="1">
              <a:solidFill>
                <a:schemeClr val="tx1"/>
              </a:solidFill>
            </a:rPr>
            <a:t>RCP4.5</a:t>
          </a:r>
        </a:p>
      </cdr:txBody>
    </cdr:sp>
  </cdr:relSizeAnchor>
  <cdr:relSizeAnchor xmlns:cdr="http://schemas.openxmlformats.org/drawingml/2006/chartDrawing">
    <cdr:from>
      <cdr:x>0.80431</cdr:x>
      <cdr:y>0.04313</cdr:y>
    </cdr:from>
    <cdr:to>
      <cdr:x>0.97167</cdr:x>
      <cdr:y>0.14037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8197372" y="327031"/>
          <a:ext cx="1705691" cy="737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2400" b="1">
              <a:solidFill>
                <a:srgbClr val="7030A0"/>
              </a:solidFill>
            </a:rPr>
            <a:t>RCP8.5</a:t>
          </a:r>
        </a:p>
      </cdr:txBody>
    </cdr:sp>
  </cdr:relSizeAnchor>
  <cdr:relSizeAnchor xmlns:cdr="http://schemas.openxmlformats.org/drawingml/2006/chartDrawing">
    <cdr:from>
      <cdr:x>0.80312</cdr:x>
      <cdr:y>0.27429</cdr:y>
    </cdr:from>
    <cdr:to>
      <cdr:x>0.97048</cdr:x>
      <cdr:y>0.37153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8185150" y="2079625"/>
          <a:ext cx="1705692" cy="737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2400" b="1">
              <a:solidFill>
                <a:srgbClr val="0070C0"/>
              </a:solidFill>
            </a:rPr>
            <a:t>Model (high)</a:t>
          </a:r>
        </a:p>
      </cdr:txBody>
    </cdr:sp>
  </cdr:relSizeAnchor>
  <cdr:relSizeAnchor xmlns:cdr="http://schemas.openxmlformats.org/drawingml/2006/chartDrawing">
    <cdr:from>
      <cdr:x>0.79937</cdr:x>
      <cdr:y>0.49539</cdr:y>
    </cdr:from>
    <cdr:to>
      <cdr:x>0.96673</cdr:x>
      <cdr:y>0.59263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8147025" y="3756032"/>
          <a:ext cx="1705691" cy="7372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2400" b="1">
              <a:solidFill>
                <a:srgbClr val="0070C0"/>
              </a:solidFill>
            </a:rPr>
            <a:t>Model (low)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7"/>
  <sheetViews>
    <sheetView tabSelected="1" workbookViewId="0">
      <selection activeCell="E10" sqref="E10"/>
    </sheetView>
  </sheetViews>
  <sheetFormatPr defaultRowHeight="15" x14ac:dyDescent="0.25"/>
  <cols>
    <col min="1" max="1" width="7.28515625" style="19" customWidth="1"/>
    <col min="2" max="2" width="19" style="24" customWidth="1"/>
    <col min="3" max="3" width="14.7109375" style="4" customWidth="1"/>
    <col min="4" max="4" width="11.28515625" customWidth="1"/>
    <col min="5" max="5" width="18.28515625" customWidth="1"/>
    <col min="6" max="6" width="13.5703125" style="24" customWidth="1"/>
    <col min="7" max="7" width="9.5703125" style="1" customWidth="1"/>
    <col min="8" max="8" width="15.28515625" customWidth="1"/>
    <col min="9" max="9" width="11.7109375" style="24" customWidth="1"/>
    <col min="11" max="11" width="12.7109375" bestFit="1" customWidth="1"/>
    <col min="14" max="14" width="11" bestFit="1" customWidth="1"/>
    <col min="20" max="20" width="10.42578125" customWidth="1"/>
    <col min="21" max="21" width="11.5703125" customWidth="1"/>
    <col min="22" max="22" width="12.5703125" customWidth="1"/>
    <col min="23" max="23" width="10.28515625" customWidth="1"/>
    <col min="24" max="24" width="11.42578125" customWidth="1"/>
    <col min="25" max="25" width="11.28515625" customWidth="1"/>
  </cols>
  <sheetData>
    <row r="1" spans="1:25" ht="18.75" x14ac:dyDescent="0.3">
      <c r="D1" s="30" t="s">
        <v>27</v>
      </c>
      <c r="E1" s="31" t="s">
        <v>29</v>
      </c>
      <c r="I1" s="28" t="s">
        <v>13</v>
      </c>
      <c r="J1" s="14">
        <f>CORREL($H$222:$H$284,$F$222:$F$284)</f>
        <v>0.99942400301604095</v>
      </c>
    </row>
    <row r="2" spans="1:25" ht="18.75" x14ac:dyDescent="0.3">
      <c r="D2" s="32" t="s">
        <v>28</v>
      </c>
      <c r="E2" s="33" t="s">
        <v>30</v>
      </c>
      <c r="I2" s="36" t="s">
        <v>52</v>
      </c>
      <c r="J2" s="15">
        <f>AVERAGE($H$280:$H$284)-(AVERAGE($H$222:$H$226))</f>
        <v>93.97199999999998</v>
      </c>
      <c r="K2" t="s">
        <v>1</v>
      </c>
    </row>
    <row r="3" spans="1:25" ht="15.75" x14ac:dyDescent="0.25">
      <c r="I3" s="36" t="s">
        <v>53</v>
      </c>
      <c r="J3" s="15">
        <f>AVERAGE($F$280:$F$284)-(AVERAGE($F$222:$F$226))</f>
        <v>94.055547456897784</v>
      </c>
      <c r="K3" t="s">
        <v>1</v>
      </c>
    </row>
    <row r="4" spans="1:25" ht="15.75" x14ac:dyDescent="0.25">
      <c r="I4" s="36" t="s">
        <v>12</v>
      </c>
      <c r="J4" s="15">
        <f>$J$3-$J$2</f>
        <v>8.3547456897804295E-2</v>
      </c>
      <c r="K4" t="s">
        <v>1</v>
      </c>
      <c r="W4" s="21" t="s">
        <v>44</v>
      </c>
      <c r="X4" s="21" t="s">
        <v>44</v>
      </c>
      <c r="Y4" s="21" t="s">
        <v>44</v>
      </c>
    </row>
    <row r="5" spans="1:25" x14ac:dyDescent="0.25">
      <c r="W5" s="21" t="s">
        <v>15</v>
      </c>
      <c r="X5" s="21" t="s">
        <v>15</v>
      </c>
      <c r="Y5" s="21" t="s">
        <v>15</v>
      </c>
    </row>
    <row r="6" spans="1:25" x14ac:dyDescent="0.25">
      <c r="B6" s="27" t="s">
        <v>18</v>
      </c>
      <c r="C6" s="20" t="s">
        <v>33</v>
      </c>
      <c r="G6" s="28"/>
      <c r="W6" s="21" t="s">
        <v>51</v>
      </c>
      <c r="X6" s="21" t="s">
        <v>51</v>
      </c>
      <c r="Y6" s="21" t="s">
        <v>51</v>
      </c>
    </row>
    <row r="7" spans="1:25" x14ac:dyDescent="0.25">
      <c r="B7" s="27" t="s">
        <v>31</v>
      </c>
      <c r="C7" s="20" t="s">
        <v>36</v>
      </c>
      <c r="F7" s="25"/>
      <c r="G7" s="11"/>
      <c r="L7" s="21" t="s">
        <v>44</v>
      </c>
      <c r="T7" s="25" t="s">
        <v>18</v>
      </c>
      <c r="U7" s="25" t="s">
        <v>18</v>
      </c>
      <c r="V7" s="25" t="s">
        <v>18</v>
      </c>
      <c r="W7" s="25" t="s">
        <v>18</v>
      </c>
      <c r="X7" s="25" t="s">
        <v>18</v>
      </c>
      <c r="Y7" s="25" t="s">
        <v>18</v>
      </c>
    </row>
    <row r="8" spans="1:25" x14ac:dyDescent="0.25">
      <c r="B8" s="27" t="s">
        <v>11</v>
      </c>
      <c r="C8" s="20" t="s">
        <v>37</v>
      </c>
      <c r="D8" s="10"/>
      <c r="E8" s="19" t="s">
        <v>34</v>
      </c>
      <c r="F8" s="25" t="s">
        <v>3</v>
      </c>
      <c r="G8" s="37" t="s">
        <v>3</v>
      </c>
      <c r="H8" s="21" t="s">
        <v>6</v>
      </c>
      <c r="I8" s="25" t="s">
        <v>6</v>
      </c>
      <c r="K8" s="21" t="s">
        <v>39</v>
      </c>
      <c r="L8" s="21" t="s">
        <v>39</v>
      </c>
      <c r="M8" s="21"/>
      <c r="N8" s="21"/>
      <c r="O8" s="21"/>
      <c r="P8" s="21"/>
      <c r="Q8" s="21"/>
      <c r="R8" s="21"/>
      <c r="T8" s="25" t="s">
        <v>21</v>
      </c>
      <c r="U8" s="25" t="s">
        <v>21</v>
      </c>
      <c r="V8" s="25" t="s">
        <v>21</v>
      </c>
      <c r="W8" s="25" t="s">
        <v>21</v>
      </c>
      <c r="X8" s="25" t="s">
        <v>21</v>
      </c>
      <c r="Y8" s="25" t="s">
        <v>21</v>
      </c>
    </row>
    <row r="9" spans="1:25" x14ac:dyDescent="0.25">
      <c r="B9" s="27" t="s">
        <v>22</v>
      </c>
      <c r="C9" s="20" t="s">
        <v>19</v>
      </c>
      <c r="D9" s="3"/>
      <c r="E9" s="21" t="s">
        <v>54</v>
      </c>
      <c r="F9" s="25" t="s">
        <v>2</v>
      </c>
      <c r="G9" s="37" t="s">
        <v>16</v>
      </c>
      <c r="H9" s="27" t="s">
        <v>2</v>
      </c>
      <c r="I9" s="21" t="s">
        <v>16</v>
      </c>
      <c r="K9" s="21" t="s">
        <v>40</v>
      </c>
      <c r="L9" s="21" t="s">
        <v>40</v>
      </c>
      <c r="M9" s="21"/>
      <c r="N9" s="21"/>
      <c r="O9" s="21" t="s">
        <v>8</v>
      </c>
      <c r="P9" s="21" t="s">
        <v>7</v>
      </c>
      <c r="Q9" s="21" t="s">
        <v>9</v>
      </c>
      <c r="R9" s="21" t="s">
        <v>10</v>
      </c>
      <c r="S9" s="22"/>
      <c r="T9" s="25" t="s">
        <v>47</v>
      </c>
      <c r="U9" s="25" t="s">
        <v>47</v>
      </c>
      <c r="V9" s="25" t="s">
        <v>47</v>
      </c>
      <c r="W9" s="25" t="s">
        <v>47</v>
      </c>
      <c r="X9" s="25" t="s">
        <v>47</v>
      </c>
      <c r="Y9" s="25" t="s">
        <v>47</v>
      </c>
    </row>
    <row r="10" spans="1:25" x14ac:dyDescent="0.25">
      <c r="B10" s="27" t="s">
        <v>23</v>
      </c>
      <c r="C10" s="20" t="s">
        <v>5</v>
      </c>
      <c r="D10" s="21" t="s">
        <v>4</v>
      </c>
      <c r="E10" s="21" t="s">
        <v>17</v>
      </c>
      <c r="F10" s="26" t="s">
        <v>38</v>
      </c>
      <c r="H10" s="27" t="s">
        <v>38</v>
      </c>
      <c r="I10"/>
      <c r="K10" s="21" t="s">
        <v>41</v>
      </c>
      <c r="L10" s="21" t="s">
        <v>43</v>
      </c>
      <c r="M10" s="21"/>
      <c r="N10" s="21"/>
      <c r="O10" s="21" t="s">
        <v>2</v>
      </c>
      <c r="P10" s="21" t="s">
        <v>2</v>
      </c>
      <c r="Q10" s="21" t="s">
        <v>2</v>
      </c>
      <c r="R10" s="21" t="s">
        <v>2</v>
      </c>
      <c r="S10" s="22"/>
      <c r="T10" s="25" t="s">
        <v>48</v>
      </c>
      <c r="U10" s="25" t="s">
        <v>50</v>
      </c>
      <c r="V10" s="25" t="s">
        <v>49</v>
      </c>
      <c r="W10" s="25" t="s">
        <v>48</v>
      </c>
      <c r="X10" s="25" t="s">
        <v>50</v>
      </c>
      <c r="Y10" s="25" t="s">
        <v>49</v>
      </c>
    </row>
    <row r="11" spans="1:25" ht="15.75" x14ac:dyDescent="0.25">
      <c r="B11" s="27" t="s">
        <v>35</v>
      </c>
      <c r="C11" s="20" t="s">
        <v>1</v>
      </c>
      <c r="D11" s="34" t="s">
        <v>24</v>
      </c>
      <c r="E11" s="34" t="s">
        <v>20</v>
      </c>
      <c r="F11" s="35" t="s">
        <v>26</v>
      </c>
      <c r="G11" s="7"/>
      <c r="H11" s="24"/>
      <c r="I11"/>
      <c r="K11" s="21" t="s">
        <v>42</v>
      </c>
      <c r="L11" s="21" t="s">
        <v>45</v>
      </c>
      <c r="M11" s="21"/>
      <c r="N11" s="21"/>
      <c r="O11" s="21"/>
      <c r="P11" s="21"/>
      <c r="Q11" s="21"/>
      <c r="R11" s="21"/>
      <c r="S11" s="22"/>
      <c r="T11" s="22"/>
    </row>
    <row r="12" spans="1:25" ht="15.75" x14ac:dyDescent="0.25">
      <c r="A12" s="19" t="s">
        <v>25</v>
      </c>
      <c r="B12" s="29" t="s">
        <v>32</v>
      </c>
      <c r="C12" s="20" t="s">
        <v>0</v>
      </c>
      <c r="D12" s="34">
        <v>2.0500000000000001E-2</v>
      </c>
      <c r="E12" s="34">
        <v>0.45300000000000001</v>
      </c>
      <c r="F12" s="35">
        <v>293.60000000000002</v>
      </c>
      <c r="G12" s="7"/>
      <c r="H12" s="24"/>
      <c r="I12"/>
      <c r="K12" s="16"/>
      <c r="L12" s="6" t="s">
        <v>46</v>
      </c>
      <c r="M12" s="14"/>
      <c r="N12" s="6"/>
      <c r="O12" s="6"/>
    </row>
    <row r="13" spans="1:25" x14ac:dyDescent="0.25">
      <c r="A13" s="19">
        <v>1750</v>
      </c>
      <c r="C13" s="4">
        <v>1.1961785851349624E-3</v>
      </c>
      <c r="D13" s="4">
        <f t="shared" ref="D13:D76" si="0">$D$12*(F12-$F$12)</f>
        <v>0</v>
      </c>
      <c r="E13" s="4"/>
      <c r="F13" s="23">
        <f t="shared" ref="F13:F76" si="1">$F12+$C13-$D13+$E$12*$E13</f>
        <v>293.60119617858516</v>
      </c>
      <c r="G13" s="8"/>
      <c r="H13" s="24"/>
      <c r="I13"/>
      <c r="R13" s="13"/>
      <c r="S13" s="12"/>
      <c r="T13" s="12"/>
      <c r="W13" s="12">
        <v>293.60119617858516</v>
      </c>
      <c r="X13" s="12">
        <v>293.60119617858516</v>
      </c>
      <c r="Y13" s="12">
        <v>293.60119617858516</v>
      </c>
    </row>
    <row r="14" spans="1:25" x14ac:dyDescent="0.25">
      <c r="A14" s="19">
        <v>1751</v>
      </c>
      <c r="C14" s="4">
        <v>1.1961785851349624E-3</v>
      </c>
      <c r="D14" s="4">
        <f t="shared" si="0"/>
        <v>2.4521660995219464E-5</v>
      </c>
      <c r="E14" s="4"/>
      <c r="F14" s="23">
        <f t="shared" si="1"/>
        <v>293.60236783550931</v>
      </c>
      <c r="G14" s="8"/>
      <c r="H14" s="24"/>
      <c r="I14"/>
      <c r="R14" s="13"/>
      <c r="S14" s="12"/>
      <c r="T14" s="12"/>
      <c r="W14" s="12">
        <v>293.60236783550931</v>
      </c>
      <c r="X14" s="12">
        <v>293.60236783550931</v>
      </c>
      <c r="Y14" s="12">
        <v>293.60236783550931</v>
      </c>
    </row>
    <row r="15" spans="1:25" x14ac:dyDescent="0.25">
      <c r="A15" s="19">
        <v>1752</v>
      </c>
      <c r="C15" s="4">
        <v>1.1966473071510809E-3</v>
      </c>
      <c r="D15" s="4">
        <f t="shared" si="0"/>
        <v>4.8540627940440117E-5</v>
      </c>
      <c r="E15" s="4"/>
      <c r="F15" s="23">
        <f t="shared" si="1"/>
        <v>293.60351594218855</v>
      </c>
      <c r="G15" s="8"/>
      <c r="H15" s="24"/>
      <c r="I15"/>
      <c r="R15" s="13"/>
      <c r="S15" s="12"/>
      <c r="T15" s="12"/>
      <c r="W15" s="12">
        <v>293.60351594218855</v>
      </c>
      <c r="X15" s="12">
        <v>293.60351594218855</v>
      </c>
      <c r="Y15" s="12">
        <v>293.60351594218855</v>
      </c>
    </row>
    <row r="16" spans="1:25" x14ac:dyDescent="0.25">
      <c r="A16" s="19">
        <v>1753</v>
      </c>
      <c r="C16" s="4">
        <v>1.1966473071510809E-3</v>
      </c>
      <c r="D16" s="4">
        <f t="shared" si="0"/>
        <v>7.207681486482898E-5</v>
      </c>
      <c r="E16" s="4"/>
      <c r="F16" s="23">
        <f t="shared" si="1"/>
        <v>293.60464051268082</v>
      </c>
      <c r="G16" s="8"/>
      <c r="H16" s="24"/>
      <c r="I16"/>
      <c r="L16" s="6"/>
      <c r="M16" s="6"/>
      <c r="N16" s="6"/>
      <c r="O16" s="6"/>
      <c r="R16" s="13"/>
      <c r="S16" s="12"/>
      <c r="T16" s="12"/>
      <c r="W16" s="12">
        <v>293.60464051268082</v>
      </c>
      <c r="X16" s="12">
        <v>293.60464051268082</v>
      </c>
      <c r="Y16" s="12">
        <v>293.60464051268082</v>
      </c>
    </row>
    <row r="17" spans="1:25" x14ac:dyDescent="0.25">
      <c r="A17" s="19">
        <v>1754</v>
      </c>
      <c r="C17" s="4">
        <v>1.1971160291671997E-3</v>
      </c>
      <c r="D17" s="4">
        <f t="shared" si="0"/>
        <v>9.5130509956277366E-5</v>
      </c>
      <c r="E17" s="4"/>
      <c r="F17" s="23">
        <f t="shared" si="1"/>
        <v>293.60574249820002</v>
      </c>
      <c r="G17" s="8"/>
      <c r="H17" s="24"/>
      <c r="I17"/>
      <c r="R17" s="13"/>
      <c r="S17" s="12"/>
      <c r="T17" s="12"/>
      <c r="W17" s="12">
        <v>293.60574249820002</v>
      </c>
      <c r="X17" s="12">
        <v>293.60574249820002</v>
      </c>
      <c r="Y17" s="12">
        <v>293.60574249820002</v>
      </c>
    </row>
    <row r="18" spans="1:25" x14ac:dyDescent="0.25">
      <c r="A18" s="19">
        <v>1755</v>
      </c>
      <c r="C18" s="4">
        <v>1.1975847511833185E-3</v>
      </c>
      <c r="D18" s="4">
        <f t="shared" si="0"/>
        <v>1.177212130998555E-4</v>
      </c>
      <c r="E18" s="4"/>
      <c r="F18" s="23">
        <f t="shared" si="1"/>
        <v>293.60682236173812</v>
      </c>
      <c r="G18" s="8"/>
      <c r="H18" s="24"/>
      <c r="I18"/>
      <c r="L18" s="2"/>
      <c r="M18" s="2"/>
      <c r="N18" s="2"/>
      <c r="O18" s="2"/>
      <c r="R18" s="13"/>
      <c r="S18" s="12"/>
      <c r="T18" s="12"/>
      <c r="W18" s="12">
        <v>293.60682236173812</v>
      </c>
      <c r="X18" s="12">
        <v>293.60682236173812</v>
      </c>
      <c r="Y18" s="12">
        <v>293.60682236173812</v>
      </c>
    </row>
    <row r="19" spans="1:25" x14ac:dyDescent="0.25">
      <c r="A19" s="19">
        <v>1756</v>
      </c>
      <c r="C19" s="4">
        <v>1.2800798260202125E-3</v>
      </c>
      <c r="D19" s="4">
        <f t="shared" si="0"/>
        <v>1.3985841563109603E-4</v>
      </c>
      <c r="E19" s="4"/>
      <c r="F19" s="23">
        <f t="shared" si="1"/>
        <v>293.60796258314849</v>
      </c>
      <c r="G19" s="8"/>
      <c r="H19" s="24"/>
      <c r="I19"/>
      <c r="L19" s="9"/>
      <c r="M19" s="9"/>
      <c r="N19" s="9"/>
      <c r="O19" s="9"/>
      <c r="R19" s="13"/>
      <c r="S19" s="12"/>
      <c r="T19" s="12"/>
      <c r="W19" s="12">
        <v>293.60796258314849</v>
      </c>
      <c r="X19" s="12">
        <v>293.60796258314849</v>
      </c>
      <c r="Y19" s="12">
        <v>293.60796258314849</v>
      </c>
    </row>
    <row r="20" spans="1:25" x14ac:dyDescent="0.25">
      <c r="A20" s="19">
        <v>1757</v>
      </c>
      <c r="C20" s="4">
        <v>1.280548548036331E-3</v>
      </c>
      <c r="D20" s="4">
        <f t="shared" si="0"/>
        <v>1.6323295454361643E-4</v>
      </c>
      <c r="E20" s="4"/>
      <c r="F20" s="23">
        <f t="shared" si="1"/>
        <v>293.60907989874198</v>
      </c>
      <c r="G20" s="8"/>
      <c r="H20" s="24"/>
      <c r="I20" s="2"/>
      <c r="J20" s="2"/>
      <c r="R20" s="13"/>
      <c r="S20" s="12"/>
      <c r="T20" s="12"/>
      <c r="W20" s="12">
        <v>293.60907989874198</v>
      </c>
      <c r="X20" s="12">
        <v>293.60907989874198</v>
      </c>
      <c r="Y20" s="12">
        <v>293.60907989874198</v>
      </c>
    </row>
    <row r="21" spans="1:25" x14ac:dyDescent="0.25">
      <c r="A21" s="19">
        <v>1758</v>
      </c>
      <c r="C21" s="4">
        <v>1.2810172700524498E-3</v>
      </c>
      <c r="D21" s="4">
        <f t="shared" si="0"/>
        <v>1.8613792421015774E-4</v>
      </c>
      <c r="E21" s="4"/>
      <c r="F21" s="23">
        <f t="shared" si="1"/>
        <v>293.61017477808781</v>
      </c>
      <c r="G21" s="8"/>
      <c r="H21" s="24"/>
      <c r="I21" s="3"/>
      <c r="R21" s="13"/>
      <c r="S21" s="12"/>
      <c r="T21" s="12"/>
      <c r="W21" s="12">
        <v>293.61017477808781</v>
      </c>
      <c r="X21" s="12">
        <v>293.61017477808781</v>
      </c>
      <c r="Y21" s="12">
        <v>293.61017477808781</v>
      </c>
    </row>
    <row r="22" spans="1:25" x14ac:dyDescent="0.25">
      <c r="A22" s="19">
        <v>1759</v>
      </c>
      <c r="C22" s="4">
        <v>1.2814859920685685E-3</v>
      </c>
      <c r="D22" s="4">
        <f t="shared" si="0"/>
        <v>2.0858295079963796E-4</v>
      </c>
      <c r="E22" s="4"/>
      <c r="F22" s="23">
        <f t="shared" si="1"/>
        <v>293.6112476811291</v>
      </c>
      <c r="G22" s="8"/>
      <c r="H22" s="24"/>
      <c r="I22" s="3"/>
      <c r="R22" s="13"/>
      <c r="S22" s="12"/>
      <c r="T22" s="12"/>
      <c r="W22" s="12">
        <v>293.6112476811291</v>
      </c>
      <c r="X22" s="12">
        <v>293.6112476811291</v>
      </c>
      <c r="Y22" s="12">
        <v>293.6112476811291</v>
      </c>
    </row>
    <row r="23" spans="1:25" x14ac:dyDescent="0.25">
      <c r="A23" s="19">
        <v>1760</v>
      </c>
      <c r="C23" s="4">
        <v>1.2814859920685685E-3</v>
      </c>
      <c r="D23" s="4">
        <f t="shared" si="0"/>
        <v>2.3057746314609064E-4</v>
      </c>
      <c r="E23" s="4"/>
      <c r="F23" s="23">
        <f t="shared" si="1"/>
        <v>293.61229858965805</v>
      </c>
      <c r="G23" s="8"/>
      <c r="H23" s="24"/>
      <c r="I23" s="3"/>
      <c r="J23" s="8"/>
      <c r="R23" s="13"/>
      <c r="S23" s="12"/>
      <c r="T23" s="12"/>
      <c r="W23" s="12">
        <v>293.61229858965805</v>
      </c>
      <c r="X23" s="12">
        <v>293.61229858965805</v>
      </c>
      <c r="Y23" s="12">
        <v>293.61229858965805</v>
      </c>
    </row>
    <row r="24" spans="1:25" x14ac:dyDescent="0.25">
      <c r="A24" s="19">
        <v>1761</v>
      </c>
      <c r="C24" s="4">
        <v>1.4038224382755533E-3</v>
      </c>
      <c r="D24" s="4">
        <f t="shared" si="0"/>
        <v>2.5212108798962162E-4</v>
      </c>
      <c r="E24" s="4"/>
      <c r="F24" s="23">
        <f t="shared" si="1"/>
        <v>293.61345029100829</v>
      </c>
      <c r="G24" s="8"/>
      <c r="H24" s="24"/>
      <c r="I24" s="3"/>
      <c r="J24" s="8"/>
      <c r="R24" s="13"/>
      <c r="S24" s="12"/>
      <c r="T24" s="12"/>
      <c r="W24" s="12">
        <v>293.61345029100829</v>
      </c>
      <c r="X24" s="12">
        <v>293.61345029100829</v>
      </c>
      <c r="Y24" s="12">
        <v>293.61345029100829</v>
      </c>
    </row>
    <row r="25" spans="1:25" x14ac:dyDescent="0.25">
      <c r="A25" s="19">
        <v>1762</v>
      </c>
      <c r="C25" s="4">
        <v>1.4042911602916721E-3</v>
      </c>
      <c r="D25" s="4">
        <f t="shared" si="0"/>
        <v>2.7573096566950998E-4</v>
      </c>
      <c r="E25" s="4"/>
      <c r="F25" s="23">
        <f t="shared" si="1"/>
        <v>293.61457885120291</v>
      </c>
      <c r="G25" s="8"/>
      <c r="H25" s="24"/>
      <c r="I25" s="3"/>
      <c r="J25" s="8"/>
      <c r="R25" s="13"/>
      <c r="S25" s="12"/>
      <c r="T25" s="12"/>
      <c r="W25" s="12">
        <v>293.61457885120291</v>
      </c>
      <c r="X25" s="12">
        <v>293.61457885120291</v>
      </c>
      <c r="Y25" s="12">
        <v>293.61457885120291</v>
      </c>
    </row>
    <row r="26" spans="1:25" x14ac:dyDescent="0.25">
      <c r="A26" s="19">
        <v>1763</v>
      </c>
      <c r="C26" s="4">
        <v>1.4047598823077906E-3</v>
      </c>
      <c r="D26" s="4">
        <f t="shared" si="0"/>
        <v>2.9886644965912982E-4</v>
      </c>
      <c r="E26" s="4"/>
      <c r="F26" s="23">
        <f t="shared" si="1"/>
        <v>293.61568474463553</v>
      </c>
      <c r="G26" s="8"/>
      <c r="H26" s="24"/>
      <c r="I26" s="3"/>
      <c r="J26" s="8"/>
      <c r="R26" s="13"/>
      <c r="S26" s="12"/>
      <c r="T26" s="12"/>
      <c r="W26" s="12">
        <v>293.61568474463553</v>
      </c>
      <c r="X26" s="12">
        <v>293.61568474463553</v>
      </c>
      <c r="Y26" s="12">
        <v>293.61568474463553</v>
      </c>
    </row>
    <row r="27" spans="1:25" x14ac:dyDescent="0.25">
      <c r="A27" s="19">
        <v>1764</v>
      </c>
      <c r="C27" s="4">
        <v>1.4052286043239094E-3</v>
      </c>
      <c r="D27" s="4">
        <f t="shared" si="0"/>
        <v>3.2153726502789936E-4</v>
      </c>
      <c r="E27" s="4"/>
      <c r="F27" s="23">
        <f t="shared" si="1"/>
        <v>293.61676843597479</v>
      </c>
      <c r="G27" s="8"/>
      <c r="H27" s="24"/>
      <c r="I27" s="3"/>
      <c r="J27" s="8"/>
      <c r="R27" s="13"/>
      <c r="S27" s="12"/>
      <c r="T27" s="12"/>
      <c r="W27" s="12">
        <v>293.61676843597479</v>
      </c>
      <c r="X27" s="12">
        <v>293.61676843597479</v>
      </c>
      <c r="Y27" s="12">
        <v>293.61676843597479</v>
      </c>
    </row>
    <row r="28" spans="1:25" x14ac:dyDescent="0.25">
      <c r="A28" s="19">
        <v>1765</v>
      </c>
      <c r="C28" s="4">
        <v>1.4056973263400282E-3</v>
      </c>
      <c r="D28" s="4">
        <f t="shared" si="0"/>
        <v>3.4375293748274775E-4</v>
      </c>
      <c r="E28" s="4"/>
      <c r="F28" s="23">
        <f t="shared" si="1"/>
        <v>293.61783038036361</v>
      </c>
      <c r="G28" s="8"/>
      <c r="H28" s="24"/>
      <c r="I28" s="3"/>
      <c r="J28" s="8"/>
      <c r="R28" s="13"/>
      <c r="S28" s="12"/>
      <c r="T28" s="12"/>
      <c r="W28" s="12">
        <v>293.61783038036361</v>
      </c>
      <c r="X28" s="12">
        <v>293.61783038036361</v>
      </c>
      <c r="Y28" s="12">
        <v>293.61783038036361</v>
      </c>
    </row>
    <row r="29" spans="1:25" x14ac:dyDescent="0.25">
      <c r="A29" s="19">
        <v>1766</v>
      </c>
      <c r="C29" s="4">
        <v>1.5683438659332223E-3</v>
      </c>
      <c r="D29" s="4">
        <f t="shared" si="0"/>
        <v>3.6552279745362171E-4</v>
      </c>
      <c r="E29" s="4"/>
      <c r="F29" s="23">
        <f t="shared" si="1"/>
        <v>293.6190332014321</v>
      </c>
      <c r="G29" s="8"/>
      <c r="H29" s="24"/>
      <c r="I29" s="3"/>
      <c r="J29" s="8"/>
      <c r="R29" s="13"/>
      <c r="S29" s="12"/>
      <c r="T29" s="12"/>
      <c r="W29" s="12">
        <v>293.6190332014321</v>
      </c>
      <c r="X29" s="12">
        <v>293.6190332014321</v>
      </c>
      <c r="Y29" s="12">
        <v>293.6190332014321</v>
      </c>
    </row>
    <row r="30" spans="1:25" x14ac:dyDescent="0.25">
      <c r="A30" s="19">
        <v>1767</v>
      </c>
      <c r="C30" s="4">
        <v>1.5688125879493413E-3</v>
      </c>
      <c r="D30" s="4">
        <f t="shared" si="0"/>
        <v>3.9018062935764419E-4</v>
      </c>
      <c r="E30" s="4"/>
      <c r="F30" s="23">
        <f t="shared" si="1"/>
        <v>293.62021183339067</v>
      </c>
      <c r="G30" s="8"/>
      <c r="H30" s="24"/>
      <c r="I30" s="3"/>
      <c r="J30" s="8"/>
      <c r="R30" s="13"/>
      <c r="S30" s="12"/>
      <c r="T30" s="12"/>
      <c r="W30" s="12">
        <v>293.62021183339067</v>
      </c>
      <c r="X30" s="12">
        <v>293.62021183339067</v>
      </c>
      <c r="Y30" s="12">
        <v>293.62021183339067</v>
      </c>
    </row>
    <row r="31" spans="1:25" x14ac:dyDescent="0.25">
      <c r="A31" s="19">
        <v>1768</v>
      </c>
      <c r="C31" s="4">
        <v>1.56928130996546E-3</v>
      </c>
      <c r="D31" s="4">
        <f t="shared" si="0"/>
        <v>4.1434258450826178E-4</v>
      </c>
      <c r="E31" s="4"/>
      <c r="F31" s="23">
        <f t="shared" si="1"/>
        <v>293.62136677211612</v>
      </c>
      <c r="G31" s="8"/>
      <c r="H31" s="24"/>
      <c r="I31" s="3"/>
      <c r="J31" s="8"/>
      <c r="R31" s="13"/>
      <c r="S31" s="12"/>
      <c r="T31" s="12"/>
      <c r="W31" s="12">
        <v>293.62136677211612</v>
      </c>
      <c r="X31" s="12">
        <v>293.62136677211612</v>
      </c>
      <c r="Y31" s="12">
        <v>293.62136677211612</v>
      </c>
    </row>
    <row r="32" spans="1:25" x14ac:dyDescent="0.25">
      <c r="A32" s="19">
        <v>1769</v>
      </c>
      <c r="C32" s="4">
        <v>1.5697500319815786E-3</v>
      </c>
      <c r="D32" s="4">
        <f t="shared" si="0"/>
        <v>4.3801882837996687E-4</v>
      </c>
      <c r="E32" s="4"/>
      <c r="F32" s="23">
        <f t="shared" si="1"/>
        <v>293.62249850331972</v>
      </c>
      <c r="G32" s="8"/>
      <c r="H32" s="24"/>
      <c r="I32"/>
      <c r="R32" s="13"/>
      <c r="S32" s="12"/>
      <c r="T32" s="12"/>
      <c r="W32" s="12">
        <v>293.62249850331972</v>
      </c>
      <c r="X32" s="12">
        <v>293.62249850331972</v>
      </c>
      <c r="Y32" s="12">
        <v>293.62249850331972</v>
      </c>
    </row>
    <row r="33" spans="1:25" x14ac:dyDescent="0.25">
      <c r="A33" s="19">
        <v>1770</v>
      </c>
      <c r="C33" s="4">
        <v>1.5702187539976974E-3</v>
      </c>
      <c r="D33" s="4">
        <f t="shared" si="0"/>
        <v>4.6121931805376449E-4</v>
      </c>
      <c r="E33" s="4"/>
      <c r="F33" s="23">
        <f t="shared" si="1"/>
        <v>293.6236075027557</v>
      </c>
      <c r="G33" s="8"/>
      <c r="H33" s="24"/>
      <c r="I33"/>
      <c r="R33" s="13"/>
      <c r="S33" s="12"/>
      <c r="T33" s="12"/>
      <c r="W33" s="12">
        <v>293.6236075027557</v>
      </c>
      <c r="X33" s="12">
        <v>293.6236075027557</v>
      </c>
      <c r="Y33" s="12">
        <v>293.6236075027557</v>
      </c>
    </row>
    <row r="34" spans="1:25" x14ac:dyDescent="0.25">
      <c r="A34" s="19">
        <v>1771</v>
      </c>
      <c r="C34" s="4">
        <v>1.7413022898810286E-3</v>
      </c>
      <c r="D34" s="4">
        <f t="shared" si="0"/>
        <v>4.8395380649145637E-4</v>
      </c>
      <c r="E34" s="4"/>
      <c r="F34" s="23">
        <f t="shared" si="1"/>
        <v>293.62486485123907</v>
      </c>
      <c r="G34" s="8"/>
      <c r="H34" s="24"/>
      <c r="I34"/>
      <c r="R34" s="13"/>
      <c r="S34" s="12"/>
      <c r="T34" s="12"/>
      <c r="W34" s="12">
        <v>293.62486485123907</v>
      </c>
      <c r="X34" s="12">
        <v>293.62486485123907</v>
      </c>
      <c r="Y34" s="12">
        <v>293.62486485123907</v>
      </c>
    </row>
    <row r="35" spans="1:25" x14ac:dyDescent="0.25">
      <c r="A35" s="19">
        <v>1772</v>
      </c>
      <c r="C35" s="4">
        <v>1.7417710118971474E-3</v>
      </c>
      <c r="D35" s="4">
        <f t="shared" si="0"/>
        <v>5.0972945040041401E-4</v>
      </c>
      <c r="E35" s="4"/>
      <c r="F35" s="23">
        <f t="shared" si="1"/>
        <v>293.62609689280055</v>
      </c>
      <c r="G35" s="8"/>
      <c r="H35" s="24"/>
      <c r="I35"/>
      <c r="R35" s="13"/>
      <c r="S35" s="12"/>
      <c r="T35" s="12"/>
      <c r="W35" s="12">
        <v>293.62609689280055</v>
      </c>
      <c r="X35" s="12">
        <v>293.62609689280055</v>
      </c>
      <c r="Y35" s="12">
        <v>293.62609689280055</v>
      </c>
    </row>
    <row r="36" spans="1:25" x14ac:dyDescent="0.25">
      <c r="A36" s="19">
        <v>1773</v>
      </c>
      <c r="C36" s="4">
        <v>1.7422397339132659E-3</v>
      </c>
      <c r="D36" s="4">
        <f t="shared" si="0"/>
        <v>5.3498630241074357E-4</v>
      </c>
      <c r="E36" s="4"/>
      <c r="F36" s="23">
        <f t="shared" si="1"/>
        <v>293.62730414623206</v>
      </c>
      <c r="G36" s="8"/>
      <c r="H36" s="24"/>
      <c r="I36"/>
      <c r="R36" s="13"/>
      <c r="S36" s="12"/>
      <c r="T36" s="12"/>
      <c r="W36" s="12">
        <v>293.62730414623206</v>
      </c>
      <c r="X36" s="12">
        <v>293.62730414623206</v>
      </c>
      <c r="Y36" s="12">
        <v>293.62730414623206</v>
      </c>
    </row>
    <row r="37" spans="1:25" x14ac:dyDescent="0.25">
      <c r="A37" s="19">
        <v>1774</v>
      </c>
      <c r="C37" s="4">
        <v>1.7427084559293847E-3</v>
      </c>
      <c r="D37" s="4">
        <f t="shared" si="0"/>
        <v>5.5973499775683428E-4</v>
      </c>
      <c r="E37" s="4"/>
      <c r="F37" s="23">
        <f t="shared" si="1"/>
        <v>293.62848711969025</v>
      </c>
      <c r="G37" s="8"/>
      <c r="H37" s="24"/>
      <c r="I37"/>
      <c r="R37" s="13"/>
      <c r="S37" s="12"/>
      <c r="T37" s="12"/>
      <c r="W37" s="12">
        <v>293.62848711969025</v>
      </c>
      <c r="X37" s="12">
        <v>293.62848711969025</v>
      </c>
      <c r="Y37" s="12">
        <v>293.62848711969025</v>
      </c>
    </row>
    <row r="38" spans="1:25" x14ac:dyDescent="0.25">
      <c r="A38" s="19">
        <v>1775</v>
      </c>
      <c r="C38" s="4">
        <v>1.7431771779455034E-3</v>
      </c>
      <c r="D38" s="4">
        <f t="shared" si="0"/>
        <v>5.8398595364963059E-4</v>
      </c>
      <c r="E38" s="4"/>
      <c r="F38" s="23">
        <f t="shared" si="1"/>
        <v>293.62964631091455</v>
      </c>
      <c r="G38" s="8"/>
      <c r="H38" s="24"/>
      <c r="I38"/>
      <c r="R38" s="13"/>
      <c r="S38" s="12"/>
      <c r="T38" s="12"/>
      <c r="W38" s="12">
        <v>293.62964631091455</v>
      </c>
      <c r="X38" s="12">
        <v>293.62964631091455</v>
      </c>
      <c r="Y38" s="12">
        <v>293.62964631091455</v>
      </c>
    </row>
    <row r="39" spans="1:25" x14ac:dyDescent="0.25">
      <c r="A39" s="19">
        <v>1776</v>
      </c>
      <c r="C39" s="4">
        <v>1.9236351541512089E-3</v>
      </c>
      <c r="D39" s="4">
        <f t="shared" si="0"/>
        <v>6.0774937374785058E-4</v>
      </c>
      <c r="E39" s="4"/>
      <c r="F39" s="23">
        <f t="shared" si="1"/>
        <v>293.63096219669495</v>
      </c>
      <c r="G39" s="8"/>
      <c r="H39" s="24"/>
      <c r="I39"/>
      <c r="R39" s="13"/>
      <c r="S39" s="12"/>
      <c r="T39" s="12"/>
      <c r="W39" s="12">
        <v>293.63096219669495</v>
      </c>
      <c r="X39" s="12">
        <v>293.63096219669495</v>
      </c>
      <c r="Y39" s="12">
        <v>293.63096219669495</v>
      </c>
    </row>
    <row r="40" spans="1:25" x14ac:dyDescent="0.25">
      <c r="A40" s="19">
        <v>1777</v>
      </c>
      <c r="C40" s="4">
        <v>1.9241038761673276E-3</v>
      </c>
      <c r="D40" s="4">
        <f t="shared" si="0"/>
        <v>6.3472503224605255E-4</v>
      </c>
      <c r="E40" s="4"/>
      <c r="F40" s="23">
        <f t="shared" si="1"/>
        <v>293.63225157553887</v>
      </c>
      <c r="G40" s="8"/>
      <c r="H40" s="24"/>
      <c r="I40"/>
      <c r="R40" s="13"/>
      <c r="S40" s="12"/>
      <c r="T40" s="12"/>
      <c r="W40" s="12">
        <v>293.63225157553887</v>
      </c>
      <c r="X40" s="12">
        <v>293.63225157553887</v>
      </c>
      <c r="Y40" s="12">
        <v>293.63225157553887</v>
      </c>
    </row>
    <row r="41" spans="1:25" x14ac:dyDescent="0.25">
      <c r="A41" s="19">
        <v>1778</v>
      </c>
      <c r="C41" s="4">
        <v>1.9245725981834464E-3</v>
      </c>
      <c r="D41" s="4">
        <f t="shared" si="0"/>
        <v>6.6115729854644202E-4</v>
      </c>
      <c r="E41" s="4"/>
      <c r="F41" s="23">
        <f t="shared" si="1"/>
        <v>293.63351499083848</v>
      </c>
      <c r="G41" s="8"/>
      <c r="H41" s="24"/>
      <c r="I41"/>
      <c r="R41" s="13"/>
      <c r="S41" s="12"/>
      <c r="T41" s="12"/>
      <c r="W41" s="12">
        <v>293.63351499083848</v>
      </c>
      <c r="X41" s="12">
        <v>293.63351499083848</v>
      </c>
      <c r="Y41" s="12">
        <v>293.63351499083848</v>
      </c>
    </row>
    <row r="42" spans="1:25" x14ac:dyDescent="0.25">
      <c r="A42" s="19">
        <v>1779</v>
      </c>
      <c r="C42" s="4">
        <v>1.9250413201995649E-3</v>
      </c>
      <c r="D42" s="4">
        <f t="shared" si="0"/>
        <v>6.8705731218832969E-4</v>
      </c>
      <c r="E42" s="4"/>
      <c r="F42" s="23">
        <f t="shared" si="1"/>
        <v>293.63475297484649</v>
      </c>
      <c r="G42" s="8"/>
      <c r="H42" s="24"/>
      <c r="I42"/>
      <c r="R42" s="13"/>
      <c r="S42" s="12"/>
      <c r="T42" s="12"/>
      <c r="W42" s="12">
        <v>293.63475297484649</v>
      </c>
      <c r="X42" s="12">
        <v>293.63475297484649</v>
      </c>
      <c r="Y42" s="12">
        <v>293.63475297484649</v>
      </c>
    </row>
    <row r="43" spans="1:25" x14ac:dyDescent="0.25">
      <c r="A43" s="19">
        <v>1780</v>
      </c>
      <c r="C43" s="4">
        <v>1.9259787642318025E-3</v>
      </c>
      <c r="D43" s="4">
        <f t="shared" si="0"/>
        <v>7.1243598435262359E-4</v>
      </c>
      <c r="E43" s="4"/>
      <c r="F43" s="23">
        <f t="shared" si="1"/>
        <v>293.6359665176264</v>
      </c>
      <c r="G43" s="8"/>
      <c r="H43" s="24"/>
      <c r="I43"/>
      <c r="R43" s="13"/>
      <c r="S43" s="12"/>
      <c r="T43" s="12"/>
      <c r="W43" s="12">
        <v>293.6359665176264</v>
      </c>
      <c r="X43" s="12">
        <v>293.6359665176264</v>
      </c>
      <c r="Y43" s="12">
        <v>293.6359665176264</v>
      </c>
    </row>
    <row r="44" spans="1:25" x14ac:dyDescent="0.25">
      <c r="A44" s="19">
        <v>1781</v>
      </c>
      <c r="C44" s="4">
        <v>2.1547151080977358E-3</v>
      </c>
      <c r="D44" s="4">
        <f t="shared" si="0"/>
        <v>7.3731361134073841E-4</v>
      </c>
      <c r="E44" s="4"/>
      <c r="F44" s="23">
        <f t="shared" si="1"/>
        <v>293.63738391912312</v>
      </c>
      <c r="G44" s="8"/>
      <c r="H44" s="24"/>
      <c r="I44"/>
      <c r="R44" s="13"/>
      <c r="S44" s="12"/>
      <c r="T44" s="12"/>
      <c r="W44" s="12">
        <v>293.63738391912312</v>
      </c>
      <c r="X44" s="12">
        <v>293.63738391912312</v>
      </c>
      <c r="Y44" s="12">
        <v>293.63738391912312</v>
      </c>
    </row>
    <row r="45" spans="1:25" x14ac:dyDescent="0.25">
      <c r="A45" s="19">
        <v>1782</v>
      </c>
      <c r="C45" s="4">
        <v>2.1551838301138546E-3</v>
      </c>
      <c r="D45" s="4">
        <f t="shared" si="0"/>
        <v>7.663703420235777E-4</v>
      </c>
      <c r="E45" s="4"/>
      <c r="F45" s="23">
        <f t="shared" si="1"/>
        <v>293.63877273261119</v>
      </c>
      <c r="G45" s="8"/>
      <c r="H45" s="24"/>
      <c r="I45"/>
      <c r="R45" s="13"/>
      <c r="S45" s="12"/>
      <c r="T45" s="12"/>
      <c r="W45" s="12">
        <v>293.63877273261119</v>
      </c>
      <c r="X45" s="12">
        <v>293.63877273261119</v>
      </c>
      <c r="Y45" s="12">
        <v>293.63877273261119</v>
      </c>
    </row>
    <row r="46" spans="1:25" x14ac:dyDescent="0.25">
      <c r="A46" s="19">
        <v>1783</v>
      </c>
      <c r="C46" s="4">
        <v>2.1561212741460917E-3</v>
      </c>
      <c r="D46" s="4">
        <f t="shared" si="0"/>
        <v>7.9484101852887084E-4</v>
      </c>
      <c r="E46" s="4"/>
      <c r="F46" s="23">
        <f t="shared" si="1"/>
        <v>293.64013401286678</v>
      </c>
      <c r="G46" s="8"/>
      <c r="H46" s="24"/>
      <c r="I46"/>
      <c r="R46" s="13"/>
      <c r="S46" s="12"/>
      <c r="T46" s="12"/>
      <c r="W46" s="12">
        <v>293.64013401286678</v>
      </c>
      <c r="X46" s="12">
        <v>293.64013401286678</v>
      </c>
      <c r="Y46" s="12">
        <v>293.64013401286678</v>
      </c>
    </row>
    <row r="47" spans="1:25" x14ac:dyDescent="0.25">
      <c r="A47" s="19">
        <v>1784</v>
      </c>
      <c r="C47" s="4">
        <v>2.1565899961622104E-3</v>
      </c>
      <c r="D47" s="4">
        <f t="shared" si="0"/>
        <v>8.2274726376854799E-4</v>
      </c>
      <c r="E47" s="4"/>
      <c r="F47" s="23">
        <f t="shared" si="1"/>
        <v>293.64146785559916</v>
      </c>
      <c r="G47" s="8"/>
      <c r="H47" s="24"/>
      <c r="I47"/>
      <c r="R47" s="13"/>
      <c r="S47" s="12"/>
      <c r="T47" s="12"/>
      <c r="W47" s="12">
        <v>293.64146785559916</v>
      </c>
      <c r="X47" s="12">
        <v>293.64146785559916</v>
      </c>
      <c r="Y47" s="12">
        <v>293.64146785559916</v>
      </c>
    </row>
    <row r="48" spans="1:25" x14ac:dyDescent="0.25">
      <c r="A48" s="19">
        <v>1785</v>
      </c>
      <c r="C48" s="4">
        <v>2.1579961622105667E-3</v>
      </c>
      <c r="D48" s="4">
        <f t="shared" si="0"/>
        <v>8.5009103978231338E-4</v>
      </c>
      <c r="E48" s="4"/>
      <c r="F48" s="23">
        <f t="shared" si="1"/>
        <v>293.64277576072158</v>
      </c>
      <c r="G48" s="8"/>
      <c r="H48" s="24"/>
      <c r="I48"/>
      <c r="R48" s="13"/>
      <c r="S48" s="12"/>
      <c r="T48" s="12"/>
      <c r="W48" s="12">
        <v>293.64277576072158</v>
      </c>
      <c r="X48" s="12">
        <v>293.64277576072158</v>
      </c>
      <c r="Y48" s="12">
        <v>293.64277576072158</v>
      </c>
    </row>
    <row r="49" spans="1:25" x14ac:dyDescent="0.25">
      <c r="A49" s="19">
        <v>1786</v>
      </c>
      <c r="C49" s="4">
        <v>2.4500099782525262E-3</v>
      </c>
      <c r="D49" s="4">
        <f t="shared" si="0"/>
        <v>8.769030947918566E-4</v>
      </c>
      <c r="E49" s="4"/>
      <c r="F49" s="23">
        <f t="shared" si="1"/>
        <v>293.644348867605</v>
      </c>
      <c r="G49" s="8"/>
      <c r="H49" s="24"/>
      <c r="I49"/>
      <c r="R49" s="13"/>
      <c r="S49" s="12"/>
      <c r="T49" s="12"/>
      <c r="W49" s="12">
        <v>293.644348867605</v>
      </c>
      <c r="X49" s="12">
        <v>293.644348867605</v>
      </c>
      <c r="Y49" s="12">
        <v>293.644348867605</v>
      </c>
    </row>
    <row r="50" spans="1:25" x14ac:dyDescent="0.25">
      <c r="A50" s="19">
        <v>1787</v>
      </c>
      <c r="C50" s="4">
        <v>2.4509474222847638E-3</v>
      </c>
      <c r="D50" s="4">
        <f t="shared" si="0"/>
        <v>9.0915178590211105E-4</v>
      </c>
      <c r="E50" s="4"/>
      <c r="F50" s="23">
        <f t="shared" si="1"/>
        <v>293.6458906632414</v>
      </c>
      <c r="G50" s="8"/>
      <c r="H50" s="24"/>
      <c r="I50"/>
      <c r="R50" s="13"/>
      <c r="S50" s="12"/>
      <c r="T50" s="12"/>
      <c r="W50" s="12">
        <v>293.6458906632414</v>
      </c>
      <c r="X50" s="12">
        <v>293.6458906632414</v>
      </c>
      <c r="Y50" s="12">
        <v>293.6458906632414</v>
      </c>
    </row>
    <row r="51" spans="1:25" x14ac:dyDescent="0.25">
      <c r="A51" s="19">
        <v>1788</v>
      </c>
      <c r="C51" s="4">
        <v>2.4514161443008825E-3</v>
      </c>
      <c r="D51" s="4">
        <f t="shared" si="0"/>
        <v>9.4075859644829059E-4</v>
      </c>
      <c r="E51" s="4"/>
      <c r="F51" s="23">
        <f t="shared" si="1"/>
        <v>293.64740132078924</v>
      </c>
      <c r="G51" s="8"/>
      <c r="H51" s="24"/>
      <c r="I51"/>
      <c r="R51" s="13"/>
      <c r="S51" s="12"/>
      <c r="T51" s="12"/>
      <c r="W51" s="12">
        <v>293.64740132078924</v>
      </c>
      <c r="X51" s="12">
        <v>293.64740132078924</v>
      </c>
      <c r="Y51" s="12">
        <v>293.64740132078924</v>
      </c>
    </row>
    <row r="52" spans="1:25" x14ac:dyDescent="0.25">
      <c r="A52" s="19">
        <v>1789</v>
      </c>
      <c r="C52" s="4">
        <v>2.4523535883331205E-3</v>
      </c>
      <c r="D52" s="4">
        <f t="shared" si="0"/>
        <v>9.7172707617900758E-4</v>
      </c>
      <c r="E52" s="4"/>
      <c r="F52" s="23">
        <f t="shared" si="1"/>
        <v>293.64888194730139</v>
      </c>
      <c r="G52" s="8"/>
      <c r="H52" s="24"/>
      <c r="I52"/>
      <c r="R52" s="13"/>
      <c r="S52" s="12"/>
      <c r="T52" s="12"/>
      <c r="W52" s="12">
        <v>293.64888194730139</v>
      </c>
      <c r="X52" s="12">
        <v>293.64888194730139</v>
      </c>
      <c r="Y52" s="12">
        <v>293.64888194730139</v>
      </c>
    </row>
    <row r="53" spans="1:25" x14ac:dyDescent="0.25">
      <c r="A53" s="19">
        <v>1790</v>
      </c>
      <c r="C53" s="4">
        <v>2.4532910323653576E-3</v>
      </c>
      <c r="D53" s="4">
        <f t="shared" si="0"/>
        <v>1.0020799196780389E-3</v>
      </c>
      <c r="E53" s="4"/>
      <c r="F53" s="23">
        <f t="shared" si="1"/>
        <v>293.65033315841407</v>
      </c>
      <c r="G53" s="8"/>
      <c r="H53" s="24"/>
      <c r="I53"/>
      <c r="R53" s="13"/>
      <c r="S53" s="12"/>
      <c r="T53" s="12"/>
      <c r="W53" s="12">
        <v>293.65033315841407</v>
      </c>
      <c r="X53" s="12">
        <v>293.65033315841407</v>
      </c>
      <c r="Y53" s="12">
        <v>293.65033315841407</v>
      </c>
    </row>
    <row r="54" spans="1:25" x14ac:dyDescent="0.25">
      <c r="A54" s="19">
        <v>1791</v>
      </c>
      <c r="C54" s="4">
        <v>2.7401489062300116E-3</v>
      </c>
      <c r="D54" s="4">
        <f t="shared" si="0"/>
        <v>1.0318297474879899E-3</v>
      </c>
      <c r="E54" s="4"/>
      <c r="F54" s="23">
        <f t="shared" si="1"/>
        <v>293.65204147757282</v>
      </c>
      <c r="G54" s="8"/>
      <c r="H54" s="24"/>
      <c r="I54"/>
      <c r="R54" s="13"/>
      <c r="S54" s="12"/>
      <c r="T54" s="12"/>
      <c r="W54" s="12">
        <v>293.65204147757282</v>
      </c>
      <c r="X54" s="12">
        <v>293.65204147757282</v>
      </c>
      <c r="Y54" s="12">
        <v>293.65204147757282</v>
      </c>
    </row>
    <row r="55" spans="1:25" x14ac:dyDescent="0.25">
      <c r="A55" s="19">
        <v>1792</v>
      </c>
      <c r="C55" s="4">
        <v>2.8010827683254444E-3</v>
      </c>
      <c r="D55" s="4">
        <f t="shared" si="0"/>
        <v>1.0668502902423996E-3</v>
      </c>
      <c r="E55" s="4"/>
      <c r="F55" s="23">
        <f t="shared" si="1"/>
        <v>293.65377571005092</v>
      </c>
      <c r="G55" s="8"/>
      <c r="H55" s="24"/>
      <c r="I55"/>
      <c r="R55" s="13"/>
      <c r="S55" s="12"/>
      <c r="T55" s="12"/>
      <c r="W55" s="12">
        <v>293.65377571005092</v>
      </c>
      <c r="X55" s="12">
        <v>293.65377571005092</v>
      </c>
      <c r="Y55" s="12">
        <v>293.65377571005092</v>
      </c>
    </row>
    <row r="56" spans="1:25" x14ac:dyDescent="0.25">
      <c r="A56" s="19">
        <v>1793</v>
      </c>
      <c r="C56" s="4">
        <v>2.8034263784060378E-3</v>
      </c>
      <c r="D56" s="4">
        <f t="shared" si="0"/>
        <v>1.1024020560434452E-3</v>
      </c>
      <c r="E56" s="4"/>
      <c r="F56" s="23">
        <f t="shared" si="1"/>
        <v>293.65547673437328</v>
      </c>
      <c r="G56" s="8"/>
      <c r="H56" s="24"/>
      <c r="I56"/>
      <c r="R56" s="13"/>
      <c r="S56" s="12"/>
      <c r="T56" s="12"/>
      <c r="W56" s="12">
        <v>293.65547673437328</v>
      </c>
      <c r="X56" s="12">
        <v>293.65547673437328</v>
      </c>
      <c r="Y56" s="12">
        <v>293.65547673437328</v>
      </c>
    </row>
    <row r="57" spans="1:25" x14ac:dyDescent="0.25">
      <c r="A57" s="19">
        <v>1794</v>
      </c>
      <c r="C57" s="4">
        <v>2.7992078802609698E-3</v>
      </c>
      <c r="D57" s="4">
        <f t="shared" si="0"/>
        <v>1.1372730546517858E-3</v>
      </c>
      <c r="E57" s="4"/>
      <c r="F57" s="23">
        <f t="shared" si="1"/>
        <v>293.6571386691989</v>
      </c>
      <c r="G57" s="8"/>
      <c r="H57" s="24"/>
      <c r="I57"/>
      <c r="R57" s="13"/>
      <c r="S57" s="12"/>
      <c r="T57" s="12"/>
      <c r="W57" s="12">
        <v>293.6571386691989</v>
      </c>
      <c r="X57" s="12">
        <v>293.6571386691989</v>
      </c>
      <c r="Y57" s="12">
        <v>293.6571386691989</v>
      </c>
    </row>
    <row r="58" spans="1:25" x14ac:dyDescent="0.25">
      <c r="A58" s="19">
        <v>1795</v>
      </c>
      <c r="C58" s="4">
        <v>2.8006140463093256E-3</v>
      </c>
      <c r="D58" s="4">
        <f t="shared" si="0"/>
        <v>1.1713427185769945E-3</v>
      </c>
      <c r="E58" s="4"/>
      <c r="F58" s="23">
        <f t="shared" si="1"/>
        <v>293.65876794052662</v>
      </c>
      <c r="G58" s="8"/>
      <c r="H58" s="24"/>
      <c r="I58"/>
      <c r="R58" s="13"/>
      <c r="S58" s="12"/>
      <c r="T58" s="12"/>
      <c r="W58" s="12">
        <v>293.65876794052662</v>
      </c>
      <c r="X58" s="12">
        <v>293.65876794052662</v>
      </c>
      <c r="Y58" s="12">
        <v>293.65876794052662</v>
      </c>
    </row>
    <row r="59" spans="1:25" x14ac:dyDescent="0.25">
      <c r="A59" s="19">
        <v>1796</v>
      </c>
      <c r="C59" s="4">
        <v>2.9360747089676345E-3</v>
      </c>
      <c r="D59" s="4">
        <f t="shared" si="0"/>
        <v>1.2047427807951579E-3</v>
      </c>
      <c r="E59" s="4"/>
      <c r="F59" s="23">
        <f t="shared" si="1"/>
        <v>293.66049927245479</v>
      </c>
      <c r="G59" s="8"/>
      <c r="H59" s="24"/>
      <c r="I59"/>
      <c r="R59" s="13"/>
      <c r="S59" s="12"/>
      <c r="T59" s="12"/>
      <c r="W59" s="12">
        <v>293.66049927245479</v>
      </c>
      <c r="X59" s="12">
        <v>293.66049927245479</v>
      </c>
      <c r="Y59" s="12">
        <v>293.66049927245479</v>
      </c>
    </row>
    <row r="60" spans="1:25" x14ac:dyDescent="0.25">
      <c r="A60" s="19">
        <v>1797</v>
      </c>
      <c r="C60" s="4">
        <v>3.0823159779966736E-3</v>
      </c>
      <c r="D60" s="4">
        <f t="shared" si="0"/>
        <v>1.2402350853226382E-3</v>
      </c>
      <c r="E60" s="4"/>
      <c r="F60" s="23">
        <f t="shared" si="1"/>
        <v>293.66234135334747</v>
      </c>
      <c r="G60" s="8"/>
      <c r="H60" s="24"/>
      <c r="I60"/>
      <c r="R60" s="13"/>
      <c r="S60" s="12"/>
      <c r="T60" s="12"/>
      <c r="W60" s="12">
        <v>293.66234135334747</v>
      </c>
      <c r="X60" s="12">
        <v>293.66234135334747</v>
      </c>
      <c r="Y60" s="12">
        <v>293.66234135334747</v>
      </c>
    </row>
    <row r="61" spans="1:25" x14ac:dyDescent="0.25">
      <c r="A61" s="19">
        <v>1798</v>
      </c>
      <c r="C61" s="4">
        <v>3.2102770883970836E-3</v>
      </c>
      <c r="D61" s="4">
        <f t="shared" si="0"/>
        <v>1.2779977436227056E-3</v>
      </c>
      <c r="E61" s="4"/>
      <c r="F61" s="23">
        <f t="shared" si="1"/>
        <v>293.66427363269224</v>
      </c>
      <c r="G61" s="8"/>
      <c r="H61" s="24"/>
      <c r="I61"/>
      <c r="R61" s="13"/>
      <c r="S61" s="12"/>
      <c r="T61" s="12"/>
      <c r="W61" s="12">
        <v>293.66427363269224</v>
      </c>
      <c r="X61" s="12">
        <v>293.66427363269224</v>
      </c>
      <c r="Y61" s="12">
        <v>293.66427363269224</v>
      </c>
    </row>
    <row r="62" spans="1:25" x14ac:dyDescent="0.25">
      <c r="A62" s="19">
        <v>1799</v>
      </c>
      <c r="C62" s="4">
        <v>3.3808919022642958E-3</v>
      </c>
      <c r="D62" s="4">
        <f t="shared" si="0"/>
        <v>1.3176094701905186E-3</v>
      </c>
      <c r="E62" s="4"/>
      <c r="F62" s="23">
        <f t="shared" si="1"/>
        <v>293.66633691512436</v>
      </c>
      <c r="G62" s="8"/>
      <c r="H62" s="24"/>
      <c r="I62"/>
      <c r="R62" s="13"/>
      <c r="S62" s="12"/>
      <c r="T62" s="12"/>
      <c r="W62" s="12">
        <v>293.66633691512436</v>
      </c>
      <c r="X62" s="12">
        <v>293.66633691512436</v>
      </c>
      <c r="Y62" s="12">
        <v>293.66633691512436</v>
      </c>
    </row>
    <row r="63" spans="1:25" x14ac:dyDescent="0.25">
      <c r="A63" s="19">
        <v>1800</v>
      </c>
      <c r="C63" s="4">
        <v>3.593691697582193E-3</v>
      </c>
      <c r="D63" s="4">
        <f t="shared" si="0"/>
        <v>1.3599067600489434E-3</v>
      </c>
      <c r="E63" s="4"/>
      <c r="F63" s="23">
        <f t="shared" si="1"/>
        <v>293.66857070006188</v>
      </c>
      <c r="G63" s="8"/>
      <c r="H63" s="24"/>
      <c r="I63"/>
      <c r="R63" s="13"/>
      <c r="S63" s="12"/>
      <c r="T63" s="12"/>
      <c r="W63" s="12">
        <v>293.66857070006188</v>
      </c>
      <c r="X63" s="12">
        <v>293.66857070006188</v>
      </c>
      <c r="Y63" s="12">
        <v>293.66857070006188</v>
      </c>
    </row>
    <row r="64" spans="1:25" x14ac:dyDescent="0.25">
      <c r="A64" s="19">
        <v>1801</v>
      </c>
      <c r="C64" s="4">
        <v>3.5768177050019188E-3</v>
      </c>
      <c r="D64" s="4">
        <f t="shared" si="0"/>
        <v>1.4056993512680264E-3</v>
      </c>
      <c r="E64" s="4"/>
      <c r="F64" s="23">
        <f t="shared" si="1"/>
        <v>293.67074181841559</v>
      </c>
      <c r="G64" s="8"/>
      <c r="H64" s="24"/>
      <c r="I64"/>
      <c r="R64" s="13"/>
      <c r="S64" s="12"/>
      <c r="T64" s="12"/>
      <c r="W64" s="12">
        <v>293.67074181841559</v>
      </c>
      <c r="X64" s="12">
        <v>293.67074181841559</v>
      </c>
      <c r="Y64" s="12">
        <v>293.67074181841559</v>
      </c>
    </row>
    <row r="65" spans="1:25" x14ac:dyDescent="0.25">
      <c r="A65" s="19">
        <v>1802</v>
      </c>
      <c r="C65" s="4">
        <v>4.7055003198157863E-3</v>
      </c>
      <c r="D65" s="4">
        <f t="shared" si="0"/>
        <v>1.4502072775191834E-3</v>
      </c>
      <c r="E65" s="4"/>
      <c r="F65" s="23">
        <f t="shared" si="1"/>
        <v>293.67399711145788</v>
      </c>
      <c r="G65" s="8"/>
      <c r="H65" s="24"/>
      <c r="I65"/>
      <c r="R65" s="13"/>
      <c r="S65" s="12"/>
      <c r="T65" s="12"/>
      <c r="W65" s="12">
        <v>293.67399711145788</v>
      </c>
      <c r="X65" s="12">
        <v>293.67399711145788</v>
      </c>
      <c r="Y65" s="12">
        <v>293.67399711145788</v>
      </c>
    </row>
    <row r="66" spans="1:25" x14ac:dyDescent="0.25">
      <c r="A66" s="19">
        <v>1803</v>
      </c>
      <c r="C66" s="4">
        <v>4.0281970065242419E-3</v>
      </c>
      <c r="D66" s="4">
        <f t="shared" si="0"/>
        <v>1.5169407848860603E-3</v>
      </c>
      <c r="E66" s="4"/>
      <c r="F66" s="23">
        <f t="shared" si="1"/>
        <v>293.6765083676795</v>
      </c>
      <c r="G66" s="8"/>
      <c r="H66" s="24"/>
      <c r="I66"/>
      <c r="R66" s="13"/>
      <c r="S66" s="12"/>
      <c r="T66" s="12"/>
      <c r="W66" s="12">
        <v>293.6765083676795</v>
      </c>
      <c r="X66" s="12">
        <v>293.6765083676795</v>
      </c>
      <c r="Y66" s="12">
        <v>293.6765083676795</v>
      </c>
    </row>
    <row r="67" spans="1:25" x14ac:dyDescent="0.25">
      <c r="A67" s="19">
        <v>1804</v>
      </c>
      <c r="C67" s="4">
        <v>4.3891129589356537E-3</v>
      </c>
      <c r="D67" s="4">
        <f t="shared" si="0"/>
        <v>1.5684215374293445E-3</v>
      </c>
      <c r="E67" s="4"/>
      <c r="F67" s="23">
        <f t="shared" si="1"/>
        <v>293.67932905910101</v>
      </c>
      <c r="G67" s="8"/>
      <c r="H67" s="24"/>
      <c r="I67"/>
      <c r="R67" s="13"/>
      <c r="S67" s="12"/>
      <c r="T67" s="12"/>
      <c r="W67" s="12">
        <v>293.67932905910101</v>
      </c>
      <c r="X67" s="12">
        <v>293.67932905910101</v>
      </c>
      <c r="Y67" s="12">
        <v>293.67932905910101</v>
      </c>
    </row>
    <row r="68" spans="1:25" x14ac:dyDescent="0.25">
      <c r="A68" s="19">
        <v>1805</v>
      </c>
      <c r="C68" s="4">
        <v>4.2752135090188053E-3</v>
      </c>
      <c r="D68" s="4">
        <f t="shared" si="0"/>
        <v>1.6262457115701922E-3</v>
      </c>
      <c r="E68" s="4"/>
      <c r="F68" s="23">
        <f t="shared" si="1"/>
        <v>293.68197802689843</v>
      </c>
      <c r="G68" s="8"/>
      <c r="H68" s="24"/>
      <c r="I68"/>
      <c r="R68" s="13"/>
      <c r="S68" s="12"/>
      <c r="T68" s="12"/>
      <c r="W68" s="12">
        <v>293.68197802689843</v>
      </c>
      <c r="X68" s="12">
        <v>293.68197802689843</v>
      </c>
      <c r="Y68" s="12">
        <v>293.68197802689843</v>
      </c>
    </row>
    <row r="69" spans="1:25" x14ac:dyDescent="0.25">
      <c r="A69" s="19">
        <v>1806</v>
      </c>
      <c r="C69" s="4">
        <v>4.4833260841755148E-3</v>
      </c>
      <c r="D69" s="4">
        <f t="shared" si="0"/>
        <v>1.6805495514174425E-3</v>
      </c>
      <c r="E69" s="4"/>
      <c r="F69" s="23">
        <f t="shared" si="1"/>
        <v>293.68478080343124</v>
      </c>
      <c r="G69" s="8"/>
      <c r="H69" s="24"/>
      <c r="I69"/>
      <c r="R69" s="13"/>
      <c r="S69" s="12"/>
      <c r="T69" s="12"/>
      <c r="W69" s="12">
        <v>293.68478080343124</v>
      </c>
      <c r="X69" s="12">
        <v>293.68478080343124</v>
      </c>
      <c r="Y69" s="12">
        <v>293.68478080343124</v>
      </c>
    </row>
    <row r="70" spans="1:25" x14ac:dyDescent="0.25">
      <c r="A70" s="19">
        <v>1807</v>
      </c>
      <c r="C70" s="4">
        <v>4.7172183702187537E-3</v>
      </c>
      <c r="D70" s="4">
        <f t="shared" si="0"/>
        <v>1.7380064703399114E-3</v>
      </c>
      <c r="E70" s="4"/>
      <c r="F70" s="23">
        <f t="shared" si="1"/>
        <v>293.68776001533109</v>
      </c>
      <c r="G70" s="8"/>
      <c r="H70" s="24"/>
      <c r="I70"/>
      <c r="R70" s="13"/>
      <c r="S70" s="12"/>
      <c r="T70" s="12"/>
      <c r="W70" s="12">
        <v>293.68776001533109</v>
      </c>
      <c r="X70" s="12">
        <v>293.68776001533109</v>
      </c>
      <c r="Y70" s="12">
        <v>293.68776001533109</v>
      </c>
    </row>
    <row r="71" spans="1:25" x14ac:dyDescent="0.25">
      <c r="A71" s="19">
        <v>1808</v>
      </c>
      <c r="C71" s="4">
        <v>4.4856696942561086E-3</v>
      </c>
      <c r="D71" s="4">
        <f t="shared" si="0"/>
        <v>1.7990803142869539E-3</v>
      </c>
      <c r="E71" s="4"/>
      <c r="F71" s="23">
        <f t="shared" si="1"/>
        <v>293.69044660471104</v>
      </c>
      <c r="G71" s="8"/>
      <c r="H71" s="24"/>
      <c r="I71"/>
      <c r="R71" s="13"/>
      <c r="S71" s="12"/>
      <c r="T71" s="12"/>
      <c r="W71" s="12">
        <v>293.69044660471104</v>
      </c>
      <c r="X71" s="12">
        <v>293.69044660471104</v>
      </c>
      <c r="Y71" s="12">
        <v>293.69044660471104</v>
      </c>
    </row>
    <row r="72" spans="1:25" x14ac:dyDescent="0.25">
      <c r="A72" s="19">
        <v>1809</v>
      </c>
      <c r="C72" s="4">
        <v>4.4889507483689391E-3</v>
      </c>
      <c r="D72" s="4">
        <f t="shared" si="0"/>
        <v>1.854155396575891E-3</v>
      </c>
      <c r="E72" s="4"/>
      <c r="F72" s="23">
        <f t="shared" si="1"/>
        <v>293.69308140006285</v>
      </c>
      <c r="G72" s="8"/>
      <c r="H72" s="24"/>
      <c r="I72"/>
      <c r="R72" s="13"/>
      <c r="S72" s="12"/>
      <c r="T72" s="12"/>
      <c r="W72" s="12">
        <v>293.69308140006285</v>
      </c>
      <c r="X72" s="12">
        <v>293.69308140006285</v>
      </c>
      <c r="Y72" s="12">
        <v>293.69308140006285</v>
      </c>
    </row>
    <row r="73" spans="1:25" x14ac:dyDescent="0.25">
      <c r="A73" s="19">
        <v>1810</v>
      </c>
      <c r="C73" s="4">
        <v>4.781902008443137E-3</v>
      </c>
      <c r="D73" s="4">
        <f t="shared" si="0"/>
        <v>1.9081687012879912E-3</v>
      </c>
      <c r="E73" s="4"/>
      <c r="F73" s="23">
        <f t="shared" si="1"/>
        <v>293.69595513337003</v>
      </c>
      <c r="G73" s="8"/>
      <c r="H73" s="24"/>
      <c r="I73"/>
      <c r="R73" s="13"/>
      <c r="S73" s="12"/>
      <c r="T73" s="12"/>
      <c r="W73" s="12">
        <v>293.69595513337003</v>
      </c>
      <c r="X73" s="12">
        <v>293.69595513337003</v>
      </c>
      <c r="Y73" s="12">
        <v>293.69595513337003</v>
      </c>
    </row>
    <row r="74" spans="1:25" x14ac:dyDescent="0.25">
      <c r="A74" s="19">
        <v>1811</v>
      </c>
      <c r="C74" s="4">
        <v>5.0636039401304846E-3</v>
      </c>
      <c r="D74" s="4">
        <f t="shared" si="0"/>
        <v>1.9670802340852446E-3</v>
      </c>
      <c r="E74" s="4"/>
      <c r="F74" s="23">
        <f t="shared" si="1"/>
        <v>293.6990516570761</v>
      </c>
      <c r="G74" s="8"/>
      <c r="H74" s="24"/>
      <c r="I74"/>
      <c r="R74" s="13"/>
      <c r="S74" s="12"/>
      <c r="T74" s="12"/>
      <c r="W74" s="12">
        <v>293.6990516570761</v>
      </c>
      <c r="X74" s="12">
        <v>293.6990516570761</v>
      </c>
      <c r="Y74" s="12">
        <v>293.6990516570761</v>
      </c>
    </row>
    <row r="75" spans="1:25" x14ac:dyDescent="0.25">
      <c r="A75" s="19">
        <v>1812</v>
      </c>
      <c r="C75" s="4">
        <v>5.2459368044006655E-3</v>
      </c>
      <c r="D75" s="4">
        <f t="shared" si="0"/>
        <v>2.0305589700595305E-3</v>
      </c>
      <c r="E75" s="4"/>
      <c r="F75" s="23">
        <f t="shared" si="1"/>
        <v>293.70226703491045</v>
      </c>
      <c r="G75" s="8"/>
      <c r="H75" s="24"/>
      <c r="I75"/>
      <c r="R75" s="13"/>
      <c r="S75" s="12"/>
      <c r="T75" s="12"/>
      <c r="W75" s="12">
        <v>293.70226703491045</v>
      </c>
      <c r="X75" s="12">
        <v>293.70226703491045</v>
      </c>
      <c r="Y75" s="12">
        <v>293.70226703491045</v>
      </c>
    </row>
    <row r="76" spans="1:25" x14ac:dyDescent="0.25">
      <c r="A76" s="19">
        <v>1813</v>
      </c>
      <c r="C76" s="4">
        <v>5.2731226813355504E-3</v>
      </c>
      <c r="D76" s="4">
        <f t="shared" si="0"/>
        <v>2.096474215663733E-3</v>
      </c>
      <c r="E76" s="4"/>
      <c r="F76" s="23">
        <f t="shared" si="1"/>
        <v>293.70544368337613</v>
      </c>
      <c r="G76" s="8"/>
      <c r="H76" s="24"/>
      <c r="I76"/>
      <c r="R76" s="13"/>
      <c r="S76" s="12"/>
      <c r="T76" s="12"/>
      <c r="W76" s="12">
        <v>293.70544368337613</v>
      </c>
      <c r="X76" s="12">
        <v>293.70544368337613</v>
      </c>
      <c r="Y76" s="12">
        <v>293.70544368337613</v>
      </c>
    </row>
    <row r="77" spans="1:25" x14ac:dyDescent="0.25">
      <c r="A77" s="19">
        <v>1814</v>
      </c>
      <c r="C77" s="4">
        <v>5.3893657413329925E-3</v>
      </c>
      <c r="D77" s="4">
        <f t="shared" ref="D77:D140" si="2">$D$12*(F76-$F$12)</f>
        <v>2.1615955092102296E-3</v>
      </c>
      <c r="E77" s="4"/>
      <c r="F77" s="23">
        <f t="shared" ref="F77:F140" si="3">$F76+$C77-$D77+$E$12*$E77</f>
        <v>293.70867145360825</v>
      </c>
      <c r="G77" s="8"/>
      <c r="H77" s="24"/>
      <c r="I77"/>
      <c r="R77" s="13"/>
      <c r="S77" s="12"/>
      <c r="T77" s="12"/>
      <c r="W77" s="12">
        <v>293.70867145360825</v>
      </c>
      <c r="X77" s="12">
        <v>293.70867145360825</v>
      </c>
      <c r="Y77" s="12">
        <v>293.70867145360825</v>
      </c>
    </row>
    <row r="78" spans="1:25" x14ac:dyDescent="0.25">
      <c r="A78" s="19">
        <v>1815</v>
      </c>
      <c r="C78" s="4">
        <v>5.5632616093130357E-3</v>
      </c>
      <c r="D78" s="4">
        <f t="shared" si="2"/>
        <v>2.2277647989685932E-3</v>
      </c>
      <c r="E78" s="4"/>
      <c r="F78" s="23">
        <f t="shared" si="3"/>
        <v>293.71200695041858</v>
      </c>
      <c r="G78" s="8"/>
      <c r="H78" s="24"/>
      <c r="I78"/>
      <c r="R78" s="13"/>
      <c r="S78" s="12"/>
      <c r="T78" s="12"/>
      <c r="W78" s="12">
        <v>293.71200695041858</v>
      </c>
      <c r="X78" s="12">
        <v>293.71200695041858</v>
      </c>
      <c r="Y78" s="12">
        <v>293.71200695041858</v>
      </c>
    </row>
    <row r="79" spans="1:25" x14ac:dyDescent="0.25">
      <c r="A79" s="19">
        <v>1816</v>
      </c>
      <c r="C79" s="4">
        <v>6.0976047076883718E-3</v>
      </c>
      <c r="D79" s="4">
        <f t="shared" si="2"/>
        <v>2.2961424835804961E-3</v>
      </c>
      <c r="E79" s="4"/>
      <c r="F79" s="23">
        <f t="shared" si="3"/>
        <v>293.71580841264267</v>
      </c>
      <c r="G79" s="8"/>
      <c r="H79" s="24"/>
      <c r="I79"/>
      <c r="R79" s="13"/>
      <c r="S79" s="12"/>
      <c r="T79" s="12"/>
      <c r="W79" s="12">
        <v>293.71580841264267</v>
      </c>
      <c r="X79" s="12">
        <v>293.71580841264267</v>
      </c>
      <c r="Y79" s="12">
        <v>293.71580841264267</v>
      </c>
    </row>
    <row r="80" spans="1:25" x14ac:dyDescent="0.25">
      <c r="A80" s="19">
        <v>1817</v>
      </c>
      <c r="C80" s="4">
        <v>6.3235287194575926E-3</v>
      </c>
      <c r="D80" s="4">
        <f t="shared" si="2"/>
        <v>2.3740724591743288E-3</v>
      </c>
      <c r="E80" s="4"/>
      <c r="F80" s="23">
        <f t="shared" si="3"/>
        <v>293.71975786890295</v>
      </c>
      <c r="G80" s="8"/>
      <c r="H80" s="24"/>
      <c r="I80"/>
      <c r="R80" s="13"/>
      <c r="S80" s="12"/>
      <c r="T80" s="12"/>
      <c r="W80" s="12">
        <v>293.71975786890295</v>
      </c>
      <c r="X80" s="12">
        <v>293.71975786890295</v>
      </c>
      <c r="Y80" s="12">
        <v>293.71975786890295</v>
      </c>
    </row>
    <row r="81" spans="1:25" x14ac:dyDescent="0.25">
      <c r="A81" s="19">
        <v>1818</v>
      </c>
      <c r="C81" s="4">
        <v>6.3507145963924774E-3</v>
      </c>
      <c r="D81" s="4">
        <f t="shared" si="2"/>
        <v>2.4550363125099184E-3</v>
      </c>
      <c r="E81" s="4"/>
      <c r="F81" s="23">
        <f t="shared" si="3"/>
        <v>293.72365354718687</v>
      </c>
      <c r="G81" s="8"/>
      <c r="H81" s="24"/>
      <c r="I81"/>
      <c r="R81" s="13"/>
      <c r="S81" s="12"/>
      <c r="T81" s="12"/>
      <c r="W81" s="12">
        <v>293.72365354718687</v>
      </c>
      <c r="X81" s="12">
        <v>293.72365354718687</v>
      </c>
      <c r="Y81" s="12">
        <v>293.72365354718687</v>
      </c>
    </row>
    <row r="82" spans="1:25" x14ac:dyDescent="0.25">
      <c r="A82" s="19">
        <v>1819</v>
      </c>
      <c r="C82" s="4">
        <v>6.3896185237303314E-3</v>
      </c>
      <c r="D82" s="4">
        <f t="shared" si="2"/>
        <v>2.5348977173303808E-3</v>
      </c>
      <c r="E82" s="4"/>
      <c r="F82" s="23">
        <f t="shared" si="3"/>
        <v>293.72750826799324</v>
      </c>
      <c r="G82" s="8"/>
      <c r="H82" s="24"/>
      <c r="I82"/>
      <c r="R82" s="13"/>
      <c r="S82" s="12"/>
      <c r="T82" s="12"/>
      <c r="W82" s="12">
        <v>293.72750826799324</v>
      </c>
      <c r="X82" s="12">
        <v>293.72750826799324</v>
      </c>
      <c r="Y82" s="12">
        <v>293.72750826799324</v>
      </c>
    </row>
    <row r="83" spans="1:25" x14ac:dyDescent="0.25">
      <c r="A83" s="19">
        <v>1820</v>
      </c>
      <c r="C83" s="4">
        <v>6.4843003709863121E-3</v>
      </c>
      <c r="D83" s="4">
        <f t="shared" si="2"/>
        <v>2.6139194938610334E-3</v>
      </c>
      <c r="E83" s="4"/>
      <c r="F83" s="23">
        <f t="shared" si="3"/>
        <v>293.73137864887036</v>
      </c>
      <c r="G83" s="8"/>
      <c r="H83" s="24"/>
      <c r="I83"/>
      <c r="R83" s="13"/>
      <c r="S83" s="12"/>
      <c r="T83" s="12"/>
      <c r="W83" s="12">
        <v>293.73137864887036</v>
      </c>
      <c r="X83" s="12">
        <v>293.73137864887036</v>
      </c>
      <c r="Y83" s="12">
        <v>293.73137864887036</v>
      </c>
    </row>
    <row r="84" spans="1:25" x14ac:dyDescent="0.25">
      <c r="A84" s="19">
        <v>1821</v>
      </c>
      <c r="C84" s="4">
        <v>6.5799196622745295E-3</v>
      </c>
      <c r="D84" s="4">
        <f t="shared" si="2"/>
        <v>2.6932623018419409E-3</v>
      </c>
      <c r="E84" s="4"/>
      <c r="F84" s="23">
        <f t="shared" si="3"/>
        <v>293.73526530623081</v>
      </c>
      <c r="G84" s="8"/>
      <c r="H84" s="24"/>
      <c r="I84"/>
      <c r="R84" s="13"/>
      <c r="S84" s="12"/>
      <c r="T84" s="12"/>
      <c r="W84" s="12">
        <v>293.73526530623081</v>
      </c>
      <c r="X84" s="12">
        <v>293.73526530623081</v>
      </c>
      <c r="Y84" s="12">
        <v>293.73526530623081</v>
      </c>
    </row>
    <row r="85" spans="1:25" x14ac:dyDescent="0.25">
      <c r="A85" s="19">
        <v>1822</v>
      </c>
      <c r="C85" s="4">
        <v>6.8395916592042987E-3</v>
      </c>
      <c r="D85" s="4">
        <f t="shared" si="2"/>
        <v>2.7729387777312414E-3</v>
      </c>
      <c r="E85" s="4"/>
      <c r="F85" s="23">
        <f t="shared" si="3"/>
        <v>293.73933195911229</v>
      </c>
      <c r="G85" s="8"/>
      <c r="H85" s="24"/>
      <c r="I85"/>
      <c r="R85" s="13"/>
      <c r="S85" s="12"/>
      <c r="T85" s="12"/>
      <c r="W85" s="12">
        <v>293.73933195911229</v>
      </c>
      <c r="X85" s="12">
        <v>293.73933195911229</v>
      </c>
      <c r="Y85" s="12">
        <v>293.73933195911229</v>
      </c>
    </row>
    <row r="86" spans="1:25" x14ac:dyDescent="0.25">
      <c r="A86" s="19">
        <v>1823</v>
      </c>
      <c r="C86" s="4">
        <v>7.2342555967762571E-3</v>
      </c>
      <c r="D86" s="4">
        <f t="shared" si="2"/>
        <v>2.8563051618015153E-3</v>
      </c>
      <c r="E86" s="4"/>
      <c r="F86" s="23">
        <f t="shared" si="3"/>
        <v>293.74370990954725</v>
      </c>
      <c r="G86" s="8"/>
      <c r="H86" s="24"/>
      <c r="I86"/>
      <c r="R86" s="13"/>
      <c r="S86" s="12"/>
      <c r="T86" s="12"/>
      <c r="W86" s="12">
        <v>293.74370990954725</v>
      </c>
      <c r="X86" s="12">
        <v>293.74370990954725</v>
      </c>
      <c r="Y86" s="12">
        <v>293.74370990954725</v>
      </c>
    </row>
    <row r="87" spans="1:25" x14ac:dyDescent="0.25">
      <c r="A87" s="19">
        <v>1824</v>
      </c>
      <c r="C87" s="4">
        <v>7.4868967634642448E-3</v>
      </c>
      <c r="D87" s="4">
        <f t="shared" si="2"/>
        <v>2.9460531457181391E-3</v>
      </c>
      <c r="E87" s="4"/>
      <c r="F87" s="23">
        <f t="shared" si="3"/>
        <v>293.748250753165</v>
      </c>
      <c r="G87" s="8"/>
      <c r="H87" s="24"/>
      <c r="I87"/>
      <c r="R87" s="13"/>
      <c r="S87" s="12"/>
      <c r="T87" s="12"/>
      <c r="W87" s="12">
        <v>293.748250753165</v>
      </c>
      <c r="X87" s="12">
        <v>293.748250753165</v>
      </c>
      <c r="Y87" s="12">
        <v>293.748250753165</v>
      </c>
    </row>
    <row r="88" spans="1:25" x14ac:dyDescent="0.25">
      <c r="A88" s="19">
        <v>1825</v>
      </c>
      <c r="C88" s="4">
        <v>7.7723484712805425E-3</v>
      </c>
      <c r="D88" s="4">
        <f t="shared" si="2"/>
        <v>3.0391404398819478E-3</v>
      </c>
      <c r="E88" s="4"/>
      <c r="F88" s="23">
        <f t="shared" si="3"/>
        <v>293.75298396119638</v>
      </c>
      <c r="G88" s="8"/>
      <c r="H88" s="24"/>
      <c r="I88"/>
      <c r="R88" s="13"/>
      <c r="S88" s="12"/>
      <c r="T88" s="12"/>
      <c r="W88" s="12">
        <v>293.75298396119638</v>
      </c>
      <c r="X88" s="12">
        <v>293.75298396119638</v>
      </c>
      <c r="Y88" s="12">
        <v>293.75298396119638</v>
      </c>
    </row>
    <row r="89" spans="1:25" x14ac:dyDescent="0.25">
      <c r="A89" s="19">
        <v>1826</v>
      </c>
      <c r="C89" s="4">
        <v>7.8571871561980301E-3</v>
      </c>
      <c r="D89" s="4">
        <f t="shared" si="2"/>
        <v>3.1361712045252831E-3</v>
      </c>
      <c r="E89" s="4"/>
      <c r="F89" s="23">
        <f t="shared" si="3"/>
        <v>293.75770497714808</v>
      </c>
      <c r="G89" s="8"/>
      <c r="H89" s="24"/>
      <c r="I89"/>
      <c r="R89" s="13"/>
      <c r="S89" s="12"/>
      <c r="T89" s="12"/>
      <c r="W89" s="12">
        <v>293.75770497714808</v>
      </c>
      <c r="X89" s="12">
        <v>293.75770497714808</v>
      </c>
      <c r="Y89" s="12">
        <v>293.75770497714808</v>
      </c>
    </row>
    <row r="90" spans="1:25" x14ac:dyDescent="0.25">
      <c r="A90" s="19">
        <v>1827</v>
      </c>
      <c r="C90" s="4">
        <v>8.4323090699756943E-3</v>
      </c>
      <c r="D90" s="4">
        <f t="shared" si="2"/>
        <v>3.2329520315351771E-3</v>
      </c>
      <c r="E90" s="4"/>
      <c r="F90" s="23">
        <f t="shared" si="3"/>
        <v>293.76290433418654</v>
      </c>
      <c r="G90" s="8"/>
      <c r="H90" s="24"/>
      <c r="I90"/>
      <c r="R90" s="13"/>
      <c r="S90" s="12"/>
      <c r="T90" s="12"/>
      <c r="W90" s="12">
        <v>293.76290433418654</v>
      </c>
      <c r="X90" s="12">
        <v>293.76290433418654</v>
      </c>
      <c r="Y90" s="12">
        <v>293.76290433418654</v>
      </c>
    </row>
    <row r="91" spans="1:25" x14ac:dyDescent="0.25">
      <c r="A91" s="19">
        <v>1828</v>
      </c>
      <c r="C91" s="4">
        <v>8.5246473071510821E-3</v>
      </c>
      <c r="D91" s="4">
        <f t="shared" si="2"/>
        <v>3.3395388508236862E-3</v>
      </c>
      <c r="E91" s="4"/>
      <c r="F91" s="23">
        <f t="shared" si="3"/>
        <v>293.76808944264286</v>
      </c>
      <c r="G91" s="8"/>
      <c r="H91" s="24"/>
      <c r="I91"/>
      <c r="R91" s="13"/>
      <c r="S91" s="12"/>
      <c r="T91" s="12"/>
      <c r="W91" s="12">
        <v>293.76808944264286</v>
      </c>
      <c r="X91" s="12">
        <v>293.76808944264286</v>
      </c>
      <c r="Y91" s="12">
        <v>293.76808944264286</v>
      </c>
    </row>
    <row r="92" spans="1:25" x14ac:dyDescent="0.25">
      <c r="A92" s="19">
        <v>1829</v>
      </c>
      <c r="C92" s="4">
        <v>8.4937116540872454E-3</v>
      </c>
      <c r="D92" s="4">
        <f t="shared" si="2"/>
        <v>3.4458335741781813E-3</v>
      </c>
      <c r="E92" s="4"/>
      <c r="F92" s="23">
        <f t="shared" si="3"/>
        <v>293.77313732072275</v>
      </c>
      <c r="G92" s="8"/>
      <c r="H92" s="24"/>
      <c r="I92"/>
      <c r="R92" s="13"/>
      <c r="S92" s="12"/>
      <c r="T92" s="12"/>
      <c r="W92" s="12">
        <v>293.77313732072275</v>
      </c>
      <c r="X92" s="12">
        <v>293.77313732072275</v>
      </c>
      <c r="Y92" s="12">
        <v>293.77313732072275</v>
      </c>
    </row>
    <row r="93" spans="1:25" x14ac:dyDescent="0.25">
      <c r="A93" s="19">
        <v>1830</v>
      </c>
      <c r="C93" s="4">
        <v>1.1401194320071639E-2</v>
      </c>
      <c r="D93" s="4">
        <f t="shared" si="2"/>
        <v>3.5493150748159793E-3</v>
      </c>
      <c r="E93" s="4"/>
      <c r="F93" s="23">
        <f t="shared" si="3"/>
        <v>293.78098919996802</v>
      </c>
      <c r="G93" s="8"/>
      <c r="H93" s="24"/>
      <c r="I93"/>
      <c r="R93" s="13"/>
      <c r="S93" s="12"/>
      <c r="T93" s="12"/>
      <c r="W93" s="12">
        <v>293.78098919996802</v>
      </c>
      <c r="X93" s="12">
        <v>293.78098919996802</v>
      </c>
      <c r="Y93" s="12">
        <v>293.78098919996802</v>
      </c>
    </row>
    <row r="94" spans="1:25" x14ac:dyDescent="0.25">
      <c r="A94" s="19">
        <v>1831</v>
      </c>
      <c r="C94" s="4">
        <v>1.081341691185877E-2</v>
      </c>
      <c r="D94" s="4">
        <f t="shared" si="2"/>
        <v>3.710278599343923E-3</v>
      </c>
      <c r="E94" s="4"/>
      <c r="F94" s="23">
        <f t="shared" si="3"/>
        <v>293.78809233828053</v>
      </c>
      <c r="G94" s="8"/>
      <c r="H94" s="24"/>
      <c r="I94"/>
      <c r="R94" s="13"/>
      <c r="S94" s="12"/>
      <c r="T94" s="12"/>
      <c r="W94" s="12">
        <v>293.78809233828053</v>
      </c>
      <c r="X94" s="12">
        <v>293.78809233828053</v>
      </c>
      <c r="Y94" s="12">
        <v>293.78809233828053</v>
      </c>
    </row>
    <row r="95" spans="1:25" x14ac:dyDescent="0.25">
      <c r="A95" s="19">
        <v>1832</v>
      </c>
      <c r="C95" s="4">
        <v>1.0887943712421647E-2</v>
      </c>
      <c r="D95" s="4">
        <f t="shared" si="2"/>
        <v>3.8558929347505002E-3</v>
      </c>
      <c r="E95" s="4"/>
      <c r="F95" s="23">
        <f t="shared" si="3"/>
        <v>293.79512438905823</v>
      </c>
      <c r="G95" s="8"/>
      <c r="H95" s="24"/>
      <c r="I95"/>
      <c r="R95" s="13"/>
      <c r="S95" s="12"/>
      <c r="T95" s="12"/>
      <c r="W95" s="12">
        <v>293.79512438905823</v>
      </c>
      <c r="X95" s="12">
        <v>293.79512438905823</v>
      </c>
      <c r="Y95" s="12">
        <v>293.79512438905823</v>
      </c>
    </row>
    <row r="96" spans="1:25" x14ac:dyDescent="0.25">
      <c r="A96" s="19">
        <v>1833</v>
      </c>
      <c r="C96" s="4">
        <v>1.1104962005884612E-2</v>
      </c>
      <c r="D96" s="4">
        <f t="shared" si="2"/>
        <v>4.0000499756932583E-3</v>
      </c>
      <c r="E96" s="4"/>
      <c r="F96" s="23">
        <f t="shared" si="3"/>
        <v>293.80222930108846</v>
      </c>
      <c r="G96" s="8"/>
      <c r="H96" s="24"/>
      <c r="I96"/>
      <c r="R96" s="13"/>
      <c r="S96" s="12"/>
      <c r="T96" s="12"/>
      <c r="W96" s="12">
        <v>293.80222930108846</v>
      </c>
      <c r="X96" s="12">
        <v>293.80222930108846</v>
      </c>
      <c r="Y96" s="12">
        <v>293.80222930108846</v>
      </c>
    </row>
    <row r="97" spans="1:25" x14ac:dyDescent="0.25">
      <c r="A97" s="19">
        <v>1834</v>
      </c>
      <c r="C97" s="4">
        <v>1.1319636689266983E-2</v>
      </c>
      <c r="D97" s="4">
        <f t="shared" si="2"/>
        <v>4.1457006723129557E-3</v>
      </c>
      <c r="E97" s="4"/>
      <c r="F97" s="23">
        <f t="shared" si="3"/>
        <v>293.80940323710541</v>
      </c>
      <c r="G97" s="8"/>
      <c r="H97" s="24"/>
      <c r="I97"/>
      <c r="R97" s="13"/>
      <c r="S97" s="12"/>
      <c r="T97" s="12"/>
      <c r="W97" s="12">
        <v>293.80940323710541</v>
      </c>
      <c r="X97" s="12">
        <v>293.80940323710541</v>
      </c>
      <c r="Y97" s="12">
        <v>293.80940323710541</v>
      </c>
    </row>
    <row r="98" spans="1:25" x14ac:dyDescent="0.25">
      <c r="A98" s="19">
        <v>1835</v>
      </c>
      <c r="C98" s="4">
        <v>1.1570402967890496E-2</v>
      </c>
      <c r="D98" s="4">
        <f t="shared" si="2"/>
        <v>4.2927663606605222E-3</v>
      </c>
      <c r="E98" s="4"/>
      <c r="F98" s="23">
        <f t="shared" si="3"/>
        <v>293.81668087371264</v>
      </c>
      <c r="G98" s="8"/>
      <c r="H98" s="24"/>
      <c r="I98"/>
      <c r="R98" s="13"/>
      <c r="S98" s="12"/>
      <c r="T98" s="12"/>
      <c r="W98" s="12">
        <v>293.81668087371264</v>
      </c>
      <c r="X98" s="12">
        <v>293.81668087371264</v>
      </c>
      <c r="Y98" s="12">
        <v>293.81668087371264</v>
      </c>
    </row>
    <row r="99" spans="1:25" x14ac:dyDescent="0.25">
      <c r="A99" s="19">
        <v>1836</v>
      </c>
      <c r="C99" s="4">
        <v>1.3403574772930792E-2</v>
      </c>
      <c r="D99" s="4">
        <f t="shared" si="2"/>
        <v>4.4419579111086875E-3</v>
      </c>
      <c r="E99" s="4"/>
      <c r="F99" s="23">
        <f t="shared" si="3"/>
        <v>293.82564249057447</v>
      </c>
      <c r="G99" s="8"/>
      <c r="H99" s="24"/>
      <c r="I99"/>
      <c r="R99" s="13"/>
      <c r="S99" s="12"/>
      <c r="T99" s="12"/>
      <c r="W99" s="12">
        <v>293.82564249057447</v>
      </c>
      <c r="X99" s="12">
        <v>293.82564249057447</v>
      </c>
      <c r="Y99" s="12">
        <v>293.82564249057447</v>
      </c>
    </row>
    <row r="100" spans="1:25" x14ac:dyDescent="0.25">
      <c r="A100" s="19">
        <v>1837</v>
      </c>
      <c r="C100" s="4">
        <v>1.3392794166560062E-2</v>
      </c>
      <c r="D100" s="4">
        <f t="shared" si="2"/>
        <v>4.625671056776099E-3</v>
      </c>
      <c r="E100" s="4"/>
      <c r="F100" s="23">
        <f t="shared" si="3"/>
        <v>293.83440961368427</v>
      </c>
      <c r="G100" s="8"/>
      <c r="H100" s="24"/>
      <c r="I100"/>
      <c r="R100" s="13"/>
      <c r="S100" s="12"/>
      <c r="T100" s="12"/>
      <c r="W100" s="12">
        <v>293.83440961368427</v>
      </c>
      <c r="X100" s="12">
        <v>293.83440961368427</v>
      </c>
      <c r="Y100" s="12">
        <v>293.83440961368427</v>
      </c>
    </row>
    <row r="101" spans="1:25" x14ac:dyDescent="0.25">
      <c r="A101" s="19">
        <v>1838</v>
      </c>
      <c r="C101" s="4">
        <v>1.3821674811308686E-2</v>
      </c>
      <c r="D101" s="4">
        <f t="shared" si="2"/>
        <v>4.8053970805271148E-3</v>
      </c>
      <c r="E101" s="4"/>
      <c r="F101" s="23">
        <f t="shared" si="3"/>
        <v>293.84342589141505</v>
      </c>
      <c r="G101" s="8"/>
      <c r="H101" s="24"/>
      <c r="I101"/>
      <c r="R101" s="13"/>
      <c r="S101" s="12"/>
      <c r="T101" s="12"/>
      <c r="W101" s="12">
        <v>293.84342589141505</v>
      </c>
      <c r="X101" s="12">
        <v>293.84342589141505</v>
      </c>
      <c r="Y101" s="12">
        <v>293.84342589141505</v>
      </c>
    </row>
    <row r="102" spans="1:25" x14ac:dyDescent="0.25">
      <c r="A102" s="19">
        <v>1839</v>
      </c>
      <c r="C102" s="4">
        <v>1.4278210055008315E-2</v>
      </c>
      <c r="D102" s="4">
        <f t="shared" si="2"/>
        <v>4.9902307740080972E-3</v>
      </c>
      <c r="E102" s="4"/>
      <c r="F102" s="23">
        <f t="shared" si="3"/>
        <v>293.85271387069605</v>
      </c>
      <c r="G102" s="8"/>
      <c r="H102" s="24"/>
      <c r="I102"/>
      <c r="R102" s="13"/>
      <c r="S102" s="12"/>
      <c r="T102" s="12"/>
      <c r="W102" s="12">
        <v>293.85271387069605</v>
      </c>
      <c r="X102" s="12">
        <v>293.85271387069605</v>
      </c>
      <c r="Y102" s="12">
        <v>293.85271387069605</v>
      </c>
    </row>
    <row r="103" spans="1:25" x14ac:dyDescent="0.25">
      <c r="A103" s="19">
        <v>1840</v>
      </c>
      <c r="C103" s="4">
        <v>1.5214247921197391E-2</v>
      </c>
      <c r="D103" s="4">
        <f t="shared" si="2"/>
        <v>5.1806343492685585E-3</v>
      </c>
      <c r="E103" s="4"/>
      <c r="F103" s="23">
        <f t="shared" si="3"/>
        <v>293.86274748426803</v>
      </c>
      <c r="G103" s="8"/>
      <c r="H103" s="24"/>
      <c r="I103"/>
      <c r="R103" s="13"/>
      <c r="S103" s="12"/>
      <c r="T103" s="12"/>
      <c r="W103" s="12">
        <v>293.86274748426803</v>
      </c>
      <c r="X103" s="12">
        <v>293.86274748426803</v>
      </c>
      <c r="Y103" s="12">
        <v>293.86274748426803</v>
      </c>
    </row>
    <row r="104" spans="1:25" x14ac:dyDescent="0.25">
      <c r="A104" s="19">
        <v>1841</v>
      </c>
      <c r="C104" s="4">
        <v>1.5686250991428938E-2</v>
      </c>
      <c r="D104" s="4">
        <f t="shared" si="2"/>
        <v>5.3863234274940906E-3</v>
      </c>
      <c r="E104" s="4"/>
      <c r="F104" s="23">
        <f t="shared" si="3"/>
        <v>293.87304741183198</v>
      </c>
      <c r="G104" s="8"/>
      <c r="H104" s="24"/>
      <c r="I104"/>
      <c r="R104" s="13"/>
      <c r="S104" s="12"/>
      <c r="T104" s="12"/>
      <c r="W104" s="12">
        <v>293.87304741183198</v>
      </c>
      <c r="X104" s="12">
        <v>293.87304741183198</v>
      </c>
      <c r="Y104" s="12">
        <v>293.87304741183198</v>
      </c>
    </row>
    <row r="105" spans="1:25" x14ac:dyDescent="0.25">
      <c r="A105" s="19">
        <v>1842</v>
      </c>
      <c r="C105" s="4">
        <v>1.6566979659716003E-2</v>
      </c>
      <c r="D105" s="4">
        <f t="shared" si="2"/>
        <v>5.5974719425550467E-3</v>
      </c>
      <c r="E105" s="4"/>
      <c r="F105" s="23">
        <f t="shared" si="3"/>
        <v>293.88401691954914</v>
      </c>
      <c r="G105" s="8"/>
      <c r="H105" s="24"/>
      <c r="I105"/>
      <c r="R105" s="13"/>
      <c r="S105" s="12"/>
      <c r="T105" s="12"/>
      <c r="W105" s="12">
        <v>293.88401691954914</v>
      </c>
      <c r="X105" s="12">
        <v>293.88401691954914</v>
      </c>
      <c r="Y105" s="12">
        <v>293.88401691954914</v>
      </c>
    </row>
    <row r="106" spans="1:25" x14ac:dyDescent="0.25">
      <c r="A106" s="19">
        <v>1843</v>
      </c>
      <c r="C106" s="4">
        <v>1.6995391582448512E-2</v>
      </c>
      <c r="D106" s="4">
        <f t="shared" si="2"/>
        <v>5.8223468507569015E-3</v>
      </c>
      <c r="E106" s="4"/>
      <c r="F106" s="23">
        <f t="shared" si="3"/>
        <v>293.8951899642808</v>
      </c>
      <c r="G106" s="8"/>
      <c r="H106" s="24"/>
      <c r="I106"/>
      <c r="R106" s="13"/>
      <c r="S106" s="12"/>
      <c r="T106" s="12"/>
      <c r="W106" s="12">
        <v>293.8951899642808</v>
      </c>
      <c r="X106" s="12">
        <v>293.8951899642808</v>
      </c>
      <c r="Y106" s="12">
        <v>293.8951899642808</v>
      </c>
    </row>
    <row r="107" spans="1:25" x14ac:dyDescent="0.25">
      <c r="A107" s="19">
        <v>1844</v>
      </c>
      <c r="C107" s="4">
        <v>1.8091732378150184E-2</v>
      </c>
      <c r="D107" s="4">
        <f t="shared" si="2"/>
        <v>6.0513942677559952E-3</v>
      </c>
      <c r="E107" s="4"/>
      <c r="F107" s="23">
        <f t="shared" si="3"/>
        <v>293.90723030239121</v>
      </c>
      <c r="G107" s="8"/>
      <c r="H107" s="24"/>
      <c r="I107"/>
      <c r="R107" s="13"/>
      <c r="S107" s="12"/>
      <c r="T107" s="12"/>
      <c r="W107" s="12">
        <v>293.90723030239121</v>
      </c>
      <c r="X107" s="12">
        <v>293.90723030239121</v>
      </c>
      <c r="Y107" s="12">
        <v>293.90723030239121</v>
      </c>
    </row>
    <row r="108" spans="1:25" x14ac:dyDescent="0.25">
      <c r="A108" s="19">
        <v>1845</v>
      </c>
      <c r="C108" s="4">
        <v>1.985553332480491E-2</v>
      </c>
      <c r="D108" s="4">
        <f t="shared" si="2"/>
        <v>6.2982211990193953E-3</v>
      </c>
      <c r="E108" s="4"/>
      <c r="F108" s="23">
        <f t="shared" si="3"/>
        <v>293.920787614517</v>
      </c>
      <c r="G108" s="8"/>
      <c r="H108" s="24"/>
      <c r="I108"/>
      <c r="R108" s="13"/>
      <c r="S108" s="12"/>
      <c r="T108" s="12"/>
      <c r="W108" s="12">
        <v>293.920787614517</v>
      </c>
      <c r="X108" s="12">
        <v>293.920787614517</v>
      </c>
      <c r="Y108" s="12">
        <v>293.920787614517</v>
      </c>
    </row>
    <row r="109" spans="1:25" x14ac:dyDescent="0.25">
      <c r="A109" s="19">
        <v>1846</v>
      </c>
      <c r="C109" s="4">
        <v>2.0185982346168606E-2</v>
      </c>
      <c r="D109" s="4">
        <f t="shared" si="2"/>
        <v>6.5761460975979564E-3</v>
      </c>
      <c r="E109" s="4"/>
      <c r="F109" s="23">
        <f t="shared" si="3"/>
        <v>293.93439745076557</v>
      </c>
      <c r="G109" s="8"/>
      <c r="H109" s="24"/>
      <c r="I109"/>
      <c r="R109" s="13"/>
      <c r="S109" s="12"/>
      <c r="T109" s="12"/>
      <c r="W109" s="12">
        <v>293.93439745076557</v>
      </c>
      <c r="X109" s="12">
        <v>293.93439745076557</v>
      </c>
      <c r="Y109" s="12">
        <v>293.93439745076557</v>
      </c>
    </row>
    <row r="110" spans="1:25" x14ac:dyDescent="0.25">
      <c r="A110" s="19">
        <v>1847</v>
      </c>
      <c r="C110" s="4">
        <v>2.2054777024433928E-2</v>
      </c>
      <c r="D110" s="4">
        <f t="shared" si="2"/>
        <v>6.8551477406937813E-3</v>
      </c>
      <c r="E110" s="4"/>
      <c r="F110" s="23">
        <f t="shared" si="3"/>
        <v>293.94959708004933</v>
      </c>
      <c r="G110" s="8"/>
      <c r="H110" s="24"/>
      <c r="I110"/>
      <c r="R110" s="13"/>
      <c r="S110" s="12"/>
      <c r="T110" s="12"/>
      <c r="W110" s="12">
        <v>293.94959708004933</v>
      </c>
      <c r="X110" s="12">
        <v>293.94959708004933</v>
      </c>
      <c r="Y110" s="12">
        <v>293.94959708004933</v>
      </c>
    </row>
    <row r="111" spans="1:25" x14ac:dyDescent="0.25">
      <c r="A111" s="19">
        <v>1848</v>
      </c>
      <c r="C111" s="4">
        <v>2.223570372265575E-2</v>
      </c>
      <c r="D111" s="4">
        <f t="shared" si="2"/>
        <v>7.166740141010792E-3</v>
      </c>
      <c r="E111" s="4"/>
      <c r="F111" s="23">
        <f t="shared" si="3"/>
        <v>293.96466604363093</v>
      </c>
      <c r="G111" s="8"/>
      <c r="H111" s="24"/>
      <c r="I111"/>
      <c r="R111" s="13"/>
      <c r="S111" s="12"/>
      <c r="T111" s="12"/>
      <c r="W111" s="12">
        <v>293.96466604363093</v>
      </c>
      <c r="X111" s="12">
        <v>293.96466604363093</v>
      </c>
      <c r="Y111" s="12">
        <v>293.96466604363093</v>
      </c>
    </row>
    <row r="112" spans="1:25" x14ac:dyDescent="0.25">
      <c r="A112" s="19">
        <v>1849</v>
      </c>
      <c r="C112" s="4">
        <v>2.3475942177305871E-2</v>
      </c>
      <c r="D112" s="4">
        <f t="shared" si="2"/>
        <v>7.4756538944335494E-3</v>
      </c>
      <c r="E112" s="4"/>
      <c r="F112" s="23">
        <f t="shared" si="3"/>
        <v>293.98066633191377</v>
      </c>
      <c r="G112" s="8"/>
      <c r="H112" s="24"/>
      <c r="I112"/>
      <c r="R112" s="13"/>
      <c r="S112" s="12"/>
      <c r="T112" s="12"/>
      <c r="W112" s="12">
        <v>293.98066633191377</v>
      </c>
      <c r="X112" s="12">
        <v>293.98066633191377</v>
      </c>
      <c r="Y112" s="12">
        <v>293.98066633191377</v>
      </c>
    </row>
    <row r="113" spans="1:25" x14ac:dyDescent="0.25">
      <c r="A113" s="19">
        <v>1850</v>
      </c>
      <c r="C113" s="4">
        <v>2.518818370218754E-2</v>
      </c>
      <c r="D113" s="4">
        <f t="shared" si="2"/>
        <v>7.8036598042317568E-3</v>
      </c>
      <c r="E113" s="4"/>
      <c r="F113" s="23">
        <f t="shared" si="3"/>
        <v>293.99805085581175</v>
      </c>
      <c r="G113" s="8"/>
      <c r="H113" s="24"/>
      <c r="I113"/>
      <c r="R113" s="13"/>
      <c r="S113" s="12"/>
      <c r="T113" s="12"/>
      <c r="W113" s="12">
        <v>293.99805085581175</v>
      </c>
      <c r="X113" s="12">
        <v>293.99805085581175</v>
      </c>
      <c r="Y113" s="12">
        <v>293.99805085581175</v>
      </c>
    </row>
    <row r="114" spans="1:25" x14ac:dyDescent="0.25">
      <c r="A114" s="19">
        <v>1851</v>
      </c>
      <c r="C114" s="4">
        <v>2.5432387872585394E-2</v>
      </c>
      <c r="D114" s="4">
        <f t="shared" si="2"/>
        <v>8.1600425441405097E-3</v>
      </c>
      <c r="E114" s="4"/>
      <c r="F114" s="23">
        <f t="shared" si="3"/>
        <v>294.01532320114018</v>
      </c>
      <c r="G114" s="8"/>
      <c r="H114" s="24"/>
      <c r="I114"/>
      <c r="R114" s="13"/>
      <c r="S114" s="12"/>
      <c r="T114" s="12"/>
      <c r="W114" s="12">
        <v>294.01532320114018</v>
      </c>
      <c r="X114" s="12">
        <v>294.01532320114018</v>
      </c>
      <c r="Y114" s="12">
        <v>294.01532320114018</v>
      </c>
    </row>
    <row r="115" spans="1:25" x14ac:dyDescent="0.25">
      <c r="A115" s="19">
        <v>1852</v>
      </c>
      <c r="C115" s="4">
        <v>2.6551227325060763E-2</v>
      </c>
      <c r="D115" s="4">
        <f t="shared" si="2"/>
        <v>8.5141256233731612E-3</v>
      </c>
      <c r="E115" s="4"/>
      <c r="F115" s="23">
        <f t="shared" si="3"/>
        <v>294.03336030284186</v>
      </c>
      <c r="G115" s="8"/>
      <c r="H115" s="24"/>
      <c r="I115"/>
      <c r="R115" s="13"/>
      <c r="S115" s="12"/>
      <c r="T115" s="12"/>
      <c r="W115" s="12">
        <v>294.03336030284186</v>
      </c>
      <c r="X115" s="12">
        <v>294.03336030284186</v>
      </c>
      <c r="Y115" s="12">
        <v>294.03336030284186</v>
      </c>
    </row>
    <row r="116" spans="1:25" x14ac:dyDescent="0.25">
      <c r="A116" s="19">
        <v>1853</v>
      </c>
      <c r="C116" s="4">
        <v>2.77867785595497E-2</v>
      </c>
      <c r="D116" s="4">
        <f t="shared" si="2"/>
        <v>8.883886208257594E-3</v>
      </c>
      <c r="E116" s="4"/>
      <c r="F116" s="23">
        <f t="shared" si="3"/>
        <v>294.05226319519318</v>
      </c>
      <c r="G116" s="8"/>
      <c r="H116" s="24"/>
      <c r="I116"/>
      <c r="R116" s="13"/>
      <c r="S116" s="12"/>
      <c r="T116" s="12"/>
      <c r="W116" s="12">
        <v>294.05226319519318</v>
      </c>
      <c r="X116" s="12">
        <v>294.05226319519318</v>
      </c>
      <c r="Y116" s="12">
        <v>294.05226319519318</v>
      </c>
    </row>
    <row r="117" spans="1:25" x14ac:dyDescent="0.25">
      <c r="A117" s="19">
        <v>1854</v>
      </c>
      <c r="C117" s="4">
        <v>3.2638988870410647E-2</v>
      </c>
      <c r="D117" s="4">
        <f t="shared" si="2"/>
        <v>9.2713955014596654E-3</v>
      </c>
      <c r="E117" s="4"/>
      <c r="F117" s="23">
        <f t="shared" si="3"/>
        <v>294.07563078856214</v>
      </c>
      <c r="G117" s="8"/>
      <c r="H117" s="24"/>
      <c r="I117"/>
      <c r="R117" s="13"/>
      <c r="S117" s="12"/>
      <c r="T117" s="12"/>
      <c r="W117" s="12">
        <v>294.07563078856214</v>
      </c>
      <c r="X117" s="12">
        <v>294.07563078856214</v>
      </c>
      <c r="Y117" s="12">
        <v>294.07563078856214</v>
      </c>
    </row>
    <row r="118" spans="1:25" x14ac:dyDescent="0.25">
      <c r="A118" s="19">
        <v>1855</v>
      </c>
      <c r="C118" s="4">
        <v>3.3282075476525522E-2</v>
      </c>
      <c r="D118" s="4">
        <f t="shared" si="2"/>
        <v>9.7504311655233385E-3</v>
      </c>
      <c r="E118" s="4"/>
      <c r="F118" s="23">
        <f t="shared" si="3"/>
        <v>294.09916243287313</v>
      </c>
      <c r="G118" s="8"/>
      <c r="H118" s="24"/>
      <c r="I118"/>
      <c r="R118" s="13"/>
      <c r="S118" s="12"/>
      <c r="T118" s="12"/>
      <c r="W118" s="12">
        <v>294.09916243287313</v>
      </c>
      <c r="X118" s="12">
        <v>294.09916243287313</v>
      </c>
      <c r="Y118" s="12">
        <v>294.09916243287313</v>
      </c>
    </row>
    <row r="119" spans="1:25" x14ac:dyDescent="0.25">
      <c r="A119" s="19">
        <v>1856</v>
      </c>
      <c r="C119" s="4">
        <v>3.5472882179864398E-2</v>
      </c>
      <c r="D119" s="4">
        <f t="shared" si="2"/>
        <v>1.0232829873898681E-2</v>
      </c>
      <c r="E119" s="4"/>
      <c r="F119" s="23">
        <f t="shared" si="3"/>
        <v>294.12440248517913</v>
      </c>
      <c r="G119" s="8"/>
      <c r="H119" s="24"/>
      <c r="I119"/>
      <c r="R119" s="13"/>
      <c r="S119" s="12"/>
      <c r="T119" s="12"/>
      <c r="W119" s="12">
        <v>294.12440248517913</v>
      </c>
      <c r="X119" s="12">
        <v>294.12440248517913</v>
      </c>
      <c r="Y119" s="12">
        <v>294.12440248517913</v>
      </c>
    </row>
    <row r="120" spans="1:25" x14ac:dyDescent="0.25">
      <c r="A120" s="19">
        <v>1857</v>
      </c>
      <c r="C120" s="4">
        <v>3.5805206089292566E-2</v>
      </c>
      <c r="D120" s="4">
        <f t="shared" si="2"/>
        <v>1.0750250946171746E-2</v>
      </c>
      <c r="E120" s="4"/>
      <c r="F120" s="23">
        <f t="shared" si="3"/>
        <v>294.14945744032224</v>
      </c>
      <c r="G120" s="8"/>
      <c r="H120" s="24"/>
      <c r="I120"/>
      <c r="R120" s="13"/>
      <c r="S120" s="12"/>
      <c r="T120" s="12"/>
      <c r="W120" s="12">
        <v>294.14945744032224</v>
      </c>
      <c r="X120" s="12">
        <v>294.14945744032224</v>
      </c>
      <c r="Y120" s="12">
        <v>294.14945744032224</v>
      </c>
    </row>
    <row r="121" spans="1:25" x14ac:dyDescent="0.25">
      <c r="A121" s="19">
        <v>1858</v>
      </c>
      <c r="C121" s="4">
        <v>3.6353057438915183E-2</v>
      </c>
      <c r="D121" s="4">
        <f t="shared" si="2"/>
        <v>1.1263877526605398E-2</v>
      </c>
      <c r="E121" s="4"/>
      <c r="F121" s="23">
        <f t="shared" si="3"/>
        <v>294.17454662023454</v>
      </c>
      <c r="G121" s="8"/>
      <c r="H121" s="24"/>
      <c r="I121"/>
      <c r="R121" s="13"/>
      <c r="S121" s="12"/>
      <c r="T121" s="12"/>
      <c r="W121" s="12">
        <v>294.17454662023454</v>
      </c>
      <c r="X121" s="12">
        <v>294.17454662023454</v>
      </c>
      <c r="Y121" s="12">
        <v>294.17454662023454</v>
      </c>
    </row>
    <row r="122" spans="1:25" x14ac:dyDescent="0.25">
      <c r="A122" s="19">
        <v>1859</v>
      </c>
      <c r="C122" s="4">
        <v>3.8545805168223105E-2</v>
      </c>
      <c r="D122" s="4">
        <f t="shared" si="2"/>
        <v>1.1778205714807541E-2</v>
      </c>
      <c r="E122" s="4"/>
      <c r="F122" s="23">
        <f t="shared" si="3"/>
        <v>294.20131421968796</v>
      </c>
      <c r="G122" s="8"/>
      <c r="H122" s="24"/>
      <c r="I122"/>
      <c r="R122" s="13"/>
      <c r="S122" s="12"/>
      <c r="T122" s="12"/>
      <c r="W122" s="12">
        <v>294.20131421968796</v>
      </c>
      <c r="X122" s="12">
        <v>294.20131421968796</v>
      </c>
      <c r="Y122" s="12">
        <v>294.20131421968796</v>
      </c>
    </row>
    <row r="123" spans="1:25" x14ac:dyDescent="0.25">
      <c r="A123" s="19">
        <v>1860</v>
      </c>
      <c r="C123" s="4">
        <v>4.2297836893949087E-2</v>
      </c>
      <c r="D123" s="4">
        <f t="shared" si="2"/>
        <v>1.2326941503602683E-2</v>
      </c>
      <c r="E123" s="4"/>
      <c r="F123" s="23">
        <f t="shared" si="3"/>
        <v>294.23128511507832</v>
      </c>
      <c r="G123" s="8"/>
      <c r="H123" s="24"/>
      <c r="I123"/>
      <c r="R123" s="13"/>
      <c r="S123" s="12"/>
      <c r="T123" s="12"/>
      <c r="W123" s="12">
        <v>294.23128511507832</v>
      </c>
      <c r="X123" s="12">
        <v>294.23128511507832</v>
      </c>
      <c r="Y123" s="12">
        <v>294.23128511507832</v>
      </c>
    </row>
    <row r="124" spans="1:25" x14ac:dyDescent="0.25">
      <c r="A124" s="19">
        <v>1861</v>
      </c>
      <c r="C124" s="4">
        <v>4.4484487910963287E-2</v>
      </c>
      <c r="D124" s="4">
        <f t="shared" si="2"/>
        <v>1.294134485910513E-2</v>
      </c>
      <c r="E124" s="4"/>
      <c r="F124" s="23">
        <f t="shared" si="3"/>
        <v>294.26282825813018</v>
      </c>
      <c r="G124" s="8"/>
      <c r="H124" s="24"/>
      <c r="I124"/>
      <c r="R124" s="13"/>
      <c r="S124" s="12"/>
      <c r="T124" s="12"/>
      <c r="W124" s="12">
        <v>294.26282825813018</v>
      </c>
      <c r="X124" s="12">
        <v>294.26282825813018</v>
      </c>
      <c r="Y124" s="12">
        <v>294.26282825813018</v>
      </c>
    </row>
    <row r="125" spans="1:25" x14ac:dyDescent="0.25">
      <c r="A125" s="19">
        <v>1862</v>
      </c>
      <c r="C125" s="4">
        <v>4.5293266214660351E-2</v>
      </c>
      <c r="D125" s="4">
        <f t="shared" si="2"/>
        <v>1.358797929166832E-2</v>
      </c>
      <c r="E125" s="4"/>
      <c r="F125" s="23">
        <f t="shared" si="3"/>
        <v>294.29453354505318</v>
      </c>
      <c r="G125" s="8"/>
      <c r="H125" s="24"/>
      <c r="I125"/>
      <c r="R125" s="13"/>
      <c r="S125" s="12"/>
      <c r="T125" s="12"/>
      <c r="W125" s="12">
        <v>294.29453354505318</v>
      </c>
      <c r="X125" s="12">
        <v>294.29453354505318</v>
      </c>
      <c r="Y125" s="12">
        <v>294.29453354505318</v>
      </c>
    </row>
    <row r="126" spans="1:25" x14ac:dyDescent="0.25">
      <c r="A126" s="19">
        <v>1863</v>
      </c>
      <c r="C126" s="4">
        <v>4.8338229243955484E-2</v>
      </c>
      <c r="D126" s="4">
        <f t="shared" si="2"/>
        <v>1.4237937673589813E-2</v>
      </c>
      <c r="E126" s="4"/>
      <c r="F126" s="23">
        <f t="shared" si="3"/>
        <v>294.32863383662351</v>
      </c>
      <c r="G126" s="8"/>
      <c r="H126" s="24"/>
      <c r="I126"/>
      <c r="R126" s="13"/>
      <c r="S126" s="12"/>
      <c r="T126" s="12"/>
      <c r="W126" s="12">
        <v>294.32863383662351</v>
      </c>
      <c r="X126" s="12">
        <v>294.32863383662351</v>
      </c>
      <c r="Y126" s="12">
        <v>294.32863383662351</v>
      </c>
    </row>
    <row r="127" spans="1:25" x14ac:dyDescent="0.25">
      <c r="A127" s="19">
        <v>1864</v>
      </c>
      <c r="C127" s="4">
        <v>5.2077665088908792E-2</v>
      </c>
      <c r="D127" s="4">
        <f t="shared" si="2"/>
        <v>1.4936993650781489E-2</v>
      </c>
      <c r="E127" s="4"/>
      <c r="F127" s="23">
        <f t="shared" si="3"/>
        <v>294.36577450806163</v>
      </c>
      <c r="G127" s="8"/>
      <c r="H127" s="24"/>
      <c r="I127"/>
      <c r="R127" s="13"/>
      <c r="S127" s="12"/>
      <c r="T127" s="12"/>
      <c r="W127" s="12">
        <v>294.36577450806163</v>
      </c>
      <c r="X127" s="12">
        <v>294.36577450806163</v>
      </c>
      <c r="Y127" s="12">
        <v>294.36577450806163</v>
      </c>
    </row>
    <row r="128" spans="1:25" x14ac:dyDescent="0.25">
      <c r="A128" s="19">
        <v>1865</v>
      </c>
      <c r="C128" s="4">
        <v>5.5303542151720612E-2</v>
      </c>
      <c r="D128" s="4">
        <f t="shared" si="2"/>
        <v>1.5698377415263025E-2</v>
      </c>
      <c r="E128" s="4"/>
      <c r="F128" s="23">
        <f t="shared" si="3"/>
        <v>294.40537967279806</v>
      </c>
      <c r="G128" s="8"/>
      <c r="H128" s="24"/>
      <c r="I128"/>
      <c r="R128" s="13"/>
      <c r="S128" s="12"/>
      <c r="T128" s="12"/>
      <c r="W128" s="12">
        <v>294.40537967279806</v>
      </c>
      <c r="X128" s="12">
        <v>294.40537967279806</v>
      </c>
      <c r="Y128" s="12">
        <v>294.40537967279806</v>
      </c>
    </row>
    <row r="129" spans="1:25" x14ac:dyDescent="0.25">
      <c r="A129" s="19">
        <v>1866</v>
      </c>
      <c r="C129" s="4">
        <v>5.7051375079953948E-2</v>
      </c>
      <c r="D129" s="4">
        <f t="shared" si="2"/>
        <v>1.6510283292359818E-2</v>
      </c>
      <c r="E129" s="4"/>
      <c r="F129" s="23">
        <f t="shared" si="3"/>
        <v>294.44592076458565</v>
      </c>
      <c r="G129" s="8"/>
      <c r="H129" s="24"/>
      <c r="I129"/>
      <c r="R129" s="13"/>
      <c r="S129" s="12"/>
      <c r="T129" s="12"/>
      <c r="W129" s="12">
        <v>294.44592076458565</v>
      </c>
      <c r="X129" s="12">
        <v>294.44592076458565</v>
      </c>
      <c r="Y129" s="12">
        <v>294.44592076458565</v>
      </c>
    </row>
    <row r="130" spans="1:25" x14ac:dyDescent="0.25">
      <c r="A130" s="19">
        <v>1867</v>
      </c>
      <c r="C130" s="4">
        <v>6.1125100678009463E-2</v>
      </c>
      <c r="D130" s="4">
        <f t="shared" si="2"/>
        <v>1.7341375674005378E-2</v>
      </c>
      <c r="E130" s="4"/>
      <c r="F130" s="23">
        <f t="shared" si="3"/>
        <v>294.48970448958966</v>
      </c>
      <c r="G130" s="8"/>
      <c r="H130" s="24"/>
      <c r="I130"/>
      <c r="R130" s="13"/>
      <c r="S130" s="12"/>
      <c r="T130" s="12"/>
      <c r="W130" s="12">
        <v>294.48970448958966</v>
      </c>
      <c r="X130" s="12">
        <v>294.48970448958966</v>
      </c>
      <c r="Y130" s="12">
        <v>294.48970448958966</v>
      </c>
    </row>
    <row r="131" spans="1:25" x14ac:dyDescent="0.25">
      <c r="A131" s="19">
        <v>1868</v>
      </c>
      <c r="C131" s="4">
        <v>6.2780158116924653E-2</v>
      </c>
      <c r="D131" s="4">
        <f t="shared" si="2"/>
        <v>1.8238942036587474E-2</v>
      </c>
      <c r="E131" s="4"/>
      <c r="F131" s="23">
        <f t="shared" si="3"/>
        <v>294.53424570567</v>
      </c>
      <c r="G131" s="8"/>
      <c r="H131" s="24"/>
      <c r="I131"/>
      <c r="R131" s="13"/>
      <c r="S131" s="12"/>
      <c r="T131" s="12"/>
      <c r="W131" s="12">
        <v>294.53424570567</v>
      </c>
      <c r="X131" s="12">
        <v>294.53424570567</v>
      </c>
      <c r="Y131" s="12">
        <v>294.53424570567</v>
      </c>
    </row>
    <row r="132" spans="1:25" x14ac:dyDescent="0.25">
      <c r="A132" s="19">
        <v>1869</v>
      </c>
      <c r="C132" s="4">
        <v>6.6666332352564917E-2</v>
      </c>
      <c r="D132" s="4">
        <f t="shared" si="2"/>
        <v>1.915203696623459E-2</v>
      </c>
      <c r="E132" s="4"/>
      <c r="F132" s="23">
        <f t="shared" si="3"/>
        <v>294.5817600010563</v>
      </c>
      <c r="G132" s="8"/>
      <c r="H132" s="24"/>
      <c r="I132"/>
      <c r="R132" s="13"/>
      <c r="S132" s="12"/>
      <c r="T132" s="12"/>
      <c r="W132" s="12">
        <v>294.5817600010563</v>
      </c>
      <c r="X132" s="12">
        <v>294.5817600010563</v>
      </c>
      <c r="Y132" s="12">
        <v>294.5817600010563</v>
      </c>
    </row>
    <row r="133" spans="1:25" x14ac:dyDescent="0.25">
      <c r="A133" s="19">
        <v>1870</v>
      </c>
      <c r="C133" s="4">
        <v>6.8125463988742488E-2</v>
      </c>
      <c r="D133" s="4">
        <f t="shared" si="2"/>
        <v>2.0126080021653593E-2</v>
      </c>
      <c r="E133" s="4"/>
      <c r="F133" s="23">
        <f t="shared" si="3"/>
        <v>294.62975938502336</v>
      </c>
      <c r="G133" s="8"/>
      <c r="H133" s="24"/>
      <c r="I133"/>
      <c r="R133" s="13"/>
      <c r="S133" s="12"/>
      <c r="T133" s="12"/>
      <c r="W133" s="12">
        <v>294.62975938502336</v>
      </c>
      <c r="X133" s="12">
        <v>294.62975938502336</v>
      </c>
      <c r="Y133" s="12">
        <v>294.62975938502336</v>
      </c>
    </row>
    <row r="134" spans="1:25" x14ac:dyDescent="0.25">
      <c r="A134" s="19">
        <v>1871</v>
      </c>
      <c r="C134" s="4">
        <v>7.2424582320583353E-2</v>
      </c>
      <c r="D134" s="4">
        <f t="shared" si="2"/>
        <v>2.1110067392978465E-2</v>
      </c>
      <c r="E134" s="4"/>
      <c r="F134" s="23">
        <f t="shared" si="3"/>
        <v>294.681073899951</v>
      </c>
      <c r="G134" s="8"/>
      <c r="H134" s="24"/>
      <c r="I134"/>
      <c r="R134" s="13"/>
      <c r="S134" s="12"/>
      <c r="T134" s="12"/>
      <c r="W134" s="12">
        <v>294.681073899951</v>
      </c>
      <c r="X134" s="12">
        <v>294.681073899951</v>
      </c>
      <c r="Y134" s="12">
        <v>294.681073899951</v>
      </c>
    </row>
    <row r="135" spans="1:25" x14ac:dyDescent="0.25">
      <c r="A135" s="19">
        <v>1872</v>
      </c>
      <c r="C135" s="4">
        <v>8.0129434821542792E-2</v>
      </c>
      <c r="D135" s="4">
        <f t="shared" si="2"/>
        <v>2.2162014948995081E-2</v>
      </c>
      <c r="E135" s="4"/>
      <c r="F135" s="23">
        <f t="shared" si="3"/>
        <v>294.73904131982351</v>
      </c>
      <c r="G135" s="8"/>
      <c r="H135" s="24"/>
      <c r="I135"/>
      <c r="R135" s="13"/>
      <c r="S135" s="12"/>
      <c r="T135" s="12"/>
      <c r="W135" s="12">
        <v>294.73904131982351</v>
      </c>
      <c r="X135" s="12">
        <v>294.73904131982351</v>
      </c>
      <c r="Y135" s="12">
        <v>294.73904131982351</v>
      </c>
    </row>
    <row r="136" spans="1:25" x14ac:dyDescent="0.25">
      <c r="A136" s="19">
        <v>1873</v>
      </c>
      <c r="C136" s="4">
        <v>8.5124605347319943E-2</v>
      </c>
      <c r="D136" s="4">
        <f t="shared" si="2"/>
        <v>2.3350347056381567E-2</v>
      </c>
      <c r="E136" s="4"/>
      <c r="F136" s="23">
        <f t="shared" si="3"/>
        <v>294.80081557811445</v>
      </c>
      <c r="G136" s="8"/>
      <c r="H136" s="24"/>
      <c r="I136"/>
      <c r="R136" s="13"/>
      <c r="S136" s="12"/>
      <c r="T136" s="12"/>
      <c r="W136" s="12">
        <v>294.80081557811445</v>
      </c>
      <c r="X136" s="12">
        <v>294.80081557811445</v>
      </c>
      <c r="Y136" s="12">
        <v>294.80081557811445</v>
      </c>
    </row>
    <row r="137" spans="1:25" x14ac:dyDescent="0.25">
      <c r="A137" s="19">
        <v>1874</v>
      </c>
      <c r="C137" s="4">
        <v>7.9697741844697453E-2</v>
      </c>
      <c r="D137" s="4">
        <f t="shared" si="2"/>
        <v>2.4616719351345809E-2</v>
      </c>
      <c r="E137" s="4"/>
      <c r="F137" s="23">
        <f t="shared" si="3"/>
        <v>294.85589660060782</v>
      </c>
      <c r="G137" s="8"/>
      <c r="H137" s="24"/>
      <c r="I137"/>
      <c r="R137" s="13"/>
      <c r="S137" s="12"/>
      <c r="T137" s="12"/>
      <c r="W137" s="12">
        <v>294.85589660060782</v>
      </c>
      <c r="X137" s="12">
        <v>294.85589660060782</v>
      </c>
      <c r="Y137" s="12">
        <v>294.85589660060782</v>
      </c>
    </row>
    <row r="138" spans="1:25" x14ac:dyDescent="0.25">
      <c r="A138" s="19">
        <v>1875</v>
      </c>
      <c r="C138" s="4">
        <v>8.6452494818984274E-2</v>
      </c>
      <c r="D138" s="4">
        <f t="shared" si="2"/>
        <v>2.5745880312459862E-2</v>
      </c>
      <c r="E138" s="4"/>
      <c r="F138" s="23">
        <f t="shared" si="3"/>
        <v>294.91660321511432</v>
      </c>
      <c r="G138" s="8"/>
      <c r="H138" s="24"/>
      <c r="I138"/>
      <c r="R138" s="13"/>
      <c r="S138" s="12"/>
      <c r="T138" s="12"/>
      <c r="W138" s="12">
        <v>294.91660321511432</v>
      </c>
      <c r="X138" s="12">
        <v>294.91660321511432</v>
      </c>
      <c r="Y138" s="12">
        <v>294.91660321511432</v>
      </c>
    </row>
    <row r="139" spans="1:25" x14ac:dyDescent="0.25">
      <c r="A139" s="19">
        <v>1876</v>
      </c>
      <c r="C139" s="4">
        <v>8.7700232825892288E-2</v>
      </c>
      <c r="D139" s="4">
        <f t="shared" si="2"/>
        <v>2.6990365909843123E-2</v>
      </c>
      <c r="E139" s="4"/>
      <c r="F139" s="23">
        <f t="shared" si="3"/>
        <v>294.97731308203038</v>
      </c>
      <c r="G139" s="8"/>
      <c r="H139" s="24"/>
      <c r="I139"/>
      <c r="R139" s="13"/>
      <c r="S139" s="12"/>
      <c r="T139" s="12"/>
      <c r="W139" s="12">
        <v>294.97731308203038</v>
      </c>
      <c r="X139" s="12">
        <v>294.97731308203038</v>
      </c>
      <c r="Y139" s="12">
        <v>294.97731308203038</v>
      </c>
    </row>
    <row r="140" spans="1:25" x14ac:dyDescent="0.25">
      <c r="A140" s="19">
        <v>1877</v>
      </c>
      <c r="C140" s="4">
        <v>8.9433098119483176E-2</v>
      </c>
      <c r="D140" s="4">
        <f t="shared" si="2"/>
        <v>2.8234918181622277E-2</v>
      </c>
      <c r="E140" s="4"/>
      <c r="F140" s="23">
        <f t="shared" si="3"/>
        <v>295.03851126196821</v>
      </c>
      <c r="G140" s="8"/>
      <c r="H140" s="24"/>
      <c r="I140"/>
      <c r="R140" s="13"/>
      <c r="S140" s="12"/>
      <c r="T140" s="12"/>
      <c r="W140" s="12">
        <v>295.03851126196821</v>
      </c>
      <c r="X140" s="12">
        <v>295.03851126196821</v>
      </c>
      <c r="Y140" s="12">
        <v>295.03851126196821</v>
      </c>
    </row>
    <row r="141" spans="1:25" x14ac:dyDescent="0.25">
      <c r="A141" s="19">
        <v>1878</v>
      </c>
      <c r="C141" s="4">
        <v>9.0108958551874119E-2</v>
      </c>
      <c r="D141" s="4">
        <f t="shared" ref="D141:D204" si="4">$D$12*(F140-$F$12)</f>
        <v>2.9489480870347848E-2</v>
      </c>
      <c r="E141" s="4"/>
      <c r="F141" s="23">
        <f t="shared" ref="F141:F204" si="5">$F140+$C141-$D141+$E$12*$E141</f>
        <v>295.09913073964975</v>
      </c>
      <c r="G141" s="8"/>
      <c r="H141" s="24"/>
      <c r="I141"/>
      <c r="R141" s="13"/>
      <c r="S141" s="12"/>
      <c r="T141" s="12"/>
      <c r="W141" s="12">
        <v>295.09913073964975</v>
      </c>
      <c r="X141" s="12">
        <v>295.09913073964975</v>
      </c>
      <c r="Y141" s="12">
        <v>295.09913073964975</v>
      </c>
    </row>
    <row r="142" spans="1:25" x14ac:dyDescent="0.25">
      <c r="A142" s="19">
        <v>1879</v>
      </c>
      <c r="C142" s="4">
        <v>9.6567674171677109E-2</v>
      </c>
      <c r="D142" s="4">
        <f t="shared" si="4"/>
        <v>3.0732180162819447E-2</v>
      </c>
      <c r="E142" s="4"/>
      <c r="F142" s="23">
        <f t="shared" si="5"/>
        <v>295.16496623365862</v>
      </c>
      <c r="G142" s="8"/>
      <c r="H142" s="24"/>
      <c r="I142"/>
      <c r="R142" s="13"/>
      <c r="S142" s="12"/>
      <c r="T142" s="12"/>
      <c r="W142" s="12">
        <v>295.16496623365862</v>
      </c>
      <c r="X142" s="12">
        <v>295.16496623365862</v>
      </c>
      <c r="Y142" s="12">
        <v>295.16496623365862</v>
      </c>
    </row>
    <row r="143" spans="1:25" x14ac:dyDescent="0.25">
      <c r="A143" s="19">
        <v>1880</v>
      </c>
      <c r="C143" s="4">
        <v>0.10921161417423564</v>
      </c>
      <c r="D143" s="4">
        <f t="shared" si="4"/>
        <v>3.2081807790001193E-2</v>
      </c>
      <c r="E143" s="4"/>
      <c r="F143" s="23">
        <f t="shared" si="5"/>
        <v>295.24209604004284</v>
      </c>
      <c r="G143" s="8"/>
      <c r="H143" s="24"/>
      <c r="I143"/>
      <c r="R143" s="13"/>
      <c r="S143" s="12"/>
      <c r="T143" s="12"/>
      <c r="W143" s="12">
        <v>295.24209604004284</v>
      </c>
      <c r="X143" s="12">
        <v>295.24209604004284</v>
      </c>
      <c r="Y143" s="12">
        <v>295.24209604004284</v>
      </c>
    </row>
    <row r="144" spans="1:25" x14ac:dyDescent="0.25">
      <c r="A144" s="19">
        <v>1881</v>
      </c>
      <c r="C144" s="4">
        <v>0.11288313611359857</v>
      </c>
      <c r="D144" s="4">
        <f t="shared" si="4"/>
        <v>3.3662968820877721E-2</v>
      </c>
      <c r="E144" s="4"/>
      <c r="F144" s="23">
        <f t="shared" si="5"/>
        <v>295.3213162073356</v>
      </c>
      <c r="G144" s="8"/>
      <c r="H144" s="24"/>
      <c r="I144"/>
      <c r="R144" s="13"/>
      <c r="S144" s="12"/>
      <c r="T144" s="12"/>
      <c r="W144" s="12">
        <v>295.3213162073356</v>
      </c>
      <c r="X144" s="12">
        <v>295.3213162073356</v>
      </c>
      <c r="Y144" s="12">
        <v>295.3213162073356</v>
      </c>
    </row>
    <row r="145" spans="1:25" x14ac:dyDescent="0.25">
      <c r="A145" s="19">
        <v>1882</v>
      </c>
      <c r="C145" s="4">
        <v>0.1192176934885506</v>
      </c>
      <c r="D145" s="4">
        <f t="shared" si="4"/>
        <v>3.5286982250379309E-2</v>
      </c>
      <c r="E145" s="4"/>
      <c r="F145" s="23">
        <f t="shared" si="5"/>
        <v>295.40524691857377</v>
      </c>
      <c r="G145" s="8"/>
      <c r="H145" s="24"/>
      <c r="I145"/>
      <c r="R145" s="13"/>
      <c r="S145" s="12"/>
      <c r="T145" s="12"/>
      <c r="W145" s="12">
        <v>295.40524691857377</v>
      </c>
      <c r="X145" s="12">
        <v>295.40524691857377</v>
      </c>
      <c r="Y145" s="12">
        <v>295.40524691857377</v>
      </c>
    </row>
    <row r="146" spans="1:25" x14ac:dyDescent="0.25">
      <c r="A146" s="19">
        <v>1883</v>
      </c>
      <c r="C146" s="4">
        <v>0.12677954253549956</v>
      </c>
      <c r="D146" s="4">
        <f t="shared" si="4"/>
        <v>3.7007561830761745E-2</v>
      </c>
      <c r="E146" s="4"/>
      <c r="F146" s="23">
        <f t="shared" si="5"/>
        <v>295.49501889927848</v>
      </c>
      <c r="G146" s="8"/>
      <c r="H146" s="24"/>
      <c r="I146"/>
      <c r="R146" s="13"/>
      <c r="S146" s="12"/>
      <c r="T146" s="12"/>
      <c r="W146" s="12">
        <v>295.49501889927848</v>
      </c>
      <c r="X146" s="12">
        <v>295.49501889927848</v>
      </c>
      <c r="Y146" s="12">
        <v>295.49501889927848</v>
      </c>
    </row>
    <row r="147" spans="1:25" x14ac:dyDescent="0.25">
      <c r="A147" s="19">
        <v>1884</v>
      </c>
      <c r="C147" s="4">
        <v>0.1282049053345273</v>
      </c>
      <c r="D147" s="4">
        <f t="shared" si="4"/>
        <v>3.8847887435208325E-2</v>
      </c>
      <c r="E147" s="4"/>
      <c r="F147" s="23">
        <f t="shared" si="5"/>
        <v>295.58437591717779</v>
      </c>
      <c r="G147" s="8"/>
      <c r="H147" s="24"/>
      <c r="I147"/>
      <c r="R147" s="13"/>
      <c r="S147" s="12"/>
      <c r="T147" s="12"/>
      <c r="W147" s="12">
        <v>295.58437591717779</v>
      </c>
      <c r="X147" s="12">
        <v>295.58437591717779</v>
      </c>
      <c r="Y147" s="12">
        <v>295.58437591717779</v>
      </c>
    </row>
    <row r="148" spans="1:25" x14ac:dyDescent="0.25">
      <c r="A148" s="19">
        <v>1885</v>
      </c>
      <c r="C148" s="4">
        <v>0.12916394665472689</v>
      </c>
      <c r="D148" s="4">
        <f t="shared" si="4"/>
        <v>4.0679706302144326E-2</v>
      </c>
      <c r="E148" s="4"/>
      <c r="F148" s="23">
        <f t="shared" si="5"/>
        <v>295.67286015753035</v>
      </c>
      <c r="G148" s="8"/>
      <c r="H148" s="24"/>
      <c r="I148"/>
      <c r="R148" s="13"/>
      <c r="S148" s="12"/>
      <c r="T148" s="12"/>
      <c r="W148" s="12">
        <v>295.67286015753035</v>
      </c>
      <c r="X148" s="12">
        <v>295.67286015753035</v>
      </c>
      <c r="Y148" s="12">
        <v>295.67286015753035</v>
      </c>
    </row>
    <row r="149" spans="1:25" x14ac:dyDescent="0.25">
      <c r="A149" s="19">
        <v>1886</v>
      </c>
      <c r="C149" s="4">
        <v>0.13118573416911861</v>
      </c>
      <c r="D149" s="4">
        <f t="shared" si="4"/>
        <v>4.249363322937174E-2</v>
      </c>
      <c r="E149" s="4"/>
      <c r="F149" s="23">
        <f t="shared" si="5"/>
        <v>295.76155225847009</v>
      </c>
      <c r="G149" s="8"/>
      <c r="H149" s="24"/>
      <c r="I149"/>
      <c r="R149" s="13"/>
      <c r="S149" s="12"/>
      <c r="T149" s="12"/>
      <c r="W149" s="12">
        <v>295.76155225847009</v>
      </c>
      <c r="X149" s="12">
        <v>295.76155225847009</v>
      </c>
      <c r="Y149" s="12">
        <v>295.76155225847009</v>
      </c>
    </row>
    <row r="150" spans="1:25" x14ac:dyDescent="0.25">
      <c r="A150" s="19">
        <v>1887</v>
      </c>
      <c r="C150" s="4">
        <v>0.13774615299987208</v>
      </c>
      <c r="D150" s="4">
        <f t="shared" si="4"/>
        <v>4.4311821298636374E-2</v>
      </c>
      <c r="E150" s="4"/>
      <c r="F150" s="23">
        <f t="shared" si="5"/>
        <v>295.85498659017128</v>
      </c>
      <c r="G150" s="8"/>
      <c r="H150" s="24"/>
      <c r="I150"/>
      <c r="R150" s="13"/>
      <c r="S150" s="12"/>
      <c r="T150" s="12"/>
      <c r="W150" s="12">
        <v>295.85498659017128</v>
      </c>
      <c r="X150" s="12">
        <v>295.85498659017128</v>
      </c>
      <c r="Y150" s="12">
        <v>295.85498659017128</v>
      </c>
    </row>
    <row r="151" spans="1:25" x14ac:dyDescent="0.25">
      <c r="A151" s="19">
        <v>1888</v>
      </c>
      <c r="C151" s="4">
        <v>0.15252348343354227</v>
      </c>
      <c r="D151" s="4">
        <f t="shared" si="4"/>
        <v>4.6227225098510759E-2</v>
      </c>
      <c r="E151" s="4"/>
      <c r="F151" s="23">
        <f t="shared" si="5"/>
        <v>295.9612828485063</v>
      </c>
      <c r="G151" s="8"/>
      <c r="H151" s="24"/>
      <c r="I151"/>
      <c r="R151" s="13"/>
      <c r="S151" s="12"/>
      <c r="T151" s="12"/>
      <c r="W151" s="12">
        <v>295.9612828485063</v>
      </c>
      <c r="X151" s="12">
        <v>295.9612828485063</v>
      </c>
      <c r="Y151" s="12">
        <v>295.9612828485063</v>
      </c>
    </row>
    <row r="152" spans="1:25" x14ac:dyDescent="0.25">
      <c r="A152" s="19">
        <v>1889</v>
      </c>
      <c r="C152" s="4">
        <v>0.15246314852245105</v>
      </c>
      <c r="D152" s="4">
        <f t="shared" si="4"/>
        <v>4.8406298394378697E-2</v>
      </c>
      <c r="E152" s="4"/>
      <c r="F152" s="23">
        <f t="shared" si="5"/>
        <v>296.06533969863438</v>
      </c>
      <c r="G152" s="8"/>
      <c r="H152" s="24"/>
      <c r="I152"/>
      <c r="R152" s="13"/>
      <c r="S152" s="12"/>
      <c r="T152" s="12"/>
      <c r="W152" s="12">
        <v>296.06533969863438</v>
      </c>
      <c r="X152" s="12">
        <v>296.06533969863438</v>
      </c>
      <c r="Y152" s="12">
        <v>296.06533969863438</v>
      </c>
    </row>
    <row r="153" spans="1:25" x14ac:dyDescent="0.25">
      <c r="A153" s="19">
        <v>1890</v>
      </c>
      <c r="C153" s="4">
        <v>0.16610766035563515</v>
      </c>
      <c r="D153" s="4">
        <f t="shared" si="4"/>
        <v>5.0539463822004221E-2</v>
      </c>
      <c r="E153" s="4"/>
      <c r="F153" s="23">
        <f t="shared" si="5"/>
        <v>296.18090789516799</v>
      </c>
      <c r="G153" s="8"/>
      <c r="H153" s="24"/>
      <c r="I153"/>
      <c r="R153" s="13"/>
      <c r="S153" s="12"/>
      <c r="T153" s="12"/>
      <c r="W153" s="12">
        <v>296.18090789516799</v>
      </c>
      <c r="X153" s="12">
        <v>296.18090789516799</v>
      </c>
      <c r="Y153" s="12">
        <v>296.18090789516799</v>
      </c>
    </row>
    <row r="154" spans="1:25" x14ac:dyDescent="0.25">
      <c r="A154" s="19">
        <v>1891</v>
      </c>
      <c r="C154" s="4">
        <v>0.17383647051298451</v>
      </c>
      <c r="D154" s="4">
        <f t="shared" si="4"/>
        <v>5.2908611850943345E-2</v>
      </c>
      <c r="E154" s="4"/>
      <c r="F154" s="23">
        <f t="shared" si="5"/>
        <v>296.30183575383001</v>
      </c>
      <c r="G154" s="8"/>
      <c r="H154" s="24"/>
      <c r="I154"/>
      <c r="R154" s="13"/>
      <c r="S154" s="12"/>
      <c r="T154" s="12"/>
      <c r="W154" s="12">
        <v>296.30183575383001</v>
      </c>
      <c r="X154" s="12">
        <v>296.30183575383001</v>
      </c>
      <c r="Y154" s="12">
        <v>296.30183575383001</v>
      </c>
    </row>
    <row r="155" spans="1:25" x14ac:dyDescent="0.25">
      <c r="A155" s="19">
        <v>1892</v>
      </c>
      <c r="C155" s="4">
        <v>0.17527114417295639</v>
      </c>
      <c r="D155" s="4">
        <f t="shared" si="4"/>
        <v>5.5387632953514641E-2</v>
      </c>
      <c r="E155" s="4"/>
      <c r="F155" s="23">
        <f t="shared" si="5"/>
        <v>296.42171926504943</v>
      </c>
      <c r="G155" s="8"/>
      <c r="H155" s="24"/>
      <c r="I155"/>
      <c r="R155" s="13"/>
      <c r="S155" s="12"/>
      <c r="T155" s="12"/>
      <c r="W155" s="12">
        <v>296.42171926504943</v>
      </c>
      <c r="X155" s="12">
        <v>296.42171926504943</v>
      </c>
      <c r="Y155" s="12">
        <v>296.42171926504943</v>
      </c>
    </row>
    <row r="156" spans="1:25" x14ac:dyDescent="0.25">
      <c r="A156" s="19">
        <v>1893</v>
      </c>
      <c r="C156" s="4">
        <v>0.17317065818088781</v>
      </c>
      <c r="D156" s="4">
        <f t="shared" si="4"/>
        <v>5.7845244933512903E-2</v>
      </c>
      <c r="E156" s="4"/>
      <c r="F156" s="23">
        <f t="shared" si="5"/>
        <v>296.53704467829681</v>
      </c>
      <c r="G156" s="8"/>
      <c r="H156" s="24"/>
      <c r="I156"/>
      <c r="R156" s="13"/>
      <c r="S156" s="12"/>
      <c r="T156" s="12"/>
      <c r="W156" s="12">
        <v>296.53704467829681</v>
      </c>
      <c r="X156" s="12">
        <v>296.53704467829681</v>
      </c>
      <c r="Y156" s="12">
        <v>296.53704467829681</v>
      </c>
    </row>
    <row r="157" spans="1:25" x14ac:dyDescent="0.25">
      <c r="A157" s="19">
        <v>1894</v>
      </c>
      <c r="C157" s="4">
        <v>0.17920744492772164</v>
      </c>
      <c r="D157" s="4">
        <f t="shared" si="4"/>
        <v>6.0209415905084114E-2</v>
      </c>
      <c r="E157" s="4"/>
      <c r="F157" s="23">
        <f t="shared" si="5"/>
        <v>296.65604270731944</v>
      </c>
      <c r="G157" s="8"/>
      <c r="H157" s="24"/>
      <c r="I157"/>
      <c r="R157" s="13"/>
      <c r="S157" s="12"/>
      <c r="T157" s="12"/>
      <c r="W157" s="12">
        <v>296.65604270731944</v>
      </c>
      <c r="X157" s="12">
        <v>296.65604270731944</v>
      </c>
      <c r="Y157" s="12">
        <v>296.65604270731944</v>
      </c>
    </row>
    <row r="158" spans="1:25" x14ac:dyDescent="0.25">
      <c r="A158" s="19">
        <v>1895</v>
      </c>
      <c r="C158" s="4">
        <v>0.19000656760905718</v>
      </c>
      <c r="D158" s="4">
        <f t="shared" si="4"/>
        <v>6.2648875500048121E-2</v>
      </c>
      <c r="E158" s="4"/>
      <c r="F158" s="23">
        <f t="shared" si="5"/>
        <v>296.78340039942844</v>
      </c>
      <c r="G158" s="8"/>
      <c r="H158" s="24"/>
      <c r="I158"/>
      <c r="R158" s="13"/>
      <c r="S158" s="12"/>
      <c r="T158" s="12"/>
      <c r="W158" s="12">
        <v>296.78340039942844</v>
      </c>
      <c r="X158" s="12">
        <v>296.78340039942844</v>
      </c>
      <c r="Y158" s="12">
        <v>296.78340039942844</v>
      </c>
    </row>
    <row r="159" spans="1:25" x14ac:dyDescent="0.25">
      <c r="A159" s="19">
        <v>1896</v>
      </c>
      <c r="C159" s="4">
        <v>0.19620199577843161</v>
      </c>
      <c r="D159" s="4">
        <f t="shared" si="4"/>
        <v>6.5259708188282653E-2</v>
      </c>
      <c r="E159" s="4"/>
      <c r="F159" s="23">
        <f t="shared" si="5"/>
        <v>296.91434268701857</v>
      </c>
      <c r="G159" s="8"/>
      <c r="H159" s="24"/>
      <c r="I159"/>
      <c r="R159" s="13"/>
      <c r="S159" s="12"/>
      <c r="T159" s="12"/>
      <c r="W159" s="12">
        <v>296.91434268701857</v>
      </c>
      <c r="X159" s="12">
        <v>296.91434268701857</v>
      </c>
      <c r="Y159" s="12">
        <v>296.91434268701857</v>
      </c>
    </row>
    <row r="160" spans="1:25" x14ac:dyDescent="0.25">
      <c r="A160" s="19">
        <v>1897</v>
      </c>
      <c r="C160" s="4">
        <v>0.20548940002558524</v>
      </c>
      <c r="D160" s="4">
        <f t="shared" si="4"/>
        <v>6.7944025083880324E-2</v>
      </c>
      <c r="E160" s="4"/>
      <c r="F160" s="23">
        <f t="shared" si="5"/>
        <v>297.05188806196031</v>
      </c>
      <c r="G160" s="8"/>
      <c r="H160" s="24"/>
      <c r="I160"/>
      <c r="R160" s="13"/>
      <c r="S160" s="12"/>
      <c r="T160" s="12"/>
      <c r="W160" s="12">
        <v>297.05188806196031</v>
      </c>
      <c r="X160" s="12">
        <v>297.05188806196031</v>
      </c>
      <c r="Y160" s="12">
        <v>297.05188806196031</v>
      </c>
    </row>
    <row r="161" spans="1:25" x14ac:dyDescent="0.25">
      <c r="A161" s="19">
        <v>1898</v>
      </c>
      <c r="C161" s="4">
        <v>0.21674263361903542</v>
      </c>
      <c r="D161" s="4">
        <f t="shared" si="4"/>
        <v>7.0763705270185939E-2</v>
      </c>
      <c r="E161" s="4"/>
      <c r="F161" s="23">
        <f t="shared" si="5"/>
        <v>297.19786699030919</v>
      </c>
      <c r="G161" s="8"/>
      <c r="H161" s="24"/>
      <c r="I161"/>
      <c r="R161" s="13"/>
      <c r="S161" s="12"/>
      <c r="T161" s="12"/>
      <c r="W161" s="12">
        <v>297.19786699030919</v>
      </c>
      <c r="X161" s="12">
        <v>297.19786699030919</v>
      </c>
      <c r="Y161" s="12">
        <v>297.19786699030919</v>
      </c>
    </row>
    <row r="162" spans="1:25" x14ac:dyDescent="0.25">
      <c r="A162" s="19">
        <v>1899</v>
      </c>
      <c r="C162" s="4">
        <v>0.23677957861072024</v>
      </c>
      <c r="D162" s="4">
        <f t="shared" si="4"/>
        <v>7.3756273301338021E-2</v>
      </c>
      <c r="E162" s="4"/>
      <c r="F162" s="23">
        <f t="shared" si="5"/>
        <v>297.36089029561856</v>
      </c>
      <c r="G162" s="8"/>
      <c r="H162" s="24"/>
      <c r="I162"/>
      <c r="R162" s="13"/>
      <c r="S162" s="12"/>
      <c r="T162" s="12"/>
      <c r="W162" s="12">
        <v>297.36089029561856</v>
      </c>
      <c r="X162" s="12">
        <v>297.36089029561856</v>
      </c>
      <c r="Y162" s="12">
        <v>297.36089029561856</v>
      </c>
    </row>
    <row r="163" spans="1:25" x14ac:dyDescent="0.25">
      <c r="A163" s="19">
        <v>1900</v>
      </c>
      <c r="C163" s="4">
        <v>0.24974090495074838</v>
      </c>
      <c r="D163" s="4">
        <f t="shared" si="4"/>
        <v>7.709825106018002E-2</v>
      </c>
      <c r="E163" s="4"/>
      <c r="F163" s="23">
        <f t="shared" si="5"/>
        <v>297.53353294950909</v>
      </c>
      <c r="G163" s="8"/>
      <c r="H163" s="24"/>
      <c r="I163"/>
      <c r="R163" s="13"/>
      <c r="S163" s="12"/>
      <c r="T163" s="12"/>
      <c r="W163" s="12">
        <v>297.53353294950909</v>
      </c>
      <c r="X163" s="12">
        <v>297.53353294950909</v>
      </c>
      <c r="Y163" s="12">
        <v>297.53353294950909</v>
      </c>
    </row>
    <row r="164" spans="1:25" x14ac:dyDescent="0.25">
      <c r="A164" s="19">
        <v>1901</v>
      </c>
      <c r="C164" s="4">
        <v>0.25799679263144426</v>
      </c>
      <c r="D164" s="4">
        <f t="shared" si="4"/>
        <v>8.0637425464935977E-2</v>
      </c>
      <c r="E164" s="4"/>
      <c r="F164" s="23">
        <f t="shared" si="5"/>
        <v>297.7108923166756</v>
      </c>
      <c r="G164" s="8"/>
      <c r="H164" s="24"/>
      <c r="I164"/>
      <c r="R164" s="13"/>
      <c r="S164" s="12"/>
      <c r="T164" s="12"/>
      <c r="W164" s="12">
        <v>297.7108923166756</v>
      </c>
      <c r="X164" s="12">
        <v>297.7108923166756</v>
      </c>
      <c r="Y164" s="12">
        <v>297.7108923166756</v>
      </c>
    </row>
    <row r="165" spans="1:25" x14ac:dyDescent="0.25">
      <c r="A165" s="19">
        <v>1902</v>
      </c>
      <c r="C165" s="4">
        <v>0.26452572764487658</v>
      </c>
      <c r="D165" s="4">
        <f t="shared" si="4"/>
        <v>8.4273292491849283E-2</v>
      </c>
      <c r="E165" s="4"/>
      <c r="F165" s="23">
        <f t="shared" si="5"/>
        <v>297.89114475182862</v>
      </c>
      <c r="G165" s="8"/>
      <c r="H165" s="24"/>
      <c r="I165"/>
      <c r="R165" s="13"/>
      <c r="S165" s="12"/>
      <c r="T165" s="12"/>
      <c r="W165" s="12">
        <v>297.89114475182862</v>
      </c>
      <c r="X165" s="12">
        <v>297.89114475182862</v>
      </c>
      <c r="Y165" s="12">
        <v>297.89114475182862</v>
      </c>
    </row>
    <row r="166" spans="1:25" x14ac:dyDescent="0.25">
      <c r="A166" s="19">
        <v>1903</v>
      </c>
      <c r="C166" s="4">
        <v>0.28861164769093001</v>
      </c>
      <c r="D166" s="4">
        <f t="shared" si="4"/>
        <v>8.7968467412486234E-2</v>
      </c>
      <c r="E166" s="4"/>
      <c r="F166" s="23">
        <f t="shared" si="5"/>
        <v>298.09178793210702</v>
      </c>
      <c r="G166" s="8"/>
      <c r="H166" s="24"/>
      <c r="I166"/>
      <c r="R166" s="13"/>
      <c r="S166" s="12"/>
      <c r="T166" s="12"/>
      <c r="W166" s="12">
        <v>298.09178793210702</v>
      </c>
      <c r="X166" s="12">
        <v>298.09178793210702</v>
      </c>
      <c r="Y166" s="12">
        <v>298.09178793210702</v>
      </c>
    </row>
    <row r="167" spans="1:25" x14ac:dyDescent="0.25">
      <c r="A167" s="19">
        <v>1904</v>
      </c>
      <c r="C167" s="4">
        <v>0.29190962453626712</v>
      </c>
      <c r="D167" s="4">
        <f t="shared" si="4"/>
        <v>9.2081652608193537E-2</v>
      </c>
      <c r="E167" s="4"/>
      <c r="F167" s="23">
        <f t="shared" si="5"/>
        <v>298.2916159040351</v>
      </c>
      <c r="G167" s="8"/>
      <c r="H167" s="24"/>
      <c r="I167"/>
      <c r="R167" s="13"/>
      <c r="S167" s="12"/>
      <c r="T167" s="12"/>
      <c r="W167" s="12">
        <v>298.2916159040351</v>
      </c>
      <c r="X167" s="12">
        <v>298.2916159040351</v>
      </c>
      <c r="Y167" s="12">
        <v>298.2916159040351</v>
      </c>
    </row>
    <row r="168" spans="1:25" x14ac:dyDescent="0.25">
      <c r="A168" s="19">
        <v>1905</v>
      </c>
      <c r="C168" s="4">
        <v>0.31081378623512856</v>
      </c>
      <c r="D168" s="4">
        <f t="shared" si="4"/>
        <v>9.6178126032719038E-2</v>
      </c>
      <c r="E168" s="4"/>
      <c r="F168" s="23">
        <f t="shared" si="5"/>
        <v>298.50625156423752</v>
      </c>
      <c r="G168" s="8"/>
      <c r="H168" s="24"/>
      <c r="I168"/>
      <c r="R168" s="13"/>
      <c r="S168" s="12"/>
      <c r="T168" s="12"/>
      <c r="W168" s="12">
        <v>298.50625156423752</v>
      </c>
      <c r="X168" s="12">
        <v>298.50625156423752</v>
      </c>
      <c r="Y168" s="12">
        <v>298.50625156423752</v>
      </c>
    </row>
    <row r="169" spans="1:25" x14ac:dyDescent="0.25">
      <c r="A169" s="19">
        <v>1906</v>
      </c>
      <c r="C169" s="4">
        <v>0.32645126173723937</v>
      </c>
      <c r="D169" s="4">
        <f t="shared" si="4"/>
        <v>0.10057815706686862</v>
      </c>
      <c r="E169" s="4"/>
      <c r="F169" s="23">
        <f t="shared" si="5"/>
        <v>298.73212466890789</v>
      </c>
      <c r="G169" s="8"/>
      <c r="H169" s="24"/>
      <c r="I169"/>
      <c r="R169" s="13"/>
      <c r="S169" s="12"/>
      <c r="T169" s="12"/>
      <c r="W169" s="12">
        <v>298.73212466890789</v>
      </c>
      <c r="X169" s="12">
        <v>298.73212466890789</v>
      </c>
      <c r="Y169" s="12">
        <v>298.73212466890789</v>
      </c>
    </row>
    <row r="170" spans="1:25" x14ac:dyDescent="0.25">
      <c r="A170" s="19">
        <v>1907</v>
      </c>
      <c r="C170" s="4">
        <v>0.36910339542023796</v>
      </c>
      <c r="D170" s="4">
        <f t="shared" si="4"/>
        <v>0.1052085557126112</v>
      </c>
      <c r="E170" s="4"/>
      <c r="F170" s="23">
        <f t="shared" si="5"/>
        <v>298.99601950861546</v>
      </c>
      <c r="G170" s="8"/>
      <c r="H170" s="24"/>
      <c r="I170"/>
      <c r="R170" s="13"/>
      <c r="S170" s="12"/>
      <c r="T170" s="12"/>
      <c r="W170" s="12">
        <v>298.99601950861546</v>
      </c>
      <c r="X170" s="12">
        <v>298.99601950861546</v>
      </c>
      <c r="Y170" s="12">
        <v>298.99601950861546</v>
      </c>
    </row>
    <row r="171" spans="1:25" x14ac:dyDescent="0.25">
      <c r="A171" s="19">
        <v>1908</v>
      </c>
      <c r="C171" s="4">
        <v>0.35517866073941412</v>
      </c>
      <c r="D171" s="4">
        <f t="shared" si="4"/>
        <v>0.1106183999266165</v>
      </c>
      <c r="E171" s="4"/>
      <c r="F171" s="23">
        <f t="shared" si="5"/>
        <v>299.24057976942822</v>
      </c>
      <c r="G171" s="8"/>
      <c r="H171" s="24"/>
      <c r="I171"/>
      <c r="R171" s="13"/>
      <c r="S171" s="12"/>
      <c r="T171" s="12"/>
      <c r="W171" s="12">
        <v>299.24057976942822</v>
      </c>
      <c r="X171" s="12">
        <v>299.24057976942822</v>
      </c>
      <c r="Y171" s="12">
        <v>299.24057976942822</v>
      </c>
    </row>
    <row r="172" spans="1:25" x14ac:dyDescent="0.25">
      <c r="A172" s="19">
        <v>1909</v>
      </c>
      <c r="C172" s="4">
        <v>0.36933389548420109</v>
      </c>
      <c r="D172" s="4">
        <f t="shared" si="4"/>
        <v>0.11563188527327811</v>
      </c>
      <c r="E172" s="4"/>
      <c r="F172" s="23">
        <f t="shared" si="5"/>
        <v>299.49428177963915</v>
      </c>
      <c r="G172" s="8"/>
      <c r="H172" s="24"/>
      <c r="I172"/>
      <c r="R172" s="13"/>
      <c r="S172" s="12"/>
      <c r="T172" s="12"/>
      <c r="W172" s="12">
        <v>299.49428177963915</v>
      </c>
      <c r="X172" s="12">
        <v>299.49428177963915</v>
      </c>
      <c r="Y172" s="12">
        <v>299.49428177963915</v>
      </c>
    </row>
    <row r="173" spans="1:25" x14ac:dyDescent="0.25">
      <c r="A173" s="19">
        <v>1910</v>
      </c>
      <c r="C173" s="4">
        <v>0.38730828501982856</v>
      </c>
      <c r="D173" s="4">
        <f t="shared" si="4"/>
        <v>0.12083277648260216</v>
      </c>
      <c r="E173" s="4"/>
      <c r="F173" s="23">
        <f t="shared" si="5"/>
        <v>299.76075728817642</v>
      </c>
      <c r="G173" s="8"/>
      <c r="H173" s="24"/>
      <c r="I173"/>
      <c r="R173" s="13"/>
      <c r="S173" s="12"/>
      <c r="T173" s="12"/>
      <c r="W173" s="12">
        <v>299.76075728817642</v>
      </c>
      <c r="X173" s="12">
        <v>299.76075728817642</v>
      </c>
      <c r="Y173" s="12">
        <v>299.76075728817642</v>
      </c>
    </row>
    <row r="174" spans="1:25" x14ac:dyDescent="0.25">
      <c r="A174" s="19">
        <v>1911</v>
      </c>
      <c r="C174" s="4">
        <v>0.3943280381220417</v>
      </c>
      <c r="D174" s="4">
        <f t="shared" si="4"/>
        <v>0.12629552440761618</v>
      </c>
      <c r="E174" s="4"/>
      <c r="F174" s="23">
        <f t="shared" si="5"/>
        <v>300.02878980189087</v>
      </c>
      <c r="G174" s="8"/>
      <c r="H174" s="24"/>
      <c r="I174"/>
      <c r="R174" s="13"/>
      <c r="S174" s="12"/>
      <c r="T174" s="12"/>
      <c r="W174" s="12">
        <v>300.02878980189087</v>
      </c>
      <c r="X174" s="12">
        <v>300.02878980189087</v>
      </c>
      <c r="Y174" s="12">
        <v>300.02878980189087</v>
      </c>
    </row>
    <row r="175" spans="1:25" x14ac:dyDescent="0.25">
      <c r="A175" s="19">
        <v>1912</v>
      </c>
      <c r="C175" s="4">
        <v>0.4129886338748881</v>
      </c>
      <c r="D175" s="4">
        <f t="shared" si="4"/>
        <v>0.13179019093876229</v>
      </c>
      <c r="E175" s="4"/>
      <c r="F175" s="23">
        <f t="shared" si="5"/>
        <v>300.30998824482697</v>
      </c>
      <c r="G175" s="8"/>
      <c r="H175" s="24"/>
      <c r="I175"/>
      <c r="R175" s="13"/>
      <c r="S175" s="12"/>
      <c r="T175" s="12"/>
      <c r="W175" s="12">
        <v>300.30998824482697</v>
      </c>
      <c r="X175" s="12">
        <v>300.30998824482697</v>
      </c>
      <c r="Y175" s="12">
        <v>300.30998824482697</v>
      </c>
    </row>
    <row r="176" spans="1:25" x14ac:dyDescent="0.25">
      <c r="A176" s="19">
        <v>1913</v>
      </c>
      <c r="C176" s="4">
        <v>0.44677129960342843</v>
      </c>
      <c r="D176" s="4">
        <f t="shared" si="4"/>
        <v>0.13755475901895239</v>
      </c>
      <c r="E176" s="4"/>
      <c r="F176" s="23">
        <f t="shared" si="5"/>
        <v>300.61920478541145</v>
      </c>
      <c r="G176" s="8"/>
      <c r="H176" s="24"/>
      <c r="I176"/>
      <c r="R176" s="13"/>
      <c r="S176" s="12"/>
      <c r="T176" s="12"/>
      <c r="W176" s="12">
        <v>300.61920478541145</v>
      </c>
      <c r="X176" s="12">
        <v>300.61920478541145</v>
      </c>
      <c r="Y176" s="12">
        <v>300.61920478541145</v>
      </c>
    </row>
    <row r="177" spans="1:25" s="5" customFormat="1" x14ac:dyDescent="0.25">
      <c r="A177" s="19">
        <v>1914</v>
      </c>
      <c r="B177" s="29"/>
      <c r="C177" s="4">
        <v>0.40531423295381858</v>
      </c>
      <c r="D177" s="4">
        <f t="shared" si="4"/>
        <v>0.14389369810093436</v>
      </c>
      <c r="E177" s="4"/>
      <c r="F177" s="23">
        <f t="shared" si="5"/>
        <v>300.8806253202643</v>
      </c>
      <c r="G177" s="8"/>
      <c r="H177" s="29"/>
      <c r="K177"/>
      <c r="R177" s="13"/>
      <c r="S177" s="18"/>
      <c r="T177" s="18"/>
      <c r="W177" s="39">
        <v>300.8806253202643</v>
      </c>
      <c r="X177" s="39">
        <v>300.8806253202643</v>
      </c>
      <c r="Y177" s="39">
        <v>300.8806253202643</v>
      </c>
    </row>
    <row r="178" spans="1:25" x14ac:dyDescent="0.25">
      <c r="A178" s="19">
        <v>1915</v>
      </c>
      <c r="C178" s="4">
        <v>0.3997810596136625</v>
      </c>
      <c r="D178" s="4">
        <f t="shared" si="4"/>
        <v>0.14925281906541771</v>
      </c>
      <c r="E178" s="4"/>
      <c r="F178" s="23">
        <f t="shared" si="5"/>
        <v>301.13115356081255</v>
      </c>
      <c r="G178" s="8"/>
      <c r="H178" s="24"/>
      <c r="I178"/>
      <c r="R178" s="13"/>
      <c r="S178" s="12"/>
      <c r="T178" s="12"/>
      <c r="W178" s="12">
        <v>301.13115356081255</v>
      </c>
      <c r="X178" s="12">
        <v>301.13115356081255</v>
      </c>
      <c r="Y178" s="12">
        <v>301.13115356081255</v>
      </c>
    </row>
    <row r="179" spans="1:25" x14ac:dyDescent="0.25">
      <c r="A179" s="19">
        <v>1916</v>
      </c>
      <c r="C179" s="4">
        <v>0.4315151680951772</v>
      </c>
      <c r="D179" s="4">
        <f t="shared" si="4"/>
        <v>0.1543886479966568</v>
      </c>
      <c r="E179" s="4"/>
      <c r="F179" s="23">
        <f t="shared" si="5"/>
        <v>301.40828008091108</v>
      </c>
      <c r="G179" s="8"/>
      <c r="H179" s="24"/>
      <c r="I179"/>
      <c r="R179" s="13"/>
      <c r="S179" s="12"/>
      <c r="T179" s="12"/>
      <c r="W179" s="12">
        <v>301.40828008091108</v>
      </c>
      <c r="X179" s="12">
        <v>301.40828008091108</v>
      </c>
      <c r="Y179" s="12">
        <v>301.40828008091108</v>
      </c>
    </row>
    <row r="180" spans="1:25" x14ac:dyDescent="0.25">
      <c r="A180" s="19">
        <v>1917</v>
      </c>
      <c r="C180" s="4">
        <v>0.45128894435205319</v>
      </c>
      <c r="D180" s="4">
        <f t="shared" si="4"/>
        <v>0.16006974165867677</v>
      </c>
      <c r="E180" s="4"/>
      <c r="F180" s="23">
        <f t="shared" si="5"/>
        <v>301.69949928360444</v>
      </c>
      <c r="G180" s="8"/>
      <c r="H180" s="24"/>
      <c r="I180"/>
      <c r="R180" s="13"/>
      <c r="S180" s="12"/>
      <c r="T180" s="12"/>
      <c r="W180" s="12">
        <v>301.69949928360444</v>
      </c>
      <c r="X180" s="12">
        <v>301.69949928360444</v>
      </c>
      <c r="Y180" s="12">
        <v>301.69949928360444</v>
      </c>
    </row>
    <row r="181" spans="1:25" x14ac:dyDescent="0.25">
      <c r="A181" s="19">
        <v>1918</v>
      </c>
      <c r="C181" s="4">
        <v>0.44507938838429062</v>
      </c>
      <c r="D181" s="4">
        <f t="shared" si="4"/>
        <v>0.16603973531389055</v>
      </c>
      <c r="E181" s="4"/>
      <c r="F181" s="23">
        <f t="shared" si="5"/>
        <v>301.97853893667479</v>
      </c>
      <c r="G181" s="8"/>
      <c r="H181" s="24"/>
      <c r="I181"/>
      <c r="R181" s="13"/>
      <c r="S181" s="12"/>
      <c r="T181" s="12"/>
      <c r="W181" s="12">
        <v>301.97853893667479</v>
      </c>
      <c r="X181" s="12">
        <v>301.97853893667479</v>
      </c>
      <c r="Y181" s="12">
        <v>301.97853893667479</v>
      </c>
    </row>
    <row r="182" spans="1:25" x14ac:dyDescent="0.25">
      <c r="A182" s="19">
        <v>1919</v>
      </c>
      <c r="C182" s="4">
        <v>0.38568174529870791</v>
      </c>
      <c r="D182" s="4">
        <f t="shared" si="4"/>
        <v>0.17176004820183283</v>
      </c>
      <c r="E182" s="4"/>
      <c r="F182" s="23">
        <f t="shared" si="5"/>
        <v>302.19246063377165</v>
      </c>
      <c r="G182" s="8"/>
      <c r="H182" s="24"/>
      <c r="I182"/>
      <c r="R182" s="13"/>
      <c r="S182" s="12"/>
      <c r="T182" s="12"/>
      <c r="W182" s="12">
        <v>302.19246063377165</v>
      </c>
      <c r="X182" s="12">
        <v>302.19246063377165</v>
      </c>
      <c r="Y182" s="12">
        <v>302.19246063377165</v>
      </c>
    </row>
    <row r="183" spans="1:25" x14ac:dyDescent="0.25">
      <c r="A183" s="19">
        <v>1920</v>
      </c>
      <c r="C183" s="4">
        <v>0.44871403812204169</v>
      </c>
      <c r="D183" s="4">
        <f t="shared" si="4"/>
        <v>0.17614544299231827</v>
      </c>
      <c r="E183" s="4"/>
      <c r="F183" s="23">
        <f t="shared" si="5"/>
        <v>302.46502922890136</v>
      </c>
      <c r="G183" s="8"/>
      <c r="H183" s="24"/>
      <c r="I183"/>
      <c r="R183" s="13"/>
      <c r="S183" s="12"/>
      <c r="T183" s="12"/>
      <c r="W183" s="12">
        <v>302.46502922890136</v>
      </c>
      <c r="X183" s="12">
        <v>302.46502922890136</v>
      </c>
      <c r="Y183" s="12">
        <v>302.46502922890136</v>
      </c>
    </row>
    <row r="184" spans="1:25" x14ac:dyDescent="0.25">
      <c r="A184" s="19">
        <v>1921</v>
      </c>
      <c r="C184" s="4">
        <v>0.39350623282589231</v>
      </c>
      <c r="D184" s="4">
        <f t="shared" si="4"/>
        <v>0.18173309919247738</v>
      </c>
      <c r="E184" s="4"/>
      <c r="F184" s="23">
        <f t="shared" si="5"/>
        <v>302.67680236253477</v>
      </c>
      <c r="G184" s="8"/>
      <c r="H184" s="24"/>
      <c r="I184"/>
      <c r="R184" s="13"/>
      <c r="S184" s="12"/>
      <c r="T184" s="12"/>
      <c r="W184" s="12">
        <v>302.67680236253477</v>
      </c>
      <c r="X184" s="12">
        <v>302.67680236253477</v>
      </c>
      <c r="Y184" s="12">
        <v>302.67680236253477</v>
      </c>
    </row>
    <row r="185" spans="1:25" x14ac:dyDescent="0.25">
      <c r="A185" s="19">
        <v>1922</v>
      </c>
      <c r="C185" s="4">
        <v>0.41274722233593447</v>
      </c>
      <c r="D185" s="4">
        <f t="shared" si="4"/>
        <v>0.18607444843196239</v>
      </c>
      <c r="E185" s="4"/>
      <c r="F185" s="23">
        <f t="shared" si="5"/>
        <v>302.90347513643877</v>
      </c>
      <c r="G185" s="8"/>
      <c r="H185" s="24"/>
      <c r="I185"/>
      <c r="R185" s="13"/>
      <c r="S185" s="12"/>
      <c r="T185" s="12"/>
      <c r="W185" s="12">
        <v>302.90347513643877</v>
      </c>
      <c r="X185" s="12">
        <v>302.90347513643877</v>
      </c>
      <c r="Y185" s="12">
        <v>302.90347513643877</v>
      </c>
    </row>
    <row r="186" spans="1:25" x14ac:dyDescent="0.25">
      <c r="A186" s="19">
        <v>1923</v>
      </c>
      <c r="C186" s="4">
        <v>0.46834856620186771</v>
      </c>
      <c r="D186" s="4">
        <f t="shared" si="4"/>
        <v>0.19072124029699436</v>
      </c>
      <c r="E186" s="4"/>
      <c r="F186" s="23">
        <f t="shared" si="5"/>
        <v>303.18110246234369</v>
      </c>
      <c r="G186" s="8"/>
      <c r="H186" s="24"/>
      <c r="I186"/>
      <c r="R186" s="13"/>
      <c r="S186" s="12"/>
      <c r="T186" s="12"/>
      <c r="W186" s="12">
        <v>303.18110246234369</v>
      </c>
      <c r="X186" s="12">
        <v>303.18110246234369</v>
      </c>
      <c r="Y186" s="12">
        <v>303.18110246234369</v>
      </c>
    </row>
    <row r="187" spans="1:25" x14ac:dyDescent="0.25">
      <c r="A187" s="19">
        <v>1924</v>
      </c>
      <c r="C187" s="4">
        <v>0.46979651413585777</v>
      </c>
      <c r="D187" s="4">
        <f t="shared" si="4"/>
        <v>0.19641260047804515</v>
      </c>
      <c r="E187" s="4"/>
      <c r="F187" s="23">
        <f t="shared" si="5"/>
        <v>303.45448637600151</v>
      </c>
      <c r="G187" s="8"/>
      <c r="H187" s="24"/>
      <c r="I187"/>
      <c r="R187" s="13"/>
      <c r="S187" s="12"/>
      <c r="T187" s="12"/>
      <c r="W187" s="12">
        <v>303.45448637600151</v>
      </c>
      <c r="X187" s="12">
        <v>303.45448637600151</v>
      </c>
      <c r="Y187" s="12">
        <v>303.45448637600151</v>
      </c>
    </row>
    <row r="188" spans="1:25" x14ac:dyDescent="0.25">
      <c r="A188" s="19">
        <v>1925</v>
      </c>
      <c r="C188" s="4">
        <v>0.4749734825380581</v>
      </c>
      <c r="D188" s="4">
        <f t="shared" si="4"/>
        <v>0.20201697070803054</v>
      </c>
      <c r="E188" s="4"/>
      <c r="F188" s="23">
        <f t="shared" si="5"/>
        <v>303.72744288783156</v>
      </c>
      <c r="G188" s="8"/>
      <c r="H188" s="24"/>
      <c r="I188"/>
      <c r="R188" s="13"/>
      <c r="S188" s="12"/>
      <c r="T188" s="12"/>
      <c r="W188" s="12">
        <v>303.72744288783156</v>
      </c>
      <c r="X188" s="12">
        <v>303.72744288783156</v>
      </c>
      <c r="Y188" s="12">
        <v>303.72744288783156</v>
      </c>
    </row>
    <row r="189" spans="1:25" x14ac:dyDescent="0.25">
      <c r="A189" s="19">
        <v>1926</v>
      </c>
      <c r="C189" s="4">
        <v>0.46631575310221313</v>
      </c>
      <c r="D189" s="4">
        <f t="shared" si="4"/>
        <v>0.20761257920054646</v>
      </c>
      <c r="E189" s="4"/>
      <c r="F189" s="23">
        <f t="shared" si="5"/>
        <v>303.98614606173322</v>
      </c>
      <c r="G189" s="8"/>
      <c r="H189" s="24"/>
      <c r="I189"/>
      <c r="R189" s="13"/>
      <c r="S189" s="12"/>
      <c r="T189" s="12"/>
      <c r="W189" s="12">
        <v>303.98614606173322</v>
      </c>
      <c r="X189" s="12">
        <v>303.98614606173322</v>
      </c>
      <c r="Y189" s="12">
        <v>303.98614606173322</v>
      </c>
    </row>
    <row r="190" spans="1:25" x14ac:dyDescent="0.25">
      <c r="A190" s="19">
        <v>1927</v>
      </c>
      <c r="C190" s="4">
        <v>0.50933003492388385</v>
      </c>
      <c r="D190" s="4">
        <f t="shared" si="4"/>
        <v>0.21291599426553059</v>
      </c>
      <c r="E190" s="4"/>
      <c r="F190" s="23">
        <f t="shared" si="5"/>
        <v>304.28256010239159</v>
      </c>
      <c r="G190" s="8"/>
      <c r="H190" s="24"/>
      <c r="I190"/>
      <c r="R190" s="13"/>
      <c r="S190" s="12"/>
      <c r="T190" s="12"/>
      <c r="W190" s="12">
        <v>304.28256010239159</v>
      </c>
      <c r="X190" s="12">
        <v>304.28256010239159</v>
      </c>
      <c r="Y190" s="12">
        <v>304.28256010239159</v>
      </c>
    </row>
    <row r="191" spans="1:25" x14ac:dyDescent="0.25">
      <c r="A191" s="19">
        <v>1928</v>
      </c>
      <c r="C191" s="4">
        <v>0.50691474056543429</v>
      </c>
      <c r="D191" s="4">
        <f t="shared" si="4"/>
        <v>0.21899248209902702</v>
      </c>
      <c r="E191" s="4"/>
      <c r="F191" s="23">
        <f t="shared" si="5"/>
        <v>304.57048236085797</v>
      </c>
      <c r="G191" s="8"/>
      <c r="H191" s="24"/>
      <c r="I191"/>
      <c r="R191" s="13"/>
      <c r="S191" s="12"/>
      <c r="T191" s="12"/>
      <c r="W191" s="12">
        <v>304.57048236085797</v>
      </c>
      <c r="X191" s="12">
        <v>304.57048236085797</v>
      </c>
      <c r="Y191" s="12">
        <v>304.57048236085797</v>
      </c>
    </row>
    <row r="192" spans="1:25" x14ac:dyDescent="0.25">
      <c r="A192" s="19">
        <v>1929</v>
      </c>
      <c r="C192" s="4">
        <v>0.54434574977612893</v>
      </c>
      <c r="D192" s="4">
        <f t="shared" si="4"/>
        <v>0.22489488839758784</v>
      </c>
      <c r="E192" s="4"/>
      <c r="F192" s="23">
        <f t="shared" si="5"/>
        <v>304.88993322223649</v>
      </c>
      <c r="G192" s="8"/>
      <c r="H192" s="24"/>
      <c r="I192"/>
      <c r="R192" s="13"/>
      <c r="S192" s="12"/>
      <c r="T192" s="12"/>
      <c r="W192" s="12">
        <v>304.88993322223649</v>
      </c>
      <c r="X192" s="12">
        <v>304.88993322223649</v>
      </c>
      <c r="Y192" s="12">
        <v>304.88993322223649</v>
      </c>
    </row>
    <row r="193" spans="1:25" x14ac:dyDescent="0.25">
      <c r="A193" s="19">
        <v>1930</v>
      </c>
      <c r="C193" s="4">
        <v>0.50186239516438536</v>
      </c>
      <c r="D193" s="4">
        <f t="shared" si="4"/>
        <v>0.23144363105584764</v>
      </c>
      <c r="E193" s="4"/>
      <c r="F193" s="23">
        <f t="shared" si="5"/>
        <v>305.16035198634501</v>
      </c>
      <c r="G193" s="8"/>
      <c r="H193" s="24"/>
      <c r="I193"/>
      <c r="R193" s="13"/>
      <c r="S193" s="12"/>
      <c r="T193" s="12"/>
      <c r="W193" s="12">
        <v>305.16035198634501</v>
      </c>
      <c r="X193" s="12">
        <v>305.16035198634501</v>
      </c>
      <c r="Y193" s="12">
        <v>305.16035198634501</v>
      </c>
    </row>
    <row r="194" spans="1:25" x14ac:dyDescent="0.25">
      <c r="A194" s="19">
        <v>1931</v>
      </c>
      <c r="C194" s="4">
        <v>0.44841653485992072</v>
      </c>
      <c r="D194" s="4">
        <f t="shared" si="4"/>
        <v>0.23698721572007217</v>
      </c>
      <c r="E194" s="4"/>
      <c r="F194" s="23">
        <f t="shared" si="5"/>
        <v>305.37178130548483</v>
      </c>
      <c r="G194" s="8"/>
      <c r="H194" s="24"/>
      <c r="I194"/>
      <c r="R194" s="13"/>
      <c r="S194" s="12"/>
      <c r="T194" s="12"/>
      <c r="W194" s="12">
        <v>305.37178130548483</v>
      </c>
      <c r="X194" s="12">
        <v>305.37178130548483</v>
      </c>
      <c r="Y194" s="12">
        <v>305.37178130548483</v>
      </c>
    </row>
    <row r="195" spans="1:25" x14ac:dyDescent="0.25">
      <c r="A195" s="19">
        <v>1932</v>
      </c>
      <c r="C195" s="4">
        <v>0.40413629410259688</v>
      </c>
      <c r="D195" s="4">
        <f t="shared" si="4"/>
        <v>0.24132151676243857</v>
      </c>
      <c r="E195" s="4"/>
      <c r="F195" s="23">
        <f t="shared" si="5"/>
        <v>305.53459608282503</v>
      </c>
      <c r="G195" s="8"/>
      <c r="H195" s="24"/>
      <c r="I195"/>
      <c r="R195" s="13"/>
      <c r="S195" s="12"/>
      <c r="T195" s="12"/>
      <c r="W195" s="12">
        <v>305.53459608282503</v>
      </c>
      <c r="X195" s="12">
        <v>305.53459608282503</v>
      </c>
      <c r="Y195" s="12">
        <v>305.53459608282503</v>
      </c>
    </row>
    <row r="196" spans="1:25" x14ac:dyDescent="0.25">
      <c r="A196" s="19">
        <v>1933</v>
      </c>
      <c r="C196" s="4">
        <v>0.42554097249584238</v>
      </c>
      <c r="D196" s="4">
        <f t="shared" si="4"/>
        <v>0.24465921969791271</v>
      </c>
      <c r="E196" s="4"/>
      <c r="F196" s="23">
        <f t="shared" si="5"/>
        <v>305.71547783562301</v>
      </c>
      <c r="G196" s="8"/>
      <c r="H196" s="24"/>
      <c r="I196"/>
      <c r="R196" s="13"/>
      <c r="S196" s="12"/>
      <c r="T196" s="12"/>
      <c r="W196" s="12">
        <v>305.71547783562301</v>
      </c>
      <c r="X196" s="12">
        <v>305.71547783562301</v>
      </c>
      <c r="Y196" s="12">
        <v>305.71547783562301</v>
      </c>
    </row>
    <row r="197" spans="1:25" x14ac:dyDescent="0.25">
      <c r="A197" s="19">
        <v>1934</v>
      </c>
      <c r="C197" s="4">
        <v>0.46279359652040425</v>
      </c>
      <c r="D197" s="4">
        <f t="shared" si="4"/>
        <v>0.24836729563027116</v>
      </c>
      <c r="E197" s="4"/>
      <c r="F197" s="23">
        <f t="shared" si="5"/>
        <v>305.92990413651313</v>
      </c>
      <c r="G197" s="8"/>
      <c r="H197" s="24"/>
      <c r="I197"/>
      <c r="R197" s="13"/>
      <c r="S197" s="12"/>
      <c r="T197" s="12"/>
      <c r="W197" s="12">
        <v>305.92990413651313</v>
      </c>
      <c r="X197" s="12">
        <v>305.92990413651313</v>
      </c>
      <c r="Y197" s="12">
        <v>305.92990413651313</v>
      </c>
    </row>
    <row r="198" spans="1:25" x14ac:dyDescent="0.25">
      <c r="A198" s="19">
        <v>1935</v>
      </c>
      <c r="C198" s="4">
        <v>0.48561959012408851</v>
      </c>
      <c r="D198" s="4">
        <f t="shared" si="4"/>
        <v>0.25276303479851869</v>
      </c>
      <c r="E198" s="4"/>
      <c r="F198" s="23">
        <f t="shared" si="5"/>
        <v>306.16276069183868</v>
      </c>
      <c r="G198" s="8"/>
      <c r="H198" s="24"/>
      <c r="I198"/>
      <c r="R198" s="13"/>
      <c r="S198" s="12"/>
      <c r="T198" s="12"/>
      <c r="W198" s="12">
        <v>306.16276069183868</v>
      </c>
      <c r="X198" s="12">
        <v>306.16276069183868</v>
      </c>
      <c r="Y198" s="12">
        <v>306.16276069183868</v>
      </c>
    </row>
    <row r="199" spans="1:25" x14ac:dyDescent="0.25">
      <c r="A199" s="19">
        <v>1936</v>
      </c>
      <c r="C199" s="4">
        <v>0.53352612063451454</v>
      </c>
      <c r="D199" s="4">
        <f t="shared" si="4"/>
        <v>0.25753659418269259</v>
      </c>
      <c r="E199" s="4"/>
      <c r="F199" s="23">
        <f t="shared" si="5"/>
        <v>306.43875021829052</v>
      </c>
      <c r="G199" s="8"/>
      <c r="H199" s="24"/>
      <c r="I199"/>
      <c r="R199" s="13"/>
      <c r="S199" s="12"/>
      <c r="T199" s="12"/>
      <c r="W199" s="12">
        <v>306.43875021829052</v>
      </c>
      <c r="X199" s="12">
        <v>306.43875021829052</v>
      </c>
      <c r="Y199" s="12">
        <v>306.43875021829052</v>
      </c>
    </row>
    <row r="200" spans="1:25" x14ac:dyDescent="0.25">
      <c r="A200" s="19">
        <v>1937</v>
      </c>
      <c r="C200" s="4">
        <v>0.57041081399513882</v>
      </c>
      <c r="D200" s="4">
        <f t="shared" si="4"/>
        <v>0.26319437947495528</v>
      </c>
      <c r="E200" s="4"/>
      <c r="F200" s="23">
        <f t="shared" si="5"/>
        <v>306.74596665281069</v>
      </c>
      <c r="G200" s="8"/>
      <c r="H200" s="24"/>
      <c r="I200"/>
      <c r="R200" s="13"/>
      <c r="S200" s="12"/>
      <c r="T200" s="12"/>
      <c r="W200" s="12">
        <v>306.74596665281069</v>
      </c>
      <c r="X200" s="12">
        <v>306.74596665281069</v>
      </c>
      <c r="Y200" s="12">
        <v>306.74596665281069</v>
      </c>
    </row>
    <row r="201" spans="1:25" x14ac:dyDescent="0.25">
      <c r="A201" s="19">
        <v>1938</v>
      </c>
      <c r="C201" s="4">
        <v>0.53668194422412696</v>
      </c>
      <c r="D201" s="4">
        <f t="shared" si="4"/>
        <v>0.26949231638261878</v>
      </c>
      <c r="E201" s="4"/>
      <c r="F201" s="23">
        <f t="shared" si="5"/>
        <v>307.0131562806522</v>
      </c>
      <c r="G201" s="8"/>
      <c r="H201" s="24"/>
      <c r="I201"/>
      <c r="R201" s="13"/>
      <c r="S201" s="12"/>
      <c r="T201" s="12"/>
      <c r="W201" s="12">
        <v>307.0131562806522</v>
      </c>
      <c r="X201" s="12">
        <v>307.0131562806522</v>
      </c>
      <c r="Y201" s="12">
        <v>307.0131562806522</v>
      </c>
    </row>
    <row r="202" spans="1:25" x14ac:dyDescent="0.25">
      <c r="A202" s="19">
        <v>1939</v>
      </c>
      <c r="C202" s="4">
        <v>0.56775540322374318</v>
      </c>
      <c r="D202" s="4">
        <f t="shared" si="4"/>
        <v>0.2749697037533696</v>
      </c>
      <c r="E202" s="4"/>
      <c r="F202" s="23">
        <f t="shared" si="5"/>
        <v>307.30594198012261</v>
      </c>
      <c r="G202" s="8"/>
      <c r="H202" s="24"/>
      <c r="I202"/>
      <c r="R202" s="13"/>
      <c r="S202" s="12"/>
      <c r="T202" s="12"/>
      <c r="W202" s="12">
        <v>307.30594198012261</v>
      </c>
      <c r="X202" s="12">
        <v>307.30594198012261</v>
      </c>
      <c r="Y202" s="12">
        <v>307.30594198012261</v>
      </c>
    </row>
    <row r="203" spans="1:25" x14ac:dyDescent="0.25">
      <c r="A203" s="19">
        <v>1940</v>
      </c>
      <c r="C203" s="4">
        <v>0.62043322822054503</v>
      </c>
      <c r="D203" s="4">
        <f t="shared" si="4"/>
        <v>0.28097181059251308</v>
      </c>
      <c r="E203" s="4"/>
      <c r="F203" s="23">
        <f t="shared" si="5"/>
        <v>307.64540339775061</v>
      </c>
      <c r="G203" s="8"/>
      <c r="H203" s="24"/>
      <c r="I203"/>
      <c r="R203" s="13"/>
      <c r="S203" s="12"/>
      <c r="T203" s="12"/>
      <c r="W203" s="12">
        <v>307.64540339775061</v>
      </c>
      <c r="X203" s="12">
        <v>307.64540339775061</v>
      </c>
      <c r="Y203" s="12">
        <v>307.64540339775061</v>
      </c>
    </row>
    <row r="204" spans="1:25" x14ac:dyDescent="0.25">
      <c r="A204" s="19">
        <v>1941</v>
      </c>
      <c r="C204" s="4">
        <v>0.63441041652807983</v>
      </c>
      <c r="D204" s="4">
        <f t="shared" si="4"/>
        <v>0.28793076965388709</v>
      </c>
      <c r="E204" s="4"/>
      <c r="F204" s="23">
        <f t="shared" si="5"/>
        <v>307.99188304462479</v>
      </c>
      <c r="G204" s="8"/>
      <c r="H204" s="24"/>
      <c r="I204"/>
      <c r="R204" s="13"/>
      <c r="S204" s="12"/>
      <c r="T204" s="12"/>
      <c r="W204" s="12">
        <v>307.99188304462479</v>
      </c>
      <c r="X204" s="12">
        <v>307.99188304462479</v>
      </c>
      <c r="Y204" s="12">
        <v>307.99188304462479</v>
      </c>
    </row>
    <row r="205" spans="1:25" x14ac:dyDescent="0.25">
      <c r="A205" s="19">
        <v>1942</v>
      </c>
      <c r="C205" s="4">
        <v>0.63192079557374947</v>
      </c>
      <c r="D205" s="4">
        <f t="shared" ref="D205:D268" si="6">$D$12*(F204-$F$12)</f>
        <v>0.29503360241480764</v>
      </c>
      <c r="E205" s="4"/>
      <c r="F205" s="23">
        <f t="shared" ref="F205:F268" si="7">$F204+$C205-$D205+$E$12*$E205</f>
        <v>308.32877023778371</v>
      </c>
      <c r="G205" s="8"/>
      <c r="H205" s="24"/>
      <c r="I205"/>
      <c r="R205" s="13"/>
      <c r="S205" s="12"/>
      <c r="T205" s="12"/>
      <c r="W205" s="12">
        <v>308.32877023778371</v>
      </c>
      <c r="X205" s="12">
        <v>308.32877023778371</v>
      </c>
      <c r="Y205" s="12">
        <v>308.32877023778371</v>
      </c>
    </row>
    <row r="206" spans="1:25" x14ac:dyDescent="0.25">
      <c r="A206" s="19">
        <v>1943</v>
      </c>
      <c r="C206" s="4">
        <v>0.64260594089804279</v>
      </c>
      <c r="D206" s="4">
        <f t="shared" si="6"/>
        <v>0.30193978987456571</v>
      </c>
      <c r="E206" s="4"/>
      <c r="F206" s="23">
        <f t="shared" si="7"/>
        <v>308.66943638880718</v>
      </c>
      <c r="G206" s="8"/>
      <c r="H206" s="24"/>
      <c r="I206"/>
      <c r="R206" s="13"/>
      <c r="S206" s="12"/>
      <c r="T206" s="12"/>
      <c r="W206" s="12">
        <v>308.66943638880718</v>
      </c>
      <c r="X206" s="12">
        <v>308.66943638880718</v>
      </c>
      <c r="Y206" s="12">
        <v>308.66943638880718</v>
      </c>
    </row>
    <row r="207" spans="1:25" x14ac:dyDescent="0.25">
      <c r="A207" s="19">
        <v>1944</v>
      </c>
      <c r="C207" s="4">
        <v>0.65311969719841378</v>
      </c>
      <c r="D207" s="4">
        <f t="shared" si="6"/>
        <v>0.30892344597054683</v>
      </c>
      <c r="E207" s="4"/>
      <c r="F207" s="23">
        <f t="shared" si="7"/>
        <v>309.01363264003504</v>
      </c>
      <c r="G207" s="8"/>
      <c r="H207" s="24"/>
      <c r="I207"/>
      <c r="R207" s="13"/>
      <c r="S207" s="12"/>
      <c r="T207" s="12"/>
      <c r="W207" s="12">
        <v>309.01363264003504</v>
      </c>
      <c r="X207" s="12">
        <v>309.01363264003504</v>
      </c>
      <c r="Y207" s="12">
        <v>309.01363264003504</v>
      </c>
    </row>
    <row r="208" spans="1:25" x14ac:dyDescent="0.25">
      <c r="A208" s="19">
        <v>1945</v>
      </c>
      <c r="C208" s="4">
        <v>0.54301370001279259</v>
      </c>
      <c r="D208" s="4">
        <f t="shared" si="6"/>
        <v>0.31597946912071789</v>
      </c>
      <c r="E208" s="4"/>
      <c r="F208" s="23">
        <f t="shared" si="7"/>
        <v>309.24066687092716</v>
      </c>
      <c r="G208" s="8"/>
      <c r="H208" s="24"/>
      <c r="I208"/>
      <c r="R208" s="13"/>
      <c r="S208" s="12"/>
      <c r="T208" s="12"/>
      <c r="W208" s="12">
        <v>309.24066687092716</v>
      </c>
      <c r="X208" s="12">
        <v>309.24066687092716</v>
      </c>
      <c r="Y208" s="12">
        <v>309.24066687092716</v>
      </c>
    </row>
    <row r="209" spans="1:25" x14ac:dyDescent="0.25">
      <c r="A209" s="19">
        <v>1946</v>
      </c>
      <c r="C209" s="4">
        <v>0.59274367186900345</v>
      </c>
      <c r="D209" s="4">
        <f t="shared" si="6"/>
        <v>0.32063367085400629</v>
      </c>
      <c r="E209" s="4"/>
      <c r="F209" s="23">
        <f t="shared" si="7"/>
        <v>309.51277687194215</v>
      </c>
      <c r="G209" s="8"/>
      <c r="H209" s="24"/>
      <c r="I209"/>
      <c r="R209" s="13"/>
      <c r="S209" s="12"/>
      <c r="T209" s="12"/>
      <c r="W209" s="12">
        <v>309.51277687194215</v>
      </c>
      <c r="X209" s="12">
        <v>309.51277687194215</v>
      </c>
      <c r="Y209" s="12">
        <v>309.51277687194215</v>
      </c>
    </row>
    <row r="210" spans="1:25" x14ac:dyDescent="0.25">
      <c r="A210" s="19">
        <v>1947</v>
      </c>
      <c r="C210" s="4">
        <v>0.65628571434053984</v>
      </c>
      <c r="D210" s="4">
        <f t="shared" si="6"/>
        <v>0.32621192587481362</v>
      </c>
      <c r="E210" s="4"/>
      <c r="F210" s="23">
        <f t="shared" si="7"/>
        <v>309.84285066040786</v>
      </c>
      <c r="G210" s="8"/>
      <c r="H210" s="24"/>
      <c r="I210"/>
      <c r="R210" s="13"/>
      <c r="S210" s="12"/>
      <c r="T210" s="12"/>
      <c r="W210" s="12">
        <v>309.84285066040786</v>
      </c>
      <c r="X210" s="12">
        <v>309.84285066040786</v>
      </c>
      <c r="Y210" s="12">
        <v>309.84285066040786</v>
      </c>
    </row>
    <row r="211" spans="1:25" x14ac:dyDescent="0.25">
      <c r="A211" s="19">
        <v>1948</v>
      </c>
      <c r="C211" s="4">
        <v>0.69094479698093891</v>
      </c>
      <c r="D211" s="4">
        <f t="shared" si="6"/>
        <v>0.33297843853836073</v>
      </c>
      <c r="E211" s="4"/>
      <c r="F211" s="23">
        <f t="shared" si="7"/>
        <v>310.20081701885044</v>
      </c>
      <c r="G211" s="8"/>
      <c r="H211" s="24"/>
      <c r="I211"/>
      <c r="R211" s="13"/>
      <c r="S211" s="12"/>
      <c r="T211" s="12"/>
      <c r="W211" s="12">
        <v>310.20081701885044</v>
      </c>
      <c r="X211" s="12">
        <v>310.20081701885044</v>
      </c>
      <c r="Y211" s="12">
        <v>310.20081701885044</v>
      </c>
    </row>
    <row r="212" spans="1:25" x14ac:dyDescent="0.25">
      <c r="A212" s="19">
        <v>1949</v>
      </c>
      <c r="C212" s="4">
        <v>0.67073083446334913</v>
      </c>
      <c r="D212" s="4">
        <f t="shared" si="6"/>
        <v>0.34031674888643365</v>
      </c>
      <c r="E212" s="4"/>
      <c r="F212" s="23">
        <f t="shared" si="7"/>
        <v>310.53123110442738</v>
      </c>
      <c r="G212" s="8"/>
      <c r="H212" s="24"/>
      <c r="I212"/>
      <c r="R212" s="13"/>
      <c r="S212" s="12"/>
      <c r="T212" s="12"/>
      <c r="W212" s="12">
        <v>310.53123110442738</v>
      </c>
      <c r="X212" s="12">
        <v>310.53123110442738</v>
      </c>
      <c r="Y212" s="12">
        <v>310.53123110442738</v>
      </c>
    </row>
    <row r="213" spans="1:25" x14ac:dyDescent="0.25">
      <c r="A213" s="19">
        <v>1950</v>
      </c>
      <c r="C213" s="4">
        <v>0.76797213624152483</v>
      </c>
      <c r="D213" s="4">
        <f t="shared" si="6"/>
        <v>0.3470902376407608</v>
      </c>
      <c r="E213" s="4"/>
      <c r="F213" s="23">
        <f t="shared" si="7"/>
        <v>310.9521130030281</v>
      </c>
      <c r="G213" s="8"/>
      <c r="H213" s="24"/>
      <c r="I213"/>
      <c r="R213" s="13"/>
      <c r="S213" s="12"/>
      <c r="T213" s="12"/>
      <c r="W213" s="12">
        <v>310.9521130030281</v>
      </c>
      <c r="X213" s="12">
        <v>310.9521130030281</v>
      </c>
      <c r="Y213" s="12">
        <v>310.9521130030281</v>
      </c>
    </row>
    <row r="214" spans="1:25" x14ac:dyDescent="0.25">
      <c r="A214" s="19">
        <v>1951</v>
      </c>
      <c r="C214" s="4">
        <v>0.81613866457720352</v>
      </c>
      <c r="D214" s="4">
        <f t="shared" si="6"/>
        <v>0.35571831656207564</v>
      </c>
      <c r="E214" s="4"/>
      <c r="F214" s="23">
        <f t="shared" si="7"/>
        <v>311.41253335104318</v>
      </c>
      <c r="G214" s="8"/>
      <c r="H214" s="24"/>
      <c r="I214"/>
      <c r="R214" s="13"/>
      <c r="S214" s="12"/>
      <c r="T214" s="12"/>
      <c r="W214" s="12">
        <v>311.41253335104318</v>
      </c>
      <c r="X214" s="12">
        <v>311.41253335104318</v>
      </c>
      <c r="Y214" s="12">
        <v>311.41253335104318</v>
      </c>
    </row>
    <row r="215" spans="1:25" x14ac:dyDescent="0.25">
      <c r="A215" s="19">
        <v>1952</v>
      </c>
      <c r="C215" s="4">
        <v>0.82713243341435327</v>
      </c>
      <c r="D215" s="4">
        <f t="shared" si="6"/>
        <v>0.36515693369638474</v>
      </c>
      <c r="E215" s="4"/>
      <c r="F215" s="23">
        <f t="shared" si="7"/>
        <v>311.87450885076117</v>
      </c>
      <c r="G215" s="8"/>
      <c r="H215" s="24"/>
      <c r="I215"/>
      <c r="R215" s="13"/>
      <c r="S215" s="12"/>
      <c r="T215" s="12"/>
      <c r="W215" s="12">
        <v>311.87450885076117</v>
      </c>
      <c r="X215" s="12">
        <v>311.87450885076117</v>
      </c>
      <c r="Y215" s="12">
        <v>311.87450885076117</v>
      </c>
    </row>
    <row r="216" spans="1:25" x14ac:dyDescent="0.25">
      <c r="A216" s="19">
        <v>1953</v>
      </c>
      <c r="C216" s="4">
        <v>0.85041931879237564</v>
      </c>
      <c r="D216" s="4">
        <f t="shared" si="6"/>
        <v>0.37462743144060362</v>
      </c>
      <c r="E216" s="4"/>
      <c r="F216" s="23">
        <f t="shared" si="7"/>
        <v>312.35030073811294</v>
      </c>
      <c r="G216" s="8"/>
      <c r="H216" s="24"/>
      <c r="I216"/>
      <c r="R216" s="13"/>
      <c r="S216" s="12"/>
      <c r="T216" s="12"/>
      <c r="W216" s="12">
        <v>312.35030073811294</v>
      </c>
      <c r="X216" s="12">
        <v>312.35030073811294</v>
      </c>
      <c r="Y216" s="12">
        <v>312.35030073811294</v>
      </c>
    </row>
    <row r="217" spans="1:25" x14ac:dyDescent="0.25">
      <c r="A217" s="19">
        <v>1954</v>
      </c>
      <c r="C217" s="4">
        <v>0.86861155097863629</v>
      </c>
      <c r="D217" s="4">
        <f t="shared" si="6"/>
        <v>0.38438116513131471</v>
      </c>
      <c r="E217" s="4"/>
      <c r="F217" s="23">
        <f t="shared" si="7"/>
        <v>312.83453112396029</v>
      </c>
      <c r="G217" s="8"/>
      <c r="H217" s="24"/>
      <c r="I217"/>
      <c r="R217" s="13"/>
      <c r="S217" s="12"/>
      <c r="T217" s="12"/>
      <c r="W217" s="12">
        <v>312.83453112396029</v>
      </c>
      <c r="X217" s="12">
        <v>312.83453112396029</v>
      </c>
      <c r="Y217" s="12">
        <v>312.83453112396029</v>
      </c>
    </row>
    <row r="218" spans="1:25" x14ac:dyDescent="0.25">
      <c r="A218" s="19">
        <v>1955</v>
      </c>
      <c r="C218" s="4">
        <v>0.95218204771651527</v>
      </c>
      <c r="D218" s="4">
        <f t="shared" si="6"/>
        <v>0.39430788804118549</v>
      </c>
      <c r="E218" s="4"/>
      <c r="F218" s="23">
        <f t="shared" si="7"/>
        <v>313.39240528363564</v>
      </c>
      <c r="G218" s="8"/>
      <c r="H218" s="24"/>
      <c r="I218"/>
      <c r="R218" s="13"/>
      <c r="S218" s="12"/>
      <c r="T218" s="12"/>
      <c r="W218" s="12">
        <v>313.39240528363564</v>
      </c>
      <c r="X218" s="12">
        <v>313.39240528363564</v>
      </c>
      <c r="Y218" s="12">
        <v>313.39240528363564</v>
      </c>
    </row>
    <row r="219" spans="1:25" x14ac:dyDescent="0.25">
      <c r="A219" s="19">
        <v>1956</v>
      </c>
      <c r="C219" s="4">
        <v>1.0137150502750416</v>
      </c>
      <c r="D219" s="4">
        <f t="shared" si="6"/>
        <v>0.40574430831453018</v>
      </c>
      <c r="E219" s="4"/>
      <c r="F219" s="23">
        <f t="shared" si="7"/>
        <v>314.00037602559615</v>
      </c>
      <c r="G219" s="17" t="s">
        <v>15</v>
      </c>
      <c r="H219" s="24"/>
      <c r="I219" t="s">
        <v>14</v>
      </c>
      <c r="R219" s="13"/>
      <c r="S219" s="12"/>
      <c r="T219" s="12"/>
      <c r="W219" s="12">
        <v>314.00037602559615</v>
      </c>
      <c r="X219" s="12">
        <v>314.00037602559615</v>
      </c>
      <c r="Y219" s="12">
        <v>314.00037602559615</v>
      </c>
    </row>
    <row r="220" spans="1:25" x14ac:dyDescent="0.25">
      <c r="A220" s="19">
        <v>1957</v>
      </c>
      <c r="C220" s="4">
        <v>1.0471439132659588</v>
      </c>
      <c r="D220" s="4">
        <f t="shared" si="6"/>
        <v>0.41820770852472072</v>
      </c>
      <c r="E220" s="4"/>
      <c r="F220" s="23">
        <f t="shared" si="7"/>
        <v>314.6293122303374</v>
      </c>
      <c r="G220" s="17" t="s">
        <v>16</v>
      </c>
      <c r="H220" s="24"/>
      <c r="I220" t="s">
        <v>16</v>
      </c>
      <c r="R220" s="13"/>
      <c r="S220" s="12"/>
      <c r="T220" s="12"/>
      <c r="W220" s="12">
        <v>314.6293122303374</v>
      </c>
      <c r="X220" s="12">
        <v>314.6293122303374</v>
      </c>
      <c r="Y220" s="12">
        <v>314.6293122303374</v>
      </c>
    </row>
    <row r="221" spans="1:25" x14ac:dyDescent="0.25">
      <c r="A221" s="19">
        <v>1958</v>
      </c>
      <c r="C221" s="4">
        <v>1.0768325513624153</v>
      </c>
      <c r="D221" s="4">
        <f t="shared" si="6"/>
        <v>0.43110090072191637</v>
      </c>
      <c r="E221" s="4"/>
      <c r="F221" s="23">
        <f t="shared" si="7"/>
        <v>315.27504388097793</v>
      </c>
      <c r="G221" s="8"/>
      <c r="H221" s="24"/>
      <c r="I221"/>
      <c r="R221" s="13"/>
      <c r="S221" s="12"/>
      <c r="T221" s="12"/>
      <c r="W221" s="12">
        <v>315.27504388097793</v>
      </c>
      <c r="X221" s="12">
        <v>315.27504388097793</v>
      </c>
      <c r="Y221" s="12">
        <v>315.27504388097793</v>
      </c>
    </row>
    <row r="222" spans="1:25" x14ac:dyDescent="0.25">
      <c r="A222" s="19">
        <v>1959</v>
      </c>
      <c r="C222" s="4">
        <v>1.1329395766918255</v>
      </c>
      <c r="D222" s="4">
        <f t="shared" si="6"/>
        <v>0.44433839956004717</v>
      </c>
      <c r="E222" s="4">
        <v>0.62438888888888877</v>
      </c>
      <c r="F222" s="23">
        <f t="shared" si="7"/>
        <v>316.24649322477643</v>
      </c>
      <c r="G222" s="8"/>
      <c r="H222" s="24">
        <v>315.98</v>
      </c>
      <c r="I222"/>
      <c r="L222" s="4"/>
      <c r="M222" s="4"/>
      <c r="N222" s="4"/>
      <c r="O222" s="4"/>
      <c r="Q222" s="12"/>
      <c r="R222" s="13"/>
      <c r="S222" s="12"/>
      <c r="T222" s="12"/>
      <c r="W222" s="12">
        <v>316.24649322477643</v>
      </c>
      <c r="X222" s="12">
        <v>316.24649322477643</v>
      </c>
      <c r="Y222" s="12">
        <v>316.24649322477643</v>
      </c>
    </row>
    <row r="223" spans="1:25" x14ac:dyDescent="0.25">
      <c r="A223" s="19">
        <v>1960</v>
      </c>
      <c r="C223" s="4">
        <v>1.2008358284508125</v>
      </c>
      <c r="D223" s="4">
        <f t="shared" si="6"/>
        <v>0.46425311110791634</v>
      </c>
      <c r="E223" s="4">
        <v>5.2222222222222947E-3</v>
      </c>
      <c r="F223" s="23">
        <f t="shared" si="7"/>
        <v>316.985441608786</v>
      </c>
      <c r="G223" s="8">
        <f t="shared" ref="G223:G254" si="8">F223-F222</f>
        <v>0.73894838400957497</v>
      </c>
      <c r="H223" s="24">
        <v>316.91000000000003</v>
      </c>
      <c r="I223">
        <f>H223-H222</f>
        <v>0.93000000000000682</v>
      </c>
      <c r="K223" s="4">
        <f t="shared" ref="K223:K270" si="9">(C223+(E$12*E223)-(H223-H222))/(H222-F$12)</f>
        <v>1.2207394777366954E-2</v>
      </c>
      <c r="L223" s="4">
        <v>1.2101690279303206E-2</v>
      </c>
      <c r="M223" s="4"/>
      <c r="N223" s="4"/>
      <c r="O223" s="4"/>
      <c r="Q223" s="12"/>
      <c r="R223" s="13"/>
      <c r="S223" s="12"/>
      <c r="T223" s="12"/>
      <c r="W223" s="12">
        <v>316.985441608786</v>
      </c>
      <c r="X223" s="12">
        <v>316.985441608786</v>
      </c>
      <c r="Y223" s="12">
        <v>316.985441608786</v>
      </c>
    </row>
    <row r="224" spans="1:25" x14ac:dyDescent="0.25">
      <c r="A224" s="19">
        <v>1961</v>
      </c>
      <c r="C224" s="4">
        <v>1.2047412865549445</v>
      </c>
      <c r="D224" s="4">
        <f t="shared" si="6"/>
        <v>0.47940155298011267</v>
      </c>
      <c r="E224" s="4">
        <v>-0.38561111111111107</v>
      </c>
      <c r="F224" s="23">
        <f t="shared" si="7"/>
        <v>317.53609950902751</v>
      </c>
      <c r="G224" s="8">
        <f t="shared" si="8"/>
        <v>0.55065790024150374</v>
      </c>
      <c r="H224" s="24">
        <v>317.64</v>
      </c>
      <c r="I224">
        <f t="shared" ref="I224:I280" si="10">H224-H223</f>
        <v>0.72999999999996135</v>
      </c>
      <c r="K224" s="4">
        <f t="shared" si="9"/>
        <v>1.2872563415772193E-2</v>
      </c>
      <c r="L224" s="4">
        <v>2.0366421559630334E-2</v>
      </c>
      <c r="M224" s="4"/>
      <c r="N224" s="4"/>
      <c r="O224" s="4"/>
      <c r="Q224" s="12"/>
      <c r="R224" s="13"/>
      <c r="S224" s="12"/>
      <c r="T224" s="12"/>
      <c r="W224" s="12">
        <v>317.53609950902751</v>
      </c>
      <c r="X224" s="12">
        <v>317.53609950902751</v>
      </c>
      <c r="Y224" s="12">
        <v>317.53609950902751</v>
      </c>
    </row>
    <row r="225" spans="1:25" x14ac:dyDescent="0.25">
      <c r="A225" s="19">
        <v>1962</v>
      </c>
      <c r="C225" s="4">
        <v>1.2472888146347703</v>
      </c>
      <c r="D225" s="4">
        <f t="shared" si="6"/>
        <v>0.49069003993506349</v>
      </c>
      <c r="E225" s="4">
        <v>-0.53627777777777774</v>
      </c>
      <c r="F225" s="23">
        <f t="shared" si="7"/>
        <v>318.04976445039387</v>
      </c>
      <c r="G225" s="8">
        <f t="shared" si="8"/>
        <v>0.51366494136635765</v>
      </c>
      <c r="H225" s="24">
        <v>318.45</v>
      </c>
      <c r="I225">
        <f t="shared" si="10"/>
        <v>0.81000000000000227</v>
      </c>
      <c r="K225" s="4">
        <f t="shared" si="9"/>
        <v>8.0846498045522037E-3</v>
      </c>
      <c r="L225" s="4">
        <v>1.8190050525572737E-2</v>
      </c>
      <c r="M225" s="4"/>
      <c r="N225" s="4"/>
      <c r="O225" s="4"/>
      <c r="Q225" s="12"/>
      <c r="R225" s="13"/>
      <c r="S225" s="12"/>
      <c r="T225" s="12"/>
      <c r="W225" s="12">
        <v>318.04976445039387</v>
      </c>
      <c r="X225" s="12">
        <v>318.04976445039387</v>
      </c>
      <c r="Y225" s="12">
        <v>318.04976445039387</v>
      </c>
    </row>
    <row r="226" spans="1:25" x14ac:dyDescent="0.25">
      <c r="A226" s="19">
        <v>1963</v>
      </c>
      <c r="C226" s="4">
        <v>1.3139982594345656</v>
      </c>
      <c r="D226" s="4">
        <f t="shared" si="6"/>
        <v>0.50122017123307383</v>
      </c>
      <c r="E226" s="4">
        <v>-0.84844444444444422</v>
      </c>
      <c r="F226" s="23">
        <f t="shared" si="7"/>
        <v>318.47819720526206</v>
      </c>
      <c r="G226" s="8">
        <f t="shared" si="8"/>
        <v>0.42843275486819721</v>
      </c>
      <c r="H226" s="24">
        <v>318.99</v>
      </c>
      <c r="I226">
        <f t="shared" si="10"/>
        <v>0.54000000000002046</v>
      </c>
      <c r="K226" s="4">
        <f t="shared" si="9"/>
        <v>1.568019823344919E-2</v>
      </c>
      <c r="L226" s="4">
        <v>3.1146811244850955E-2</v>
      </c>
      <c r="M226" s="4"/>
      <c r="N226" s="4"/>
      <c r="O226" s="4"/>
      <c r="Q226" s="12"/>
      <c r="R226" s="13"/>
      <c r="S226" s="12"/>
      <c r="T226" s="12"/>
      <c r="W226" s="12">
        <v>318.47819720526206</v>
      </c>
      <c r="X226" s="12">
        <v>318.47819720526206</v>
      </c>
      <c r="Y226" s="12">
        <v>318.47819720526206</v>
      </c>
    </row>
    <row r="227" spans="1:25" x14ac:dyDescent="0.25">
      <c r="A227" s="19">
        <v>1964</v>
      </c>
      <c r="C227" s="4">
        <v>1.3852958390686965</v>
      </c>
      <c r="D227" s="4">
        <f t="shared" si="6"/>
        <v>0.51000304270787189</v>
      </c>
      <c r="E227" s="4">
        <v>0.33088888888888895</v>
      </c>
      <c r="F227" s="23">
        <f t="shared" si="7"/>
        <v>319.50338266828959</v>
      </c>
      <c r="G227" s="8">
        <f t="shared" si="8"/>
        <v>1.0251854630275261</v>
      </c>
      <c r="H227" s="24">
        <v>319.62</v>
      </c>
      <c r="I227">
        <f t="shared" si="10"/>
        <v>0.62999999999999545</v>
      </c>
      <c r="K227" s="4">
        <f t="shared" si="9"/>
        <v>3.5651378721361489E-2</v>
      </c>
      <c r="L227" s="4">
        <v>2.9747768376081191E-2</v>
      </c>
      <c r="M227" s="4"/>
      <c r="N227" s="4"/>
      <c r="O227" s="4"/>
      <c r="Q227" s="12"/>
      <c r="R227" s="13"/>
      <c r="S227" s="12"/>
      <c r="T227" s="12"/>
      <c r="W227" s="12">
        <v>319.50338266828959</v>
      </c>
      <c r="X227" s="12">
        <v>319.50338266828959</v>
      </c>
      <c r="Y227" s="12">
        <v>319.50338266828959</v>
      </c>
    </row>
    <row r="228" spans="1:25" x14ac:dyDescent="0.25">
      <c r="A228" s="19">
        <v>1965</v>
      </c>
      <c r="C228" s="4">
        <v>1.447771897019317</v>
      </c>
      <c r="D228" s="4">
        <f t="shared" si="6"/>
        <v>0.53101934469993617</v>
      </c>
      <c r="E228" s="4">
        <v>-1.1571111111111112</v>
      </c>
      <c r="F228" s="23">
        <f t="shared" si="7"/>
        <v>319.89596388727563</v>
      </c>
      <c r="G228" s="8">
        <f t="shared" si="8"/>
        <v>0.39258121898603804</v>
      </c>
      <c r="H228" s="24">
        <v>320.04000000000002</v>
      </c>
      <c r="I228">
        <f t="shared" si="10"/>
        <v>0.42000000000001592</v>
      </c>
      <c r="K228" s="4">
        <f t="shared" si="9"/>
        <v>1.9354364476785856E-2</v>
      </c>
      <c r="L228" s="4">
        <v>3.9499304266691078E-2</v>
      </c>
      <c r="M228" s="4"/>
      <c r="N228" s="4"/>
      <c r="O228" s="4"/>
      <c r="Q228" s="12"/>
      <c r="R228" s="13"/>
      <c r="S228" s="12"/>
      <c r="T228" s="12"/>
      <c r="W228" s="12">
        <v>319.89596388727563</v>
      </c>
      <c r="X228" s="12">
        <v>319.89596388727563</v>
      </c>
      <c r="Y228" s="12">
        <v>319.89596388727563</v>
      </c>
    </row>
    <row r="229" spans="1:25" x14ac:dyDescent="0.25">
      <c r="A229" s="19">
        <v>1966</v>
      </c>
      <c r="C229" s="4">
        <v>1.5179559160803378</v>
      </c>
      <c r="D229" s="4">
        <f t="shared" si="6"/>
        <v>0.53906725968914992</v>
      </c>
      <c r="E229" s="4">
        <v>0.99372222222222228</v>
      </c>
      <c r="F229" s="23">
        <f t="shared" si="7"/>
        <v>321.32500871033346</v>
      </c>
      <c r="G229" s="8">
        <f t="shared" si="8"/>
        <v>1.4290448230578363</v>
      </c>
      <c r="H229" s="24">
        <v>321.37</v>
      </c>
      <c r="I229">
        <f t="shared" si="10"/>
        <v>1.3299999999999841</v>
      </c>
      <c r="K229" s="4">
        <f t="shared" si="9"/>
        <v>2.4134345035817715E-2</v>
      </c>
      <c r="L229" s="4">
        <v>7.1087714099982479E-3</v>
      </c>
      <c r="M229" s="4"/>
      <c r="N229" s="4"/>
      <c r="O229" s="4"/>
      <c r="Q229" s="12"/>
      <c r="R229" s="13"/>
      <c r="S229" s="12"/>
      <c r="T229" s="12"/>
      <c r="W229" s="12">
        <v>321.32500871033346</v>
      </c>
      <c r="X229" s="12">
        <v>321.32500871033346</v>
      </c>
      <c r="Y229" s="12">
        <v>321.32500871033346</v>
      </c>
    </row>
    <row r="230" spans="1:25" x14ac:dyDescent="0.25">
      <c r="A230" s="19">
        <v>1967</v>
      </c>
      <c r="C230" s="4">
        <v>1.5662076934885505</v>
      </c>
      <c r="D230" s="4">
        <f t="shared" si="6"/>
        <v>0.56836267856183553</v>
      </c>
      <c r="E230" s="4">
        <v>-0.16427777777777766</v>
      </c>
      <c r="F230" s="23">
        <f t="shared" si="7"/>
        <v>322.24843589192687</v>
      </c>
      <c r="G230" s="8">
        <f t="shared" si="8"/>
        <v>0.92342718159341075</v>
      </c>
      <c r="H230" s="24">
        <v>322.18</v>
      </c>
      <c r="I230">
        <f t="shared" si="10"/>
        <v>0.81000000000000227</v>
      </c>
      <c r="K230" s="4">
        <f t="shared" si="9"/>
        <v>2.4551309332200774E-2</v>
      </c>
      <c r="L230" s="4">
        <v>2.7231101674056488E-2</v>
      </c>
      <c r="M230" s="4"/>
      <c r="N230" s="4"/>
      <c r="O230" s="4"/>
      <c r="Q230" s="12"/>
      <c r="R230" s="13"/>
      <c r="S230" s="12"/>
      <c r="T230" s="12"/>
      <c r="W230" s="12">
        <v>322.24843589192687</v>
      </c>
      <c r="X230" s="12">
        <v>322.24843589192687</v>
      </c>
      <c r="Y230" s="12">
        <v>322.24843589192687</v>
      </c>
    </row>
    <row r="231" spans="1:25" x14ac:dyDescent="0.25">
      <c r="A231" s="19">
        <v>1968</v>
      </c>
      <c r="C231" s="4">
        <v>1.6515175285915313</v>
      </c>
      <c r="D231" s="4">
        <f t="shared" si="6"/>
        <v>0.58729293578450048</v>
      </c>
      <c r="E231" s="4">
        <v>-0.9463611111111111</v>
      </c>
      <c r="F231" s="23">
        <f t="shared" si="7"/>
        <v>322.88395890140055</v>
      </c>
      <c r="G231" s="8">
        <f t="shared" si="8"/>
        <v>0.63552300947367257</v>
      </c>
      <c r="H231" s="24">
        <v>323.05</v>
      </c>
      <c r="I231">
        <f t="shared" si="10"/>
        <v>0.87000000000000455</v>
      </c>
      <c r="K231" s="4">
        <f t="shared" si="9"/>
        <v>1.2344854627648481E-2</v>
      </c>
      <c r="L231" s="4">
        <v>2.7344910027695145E-2</v>
      </c>
      <c r="M231" s="4"/>
      <c r="N231" s="4"/>
      <c r="O231" s="4"/>
      <c r="Q231" s="12"/>
      <c r="R231" s="13"/>
      <c r="S231" s="12"/>
      <c r="T231" s="12"/>
      <c r="W231" s="12">
        <v>322.88395890140055</v>
      </c>
      <c r="X231" s="12">
        <v>322.88395890140055</v>
      </c>
      <c r="Y231" s="12">
        <v>322.88395890140055</v>
      </c>
    </row>
    <row r="232" spans="1:25" x14ac:dyDescent="0.25">
      <c r="A232" s="19">
        <v>1969</v>
      </c>
      <c r="C232" s="4">
        <v>1.7611066462837404</v>
      </c>
      <c r="D232" s="4">
        <f t="shared" si="6"/>
        <v>0.60032115747871073</v>
      </c>
      <c r="E232" s="4">
        <v>-0.12352777777777768</v>
      </c>
      <c r="F232" s="23">
        <f t="shared" si="7"/>
        <v>323.98878630687221</v>
      </c>
      <c r="G232" s="8">
        <f t="shared" si="8"/>
        <v>1.1048274054716671</v>
      </c>
      <c r="H232" s="24">
        <v>324.62</v>
      </c>
      <c r="I232">
        <f t="shared" si="10"/>
        <v>1.5699999999999932</v>
      </c>
      <c r="K232" s="4">
        <f t="shared" si="9"/>
        <v>4.5890853293858724E-3</v>
      </c>
      <c r="L232" s="4">
        <v>6.4891900266128098E-3</v>
      </c>
      <c r="M232" s="4"/>
      <c r="N232" s="4"/>
      <c r="O232" s="4"/>
      <c r="Q232" s="12"/>
      <c r="R232" s="13"/>
      <c r="S232" s="12"/>
      <c r="T232" s="12"/>
      <c r="W232" s="12">
        <v>323.98878630687221</v>
      </c>
      <c r="X232" s="12">
        <v>323.98878630687221</v>
      </c>
      <c r="Y232" s="12">
        <v>323.98878630687221</v>
      </c>
    </row>
    <row r="233" spans="1:25" x14ac:dyDescent="0.25">
      <c r="A233" s="19">
        <v>1970</v>
      </c>
      <c r="C233" s="4">
        <v>1.9057908525009595</v>
      </c>
      <c r="D233" s="4">
        <f t="shared" si="6"/>
        <v>0.62297011929087998</v>
      </c>
      <c r="E233" s="4">
        <v>0.54222222222222227</v>
      </c>
      <c r="F233" s="23">
        <f t="shared" si="7"/>
        <v>325.51723370674898</v>
      </c>
      <c r="G233" s="8">
        <f t="shared" si="8"/>
        <v>1.528447399876768</v>
      </c>
      <c r="H233" s="24">
        <v>325.68</v>
      </c>
      <c r="I233">
        <f t="shared" si="10"/>
        <v>1.0600000000000023</v>
      </c>
      <c r="K233" s="4">
        <f t="shared" si="9"/>
        <v>3.518431718786668E-2</v>
      </c>
      <c r="L233" s="4">
        <v>2.7265984929108887E-2</v>
      </c>
      <c r="M233" s="4"/>
      <c r="N233" s="4"/>
      <c r="O233" s="4"/>
      <c r="Q233" s="12"/>
      <c r="R233" s="13"/>
      <c r="S233" s="12"/>
      <c r="T233" s="12"/>
      <c r="W233" s="12">
        <v>325.51723370674898</v>
      </c>
      <c r="X233" s="12">
        <v>325.51723370674898</v>
      </c>
      <c r="Y233" s="12">
        <v>325.51723370674898</v>
      </c>
    </row>
    <row r="234" spans="1:25" x14ac:dyDescent="0.25">
      <c r="A234" s="19">
        <v>1971</v>
      </c>
      <c r="C234" s="4">
        <v>1.9826361361135985</v>
      </c>
      <c r="D234" s="4">
        <f t="shared" si="6"/>
        <v>0.65430329098835371</v>
      </c>
      <c r="E234" s="4">
        <v>-1.2870277777777777</v>
      </c>
      <c r="F234" s="23">
        <f t="shared" si="7"/>
        <v>326.26254296854091</v>
      </c>
      <c r="G234" s="8">
        <f t="shared" si="8"/>
        <v>0.74530926179193102</v>
      </c>
      <c r="H234" s="24">
        <v>326.32</v>
      </c>
      <c r="I234">
        <f t="shared" si="10"/>
        <v>0.63999999999998636</v>
      </c>
      <c r="K234" s="4">
        <f t="shared" si="9"/>
        <v>2.3678695535544865E-2</v>
      </c>
      <c r="L234" s="4">
        <v>4.185274738508768E-2</v>
      </c>
      <c r="M234" s="4"/>
      <c r="N234" s="4"/>
      <c r="O234" s="4"/>
      <c r="Q234" s="12"/>
      <c r="R234" s="13"/>
      <c r="S234" s="12"/>
      <c r="T234" s="12"/>
      <c r="W234" s="12">
        <v>326.26254296854091</v>
      </c>
      <c r="X234" s="12">
        <v>326.26254296854091</v>
      </c>
      <c r="Y234" s="12">
        <v>326.26254296854091</v>
      </c>
    </row>
    <row r="235" spans="1:25" x14ac:dyDescent="0.25">
      <c r="A235" s="19">
        <v>1972</v>
      </c>
      <c r="C235" s="4">
        <v>2.0751122256620187</v>
      </c>
      <c r="D235" s="4">
        <f t="shared" si="6"/>
        <v>0.66958213085508833</v>
      </c>
      <c r="E235" s="4">
        <v>-1.422361111111111</v>
      </c>
      <c r="F235" s="23">
        <f t="shared" si="7"/>
        <v>327.0237434800145</v>
      </c>
      <c r="G235" s="8">
        <f t="shared" si="8"/>
        <v>0.76120051147358936</v>
      </c>
      <c r="H235" s="24">
        <v>327.45999999999998</v>
      </c>
      <c r="I235">
        <f t="shared" si="10"/>
        <v>1.1399999999999864</v>
      </c>
      <c r="K235" s="4">
        <f t="shared" si="9"/>
        <v>8.8870000711705217E-3</v>
      </c>
      <c r="L235" s="4">
        <v>2.8579224500673385E-2</v>
      </c>
      <c r="M235" s="4"/>
      <c r="N235" s="4"/>
      <c r="O235" s="4"/>
      <c r="Q235" s="12"/>
      <c r="R235" s="13"/>
      <c r="S235" s="12"/>
      <c r="T235" s="12"/>
      <c r="W235" s="12">
        <v>327.0237434800145</v>
      </c>
      <c r="X235" s="12">
        <v>327.0237434800145</v>
      </c>
      <c r="Y235" s="12">
        <v>327.0237434800145</v>
      </c>
    </row>
    <row r="236" spans="1:25" x14ac:dyDescent="0.25">
      <c r="A236" s="19">
        <v>1973</v>
      </c>
      <c r="C236" s="4">
        <v>2.1848269281054113</v>
      </c>
      <c r="D236" s="4">
        <f t="shared" si="6"/>
        <v>0.68518674134029689</v>
      </c>
      <c r="E236" s="4">
        <v>1.3288055555555556</v>
      </c>
      <c r="F236" s="23">
        <f t="shared" si="7"/>
        <v>329.12533258344627</v>
      </c>
      <c r="G236" s="8">
        <f t="shared" si="8"/>
        <v>2.1015891034317633</v>
      </c>
      <c r="H236" s="24">
        <v>329.68</v>
      </c>
      <c r="I236">
        <f t="shared" si="10"/>
        <v>2.2200000000000273</v>
      </c>
      <c r="K236" s="4">
        <f t="shared" si="9"/>
        <v>1.6738802267337611E-2</v>
      </c>
      <c r="L236" s="4">
        <v>-1.0387794416602475E-3</v>
      </c>
      <c r="M236" s="4"/>
      <c r="N236" s="4"/>
      <c r="O236" s="4"/>
      <c r="Q236" s="12"/>
      <c r="R236" s="13"/>
      <c r="S236" s="12"/>
      <c r="T236" s="12"/>
      <c r="W236" s="12">
        <v>329.12533258344627</v>
      </c>
      <c r="X236" s="12">
        <v>329.12533258344627</v>
      </c>
      <c r="Y236" s="12">
        <v>329.12533258344627</v>
      </c>
    </row>
    <row r="237" spans="1:25" x14ac:dyDescent="0.25">
      <c r="A237" s="19">
        <v>1974</v>
      </c>
      <c r="C237" s="4">
        <v>2.1759747235512346</v>
      </c>
      <c r="D237" s="4">
        <f t="shared" si="6"/>
        <v>0.72826931796064798</v>
      </c>
      <c r="E237" s="4">
        <v>-1.5614444444444444</v>
      </c>
      <c r="F237" s="23">
        <f t="shared" si="7"/>
        <v>329.8657036557035</v>
      </c>
      <c r="G237" s="8">
        <f t="shared" si="8"/>
        <v>0.74037107225723275</v>
      </c>
      <c r="H237" s="24">
        <v>330.19</v>
      </c>
      <c r="I237">
        <f t="shared" si="10"/>
        <v>0.50999999999999091</v>
      </c>
      <c r="K237" s="4">
        <f t="shared" si="9"/>
        <v>2.6569855604709279E-2</v>
      </c>
      <c r="L237" s="4">
        <v>4.6174465730355996E-2</v>
      </c>
      <c r="M237" s="4"/>
      <c r="N237" s="4"/>
      <c r="O237" s="4"/>
      <c r="Q237" s="12"/>
      <c r="R237" s="13"/>
      <c r="S237" s="12"/>
      <c r="T237" s="12"/>
      <c r="W237" s="12">
        <v>329.8657036557035</v>
      </c>
      <c r="X237" s="12">
        <v>329.8657036557035</v>
      </c>
      <c r="Y237" s="12">
        <v>329.8657036557035</v>
      </c>
    </row>
    <row r="238" spans="1:25" x14ac:dyDescent="0.25">
      <c r="A238" s="19">
        <v>1975</v>
      </c>
      <c r="C238" s="4">
        <v>2.180695563131636</v>
      </c>
      <c r="D238" s="4">
        <f t="shared" si="6"/>
        <v>0.74344692494192133</v>
      </c>
      <c r="E238" s="4">
        <v>-1.2166111111111111</v>
      </c>
      <c r="F238" s="23">
        <f t="shared" si="7"/>
        <v>330.75182746055987</v>
      </c>
      <c r="G238" s="8">
        <f t="shared" si="8"/>
        <v>0.88612380485636777</v>
      </c>
      <c r="H238" s="24">
        <v>331.12</v>
      </c>
      <c r="I238">
        <f t="shared" si="10"/>
        <v>0.93000000000000682</v>
      </c>
      <c r="K238" s="4">
        <f t="shared" si="9"/>
        <v>1.9119178185249972E-2</v>
      </c>
      <c r="L238" s="4">
        <v>3.4181349088046736E-2</v>
      </c>
      <c r="M238" s="4"/>
      <c r="N238" s="4"/>
      <c r="O238" s="4"/>
      <c r="Q238" s="12"/>
      <c r="R238" s="13"/>
      <c r="S238" s="12"/>
      <c r="T238" s="12"/>
      <c r="W238" s="12">
        <v>330.75182746055987</v>
      </c>
      <c r="X238" s="12">
        <v>330.75182746055987</v>
      </c>
      <c r="Y238" s="12">
        <v>330.75182746055987</v>
      </c>
    </row>
    <row r="239" spans="1:25" x14ac:dyDescent="0.25">
      <c r="A239" s="19">
        <v>1976</v>
      </c>
      <c r="C239" s="4">
        <v>2.3006233653575543</v>
      </c>
      <c r="D239" s="4">
        <f t="shared" si="6"/>
        <v>0.76161246294147678</v>
      </c>
      <c r="E239" s="4">
        <v>-1.9365277777777774</v>
      </c>
      <c r="F239" s="23">
        <f t="shared" si="7"/>
        <v>331.41359127964267</v>
      </c>
      <c r="G239" s="8">
        <f t="shared" si="8"/>
        <v>0.66176381908280746</v>
      </c>
      <c r="H239" s="24">
        <v>332.03</v>
      </c>
      <c r="I239">
        <f t="shared" si="10"/>
        <v>0.90999999999996817</v>
      </c>
      <c r="K239" s="4">
        <f t="shared" si="9"/>
        <v>1.3682736727725298E-2</v>
      </c>
      <c r="L239" s="4">
        <v>3.706352253085253E-2</v>
      </c>
      <c r="M239" s="4"/>
      <c r="N239" s="4"/>
      <c r="O239" s="4"/>
      <c r="Q239" s="12"/>
      <c r="R239" s="13"/>
      <c r="S239" s="12"/>
      <c r="T239" s="12"/>
      <c r="W239" s="12">
        <v>331.41359127964267</v>
      </c>
      <c r="X239" s="12">
        <v>331.41359127964267</v>
      </c>
      <c r="Y239" s="12">
        <v>331.41359127964267</v>
      </c>
    </row>
    <row r="240" spans="1:25" x14ac:dyDescent="0.25">
      <c r="A240" s="19">
        <v>1977</v>
      </c>
      <c r="C240" s="4">
        <v>2.3659371655366512</v>
      </c>
      <c r="D240" s="4">
        <f t="shared" si="6"/>
        <v>0.77517862123267434</v>
      </c>
      <c r="E240" s="4">
        <v>0.13372222222222227</v>
      </c>
      <c r="F240" s="23">
        <f t="shared" si="7"/>
        <v>333.06492599061335</v>
      </c>
      <c r="G240" s="8">
        <f t="shared" si="8"/>
        <v>1.6513347109706729</v>
      </c>
      <c r="H240" s="24">
        <v>333.84</v>
      </c>
      <c r="I240">
        <f t="shared" si="10"/>
        <v>1.8100000000000023</v>
      </c>
      <c r="K240" s="4">
        <f t="shared" si="9"/>
        <v>1.6042501488506809E-2</v>
      </c>
      <c r="L240" s="4">
        <v>1.4466228611414252E-2</v>
      </c>
      <c r="M240" s="4"/>
      <c r="N240" s="4"/>
      <c r="O240" s="4"/>
      <c r="Q240" s="12"/>
      <c r="R240" s="13"/>
      <c r="S240" s="12"/>
      <c r="T240" s="12"/>
      <c r="W240" s="12">
        <v>333.06492599061335</v>
      </c>
      <c r="X240" s="12">
        <v>333.06492599061335</v>
      </c>
      <c r="Y240" s="12">
        <v>333.06492599061335</v>
      </c>
    </row>
    <row r="241" spans="1:25" x14ac:dyDescent="0.25">
      <c r="A241" s="19">
        <v>1978</v>
      </c>
      <c r="C241" s="4">
        <v>2.4392691797364714</v>
      </c>
      <c r="D241" s="4">
        <f t="shared" si="6"/>
        <v>0.80903098280757313</v>
      </c>
      <c r="E241" s="4">
        <v>0.46822222222222226</v>
      </c>
      <c r="F241" s="23">
        <f t="shared" si="7"/>
        <v>334.90726885420889</v>
      </c>
      <c r="G241" s="8">
        <f t="shared" si="8"/>
        <v>1.8423428635955474</v>
      </c>
      <c r="H241" s="24">
        <v>335.41</v>
      </c>
      <c r="I241">
        <f t="shared" si="10"/>
        <v>1.57000000000005</v>
      </c>
      <c r="K241" s="4">
        <f t="shared" si="9"/>
        <v>2.6873107514987313E-2</v>
      </c>
      <c r="L241" s="4">
        <v>2.1602116792654634E-2</v>
      </c>
      <c r="M241" s="4"/>
      <c r="N241" s="4"/>
      <c r="O241" s="4"/>
      <c r="Q241" s="12"/>
      <c r="R241" s="13"/>
      <c r="S241" s="12"/>
      <c r="T241" s="12"/>
      <c r="W241" s="12">
        <v>334.90726885420889</v>
      </c>
      <c r="X241" s="12">
        <v>334.90726885420889</v>
      </c>
      <c r="Y241" s="12">
        <v>334.90726885420889</v>
      </c>
    </row>
    <row r="242" spans="1:25" x14ac:dyDescent="0.25">
      <c r="A242" s="19">
        <v>1979</v>
      </c>
      <c r="C242" s="4">
        <v>2.5086372942305233</v>
      </c>
      <c r="D242" s="4">
        <f t="shared" si="6"/>
        <v>0.8467990115112819</v>
      </c>
      <c r="E242" s="4">
        <v>-6.8999999999999936E-2</v>
      </c>
      <c r="F242" s="23">
        <f t="shared" si="7"/>
        <v>336.53785013692817</v>
      </c>
      <c r="G242" s="8">
        <f t="shared" si="8"/>
        <v>1.6305812827192767</v>
      </c>
      <c r="H242" s="24">
        <v>336.84</v>
      </c>
      <c r="I242">
        <f t="shared" si="10"/>
        <v>1.42999999999995</v>
      </c>
      <c r="K242" s="4">
        <f t="shared" si="9"/>
        <v>2.5050951787385152E-2</v>
      </c>
      <c r="L242" s="4">
        <v>2.5798548056220359E-2</v>
      </c>
      <c r="M242" s="4"/>
      <c r="N242" s="4"/>
      <c r="O242" s="4"/>
      <c r="Q242" s="12"/>
      <c r="R242" s="13"/>
      <c r="S242" s="12"/>
      <c r="T242" s="12"/>
      <c r="W242" s="12">
        <v>336.53785013692817</v>
      </c>
      <c r="X242" s="12">
        <v>336.53785013692817</v>
      </c>
      <c r="Y242" s="12">
        <v>336.53785013692817</v>
      </c>
    </row>
    <row r="243" spans="1:25" x14ac:dyDescent="0.25">
      <c r="A243" s="19">
        <v>1980</v>
      </c>
      <c r="C243" s="4">
        <v>2.4936182058334402</v>
      </c>
      <c r="D243" s="4">
        <f t="shared" si="6"/>
        <v>0.88022592780702702</v>
      </c>
      <c r="E243" s="4">
        <v>0.28000000000000003</v>
      </c>
      <c r="F243" s="23">
        <f t="shared" si="7"/>
        <v>338.27808241495461</v>
      </c>
      <c r="G243" s="8">
        <f t="shared" si="8"/>
        <v>1.7402322780264399</v>
      </c>
      <c r="H243" s="24">
        <v>338.76</v>
      </c>
      <c r="I243">
        <f t="shared" si="10"/>
        <v>1.9200000000000159</v>
      </c>
      <c r="K243" s="4">
        <f t="shared" si="9"/>
        <v>1.6199310958219821E-2</v>
      </c>
      <c r="L243" s="4">
        <v>1.326591595359447E-2</v>
      </c>
      <c r="M243" s="4"/>
      <c r="N243" s="4"/>
      <c r="O243" s="4"/>
      <c r="Q243" s="12"/>
      <c r="R243" s="13"/>
      <c r="S243" s="12"/>
      <c r="T243" s="12"/>
      <c r="W243" s="12">
        <v>338.27808241495461</v>
      </c>
      <c r="X243" s="12">
        <v>338.27808241495461</v>
      </c>
      <c r="Y243" s="12">
        <v>338.27808241495461</v>
      </c>
    </row>
    <row r="244" spans="1:25" x14ac:dyDescent="0.25">
      <c r="A244" s="19">
        <v>1981</v>
      </c>
      <c r="C244" s="4">
        <v>2.434042494435205</v>
      </c>
      <c r="D244" s="4">
        <f t="shared" si="6"/>
        <v>0.91590068950656911</v>
      </c>
      <c r="E244" s="4">
        <v>0.20750000000000002</v>
      </c>
      <c r="F244" s="23">
        <f t="shared" si="7"/>
        <v>339.8902217198833</v>
      </c>
      <c r="G244" s="8">
        <f t="shared" si="8"/>
        <v>1.6121393049286894</v>
      </c>
      <c r="H244" s="24">
        <v>340.12</v>
      </c>
      <c r="I244">
        <f t="shared" si="10"/>
        <v>1.3600000000000136</v>
      </c>
      <c r="K244" s="4">
        <f t="shared" si="9"/>
        <v>2.5864481719114086E-2</v>
      </c>
      <c r="L244" s="4">
        <v>2.378304903532312E-2</v>
      </c>
      <c r="M244" s="4"/>
      <c r="N244" s="4"/>
      <c r="O244" s="4"/>
      <c r="Q244" s="12"/>
      <c r="R244" s="13"/>
      <c r="S244" s="12"/>
      <c r="T244" s="12"/>
      <c r="W244" s="12">
        <v>339.8902217198833</v>
      </c>
      <c r="X244" s="12">
        <v>339.8902217198833</v>
      </c>
      <c r="Y244" s="12">
        <v>339.8902217198833</v>
      </c>
    </row>
    <row r="245" spans="1:25" x14ac:dyDescent="0.25">
      <c r="A245" s="19">
        <v>1982</v>
      </c>
      <c r="C245" s="4">
        <v>2.4147064442880901</v>
      </c>
      <c r="D245" s="4">
        <f t="shared" si="6"/>
        <v>0.94894954525760722</v>
      </c>
      <c r="E245" s="4">
        <v>-0.2416666666666667</v>
      </c>
      <c r="F245" s="23">
        <f t="shared" si="7"/>
        <v>341.24650361891378</v>
      </c>
      <c r="G245" s="8">
        <f t="shared" si="8"/>
        <v>1.3562818990304777</v>
      </c>
      <c r="H245" s="24">
        <v>341.48</v>
      </c>
      <c r="I245">
        <f t="shared" si="10"/>
        <v>1.3600000000000136</v>
      </c>
      <c r="K245" s="4">
        <f t="shared" si="9"/>
        <v>2.0318818664833978E-2</v>
      </c>
      <c r="L245" s="4">
        <v>2.2672107572830544E-2</v>
      </c>
      <c r="M245" s="4"/>
      <c r="N245" s="4"/>
      <c r="O245" s="4"/>
      <c r="Q245" s="12"/>
      <c r="R245" s="13"/>
      <c r="S245" s="12"/>
      <c r="T245" s="12"/>
      <c r="W245" s="12">
        <v>341.24650361891378</v>
      </c>
      <c r="X245" s="12">
        <v>341.24650361891378</v>
      </c>
      <c r="Y245" s="12">
        <v>341.24650361891378</v>
      </c>
    </row>
    <row r="246" spans="1:25" x14ac:dyDescent="0.25">
      <c r="A246" s="19">
        <v>1983</v>
      </c>
      <c r="C246" s="4">
        <v>2.4303481587565559</v>
      </c>
      <c r="D246" s="4">
        <f t="shared" si="6"/>
        <v>0.97675332418773197</v>
      </c>
      <c r="E246" s="4">
        <v>1.7258333333333333</v>
      </c>
      <c r="F246" s="23">
        <f t="shared" si="7"/>
        <v>343.48190095348264</v>
      </c>
      <c r="G246" s="8">
        <f t="shared" si="8"/>
        <v>2.2353973345688587</v>
      </c>
      <c r="H246" s="24">
        <v>343.15</v>
      </c>
      <c r="I246">
        <f t="shared" si="10"/>
        <v>1.6699999999999591</v>
      </c>
      <c r="K246" s="4">
        <f t="shared" si="9"/>
        <v>3.2208660375033352E-2</v>
      </c>
      <c r="L246" s="4">
        <v>1.5880287359160337E-2</v>
      </c>
      <c r="M246" s="4"/>
      <c r="N246" s="4"/>
      <c r="O246" s="23"/>
      <c r="Q246" s="12"/>
      <c r="R246" s="13"/>
      <c r="S246" s="12"/>
      <c r="T246" s="12"/>
      <c r="W246" s="12">
        <v>343.48190095348264</v>
      </c>
      <c r="X246" s="12">
        <v>343.48190095348264</v>
      </c>
      <c r="Y246" s="12">
        <v>343.48190095348264</v>
      </c>
    </row>
    <row r="247" spans="1:25" x14ac:dyDescent="0.25">
      <c r="A247" s="19">
        <v>1984</v>
      </c>
      <c r="C247" s="4">
        <v>2.5146113437380073</v>
      </c>
      <c r="D247" s="4">
        <f t="shared" si="6"/>
        <v>1.0225789695463936</v>
      </c>
      <c r="E247" s="4">
        <v>0.45916666666666672</v>
      </c>
      <c r="F247" s="23">
        <f t="shared" si="7"/>
        <v>345.18193582767429</v>
      </c>
      <c r="G247" s="8">
        <f t="shared" si="8"/>
        <v>1.7000348741916582</v>
      </c>
      <c r="H247" s="24">
        <v>344.85</v>
      </c>
      <c r="I247">
        <f t="shared" si="10"/>
        <v>1.7000000000000455</v>
      </c>
      <c r="K247" s="4">
        <f t="shared" si="9"/>
        <v>2.0638019046174832E-2</v>
      </c>
      <c r="L247" s="4">
        <v>1.6440188571906409E-2</v>
      </c>
      <c r="M247" s="4"/>
      <c r="N247" s="4"/>
      <c r="O247" s="4"/>
      <c r="Q247" s="12"/>
      <c r="R247" s="13"/>
      <c r="S247" s="12"/>
      <c r="T247" s="12"/>
      <c r="W247" s="12">
        <v>345.18193582767429</v>
      </c>
      <c r="X247" s="12">
        <v>345.18193582767429</v>
      </c>
      <c r="Y247" s="12">
        <v>345.18193582767429</v>
      </c>
    </row>
    <row r="248" spans="1:25" x14ac:dyDescent="0.25">
      <c r="A248" s="19">
        <v>1985</v>
      </c>
      <c r="C248" s="4">
        <v>2.5991407858513496</v>
      </c>
      <c r="D248" s="4">
        <f t="shared" si="6"/>
        <v>1.0574296844673226</v>
      </c>
      <c r="E248" s="4">
        <v>-0.34499999999999997</v>
      </c>
      <c r="F248" s="23">
        <f t="shared" si="7"/>
        <v>346.56736192905834</v>
      </c>
      <c r="G248" s="8">
        <f t="shared" si="8"/>
        <v>1.3854261013840414</v>
      </c>
      <c r="H248" s="24">
        <v>346.35</v>
      </c>
      <c r="I248">
        <f t="shared" si="10"/>
        <v>1.5</v>
      </c>
      <c r="K248" s="4">
        <f t="shared" si="9"/>
        <v>1.8397186065392188E-2</v>
      </c>
      <c r="L248" s="4">
        <v>2.1446649480026333E-2</v>
      </c>
      <c r="M248" s="4"/>
      <c r="N248" s="4"/>
      <c r="O248" s="4"/>
      <c r="Q248" s="12"/>
      <c r="R248" s="13"/>
      <c r="S248" s="12"/>
      <c r="T248" s="12"/>
      <c r="W248" s="12">
        <v>346.56736192905834</v>
      </c>
      <c r="X248" s="12">
        <v>346.56736192905834</v>
      </c>
      <c r="Y248" s="12">
        <v>346.56736192905834</v>
      </c>
    </row>
    <row r="249" spans="1:25" x14ac:dyDescent="0.25">
      <c r="A249" s="19">
        <v>1986</v>
      </c>
      <c r="C249" s="4">
        <v>2.6377924597671742</v>
      </c>
      <c r="D249" s="4">
        <f t="shared" si="6"/>
        <v>1.0858309195456954</v>
      </c>
      <c r="E249" s="4">
        <v>-0.40083333333333332</v>
      </c>
      <c r="F249" s="23">
        <f t="shared" si="7"/>
        <v>347.93774596927983</v>
      </c>
      <c r="G249" s="8">
        <f t="shared" si="8"/>
        <v>1.3703840402214951</v>
      </c>
      <c r="H249" s="24">
        <v>347.61</v>
      </c>
      <c r="I249">
        <f t="shared" si="10"/>
        <v>1.2599999999999909</v>
      </c>
      <c r="K249" s="4">
        <f t="shared" si="9"/>
        <v>2.2677060848666983E-2</v>
      </c>
      <c r="L249" s="4">
        <v>2.611928833681864E-2</v>
      </c>
      <c r="M249" s="4"/>
      <c r="N249" s="4"/>
      <c r="O249" s="4"/>
      <c r="Q249" s="12"/>
      <c r="R249" s="13"/>
      <c r="S249" s="12"/>
      <c r="T249" s="12"/>
      <c r="W249" s="12">
        <v>347.93774596927983</v>
      </c>
      <c r="X249" s="12">
        <v>347.93774596927983</v>
      </c>
      <c r="Y249" s="12">
        <v>347.93774596927983</v>
      </c>
    </row>
    <row r="250" spans="1:25" x14ac:dyDescent="0.25">
      <c r="A250" s="19">
        <v>1987</v>
      </c>
      <c r="C250" s="4">
        <v>2.7205058889599587</v>
      </c>
      <c r="D250" s="4">
        <f t="shared" si="6"/>
        <v>1.1139237923702361</v>
      </c>
      <c r="E250" s="4">
        <v>0.6791666666666667</v>
      </c>
      <c r="F250" s="23">
        <f t="shared" si="7"/>
        <v>349.85199056586953</v>
      </c>
      <c r="G250" s="8">
        <f t="shared" si="8"/>
        <v>1.9142445965896968</v>
      </c>
      <c r="H250" s="24">
        <v>349.31</v>
      </c>
      <c r="I250">
        <f t="shared" si="10"/>
        <v>1.6999999999999886</v>
      </c>
      <c r="K250" s="4">
        <f t="shared" si="9"/>
        <v>2.4591156988705249E-2</v>
      </c>
      <c r="L250" s="4">
        <v>1.8894758173670992E-2</v>
      </c>
      <c r="M250" s="4"/>
      <c r="N250" s="4"/>
      <c r="O250" s="4"/>
      <c r="Q250" s="12"/>
      <c r="R250" s="13"/>
      <c r="S250" s="12"/>
      <c r="T250" s="12"/>
      <c r="W250" s="12">
        <v>349.85199056586953</v>
      </c>
      <c r="X250" s="12">
        <v>349.85199056586953</v>
      </c>
      <c r="Y250" s="12">
        <v>349.85199056586953</v>
      </c>
    </row>
    <row r="251" spans="1:25" x14ac:dyDescent="0.25">
      <c r="A251" s="19">
        <v>1988</v>
      </c>
      <c r="C251" s="4">
        <v>2.8273505807854677</v>
      </c>
      <c r="D251" s="4">
        <f t="shared" si="6"/>
        <v>1.153165806600325</v>
      </c>
      <c r="E251" s="4">
        <v>1.1700000000000002</v>
      </c>
      <c r="F251" s="23">
        <f t="shared" si="7"/>
        <v>352.0561853400547</v>
      </c>
      <c r="G251" s="8">
        <f t="shared" si="8"/>
        <v>2.2041947741851686</v>
      </c>
      <c r="H251" s="24">
        <v>351.69</v>
      </c>
      <c r="I251">
        <f t="shared" si="10"/>
        <v>2.3799999999999955</v>
      </c>
      <c r="K251" s="4">
        <f t="shared" si="9"/>
        <v>1.7543718915553268E-2</v>
      </c>
      <c r="L251" s="4">
        <v>8.029987090028225E-3</v>
      </c>
      <c r="M251" s="4"/>
      <c r="N251" s="4"/>
      <c r="O251" s="4"/>
      <c r="Q251" s="12"/>
      <c r="R251" s="13"/>
      <c r="S251" s="12"/>
      <c r="T251" s="12"/>
      <c r="W251" s="12">
        <v>352.0561853400547</v>
      </c>
      <c r="X251" s="12">
        <v>352.0561853400547</v>
      </c>
      <c r="Y251" s="12">
        <v>352.0561853400547</v>
      </c>
    </row>
    <row r="252" spans="1:25" x14ac:dyDescent="0.25">
      <c r="A252" s="19">
        <v>1989</v>
      </c>
      <c r="C252" s="4">
        <v>2.8664235023666369</v>
      </c>
      <c r="D252" s="4">
        <f t="shared" si="6"/>
        <v>1.1983517994711208</v>
      </c>
      <c r="E252" s="4">
        <v>-1.24</v>
      </c>
      <c r="F252" s="23">
        <f t="shared" si="7"/>
        <v>353.16253704295019</v>
      </c>
      <c r="G252" s="8">
        <f t="shared" si="8"/>
        <v>1.1063517028954948</v>
      </c>
      <c r="H252" s="24">
        <v>353.2</v>
      </c>
      <c r="I252">
        <f t="shared" si="10"/>
        <v>1.5099999999999909</v>
      </c>
      <c r="K252" s="4">
        <f t="shared" si="9"/>
        <v>1.368055607448178E-2</v>
      </c>
      <c r="L252" s="4">
        <v>2.3350378763412748E-2</v>
      </c>
      <c r="M252" s="4"/>
      <c r="N252" s="4"/>
      <c r="O252" s="4"/>
      <c r="Q252" s="12"/>
      <c r="R252" s="13"/>
      <c r="S252" s="12"/>
      <c r="T252" s="12"/>
      <c r="W252" s="12">
        <v>353.16253704295019</v>
      </c>
      <c r="X252" s="12">
        <v>353.16253704295019</v>
      </c>
      <c r="Y252" s="12">
        <v>353.16253704295019</v>
      </c>
    </row>
    <row r="253" spans="1:25" x14ac:dyDescent="0.25">
      <c r="A253" s="19">
        <v>1990</v>
      </c>
      <c r="C253" s="4">
        <v>2.9102692030190607</v>
      </c>
      <c r="D253" s="4">
        <f t="shared" si="6"/>
        <v>1.2210320093804785</v>
      </c>
      <c r="E253" s="4">
        <v>-0.4466666666666666</v>
      </c>
      <c r="F253" s="23">
        <f t="shared" si="7"/>
        <v>354.64943423658883</v>
      </c>
      <c r="G253" s="8">
        <f t="shared" si="8"/>
        <v>1.4868971936386401</v>
      </c>
      <c r="H253" s="24">
        <v>354.45</v>
      </c>
      <c r="I253">
        <f t="shared" si="10"/>
        <v>1.25</v>
      </c>
      <c r="K253" s="4">
        <f t="shared" si="9"/>
        <v>2.4461899379514457E-2</v>
      </c>
      <c r="L253" s="4">
        <v>2.7856865822467478E-2</v>
      </c>
      <c r="M253" s="4"/>
      <c r="N253" s="4"/>
      <c r="O253" s="4"/>
      <c r="Q253" s="12"/>
      <c r="R253" s="13"/>
      <c r="S253" s="12"/>
      <c r="T253" s="12"/>
      <c r="W253" s="12">
        <v>354.64943423658883</v>
      </c>
      <c r="X253" s="12">
        <v>354.64943423658883</v>
      </c>
      <c r="Y253" s="12">
        <v>354.64943423658883</v>
      </c>
    </row>
    <row r="254" spans="1:25" x14ac:dyDescent="0.25">
      <c r="A254" s="19">
        <v>1991</v>
      </c>
      <c r="C254" s="4">
        <v>2.9727647624408342</v>
      </c>
      <c r="D254" s="4">
        <f t="shared" si="6"/>
        <v>1.2515134018500707</v>
      </c>
      <c r="E254" s="4">
        <v>0.1225</v>
      </c>
      <c r="F254" s="23">
        <f t="shared" si="7"/>
        <v>356.42617809717962</v>
      </c>
      <c r="G254" s="8">
        <f t="shared" si="8"/>
        <v>1.7767438605907842</v>
      </c>
      <c r="H254" s="24">
        <v>355.7</v>
      </c>
      <c r="I254">
        <f t="shared" si="10"/>
        <v>1.25</v>
      </c>
      <c r="K254" s="4">
        <f t="shared" si="9"/>
        <v>2.9223619760736817E-2</v>
      </c>
      <c r="L254" s="4">
        <v>2.8311664132141909E-2</v>
      </c>
      <c r="M254" s="4"/>
      <c r="N254" s="4"/>
      <c r="O254" s="4"/>
      <c r="Q254" s="12"/>
      <c r="R254" s="13"/>
      <c r="S254" s="12"/>
      <c r="T254" s="12"/>
      <c r="W254" s="12">
        <v>356.42617809717962</v>
      </c>
      <c r="X254" s="12">
        <v>356.42617809717962</v>
      </c>
      <c r="Y254" s="12">
        <v>356.42617809717962</v>
      </c>
    </row>
    <row r="255" spans="1:25" x14ac:dyDescent="0.25">
      <c r="A255" s="19">
        <v>1992</v>
      </c>
      <c r="C255" s="4">
        <v>2.8872488525009596</v>
      </c>
      <c r="D255" s="4">
        <f t="shared" si="6"/>
        <v>1.2879366509921817</v>
      </c>
      <c r="E255" s="4">
        <v>0.99416666666666664</v>
      </c>
      <c r="F255" s="23">
        <f t="shared" si="7"/>
        <v>358.47584779868833</v>
      </c>
      <c r="G255" s="8">
        <f t="shared" ref="G255:G285" si="11">F255-F254</f>
        <v>2.0496697015087193</v>
      </c>
      <c r="H255" s="24">
        <v>356.54</v>
      </c>
      <c r="I255">
        <f t="shared" si="10"/>
        <v>0.84000000000003183</v>
      </c>
      <c r="K255" s="4">
        <f t="shared" si="9"/>
        <v>4.0219103905006909E-2</v>
      </c>
      <c r="L255" s="4">
        <v>3.2966970249612385E-2</v>
      </c>
      <c r="M255" s="4"/>
      <c r="N255" s="4"/>
      <c r="O255" s="23"/>
      <c r="Q255" s="12"/>
      <c r="R255" s="13"/>
      <c r="S255" s="12"/>
      <c r="T255" s="12"/>
      <c r="W255" s="12">
        <v>358.47584779868833</v>
      </c>
      <c r="X255" s="12">
        <v>358.47584779868833</v>
      </c>
      <c r="Y255" s="12">
        <v>358.47584779868833</v>
      </c>
    </row>
    <row r="256" spans="1:25" x14ac:dyDescent="0.25">
      <c r="A256" s="19">
        <v>1993</v>
      </c>
      <c r="C256" s="4">
        <v>2.917167116412946</v>
      </c>
      <c r="D256" s="4">
        <f t="shared" si="6"/>
        <v>1.3299548798731105</v>
      </c>
      <c r="E256" s="4">
        <v>0.95416666666666661</v>
      </c>
      <c r="F256" s="23">
        <f t="shared" si="7"/>
        <v>360.49529753522813</v>
      </c>
      <c r="G256" s="8">
        <f t="shared" si="11"/>
        <v>2.0194497365397979</v>
      </c>
      <c r="H256" s="24">
        <v>357.21</v>
      </c>
      <c r="I256">
        <f t="shared" si="10"/>
        <v>0.66999999999995907</v>
      </c>
      <c r="K256" s="4">
        <f t="shared" si="9"/>
        <v>4.2570775602367127E-2</v>
      </c>
      <c r="L256" s="4">
        <v>3.5703322472402078E-2</v>
      </c>
      <c r="M256" s="4"/>
      <c r="N256" s="4"/>
      <c r="O256" s="23"/>
      <c r="Q256" s="12"/>
      <c r="R256" s="13"/>
      <c r="S256" s="12"/>
      <c r="T256" s="12"/>
      <c r="W256" s="12">
        <v>360.49529753522813</v>
      </c>
      <c r="X256" s="12">
        <v>360.49529753522813</v>
      </c>
      <c r="Y256" s="12">
        <v>360.49529753522813</v>
      </c>
    </row>
    <row r="257" spans="1:25" x14ac:dyDescent="0.25">
      <c r="A257" s="19">
        <v>1994</v>
      </c>
      <c r="C257" s="4">
        <v>2.9377745118331839</v>
      </c>
      <c r="D257" s="4">
        <f t="shared" si="6"/>
        <v>1.3713535994721764</v>
      </c>
      <c r="E257" s="4">
        <v>0.64</v>
      </c>
      <c r="F257" s="23">
        <f t="shared" si="7"/>
        <v>362.35163844758915</v>
      </c>
      <c r="G257" s="8">
        <f t="shared" si="11"/>
        <v>1.8563409123610199</v>
      </c>
      <c r="H257" s="24">
        <v>358.96</v>
      </c>
      <c r="I257">
        <f t="shared" si="10"/>
        <v>1.75</v>
      </c>
      <c r="K257" s="4">
        <f t="shared" si="9"/>
        <v>2.3230537837339804E-2</v>
      </c>
      <c r="L257" s="4">
        <v>1.8672763902423908E-2</v>
      </c>
      <c r="M257" s="4"/>
      <c r="N257" s="4"/>
      <c r="O257" s="4"/>
      <c r="Q257" s="12"/>
      <c r="R257" s="13"/>
      <c r="S257" s="12"/>
      <c r="T257" s="12"/>
      <c r="W257" s="12">
        <v>362.35163844758915</v>
      </c>
      <c r="X257" s="12">
        <v>362.35163844758915</v>
      </c>
      <c r="Y257" s="12">
        <v>362.35163844758915</v>
      </c>
    </row>
    <row r="258" spans="1:25" x14ac:dyDescent="0.25">
      <c r="A258" s="19">
        <v>1995</v>
      </c>
      <c r="C258" s="4">
        <v>3.0003766730203405</v>
      </c>
      <c r="D258" s="4">
        <f t="shared" si="6"/>
        <v>1.4094085881755771</v>
      </c>
      <c r="E258" s="4">
        <v>0.64833333333333332</v>
      </c>
      <c r="F258" s="23">
        <f t="shared" si="7"/>
        <v>364.23630153243397</v>
      </c>
      <c r="G258" s="8">
        <f t="shared" si="11"/>
        <v>1.8846630848448171</v>
      </c>
      <c r="H258" s="24">
        <v>360.97</v>
      </c>
      <c r="I258">
        <f t="shared" si="10"/>
        <v>2.0100000000000477</v>
      </c>
      <c r="K258" s="4">
        <f t="shared" si="9"/>
        <v>1.9646139428095066E-2</v>
      </c>
      <c r="L258" s="4">
        <v>1.5152641876075481E-2</v>
      </c>
      <c r="M258" s="4"/>
      <c r="N258" s="4"/>
      <c r="O258" s="4"/>
      <c r="Q258" s="12"/>
      <c r="R258" s="13"/>
      <c r="S258" s="12"/>
      <c r="T258" s="12"/>
      <c r="W258" s="12">
        <v>364.23630153243397</v>
      </c>
      <c r="X258" s="12">
        <v>364.23630153243397</v>
      </c>
      <c r="Y258" s="12">
        <v>364.23630153243397</v>
      </c>
    </row>
    <row r="259" spans="1:25" x14ac:dyDescent="0.25">
      <c r="A259" s="19">
        <v>1996</v>
      </c>
      <c r="C259" s="4">
        <v>3.0900551625943455</v>
      </c>
      <c r="D259" s="4">
        <f t="shared" si="6"/>
        <v>1.4480441814148959</v>
      </c>
      <c r="E259" s="4">
        <v>-0.48666666666666658</v>
      </c>
      <c r="F259" s="23">
        <f t="shared" si="7"/>
        <v>365.65785251361342</v>
      </c>
      <c r="G259" s="8">
        <f t="shared" si="11"/>
        <v>1.4215509811794504</v>
      </c>
      <c r="H259" s="24">
        <v>362.74</v>
      </c>
      <c r="I259">
        <f t="shared" si="10"/>
        <v>1.7699999999999818</v>
      </c>
      <c r="K259" s="4">
        <f t="shared" si="9"/>
        <v>1.6321733154139283E-2</v>
      </c>
      <c r="L259" s="4">
        <v>1.9594109582816738E-2</v>
      </c>
      <c r="M259" s="4"/>
      <c r="N259" s="4"/>
      <c r="O259" s="4"/>
      <c r="Q259" s="12"/>
      <c r="R259" s="13"/>
      <c r="S259" s="12"/>
      <c r="T259" s="12"/>
      <c r="W259" s="12">
        <v>365.65785251361342</v>
      </c>
      <c r="X259" s="12">
        <v>365.65785251361342</v>
      </c>
      <c r="Y259" s="12">
        <v>365.65785251361342</v>
      </c>
    </row>
    <row r="260" spans="1:25" x14ac:dyDescent="0.25">
      <c r="A260" s="19">
        <v>1997</v>
      </c>
      <c r="C260" s="4">
        <v>3.1086798555711908</v>
      </c>
      <c r="D260" s="4">
        <f t="shared" si="6"/>
        <v>1.4771859765290747</v>
      </c>
      <c r="E260" s="4">
        <v>-0.56416666666666659</v>
      </c>
      <c r="F260" s="23">
        <f t="shared" si="7"/>
        <v>367.03377889265556</v>
      </c>
      <c r="G260" s="8">
        <f t="shared" si="11"/>
        <v>1.3759263790421414</v>
      </c>
      <c r="H260" s="24">
        <v>363.88</v>
      </c>
      <c r="I260">
        <f t="shared" si="10"/>
        <v>1.1399999999999864</v>
      </c>
      <c r="K260" s="4">
        <f t="shared" si="9"/>
        <v>2.4777442226948287E-2</v>
      </c>
      <c r="L260" s="4">
        <v>2.8473819143349795E-2</v>
      </c>
      <c r="M260" s="4"/>
      <c r="N260" s="4"/>
      <c r="O260" s="4"/>
      <c r="Q260" s="12"/>
      <c r="R260" s="13"/>
      <c r="S260" s="12"/>
      <c r="T260" s="12"/>
      <c r="W260" s="12">
        <v>367.03377889265556</v>
      </c>
      <c r="X260" s="12">
        <v>367.03377889265556</v>
      </c>
      <c r="Y260" s="12">
        <v>367.03377889265556</v>
      </c>
    </row>
    <row r="261" spans="1:25" x14ac:dyDescent="0.25">
      <c r="A261" s="19">
        <v>1998</v>
      </c>
      <c r="C261" s="4">
        <v>3.0966190699756941</v>
      </c>
      <c r="D261" s="4">
        <f t="shared" si="6"/>
        <v>1.5053924672994385</v>
      </c>
      <c r="E261" s="4">
        <v>1.8841666666666665</v>
      </c>
      <c r="F261" s="23">
        <f t="shared" si="7"/>
        <v>369.47853299533182</v>
      </c>
      <c r="G261" s="8">
        <f t="shared" si="11"/>
        <v>2.4447541026762565</v>
      </c>
      <c r="H261" s="24">
        <v>366.84</v>
      </c>
      <c r="I261">
        <f t="shared" si="10"/>
        <v>2.9599999999999795</v>
      </c>
      <c r="K261" s="4">
        <f t="shared" si="9"/>
        <v>1.4088596613200274E-2</v>
      </c>
      <c r="L261" s="4">
        <v>1.9439252984592295E-3</v>
      </c>
      <c r="M261" s="4"/>
      <c r="N261" s="4"/>
      <c r="O261" s="4"/>
      <c r="Q261" s="12"/>
      <c r="R261" s="13"/>
      <c r="S261" s="12"/>
      <c r="T261" s="12"/>
      <c r="W261" s="12">
        <v>369.47853299533182</v>
      </c>
      <c r="X261" s="12">
        <v>369.47853299533182</v>
      </c>
      <c r="Y261" s="12">
        <v>369.47853299533182</v>
      </c>
    </row>
    <row r="262" spans="1:25" x14ac:dyDescent="0.25">
      <c r="A262" s="19">
        <v>1999</v>
      </c>
      <c r="C262" s="4">
        <v>3.1366204794678265</v>
      </c>
      <c r="D262" s="4">
        <f t="shared" si="6"/>
        <v>1.555509926404302</v>
      </c>
      <c r="E262" s="4">
        <v>-0.55000000000000004</v>
      </c>
      <c r="F262" s="23">
        <f t="shared" si="7"/>
        <v>370.81049354839536</v>
      </c>
      <c r="G262" s="8">
        <f t="shared" si="11"/>
        <v>1.3319605530635386</v>
      </c>
      <c r="H262" s="24">
        <v>368.54</v>
      </c>
      <c r="I262">
        <f t="shared" si="10"/>
        <v>1.7000000000000455</v>
      </c>
      <c r="K262" s="4">
        <f t="shared" si="9"/>
        <v>1.6213414520313784E-2</v>
      </c>
      <c r="L262" s="4">
        <v>1.9615244121624548E-2</v>
      </c>
      <c r="M262" s="4"/>
      <c r="N262" s="4"/>
      <c r="O262" s="4"/>
      <c r="Q262" s="12"/>
      <c r="R262" s="13"/>
      <c r="S262" s="12"/>
      <c r="T262" s="12"/>
      <c r="W262" s="12">
        <v>370.81049354839536</v>
      </c>
      <c r="X262" s="12">
        <v>370.81049354839536</v>
      </c>
      <c r="Y262" s="12">
        <v>370.81049354839536</v>
      </c>
    </row>
    <row r="263" spans="1:25" x14ac:dyDescent="0.25">
      <c r="A263" s="19">
        <v>2000</v>
      </c>
      <c r="C263" s="4">
        <v>3.2281191313803248</v>
      </c>
      <c r="D263" s="4">
        <f t="shared" si="6"/>
        <v>1.5828151177421044</v>
      </c>
      <c r="E263" s="4">
        <v>-1.2649999999999999</v>
      </c>
      <c r="F263" s="23">
        <f t="shared" si="7"/>
        <v>371.8827525620336</v>
      </c>
      <c r="G263" s="8">
        <f t="shared" si="11"/>
        <v>1.0722590136382451</v>
      </c>
      <c r="H263" s="24">
        <v>369.71</v>
      </c>
      <c r="I263">
        <f t="shared" si="10"/>
        <v>1.1699999999999591</v>
      </c>
      <c r="K263" s="4">
        <f t="shared" si="9"/>
        <v>1.9816841891918412E-2</v>
      </c>
      <c r="L263" s="4">
        <v>2.746355926581753E-2</v>
      </c>
      <c r="M263" s="4"/>
      <c r="N263" s="4"/>
      <c r="O263" s="38">
        <v>368.86500000000001</v>
      </c>
      <c r="P263" s="38">
        <v>368.86500000000001</v>
      </c>
      <c r="Q263" s="38">
        <v>368.86500000000001</v>
      </c>
      <c r="R263" s="38">
        <v>368.86500000000001</v>
      </c>
      <c r="S263" s="12"/>
      <c r="T263" s="12"/>
      <c r="W263" s="12">
        <v>371.8827525620336</v>
      </c>
      <c r="X263" s="12">
        <v>371.8827525620336</v>
      </c>
      <c r="Y263" s="12">
        <v>371.8827525620336</v>
      </c>
    </row>
    <row r="264" spans="1:25" x14ac:dyDescent="0.25">
      <c r="A264" s="19">
        <v>2001</v>
      </c>
      <c r="C264" s="4">
        <v>3.2558596006140466</v>
      </c>
      <c r="D264" s="4">
        <f t="shared" si="6"/>
        <v>1.6047964275216884</v>
      </c>
      <c r="E264" s="4">
        <v>-0.73333333333333339</v>
      </c>
      <c r="F264" s="23">
        <f t="shared" si="7"/>
        <v>373.20161573512593</v>
      </c>
      <c r="G264" s="8">
        <f t="shared" si="11"/>
        <v>1.3188631730923248</v>
      </c>
      <c r="H264" s="24">
        <v>371.32</v>
      </c>
      <c r="I264">
        <f t="shared" si="10"/>
        <v>1.6100000000000136</v>
      </c>
      <c r="K264" s="4">
        <f t="shared" si="9"/>
        <v>1.7260013146945651E-2</v>
      </c>
      <c r="L264" s="4">
        <v>2.1624748398555167E-2</v>
      </c>
      <c r="M264" s="4"/>
      <c r="N264" s="4"/>
      <c r="O264" s="38">
        <v>370.85450000000003</v>
      </c>
      <c r="P264" s="38">
        <v>370.85450000000003</v>
      </c>
      <c r="Q264" s="38">
        <v>370.85450000000003</v>
      </c>
      <c r="R264" s="38">
        <v>370.85450000000003</v>
      </c>
      <c r="S264" s="12"/>
      <c r="T264" s="12"/>
      <c r="W264" s="12">
        <v>373.20161573512593</v>
      </c>
      <c r="X264" s="12">
        <v>373.20161573512593</v>
      </c>
      <c r="Y264" s="12">
        <v>373.20161573512593</v>
      </c>
    </row>
    <row r="265" spans="1:25" x14ac:dyDescent="0.25">
      <c r="A265" s="19">
        <v>2002</v>
      </c>
      <c r="C265" s="4">
        <v>3.3310977967250865</v>
      </c>
      <c r="D265" s="4">
        <f t="shared" si="6"/>
        <v>1.6318331225700811</v>
      </c>
      <c r="E265" s="4">
        <v>-0.21583333333333332</v>
      </c>
      <c r="F265" s="23">
        <f t="shared" si="7"/>
        <v>374.80310790928093</v>
      </c>
      <c r="G265" s="8">
        <f t="shared" si="11"/>
        <v>1.6014921741549983</v>
      </c>
      <c r="H265" s="24">
        <v>373.45</v>
      </c>
      <c r="I265">
        <f t="shared" si="10"/>
        <v>2.1299999999999955</v>
      </c>
      <c r="K265" s="4">
        <f t="shared" si="9"/>
        <v>1.4196156674280641E-2</v>
      </c>
      <c r="L265" s="4">
        <v>1.5454166195639366E-2</v>
      </c>
      <c r="M265" s="4"/>
      <c r="N265" s="4"/>
      <c r="O265" s="38">
        <v>372.84399999999999</v>
      </c>
      <c r="P265" s="38">
        <v>372.84399999999999</v>
      </c>
      <c r="Q265" s="38">
        <v>372.84399999999999</v>
      </c>
      <c r="R265" s="38">
        <v>372.84399999999999</v>
      </c>
      <c r="S265" s="12"/>
      <c r="T265" s="12"/>
      <c r="W265" s="12">
        <v>374.80310790928093</v>
      </c>
      <c r="X265" s="12">
        <v>374.80310790928093</v>
      </c>
      <c r="Y265" s="12">
        <v>374.80310790928093</v>
      </c>
    </row>
    <row r="266" spans="1:25" x14ac:dyDescent="0.25">
      <c r="A266" s="19">
        <v>2003</v>
      </c>
      <c r="C266" s="4">
        <v>3.500924048995778</v>
      </c>
      <c r="D266" s="4">
        <f t="shared" si="6"/>
        <v>1.6646637121402585</v>
      </c>
      <c r="E266" s="4">
        <v>0.54416666666666669</v>
      </c>
      <c r="F266" s="23">
        <f t="shared" si="7"/>
        <v>376.88587574613643</v>
      </c>
      <c r="G266" s="8">
        <f t="shared" si="11"/>
        <v>2.0827678368555098</v>
      </c>
      <c r="H266" s="24">
        <v>375.98</v>
      </c>
      <c r="I266">
        <f t="shared" si="10"/>
        <v>2.5300000000000296</v>
      </c>
      <c r="K266" s="4">
        <f t="shared" si="9"/>
        <v>1.5246481515288027E-2</v>
      </c>
      <c r="L266" s="4">
        <v>1.2159349392557908E-2</v>
      </c>
      <c r="M266" s="4"/>
      <c r="N266" s="4"/>
      <c r="O266" s="38">
        <v>374.83350000000002</v>
      </c>
      <c r="P266" s="38">
        <v>374.83350000000002</v>
      </c>
      <c r="Q266" s="38">
        <v>374.83350000000002</v>
      </c>
      <c r="R266" s="38">
        <v>374.83350000000002</v>
      </c>
      <c r="S266" s="12"/>
      <c r="T266" s="12"/>
      <c r="W266" s="12">
        <v>376.88587574613643</v>
      </c>
      <c r="X266" s="12">
        <v>376.88587574613643</v>
      </c>
      <c r="Y266" s="12">
        <v>376.88587574613643</v>
      </c>
    </row>
    <row r="267" spans="1:25" x14ac:dyDescent="0.25">
      <c r="A267" s="19">
        <v>2004</v>
      </c>
      <c r="C267" s="4">
        <v>3.662214792503518</v>
      </c>
      <c r="D267" s="4">
        <f t="shared" si="6"/>
        <v>1.7073604527957966</v>
      </c>
      <c r="E267" s="4">
        <v>-1.9166666666666662E-2</v>
      </c>
      <c r="F267" s="23">
        <f t="shared" si="7"/>
        <v>378.83204758584412</v>
      </c>
      <c r="G267" s="8">
        <f t="shared" si="11"/>
        <v>1.9461718397076879</v>
      </c>
      <c r="H267" s="24">
        <v>377.7</v>
      </c>
      <c r="I267">
        <f t="shared" si="10"/>
        <v>1.7199999999999704</v>
      </c>
      <c r="K267" s="4">
        <f t="shared" si="9"/>
        <v>2.3470894543621605E-2</v>
      </c>
      <c r="L267" s="4">
        <v>2.3576290270739837E-2</v>
      </c>
      <c r="M267" s="4"/>
      <c r="N267" s="4"/>
      <c r="O267" s="38">
        <v>376.82299999999998</v>
      </c>
      <c r="P267" s="38">
        <v>376.82299999999998</v>
      </c>
      <c r="Q267" s="38">
        <v>376.82299999999998</v>
      </c>
      <c r="R267" s="38">
        <v>376.82299999999998</v>
      </c>
      <c r="S267" s="12"/>
      <c r="T267" s="12"/>
      <c r="W267" s="12">
        <v>378.83204758584412</v>
      </c>
      <c r="X267" s="12">
        <v>378.83204758584412</v>
      </c>
      <c r="Y267" s="12">
        <v>378.83204758584412</v>
      </c>
    </row>
    <row r="268" spans="1:25" x14ac:dyDescent="0.25">
      <c r="A268" s="19">
        <v>2005</v>
      </c>
      <c r="C268" s="4">
        <v>3.7869741839580402</v>
      </c>
      <c r="D268" s="4">
        <f t="shared" si="6"/>
        <v>1.7472569755098042</v>
      </c>
      <c r="E268" s="4">
        <v>0.29749999999999999</v>
      </c>
      <c r="F268" s="23">
        <f t="shared" si="7"/>
        <v>381.00653229429236</v>
      </c>
      <c r="G268" s="8">
        <f t="shared" si="11"/>
        <v>2.1744847084482331</v>
      </c>
      <c r="H268" s="24">
        <v>379.98</v>
      </c>
      <c r="I268">
        <f t="shared" si="10"/>
        <v>2.2800000000000296</v>
      </c>
      <c r="K268" s="4">
        <f t="shared" si="9"/>
        <v>1.9521304208775403E-2</v>
      </c>
      <c r="L268" s="4">
        <v>1.7918836907943058E-2</v>
      </c>
      <c r="M268" s="4"/>
      <c r="N268" s="4"/>
      <c r="O268" s="38">
        <v>378.8125</v>
      </c>
      <c r="P268" s="38">
        <v>378.8125</v>
      </c>
      <c r="Q268" s="38">
        <v>378.8125</v>
      </c>
      <c r="R268" s="38">
        <v>378.8125</v>
      </c>
      <c r="S268" s="12"/>
      <c r="T268" s="12"/>
      <c r="W268" s="12">
        <v>381.00653229429236</v>
      </c>
      <c r="X268" s="12">
        <v>381.00653229429236</v>
      </c>
      <c r="Y268" s="12">
        <v>381.00653229429236</v>
      </c>
    </row>
    <row r="269" spans="1:25" x14ac:dyDescent="0.25">
      <c r="A269" s="19">
        <v>2006</v>
      </c>
      <c r="C269" s="4">
        <v>3.9124382859153131</v>
      </c>
      <c r="D269" s="4">
        <f t="shared" ref="D269:D332" si="12">$D$12*(F268-$F$12)</f>
        <v>1.7918339120329929</v>
      </c>
      <c r="E269" s="4">
        <v>-0.29583333333333334</v>
      </c>
      <c r="F269" s="23">
        <f t="shared" ref="F269:F332" si="13">$F268+$C269-$D269+$E$12*$E269</f>
        <v>382.99312416817469</v>
      </c>
      <c r="G269" s="8">
        <f t="shared" si="11"/>
        <v>1.9865918738823325</v>
      </c>
      <c r="H269" s="24">
        <v>382.09</v>
      </c>
      <c r="I269">
        <f t="shared" si="10"/>
        <v>2.1099999999999568</v>
      </c>
      <c r="K269" s="4">
        <f t="shared" si="9"/>
        <v>1.9314954687605423E-2</v>
      </c>
      <c r="L269" s="4">
        <v>2.0866384416709381E-2</v>
      </c>
      <c r="M269" s="4"/>
      <c r="N269" s="4"/>
      <c r="O269" s="38">
        <v>380.90704199999999</v>
      </c>
      <c r="P269" s="38">
        <v>380.87557000000004</v>
      </c>
      <c r="Q269" s="38">
        <v>380.86430000000001</v>
      </c>
      <c r="R269" s="38">
        <v>380.91483200000005</v>
      </c>
      <c r="S269" s="12"/>
      <c r="T269" s="12"/>
      <c r="W269" s="12">
        <v>382.99312416817469</v>
      </c>
      <c r="X269" s="12">
        <v>382.99312416817469</v>
      </c>
      <c r="Y269" s="12">
        <v>382.99312416817469</v>
      </c>
    </row>
    <row r="270" spans="1:25" x14ac:dyDescent="0.25">
      <c r="A270" s="19">
        <v>2007</v>
      </c>
      <c r="C270" s="4">
        <v>4.0288782894972499</v>
      </c>
      <c r="D270" s="4">
        <f t="shared" si="12"/>
        <v>1.8325590454475806</v>
      </c>
      <c r="E270" s="4">
        <v>0.23</v>
      </c>
      <c r="F270" s="23">
        <f t="shared" si="13"/>
        <v>385.29363341222438</v>
      </c>
      <c r="G270" s="8">
        <f t="shared" si="11"/>
        <v>2.3005092440496924</v>
      </c>
      <c r="H270" s="24">
        <v>384.02</v>
      </c>
      <c r="I270">
        <f t="shared" si="10"/>
        <v>1.9300000000000068</v>
      </c>
      <c r="K270" s="4">
        <f t="shared" si="9"/>
        <v>2.4896240134447332E-2</v>
      </c>
      <c r="L270" s="4">
        <v>2.3718818956913145E-2</v>
      </c>
      <c r="M270" s="4"/>
      <c r="N270" s="4"/>
      <c r="O270" s="38">
        <v>383.00158399999998</v>
      </c>
      <c r="P270" s="38">
        <v>382.93864000000002</v>
      </c>
      <c r="Q270" s="38">
        <v>382.91610000000003</v>
      </c>
      <c r="R270" s="38">
        <v>383.01716399999998</v>
      </c>
      <c r="S270" s="12"/>
      <c r="T270" s="12"/>
      <c r="W270" s="12">
        <v>385.29363341222438</v>
      </c>
      <c r="X270" s="12">
        <v>385.29363341222438</v>
      </c>
      <c r="Y270" s="12">
        <v>385.29363341222438</v>
      </c>
    </row>
    <row r="271" spans="1:25" x14ac:dyDescent="0.25">
      <c r="A271" s="19">
        <v>2008</v>
      </c>
      <c r="C271" s="4">
        <v>4.1025257781757709</v>
      </c>
      <c r="D271" s="4">
        <f t="shared" si="12"/>
        <v>1.8797194849505994</v>
      </c>
      <c r="E271" s="4">
        <v>-0.98666666666666669</v>
      </c>
      <c r="F271" s="23">
        <f t="shared" si="13"/>
        <v>387.06947970544957</v>
      </c>
      <c r="G271" s="8">
        <f t="shared" si="11"/>
        <v>1.7758462932251859</v>
      </c>
      <c r="H271" s="24">
        <v>385.83</v>
      </c>
      <c r="I271">
        <f t="shared" si="10"/>
        <v>1.8100000000000023</v>
      </c>
      <c r="K271" s="4">
        <f t="shared" ref="K271:K284" si="14">(C271+(E$12*E271)-(H271-H270))/(H270-F$12)</f>
        <v>2.0411034927845274E-2</v>
      </c>
      <c r="L271" s="4">
        <v>2.5354189097276814E-2</v>
      </c>
      <c r="M271" s="4"/>
      <c r="N271" s="4"/>
      <c r="O271" s="38">
        <v>385.09612600000003</v>
      </c>
      <c r="P271" s="38">
        <v>385.00171</v>
      </c>
      <c r="Q271" s="38">
        <v>384.96789999999999</v>
      </c>
      <c r="R271" s="38">
        <v>385.11949599999997</v>
      </c>
      <c r="S271" s="12"/>
      <c r="T271" s="12"/>
      <c r="W271" s="12">
        <v>387.06947970544957</v>
      </c>
      <c r="X271" s="12">
        <v>387.06947970544957</v>
      </c>
      <c r="Y271" s="12">
        <v>387.06947970544957</v>
      </c>
    </row>
    <row r="272" spans="1:25" x14ac:dyDescent="0.25">
      <c r="A272" s="19">
        <v>2009</v>
      </c>
      <c r="C272" s="4">
        <v>4.0433724459511318</v>
      </c>
      <c r="D272" s="4">
        <f t="shared" si="12"/>
        <v>1.9161243339617158</v>
      </c>
      <c r="E272" s="4">
        <v>-1.0008333333333332</v>
      </c>
      <c r="F272" s="23">
        <f t="shared" si="13"/>
        <v>388.74335031743902</v>
      </c>
      <c r="G272" s="8">
        <f t="shared" si="11"/>
        <v>1.6738706119894573</v>
      </c>
      <c r="H272" s="24">
        <v>387.64</v>
      </c>
      <c r="I272">
        <f t="shared" si="10"/>
        <v>1.8100000000000023</v>
      </c>
      <c r="K272" s="4">
        <f t="shared" si="14"/>
        <v>1.9299522345778274E-2</v>
      </c>
      <c r="L272" s="4">
        <v>2.4215249332658902E-2</v>
      </c>
      <c r="M272" s="4"/>
      <c r="N272" s="4"/>
      <c r="O272" s="38">
        <v>387.19066800000002</v>
      </c>
      <c r="P272" s="38">
        <v>387.06478000000004</v>
      </c>
      <c r="Q272" s="38">
        <v>387.0197</v>
      </c>
      <c r="R272" s="38">
        <v>387.22182800000002</v>
      </c>
      <c r="S272" s="12"/>
      <c r="T272" s="12"/>
      <c r="W272" s="12">
        <v>388.74335031743902</v>
      </c>
      <c r="X272" s="12">
        <v>388.74335031743902</v>
      </c>
      <c r="Y272" s="12">
        <v>388.74335031743902</v>
      </c>
    </row>
    <row r="273" spans="1:25" x14ac:dyDescent="0.25">
      <c r="A273" s="19">
        <v>2010</v>
      </c>
      <c r="C273" s="4">
        <v>4.2654855383139312</v>
      </c>
      <c r="D273" s="4">
        <f t="shared" si="12"/>
        <v>1.9504386815074997</v>
      </c>
      <c r="E273" s="4">
        <v>0.4916666666666667</v>
      </c>
      <c r="F273" s="23">
        <f t="shared" si="13"/>
        <v>391.28112217424552</v>
      </c>
      <c r="G273" s="8">
        <f t="shared" si="11"/>
        <v>2.5377718568065006</v>
      </c>
      <c r="H273" s="24">
        <v>390.1</v>
      </c>
      <c r="I273">
        <f t="shared" si="10"/>
        <v>2.4600000000000364</v>
      </c>
      <c r="K273" s="4">
        <f t="shared" si="14"/>
        <v>2.1567530181985275E-2</v>
      </c>
      <c r="L273" s="4">
        <v>1.9199123121160098E-2</v>
      </c>
      <c r="M273" s="4"/>
      <c r="N273" s="4"/>
      <c r="O273" s="38">
        <v>389.28521000000001</v>
      </c>
      <c r="P273" s="38">
        <v>389.12785000000002</v>
      </c>
      <c r="Q273" s="38">
        <v>389.07150000000001</v>
      </c>
      <c r="R273" s="38">
        <v>389.32416000000001</v>
      </c>
      <c r="S273" s="12"/>
      <c r="T273" s="12"/>
      <c r="W273" s="12">
        <v>391.28112217424552</v>
      </c>
      <c r="X273" s="12">
        <v>391.28112217424552</v>
      </c>
      <c r="Y273" s="12">
        <v>391.28112217424552</v>
      </c>
    </row>
    <row r="274" spans="1:25" x14ac:dyDescent="0.25">
      <c r="A274" s="19">
        <v>2011</v>
      </c>
      <c r="B274" s="23"/>
      <c r="C274" s="4">
        <v>4.4094219068696434</v>
      </c>
      <c r="D274" s="4">
        <f t="shared" si="12"/>
        <v>2.0024630045720331</v>
      </c>
      <c r="E274" s="4">
        <v>-1.6249999999999998</v>
      </c>
      <c r="F274" s="23">
        <f t="shared" si="13"/>
        <v>392.95195607654313</v>
      </c>
      <c r="G274" s="8">
        <f t="shared" si="11"/>
        <v>1.670833902297602</v>
      </c>
      <c r="H274" s="24">
        <v>391.85</v>
      </c>
      <c r="I274">
        <f t="shared" si="10"/>
        <v>1.75</v>
      </c>
      <c r="K274" s="4">
        <f t="shared" si="14"/>
        <v>1.9930537895022211E-2</v>
      </c>
      <c r="L274" s="4">
        <v>2.7558776236991125E-2</v>
      </c>
      <c r="M274" s="4"/>
      <c r="N274" s="4"/>
      <c r="O274" s="38">
        <v>391.56347199999999</v>
      </c>
      <c r="P274" s="38">
        <v>391.32793299999997</v>
      </c>
      <c r="Q274" s="38">
        <v>391.10037599999998</v>
      </c>
      <c r="R274" s="38">
        <v>391.96976600000005</v>
      </c>
      <c r="S274" s="12"/>
      <c r="T274" s="4">
        <v>1.0339076717989688</v>
      </c>
      <c r="U274" s="4">
        <v>1.0339076717989688</v>
      </c>
      <c r="V274" s="4">
        <v>1.0339076717989688</v>
      </c>
      <c r="W274" s="12">
        <v>392.95195607654313</v>
      </c>
      <c r="X274" s="12">
        <v>392.95195607654313</v>
      </c>
      <c r="Y274" s="12">
        <v>392.95195607654313</v>
      </c>
    </row>
    <row r="275" spans="1:25" x14ac:dyDescent="0.25">
      <c r="A275" s="19">
        <v>2012</v>
      </c>
      <c r="B275" s="23"/>
      <c r="C275" s="4">
        <v>4.4741045344761421</v>
      </c>
      <c r="D275" s="4">
        <f t="shared" si="12"/>
        <v>2.0367150995691339</v>
      </c>
      <c r="E275" s="4">
        <v>-1.0974999999999999</v>
      </c>
      <c r="F275" s="23">
        <f t="shared" si="13"/>
        <v>394.8921780114502</v>
      </c>
      <c r="G275" s="8">
        <f t="shared" si="11"/>
        <v>1.940221934907072</v>
      </c>
      <c r="H275" s="24">
        <v>394.06</v>
      </c>
      <c r="I275">
        <f t="shared" si="10"/>
        <v>2.2099999999999795</v>
      </c>
      <c r="K275" s="4">
        <f t="shared" si="14"/>
        <v>1.7984091953955856E-2</v>
      </c>
      <c r="L275" s="4">
        <v>2.304432096158944E-2</v>
      </c>
      <c r="M275" s="4"/>
      <c r="N275" s="4"/>
      <c r="O275" s="38">
        <v>393.84173399999997</v>
      </c>
      <c r="P275" s="38">
        <v>393.52801600000004</v>
      </c>
      <c r="Q275" s="38">
        <v>393.12925200000001</v>
      </c>
      <c r="R275" s="38">
        <v>394.61537200000004</v>
      </c>
      <c r="S275" s="12"/>
      <c r="T275" s="4">
        <v>1.0237780420912637</v>
      </c>
      <c r="U275" s="4">
        <v>1.0237780420912637</v>
      </c>
      <c r="V275" s="4">
        <v>1.0237780420912637</v>
      </c>
      <c r="W275" s="12">
        <v>394.8921780114502</v>
      </c>
      <c r="X275" s="12">
        <v>394.8921780114502</v>
      </c>
      <c r="Y275" s="12">
        <v>394.8921780114502</v>
      </c>
    </row>
    <row r="276" spans="1:25" x14ac:dyDescent="0.25">
      <c r="A276" s="19">
        <v>2013</v>
      </c>
      <c r="B276" s="23"/>
      <c r="C276" s="4">
        <v>4.5136274073173848</v>
      </c>
      <c r="D276" s="4">
        <f t="shared" si="12"/>
        <v>2.0764896492347287</v>
      </c>
      <c r="E276" s="4">
        <v>-0.1466666666666667</v>
      </c>
      <c r="F276" s="23">
        <f t="shared" si="13"/>
        <v>397.26287576953285</v>
      </c>
      <c r="G276" s="8">
        <f t="shared" si="11"/>
        <v>2.370697758082656</v>
      </c>
      <c r="H276" s="24">
        <v>396.74</v>
      </c>
      <c r="I276">
        <f t="shared" si="10"/>
        <v>2.6800000000000068</v>
      </c>
      <c r="K276" s="4">
        <f t="shared" si="14"/>
        <v>1.759095567705931E-2</v>
      </c>
      <c r="L276" s="4">
        <v>1.8252313431389392E-2</v>
      </c>
      <c r="M276" s="4"/>
      <c r="N276" s="4"/>
      <c r="O276" s="38">
        <v>396.11999600000001</v>
      </c>
      <c r="P276" s="38">
        <v>395.72809900000004</v>
      </c>
      <c r="Q276" s="38">
        <v>395.15812800000003</v>
      </c>
      <c r="R276" s="38">
        <v>397.26097799999997</v>
      </c>
      <c r="S276" s="12"/>
      <c r="T276" s="4">
        <v>1.0120399381926659</v>
      </c>
      <c r="U276" s="4">
        <v>1.0120399381926659</v>
      </c>
      <c r="V276" s="4">
        <v>1.0120399381926659</v>
      </c>
      <c r="W276" s="12">
        <v>397.26287576953285</v>
      </c>
      <c r="X276" s="12">
        <v>397.26287576953285</v>
      </c>
      <c r="Y276" s="12">
        <v>397.26287576953285</v>
      </c>
    </row>
    <row r="277" spans="1:25" x14ac:dyDescent="0.25">
      <c r="A277" s="19">
        <v>2014</v>
      </c>
      <c r="B277" s="23"/>
      <c r="C277" s="4">
        <v>4.5457903226301646</v>
      </c>
      <c r="D277" s="4">
        <f t="shared" si="12"/>
        <v>2.1250889532754234</v>
      </c>
      <c r="E277" s="4">
        <v>-0.47499999999999987</v>
      </c>
      <c r="F277" s="23">
        <f t="shared" si="13"/>
        <v>399.4684021388876</v>
      </c>
      <c r="G277" s="8">
        <f t="shared" si="11"/>
        <v>2.2055263693547431</v>
      </c>
      <c r="H277" s="24">
        <v>398.81</v>
      </c>
      <c r="I277">
        <f t="shared" si="10"/>
        <v>2.0699999999999932</v>
      </c>
      <c r="K277" s="4">
        <f t="shared" si="14"/>
        <v>2.1917930217473059E-2</v>
      </c>
      <c r="L277" s="4">
        <v>2.400417221863653E-2</v>
      </c>
      <c r="M277" s="4"/>
      <c r="N277" s="4"/>
      <c r="O277" s="38">
        <v>398.398258</v>
      </c>
      <c r="P277" s="38">
        <v>397.92818199999999</v>
      </c>
      <c r="Q277" s="38">
        <v>397.187004</v>
      </c>
      <c r="R277" s="38">
        <v>399.90658399999995</v>
      </c>
      <c r="S277" s="12"/>
      <c r="T277" s="4">
        <v>1.0021149633118831</v>
      </c>
      <c r="U277" s="4">
        <v>1.0021149633118831</v>
      </c>
      <c r="V277" s="4">
        <v>1.0021149604786348</v>
      </c>
      <c r="W277" s="12">
        <v>399.4684021388876</v>
      </c>
      <c r="X277" s="12">
        <v>399.4684021388876</v>
      </c>
      <c r="Y277" s="12">
        <v>399.4684021388876</v>
      </c>
    </row>
    <row r="278" spans="1:25" x14ac:dyDescent="0.25">
      <c r="A278" s="19">
        <f>A277+1</f>
        <v>2015</v>
      </c>
      <c r="B278" s="23"/>
      <c r="C278" s="4">
        <v>4.5409244389151846</v>
      </c>
      <c r="D278" s="4">
        <f t="shared" si="12"/>
        <v>2.1703022438471953</v>
      </c>
      <c r="E278" s="4">
        <v>9.5000000000000015E-2</v>
      </c>
      <c r="F278" s="23">
        <f t="shared" si="13"/>
        <v>401.88205933395557</v>
      </c>
      <c r="G278" s="8">
        <f t="shared" si="11"/>
        <v>2.4136571950679695</v>
      </c>
      <c r="H278" s="24">
        <v>401.01</v>
      </c>
      <c r="I278">
        <f t="shared" si="10"/>
        <v>2.1999999999999886</v>
      </c>
      <c r="K278" s="4">
        <f t="shared" si="14"/>
        <v>2.2659057493728697E-2</v>
      </c>
      <c r="L278" s="4">
        <v>2.2250018429001012E-2</v>
      </c>
      <c r="M278" s="4"/>
      <c r="N278" s="4"/>
      <c r="O278" s="38">
        <v>400.67652000000004</v>
      </c>
      <c r="P278" s="38">
        <v>400.128265</v>
      </c>
      <c r="Q278" s="38">
        <v>399.21588000000003</v>
      </c>
      <c r="R278" s="38">
        <v>402.55219</v>
      </c>
      <c r="S278" s="12"/>
      <c r="T278" s="4">
        <v>0.99430156886649279</v>
      </c>
      <c r="U278" s="4">
        <v>0.99430156886649279</v>
      </c>
      <c r="V278" s="4">
        <v>0.99430157167765054</v>
      </c>
      <c r="W278" s="12">
        <v>401.88205933395557</v>
      </c>
      <c r="X278" s="12">
        <v>401.88205933395557</v>
      </c>
      <c r="Y278" s="12">
        <v>401.88205933395557</v>
      </c>
    </row>
    <row r="279" spans="1:25" x14ac:dyDescent="0.25">
      <c r="A279" s="19">
        <f t="shared" ref="A279:A342" si="15">A278+1</f>
        <v>2016</v>
      </c>
      <c r="B279" s="23"/>
      <c r="C279" s="4">
        <v>4.5353024559293846</v>
      </c>
      <c r="D279" s="4">
        <f t="shared" si="12"/>
        <v>2.219782216346089</v>
      </c>
      <c r="E279" s="4">
        <v>1.6641666666666663</v>
      </c>
      <c r="F279" s="23">
        <f t="shared" si="13"/>
        <v>404.95144707353893</v>
      </c>
      <c r="G279" s="8">
        <f t="shared" si="11"/>
        <v>3.0693877395833624</v>
      </c>
      <c r="H279" s="24">
        <v>404.41</v>
      </c>
      <c r="I279">
        <f t="shared" si="10"/>
        <v>3.4000000000000341</v>
      </c>
      <c r="K279" s="4">
        <f t="shared" si="14"/>
        <v>1.7588399180051683E-2</v>
      </c>
      <c r="L279" s="4">
        <v>1.0569802215150833E-2</v>
      </c>
      <c r="M279" s="4"/>
      <c r="N279" s="4"/>
      <c r="O279" s="38">
        <v>402.95478200000002</v>
      </c>
      <c r="P279" s="38">
        <v>402.32834800000001</v>
      </c>
      <c r="Q279" s="38">
        <v>401.244756</v>
      </c>
      <c r="R279" s="38">
        <v>405.19779599999998</v>
      </c>
      <c r="S279" s="12"/>
      <c r="T279" s="4">
        <v>0.98397250437428396</v>
      </c>
      <c r="U279" s="4">
        <v>0.98397251006122821</v>
      </c>
      <c r="V279" s="4">
        <v>0.98397250721775609</v>
      </c>
      <c r="W279" s="12">
        <v>404.95144707353893</v>
      </c>
      <c r="X279" s="12">
        <v>404.95144707353893</v>
      </c>
      <c r="Y279" s="12">
        <v>404.95144707353893</v>
      </c>
    </row>
    <row r="280" spans="1:25" x14ac:dyDescent="0.25">
      <c r="A280" s="19">
        <f t="shared" si="15"/>
        <v>2017</v>
      </c>
      <c r="B280" s="23"/>
      <c r="C280" s="4">
        <v>4.5958472159396191</v>
      </c>
      <c r="D280" s="4">
        <f t="shared" si="12"/>
        <v>2.2827046650075475</v>
      </c>
      <c r="E280" s="4">
        <v>-8.5833333333333386E-2</v>
      </c>
      <c r="F280" s="23">
        <f t="shared" si="13"/>
        <v>407.225707124471</v>
      </c>
      <c r="G280" s="8">
        <f t="shared" si="11"/>
        <v>2.274260050932071</v>
      </c>
      <c r="H280" s="24">
        <v>406.76</v>
      </c>
      <c r="I280">
        <f t="shared" si="10"/>
        <v>2.3499999999999659</v>
      </c>
      <c r="K280" s="4">
        <f t="shared" si="14"/>
        <v>1.991665658279626E-2</v>
      </c>
      <c r="L280" s="4">
        <v>2.0267550003967631E-2</v>
      </c>
      <c r="M280" s="4"/>
      <c r="N280" s="4"/>
      <c r="O280" s="38">
        <v>405.23304400000001</v>
      </c>
      <c r="P280" s="38">
        <v>404.52843100000001</v>
      </c>
      <c r="Q280" s="38">
        <v>403.27363200000002</v>
      </c>
      <c r="R280" s="38">
        <v>407.84340199999997</v>
      </c>
      <c r="S280" s="12"/>
      <c r="T280" s="4">
        <v>1.0231550442131685</v>
      </c>
      <c r="U280" s="4">
        <v>1.0231550382997656</v>
      </c>
      <c r="V280" s="4">
        <v>1.0231550412564672</v>
      </c>
      <c r="W280" s="12">
        <v>407.225707124471</v>
      </c>
      <c r="X280" s="12">
        <v>407.225707124471</v>
      </c>
      <c r="Y280" s="12">
        <v>407.225707124471</v>
      </c>
    </row>
    <row r="281" spans="1:25" x14ac:dyDescent="0.25">
      <c r="A281" s="19">
        <f t="shared" si="15"/>
        <v>2018</v>
      </c>
      <c r="B281" s="23"/>
      <c r="C281" s="4">
        <v>4.6880056012536775</v>
      </c>
      <c r="D281" s="4">
        <f t="shared" si="12"/>
        <v>2.3293269960516549</v>
      </c>
      <c r="E281" s="4">
        <v>-0.5708333333333333</v>
      </c>
      <c r="F281" s="23">
        <f t="shared" si="13"/>
        <v>409.32579822967307</v>
      </c>
      <c r="G281" s="8">
        <f t="shared" si="11"/>
        <v>2.1000911052020683</v>
      </c>
      <c r="H281" s="24">
        <v>408.72</v>
      </c>
      <c r="I281">
        <f>H281-H280</f>
        <v>1.9600000000000364</v>
      </c>
      <c r="K281" s="4">
        <f t="shared" si="14"/>
        <v>2.1822358618360214E-2</v>
      </c>
      <c r="L281" s="4">
        <v>2.4107507964418892E-2</v>
      </c>
      <c r="M281" s="4"/>
      <c r="N281" s="4"/>
      <c r="O281" s="38">
        <v>407.51130599999999</v>
      </c>
      <c r="P281" s="38">
        <v>406.72851400000002</v>
      </c>
      <c r="Q281" s="38">
        <v>405.30250799999999</v>
      </c>
      <c r="R281" s="38">
        <v>410.48900800000001</v>
      </c>
      <c r="S281" s="12"/>
      <c r="T281" s="4">
        <v>1.0246755013793978</v>
      </c>
      <c r="U281" s="4">
        <v>1.0246755013793978</v>
      </c>
      <c r="V281" s="4">
        <v>1.0246755013793978</v>
      </c>
      <c r="W281" s="12">
        <v>409.32579822967307</v>
      </c>
      <c r="X281" s="12">
        <v>409.32579822967307</v>
      </c>
      <c r="Y281" s="12">
        <v>409.32579822967307</v>
      </c>
    </row>
    <row r="282" spans="1:25" x14ac:dyDescent="0.25">
      <c r="A282" s="19">
        <f t="shared" si="15"/>
        <v>2019</v>
      </c>
      <c r="B282" s="23"/>
      <c r="C282" s="4">
        <v>4.6952159272099268</v>
      </c>
      <c r="D282" s="4">
        <f t="shared" si="12"/>
        <v>2.3723788637082976</v>
      </c>
      <c r="E282" s="4">
        <v>1.4166666666666661E-2</v>
      </c>
      <c r="F282" s="23">
        <f t="shared" si="13"/>
        <v>411.65505279317466</v>
      </c>
      <c r="G282" s="8">
        <f t="shared" si="11"/>
        <v>2.3292545635015927</v>
      </c>
      <c r="H282" s="24">
        <v>411.66</v>
      </c>
      <c r="I282">
        <f>H282-H281</f>
        <v>2.9399999999999977</v>
      </c>
      <c r="K282" s="4">
        <f t="shared" si="14"/>
        <v>1.5302583627605363E-2</v>
      </c>
      <c r="L282" s="4">
        <v>1.5246837449704039E-2</v>
      </c>
      <c r="M282" s="4"/>
      <c r="N282" s="4"/>
      <c r="O282" s="38">
        <v>409.78956799999997</v>
      </c>
      <c r="P282" s="38">
        <v>408.92859699999997</v>
      </c>
      <c r="Q282" s="38">
        <v>407.33138399999996</v>
      </c>
      <c r="R282" s="38">
        <v>413.13461399999994</v>
      </c>
      <c r="S282" s="12"/>
      <c r="T282" s="4">
        <v>1.0070304694571888</v>
      </c>
      <c r="U282" s="4">
        <v>1.0070357506707437</v>
      </c>
      <c r="V282" s="4">
        <v>1.0070357616962418</v>
      </c>
      <c r="W282" s="12">
        <v>411.65505279317466</v>
      </c>
      <c r="X282" s="12">
        <v>411.65505279317466</v>
      </c>
      <c r="Y282" s="12">
        <v>411.65505279317466</v>
      </c>
    </row>
    <row r="283" spans="1:25" x14ac:dyDescent="0.25">
      <c r="A283" s="19">
        <f t="shared" si="15"/>
        <v>2020</v>
      </c>
      <c r="B283" s="23"/>
      <c r="C283" s="4">
        <v>4.452764372393502</v>
      </c>
      <c r="D283" s="4">
        <f t="shared" si="12"/>
        <v>2.4201285822600802</v>
      </c>
      <c r="E283" s="4">
        <v>0.29166666666666669</v>
      </c>
      <c r="F283" s="23">
        <f t="shared" si="13"/>
        <v>413.81981358330808</v>
      </c>
      <c r="G283" s="8">
        <f t="shared" si="11"/>
        <v>2.164760790133414</v>
      </c>
      <c r="H283" s="24">
        <v>414.24</v>
      </c>
      <c r="I283">
        <f>H283-H282</f>
        <v>2.5799999999999841</v>
      </c>
      <c r="K283" s="4">
        <f t="shared" si="14"/>
        <v>1.6981953010278824E-2</v>
      </c>
      <c r="L283" s="4">
        <v>1.5862818671806861E-2</v>
      </c>
      <c r="M283" s="4"/>
      <c r="N283" s="4"/>
      <c r="O283" s="38">
        <v>412.06783000000001</v>
      </c>
      <c r="P283" s="38">
        <v>411.12867999999997</v>
      </c>
      <c r="Q283" s="38">
        <v>409.36025999999998</v>
      </c>
      <c r="R283" s="38">
        <v>415.78021999999999</v>
      </c>
      <c r="S283" s="12"/>
      <c r="T283" s="4">
        <v>0.94002023150518743</v>
      </c>
      <c r="U283" s="4">
        <v>0.94017741569809488</v>
      </c>
      <c r="V283" s="4">
        <v>0.94014362938321694</v>
      </c>
      <c r="W283" s="12">
        <v>413.81981358330808</v>
      </c>
      <c r="X283" s="12">
        <v>413.81981358330808</v>
      </c>
      <c r="Y283" s="12">
        <v>413.81981358330808</v>
      </c>
    </row>
    <row r="284" spans="1:25" x14ac:dyDescent="0.25">
      <c r="A284" s="19">
        <f t="shared" si="15"/>
        <v>2021</v>
      </c>
      <c r="B284" s="23">
        <f>V284</f>
        <v>1.0322478943090942</v>
      </c>
      <c r="C284" s="4">
        <f t="shared" ref="C284:C315" si="16">C283*B284</f>
        <v>4.596356647257748</v>
      </c>
      <c r="D284" s="4">
        <f t="shared" si="12"/>
        <v>2.4645061784578153</v>
      </c>
      <c r="E284" s="4">
        <v>-0.89249999999999974</v>
      </c>
      <c r="F284" s="23">
        <f t="shared" si="13"/>
        <v>415.54736155210799</v>
      </c>
      <c r="G284" s="8">
        <f t="shared" si="11"/>
        <v>1.7275479687999109</v>
      </c>
      <c r="H284" s="24">
        <v>416.45</v>
      </c>
      <c r="I284">
        <f>H284-H283</f>
        <v>2.2099999999999795</v>
      </c>
      <c r="K284" s="4">
        <f t="shared" si="14"/>
        <v>1.6429493926208294E-2</v>
      </c>
      <c r="L284" s="4">
        <v>2.0021629033663595E-2</v>
      </c>
      <c r="M284" s="4"/>
      <c r="N284" s="4"/>
      <c r="O284" s="38">
        <v>413.93936199999996</v>
      </c>
      <c r="P284" s="38">
        <v>413.52040599999998</v>
      </c>
      <c r="Q284" s="38">
        <v>411.31186300000002</v>
      </c>
      <c r="R284" s="38">
        <v>419.08568299999996</v>
      </c>
      <c r="S284" s="12"/>
      <c r="T284" s="4">
        <v>1.0387725331477289</v>
      </c>
      <c r="U284" s="4">
        <v>1.0470271199974759</v>
      </c>
      <c r="V284" s="4">
        <v>1.0322478943090942</v>
      </c>
      <c r="W284" s="12">
        <v>415.5764142314714</v>
      </c>
      <c r="X284" s="12">
        <v>415.61316996170478</v>
      </c>
      <c r="Y284" s="12">
        <v>415.54736155210799</v>
      </c>
    </row>
    <row r="285" spans="1:25" x14ac:dyDescent="0.25">
      <c r="A285" s="19">
        <f t="shared" si="15"/>
        <v>2022</v>
      </c>
      <c r="B285" s="23">
        <f t="shared" ref="B285:B348" si="17">V285</f>
        <v>1.0081363133474799</v>
      </c>
      <c r="C285" s="4">
        <f t="shared" si="16"/>
        <v>4.6337540451966088</v>
      </c>
      <c r="D285" s="4">
        <f t="shared" si="12"/>
        <v>2.4999209118182133</v>
      </c>
      <c r="E285" s="4">
        <v>-1.2316666666666669</v>
      </c>
      <c r="F285" s="23">
        <f t="shared" si="13"/>
        <v>417.12324968548637</v>
      </c>
      <c r="G285" s="8">
        <f t="shared" si="11"/>
        <v>1.5758881333783847</v>
      </c>
      <c r="H285" s="24"/>
      <c r="I285"/>
      <c r="O285" s="38">
        <v>415.81089400000002</v>
      </c>
      <c r="P285" s="38">
        <v>415.91213200000004</v>
      </c>
      <c r="Q285" s="38">
        <v>413.26346599999999</v>
      </c>
      <c r="R285" s="38">
        <v>422.39114600000005</v>
      </c>
      <c r="S285" s="12"/>
      <c r="T285" s="4">
        <v>1.01638024684225</v>
      </c>
      <c r="U285" s="4">
        <v>1.0245502126196182</v>
      </c>
      <c r="V285" s="4">
        <v>1.0081363133474799</v>
      </c>
      <c r="W285" s="12">
        <v>417.21912741286388</v>
      </c>
      <c r="X285" s="12">
        <v>417.3305771777579</v>
      </c>
      <c r="Y285" s="12">
        <v>417.12324968548637</v>
      </c>
    </row>
    <row r="286" spans="1:25" x14ac:dyDescent="0.25">
      <c r="A286" s="19">
        <f t="shared" si="15"/>
        <v>2023</v>
      </c>
      <c r="B286" s="23">
        <f t="shared" si="17"/>
        <v>1.0006604282184741</v>
      </c>
      <c r="C286" s="4">
        <f t="shared" si="16"/>
        <v>4.6368143071255252</v>
      </c>
      <c r="D286" s="4">
        <f t="shared" si="12"/>
        <v>2.5322266185524702</v>
      </c>
      <c r="E286" s="4"/>
      <c r="F286" s="23">
        <f t="shared" si="13"/>
        <v>419.22783737405945</v>
      </c>
      <c r="G286" s="8"/>
      <c r="H286" s="24"/>
      <c r="I286"/>
      <c r="O286" s="38">
        <v>417.68242600000002</v>
      </c>
      <c r="P286" s="38">
        <v>418.30385800000005</v>
      </c>
      <c r="Q286" s="38">
        <v>415.21506900000003</v>
      </c>
      <c r="R286" s="38">
        <v>425.69660899999997</v>
      </c>
      <c r="S286" s="12"/>
      <c r="T286" s="4">
        <v>1.0069309464921616</v>
      </c>
      <c r="U286" s="4">
        <v>1.0154902744119578</v>
      </c>
      <c r="V286" s="4">
        <v>1.0006604282184741</v>
      </c>
      <c r="W286" s="12">
        <v>419.41869356414765</v>
      </c>
      <c r="X286" s="12">
        <v>419.64471373452631</v>
      </c>
      <c r="Y286" s="12">
        <v>419.22783737405945</v>
      </c>
    </row>
    <row r="287" spans="1:25" x14ac:dyDescent="0.25">
      <c r="A287" s="19">
        <f t="shared" si="15"/>
        <v>2024</v>
      </c>
      <c r="B287" s="23">
        <f t="shared" si="17"/>
        <v>0.99756470699232613</v>
      </c>
      <c r="C287" s="4">
        <f t="shared" si="16"/>
        <v>4.6255223056655002</v>
      </c>
      <c r="D287" s="4">
        <f t="shared" si="12"/>
        <v>2.5753706661682183</v>
      </c>
      <c r="E287" s="4"/>
      <c r="F287" s="23">
        <f t="shared" si="13"/>
        <v>421.27798901355675</v>
      </c>
      <c r="G287" s="8"/>
      <c r="H287" s="24"/>
      <c r="I287"/>
      <c r="O287" s="38">
        <v>419.55395800000008</v>
      </c>
      <c r="P287" s="38">
        <v>420.69558399999994</v>
      </c>
      <c r="Q287" s="38">
        <v>417.16667200000001</v>
      </c>
      <c r="R287" s="38">
        <v>429.00207199999994</v>
      </c>
      <c r="S287" s="12"/>
      <c r="T287" s="4">
        <v>1.0047047762477146</v>
      </c>
      <c r="U287" s="4">
        <v>1.0132827284314716</v>
      </c>
      <c r="V287" s="4">
        <v>0.99756470699232613</v>
      </c>
      <c r="W287" s="12">
        <v>421.59543988276943</v>
      </c>
      <c r="X287" s="12">
        <v>421.97583987225198</v>
      </c>
      <c r="Y287" s="12">
        <v>421.27798901355675</v>
      </c>
    </row>
    <row r="288" spans="1:25" x14ac:dyDescent="0.25">
      <c r="A288" s="19">
        <f t="shared" si="15"/>
        <v>2025</v>
      </c>
      <c r="B288" s="23">
        <f t="shared" si="17"/>
        <v>0.99618774166330182</v>
      </c>
      <c r="C288" s="4">
        <f t="shared" si="16"/>
        <v>4.6078886196941431</v>
      </c>
      <c r="D288" s="4">
        <f t="shared" si="12"/>
        <v>2.6173987747779131</v>
      </c>
      <c r="E288" s="4"/>
      <c r="F288" s="23">
        <f t="shared" si="13"/>
        <v>423.26847885847297</v>
      </c>
      <c r="G288" s="8"/>
      <c r="H288" s="24"/>
      <c r="I288"/>
      <c r="O288" s="38">
        <v>421.42548999999997</v>
      </c>
      <c r="P288" s="38">
        <v>423.08731</v>
      </c>
      <c r="Q288" s="38">
        <v>419.11827499999998</v>
      </c>
      <c r="R288" s="38">
        <v>432.30753500000003</v>
      </c>
      <c r="S288" s="12"/>
      <c r="T288" s="4">
        <v>1.003139228937955</v>
      </c>
      <c r="U288" s="4">
        <v>1.0105482825301508</v>
      </c>
      <c r="V288" s="4">
        <v>0.99618774166330182</v>
      </c>
      <c r="W288" s="12">
        <v>423.74249316741083</v>
      </c>
      <c r="X288" s="12">
        <v>424.31102318393243</v>
      </c>
      <c r="Y288" s="12">
        <v>423.26847885847297</v>
      </c>
    </row>
    <row r="289" spans="1:25" x14ac:dyDescent="0.25">
      <c r="A289" s="19">
        <f t="shared" si="15"/>
        <v>2026</v>
      </c>
      <c r="B289" s="23">
        <f t="shared" si="17"/>
        <v>1.0000490539207527</v>
      </c>
      <c r="C289" s="4">
        <f t="shared" si="16"/>
        <v>4.6081146546973306</v>
      </c>
      <c r="D289" s="4">
        <f t="shared" si="12"/>
        <v>2.6582038165986956</v>
      </c>
      <c r="E289" s="4"/>
      <c r="F289" s="23">
        <f t="shared" si="13"/>
        <v>425.21838969657159</v>
      </c>
      <c r="G289" s="8"/>
      <c r="H289" s="24"/>
      <c r="I289"/>
      <c r="O289" s="38">
        <v>423.29702200000003</v>
      </c>
      <c r="P289" s="38">
        <v>425.47903600000001</v>
      </c>
      <c r="Q289" s="38">
        <v>421.06987799999996</v>
      </c>
      <c r="R289" s="38">
        <v>435.61299799999995</v>
      </c>
      <c r="S289" s="12"/>
      <c r="T289" s="4">
        <v>1.0052855793473752</v>
      </c>
      <c r="U289" s="4">
        <v>1.0106281153413585</v>
      </c>
      <c r="V289" s="4">
        <v>1.0000490539207527</v>
      </c>
      <c r="W289" s="12">
        <v>425.87074914631495</v>
      </c>
      <c r="X289" s="12">
        <v>426.65112389658395</v>
      </c>
      <c r="Y289" s="12">
        <v>425.21838969657159</v>
      </c>
    </row>
    <row r="290" spans="1:25" x14ac:dyDescent="0.25">
      <c r="A290" s="19">
        <f t="shared" si="15"/>
        <v>2027</v>
      </c>
      <c r="B290" s="23">
        <f t="shared" si="17"/>
        <v>0.99701690215154026</v>
      </c>
      <c r="C290" s="4">
        <f t="shared" si="16"/>
        <v>4.5943681977854469</v>
      </c>
      <c r="D290" s="4">
        <f t="shared" si="12"/>
        <v>2.6981769887797173</v>
      </c>
      <c r="E290" s="4"/>
      <c r="F290" s="23">
        <f t="shared" si="13"/>
        <v>427.11458090557733</v>
      </c>
      <c r="G290" s="8"/>
      <c r="H290" s="24"/>
      <c r="I290"/>
      <c r="O290" s="38">
        <v>425.16855399999997</v>
      </c>
      <c r="P290" s="38">
        <v>427.8707619999999</v>
      </c>
      <c r="Q290" s="38">
        <v>423.02148099999994</v>
      </c>
      <c r="R290" s="38">
        <v>438.91846100000004</v>
      </c>
      <c r="S290" s="12"/>
      <c r="T290" s="4">
        <v>1.0019429639018724</v>
      </c>
      <c r="U290" s="4">
        <v>1.0075997881093268</v>
      </c>
      <c r="V290" s="4">
        <v>0.99701690215154026</v>
      </c>
      <c r="W290" s="12">
        <v>427.96469467660211</v>
      </c>
      <c r="X290" s="12">
        <v>428.98140102383161</v>
      </c>
      <c r="Y290" s="12">
        <v>427.11458090557733</v>
      </c>
    </row>
    <row r="291" spans="1:25" x14ac:dyDescent="0.25">
      <c r="A291" s="19">
        <f t="shared" si="15"/>
        <v>2028</v>
      </c>
      <c r="B291" s="23">
        <f t="shared" si="17"/>
        <v>0.99815546807608657</v>
      </c>
      <c r="C291" s="4">
        <f t="shared" si="16"/>
        <v>4.585893738974419</v>
      </c>
      <c r="D291" s="4">
        <f t="shared" si="12"/>
        <v>2.737048908564335</v>
      </c>
      <c r="E291" s="4"/>
      <c r="F291" s="23">
        <f t="shared" si="13"/>
        <v>428.96342573598736</v>
      </c>
      <c r="G291" s="8"/>
      <c r="H291" s="24"/>
      <c r="I291"/>
      <c r="O291" s="38">
        <v>427.04008599999997</v>
      </c>
      <c r="P291" s="38">
        <v>430.26248799999996</v>
      </c>
      <c r="Q291" s="38">
        <v>424.97308400000003</v>
      </c>
      <c r="R291" s="38">
        <v>442.22392400000001</v>
      </c>
      <c r="S291" s="12"/>
      <c r="T291" s="4">
        <v>1.0033991188046147</v>
      </c>
      <c r="U291" s="4">
        <v>1.0093748667477778</v>
      </c>
      <c r="V291" s="4">
        <v>0.99815546807608657</v>
      </c>
      <c r="W291" s="12">
        <v>430.03204877495602</v>
      </c>
      <c r="X291" s="12">
        <v>431.31132390694609</v>
      </c>
      <c r="Y291" s="12">
        <v>428.96342573598736</v>
      </c>
    </row>
    <row r="292" spans="1:25" x14ac:dyDescent="0.25">
      <c r="A292" s="19">
        <f t="shared" si="15"/>
        <v>2029</v>
      </c>
      <c r="B292" s="23">
        <f t="shared" si="17"/>
        <v>0.99782701258227369</v>
      </c>
      <c r="C292" s="4">
        <f t="shared" si="16"/>
        <v>4.5759286495805975</v>
      </c>
      <c r="D292" s="4">
        <f t="shared" si="12"/>
        <v>2.7749502275877407</v>
      </c>
      <c r="E292" s="4"/>
      <c r="F292" s="23">
        <f t="shared" si="13"/>
        <v>430.76440415798021</v>
      </c>
      <c r="G292" s="8"/>
      <c r="H292" s="24"/>
      <c r="I292"/>
      <c r="O292" s="38">
        <v>428.91161799999998</v>
      </c>
      <c r="P292" s="38">
        <v>432.65421399999997</v>
      </c>
      <c r="Q292" s="38">
        <v>426.92468700000001</v>
      </c>
      <c r="R292" s="38">
        <v>445.52938700000004</v>
      </c>
      <c r="S292" s="12"/>
      <c r="T292" s="4">
        <v>1.0029958755192103</v>
      </c>
      <c r="U292" s="4">
        <v>1.0089131765527728</v>
      </c>
      <c r="V292" s="4">
        <v>0.99782701258227369</v>
      </c>
      <c r="W292" s="12">
        <v>432.07146771776479</v>
      </c>
      <c r="X292" s="12">
        <v>433.63898729071866</v>
      </c>
      <c r="Y292" s="12">
        <v>430.76440415798021</v>
      </c>
    </row>
    <row r="293" spans="1:25" x14ac:dyDescent="0.25">
      <c r="A293" s="19">
        <f t="shared" si="15"/>
        <v>2030</v>
      </c>
      <c r="B293" s="23">
        <f t="shared" si="17"/>
        <v>0.99753415099003406</v>
      </c>
      <c r="C293" s="4">
        <f t="shared" si="16"/>
        <v>4.5646451004503543</v>
      </c>
      <c r="D293" s="4">
        <f t="shared" si="12"/>
        <v>2.8118702852385939</v>
      </c>
      <c r="E293" s="4"/>
      <c r="F293" s="23">
        <f t="shared" si="13"/>
        <v>432.51717897319202</v>
      </c>
      <c r="G293" s="8"/>
      <c r="H293" s="24"/>
      <c r="I293"/>
      <c r="O293" s="38">
        <v>430.78314999999998</v>
      </c>
      <c r="P293" s="38">
        <v>435.04593999999997</v>
      </c>
      <c r="Q293" s="38">
        <v>428.87628999999998</v>
      </c>
      <c r="R293" s="38">
        <v>448.83485000000002</v>
      </c>
      <c r="S293" s="12"/>
      <c r="T293" s="4">
        <v>1.003014942232896</v>
      </c>
      <c r="U293" s="4">
        <v>1.0093888700722748</v>
      </c>
      <c r="V293" s="4">
        <v>0.99753415099003406</v>
      </c>
      <c r="W293" s="12">
        <v>434.08365966483558</v>
      </c>
      <c r="X293" s="12">
        <v>435.96729325562279</v>
      </c>
      <c r="Y293" s="12">
        <v>432.51717897319202</v>
      </c>
    </row>
    <row r="294" spans="1:25" x14ac:dyDescent="0.25">
      <c r="A294" s="19">
        <f t="shared" si="15"/>
        <v>2031</v>
      </c>
      <c r="B294" s="23">
        <f t="shared" si="17"/>
        <v>1.0007778424741276</v>
      </c>
      <c r="C294" s="4">
        <f t="shared" si="16"/>
        <v>4.5681956752888029</v>
      </c>
      <c r="D294" s="4">
        <f t="shared" si="12"/>
        <v>2.847802168950436</v>
      </c>
      <c r="E294" s="4"/>
      <c r="F294" s="23">
        <f t="shared" si="13"/>
        <v>434.2375724795304</v>
      </c>
      <c r="G294" s="8"/>
      <c r="H294" s="24"/>
      <c r="I294"/>
      <c r="O294" s="38">
        <v>431.72707499999996</v>
      </c>
      <c r="P294" s="38">
        <v>437.62584499999991</v>
      </c>
      <c r="Q294" s="38">
        <v>431.05847199999999</v>
      </c>
      <c r="R294" s="38">
        <v>452.8949100000001</v>
      </c>
      <c r="S294" s="12"/>
      <c r="T294" s="4">
        <v>1.0065361692419981</v>
      </c>
      <c r="U294" s="4">
        <v>1.0114227135334184</v>
      </c>
      <c r="V294" s="4">
        <v>1.0007778424741276</v>
      </c>
      <c r="W294" s="12">
        <v>436.08630769954277</v>
      </c>
      <c r="X294" s="12">
        <v>438.30725683762597</v>
      </c>
      <c r="Y294" s="12">
        <v>434.2375724795304</v>
      </c>
    </row>
    <row r="295" spans="1:25" x14ac:dyDescent="0.25">
      <c r="A295" s="19">
        <f t="shared" si="15"/>
        <v>2032</v>
      </c>
      <c r="B295" s="23">
        <f t="shared" si="17"/>
        <v>1.001821695859179</v>
      </c>
      <c r="C295" s="4">
        <f t="shared" si="16"/>
        <v>4.5765175384343957</v>
      </c>
      <c r="D295" s="4">
        <f t="shared" si="12"/>
        <v>2.883070235830373</v>
      </c>
      <c r="E295" s="4"/>
      <c r="F295" s="23">
        <f t="shared" si="13"/>
        <v>435.93101978213446</v>
      </c>
      <c r="G295" s="8"/>
      <c r="H295" s="24"/>
      <c r="I295"/>
      <c r="O295" s="38">
        <v>432.67099999999999</v>
      </c>
      <c r="P295" s="38">
        <v>440.20574999999997</v>
      </c>
      <c r="Q295" s="38">
        <v>433.24065400000001</v>
      </c>
      <c r="R295" s="38">
        <v>456.95497000000006</v>
      </c>
      <c r="S295" s="12"/>
      <c r="T295" s="4">
        <v>1.0072101080159259</v>
      </c>
      <c r="U295" s="4">
        <v>1.0120924232470929</v>
      </c>
      <c r="V295" s="4">
        <v>1.001821695859179</v>
      </c>
      <c r="W295" s="12">
        <v>438.08310525658004</v>
      </c>
      <c r="X295" s="12">
        <v>440.66283909032956</v>
      </c>
      <c r="Y295" s="12">
        <v>435.93101978213446</v>
      </c>
    </row>
    <row r="296" spans="1:25" x14ac:dyDescent="0.25">
      <c r="A296" s="19">
        <f t="shared" si="15"/>
        <v>2033</v>
      </c>
      <c r="B296" s="23">
        <f t="shared" si="17"/>
        <v>1.0008523317720379</v>
      </c>
      <c r="C296" s="4">
        <f t="shared" si="16"/>
        <v>4.5804182497376917</v>
      </c>
      <c r="D296" s="4">
        <f t="shared" si="12"/>
        <v>2.9177859055337558</v>
      </c>
      <c r="E296" s="4"/>
      <c r="F296" s="23">
        <f t="shared" si="13"/>
        <v>437.59365212633838</v>
      </c>
      <c r="G296" s="8"/>
      <c r="H296" s="24"/>
      <c r="I296"/>
      <c r="O296" s="38">
        <v>433.61492499999997</v>
      </c>
      <c r="P296" s="38">
        <v>442.78565499999996</v>
      </c>
      <c r="Q296" s="38">
        <v>435.4228359999999</v>
      </c>
      <c r="R296" s="38">
        <v>461.01503000000002</v>
      </c>
      <c r="S296" s="12"/>
      <c r="T296" s="4">
        <v>1.006342390722365</v>
      </c>
      <c r="U296" s="4">
        <v>1.0114993939745573</v>
      </c>
      <c r="V296" s="4">
        <v>1.0008523317720379</v>
      </c>
      <c r="W296" s="12">
        <v>440.07015886263662</v>
      </c>
      <c r="X296" s="12">
        <v>443.03133261324177</v>
      </c>
      <c r="Y296" s="12">
        <v>437.59365212633838</v>
      </c>
    </row>
    <row r="297" spans="1:25" x14ac:dyDescent="0.25">
      <c r="A297" s="19">
        <f t="shared" si="15"/>
        <v>2034</v>
      </c>
      <c r="B297" s="23">
        <f t="shared" si="17"/>
        <v>1.0022349012636245</v>
      </c>
      <c r="C297" s="4">
        <f t="shared" si="16"/>
        <v>4.5906550322719593</v>
      </c>
      <c r="D297" s="4">
        <f t="shared" si="12"/>
        <v>2.9518698685899367</v>
      </c>
      <c r="E297" s="4"/>
      <c r="F297" s="23">
        <f t="shared" si="13"/>
        <v>439.23243729002041</v>
      </c>
      <c r="G297" s="8"/>
      <c r="H297" s="24"/>
      <c r="I297"/>
      <c r="O297" s="38">
        <v>434.55885000000001</v>
      </c>
      <c r="P297" s="38">
        <v>445.36556000000002</v>
      </c>
      <c r="Q297" s="38">
        <v>437.60501800000003</v>
      </c>
      <c r="R297" s="38">
        <v>465.07508999999999</v>
      </c>
      <c r="S297" s="12"/>
      <c r="T297" s="4">
        <v>1.0080288757906366</v>
      </c>
      <c r="U297" s="4">
        <v>1.013345504598816</v>
      </c>
      <c r="V297" s="4">
        <v>1.0022349012636245</v>
      </c>
      <c r="W297" s="12">
        <v>442.05621243293331</v>
      </c>
      <c r="X297" s="12">
        <v>445.42311462994212</v>
      </c>
      <c r="Y297" s="12">
        <v>439.23243729002041</v>
      </c>
    </row>
    <row r="298" spans="1:25" x14ac:dyDescent="0.25">
      <c r="A298" s="19">
        <f t="shared" si="15"/>
        <v>2035</v>
      </c>
      <c r="B298" s="23">
        <f t="shared" si="17"/>
        <v>1.0008955336728278</v>
      </c>
      <c r="C298" s="4">
        <f t="shared" si="16"/>
        <v>4.5947661184336948</v>
      </c>
      <c r="D298" s="4">
        <f t="shared" si="12"/>
        <v>2.9854649644454181</v>
      </c>
      <c r="E298" s="4"/>
      <c r="F298" s="23">
        <f t="shared" si="13"/>
        <v>440.84173844400868</v>
      </c>
      <c r="G298" s="8"/>
      <c r="H298" s="24"/>
      <c r="I298"/>
      <c r="O298" s="38">
        <v>435.50277500000004</v>
      </c>
      <c r="P298" s="38">
        <v>447.94546499999996</v>
      </c>
      <c r="Q298" s="38">
        <v>439.78719999999993</v>
      </c>
      <c r="R298" s="38">
        <v>469.13515000000007</v>
      </c>
      <c r="S298" s="12"/>
      <c r="T298" s="4">
        <v>1.0067300928410434</v>
      </c>
      <c r="U298" s="4">
        <v>1.012113982574774</v>
      </c>
      <c r="V298" s="4">
        <v>1.0008955336728278</v>
      </c>
      <c r="W298" s="12">
        <v>444.0351262641899</v>
      </c>
      <c r="X298" s="12">
        <v>447.83194839644085</v>
      </c>
      <c r="Y298" s="12">
        <v>440.84173844400868</v>
      </c>
    </row>
    <row r="299" spans="1:25" x14ac:dyDescent="0.25">
      <c r="A299" s="19">
        <f t="shared" si="15"/>
        <v>2036</v>
      </c>
      <c r="B299" s="23">
        <f t="shared" si="17"/>
        <v>1.0006365766760366</v>
      </c>
      <c r="C299" s="4">
        <f t="shared" si="16"/>
        <v>4.5976910393765325</v>
      </c>
      <c r="D299" s="4">
        <f t="shared" si="12"/>
        <v>3.0184556381021777</v>
      </c>
      <c r="E299" s="4"/>
      <c r="F299" s="23">
        <f t="shared" si="13"/>
        <v>442.42097384528302</v>
      </c>
      <c r="G299" s="8"/>
      <c r="H299" s="24"/>
      <c r="I299"/>
      <c r="O299" s="38">
        <v>436.44669999999996</v>
      </c>
      <c r="P299" s="38">
        <v>450.52536999999995</v>
      </c>
      <c r="Q299" s="38">
        <v>441.96938199999994</v>
      </c>
      <c r="R299" s="38">
        <v>473.19521000000003</v>
      </c>
      <c r="S299" s="12"/>
      <c r="T299" s="4">
        <v>1.0071644033149962</v>
      </c>
      <c r="U299" s="4">
        <v>1.0118265223531075</v>
      </c>
      <c r="V299" s="4">
        <v>1.0006365766760366</v>
      </c>
      <c r="W299" s="12">
        <v>446.00945390241844</v>
      </c>
      <c r="X299" s="12">
        <v>450.25669775601796</v>
      </c>
      <c r="Y299" s="12">
        <v>442.42097384528302</v>
      </c>
    </row>
    <row r="300" spans="1:25" x14ac:dyDescent="0.25">
      <c r="A300" s="19">
        <f t="shared" si="15"/>
        <v>2037</v>
      </c>
      <c r="B300" s="23">
        <f t="shared" si="17"/>
        <v>1.0007479156709214</v>
      </c>
      <c r="C300" s="4">
        <f t="shared" si="16"/>
        <v>4.6011297245549372</v>
      </c>
      <c r="D300" s="4">
        <f t="shared" si="12"/>
        <v>3.0508299638283014</v>
      </c>
      <c r="E300" s="4"/>
      <c r="F300" s="23">
        <f t="shared" si="13"/>
        <v>443.97127360600967</v>
      </c>
      <c r="G300" s="8"/>
      <c r="H300" s="24"/>
      <c r="I300"/>
      <c r="O300" s="38">
        <v>437.390625</v>
      </c>
      <c r="P300" s="38">
        <v>453.10527500000001</v>
      </c>
      <c r="Q300" s="38">
        <v>444.15156399999995</v>
      </c>
      <c r="R300" s="38">
        <v>477.25527</v>
      </c>
      <c r="S300" s="12"/>
      <c r="T300" s="4">
        <v>1.0070796050921735</v>
      </c>
      <c r="U300" s="4">
        <v>1.0120379575248977</v>
      </c>
      <c r="V300" s="4">
        <v>1.0007479156709214</v>
      </c>
      <c r="W300" s="12">
        <v>447.97911822042636</v>
      </c>
      <c r="X300" s="12">
        <v>452.69898985522036</v>
      </c>
      <c r="Y300" s="12">
        <v>443.97127360600967</v>
      </c>
    </row>
    <row r="301" spans="1:25" x14ac:dyDescent="0.25">
      <c r="A301" s="19">
        <f t="shared" si="15"/>
        <v>2038</v>
      </c>
      <c r="B301" s="23">
        <f t="shared" si="17"/>
        <v>1.0008574900789455</v>
      </c>
      <c r="C301" s="4">
        <f t="shared" si="16"/>
        <v>4.6050751476456844</v>
      </c>
      <c r="D301" s="4">
        <f t="shared" si="12"/>
        <v>3.082611108923198</v>
      </c>
      <c r="E301" s="4"/>
      <c r="F301" s="23">
        <f t="shared" si="13"/>
        <v>445.49373764473216</v>
      </c>
      <c r="G301" s="8"/>
      <c r="H301" s="24"/>
      <c r="I301"/>
      <c r="O301" s="38">
        <v>438.33454999999992</v>
      </c>
      <c r="P301" s="38">
        <v>455.68518000000006</v>
      </c>
      <c r="Q301" s="38">
        <v>446.33374599999996</v>
      </c>
      <c r="R301" s="38">
        <v>481.31533000000002</v>
      </c>
      <c r="S301" s="12"/>
      <c r="T301" s="4">
        <v>1.0070850219457348</v>
      </c>
      <c r="U301" s="4">
        <v>1.0122807592165113</v>
      </c>
      <c r="V301" s="4">
        <v>1.0008574900789455</v>
      </c>
      <c r="W301" s="12">
        <v>449.94449593350942</v>
      </c>
      <c r="X301" s="12">
        <v>455.16064736288411</v>
      </c>
      <c r="Y301" s="12">
        <v>445.49373764473216</v>
      </c>
    </row>
    <row r="302" spans="1:25" x14ac:dyDescent="0.25">
      <c r="A302" s="19">
        <f t="shared" si="15"/>
        <v>2039</v>
      </c>
      <c r="B302" s="23">
        <f t="shared" si="17"/>
        <v>1.0009843718452971</v>
      </c>
      <c r="C302" s="4">
        <f t="shared" si="16"/>
        <v>4.6096082539665044</v>
      </c>
      <c r="D302" s="4">
        <f t="shared" si="12"/>
        <v>3.1138216217170092</v>
      </c>
      <c r="E302" s="4"/>
      <c r="F302" s="23">
        <f t="shared" si="13"/>
        <v>446.98952427698163</v>
      </c>
      <c r="G302" s="8"/>
      <c r="H302" s="24"/>
      <c r="I302"/>
      <c r="O302" s="38">
        <v>439.27847499999996</v>
      </c>
      <c r="P302" s="38">
        <v>458.265085</v>
      </c>
      <c r="Q302" s="38">
        <v>448.51592799999997</v>
      </c>
      <c r="R302" s="38">
        <v>485.37539000000004</v>
      </c>
      <c r="S302" s="12"/>
      <c r="T302" s="4">
        <v>1.0073370240077182</v>
      </c>
      <c r="U302" s="4">
        <v>1.0123394372413019</v>
      </c>
      <c r="V302" s="4">
        <v>1.0009843718452971</v>
      </c>
      <c r="W302" s="12">
        <v>451.9072234345212</v>
      </c>
      <c r="X302" s="12">
        <v>457.64246179597586</v>
      </c>
      <c r="Y302" s="12">
        <v>446.98952427698163</v>
      </c>
    </row>
    <row r="303" spans="1:25" x14ac:dyDescent="0.25">
      <c r="A303" s="19">
        <f t="shared" si="15"/>
        <v>2040</v>
      </c>
      <c r="B303" s="23">
        <f t="shared" si="17"/>
        <v>1.0013627886637519</v>
      </c>
      <c r="C303" s="4">
        <f t="shared" si="16"/>
        <v>4.6158901758393478</v>
      </c>
      <c r="D303" s="4">
        <f t="shared" si="12"/>
        <v>3.1444852476781229</v>
      </c>
      <c r="E303" s="4"/>
      <c r="F303" s="23">
        <f t="shared" si="13"/>
        <v>448.46092920514286</v>
      </c>
      <c r="G303" s="8"/>
      <c r="H303" s="24"/>
      <c r="I303"/>
      <c r="O303" s="38">
        <v>440.22239999999999</v>
      </c>
      <c r="P303" s="38">
        <v>460.84499</v>
      </c>
      <c r="Q303" s="38">
        <v>450.69810999999999</v>
      </c>
      <c r="R303" s="38">
        <v>489.43545</v>
      </c>
      <c r="S303" s="12"/>
      <c r="T303" s="4">
        <v>1.0078796811793644</v>
      </c>
      <c r="U303" s="4">
        <v>1.012858671417127</v>
      </c>
      <c r="V303" s="4">
        <v>1.0013627886637519</v>
      </c>
      <c r="W303" s="12">
        <v>453.87043555674535</v>
      </c>
      <c r="X303" s="12">
        <v>460.14789970270937</v>
      </c>
      <c r="Y303" s="12">
        <v>448.46092920514286</v>
      </c>
    </row>
    <row r="304" spans="1:25" x14ac:dyDescent="0.25">
      <c r="A304" s="19">
        <f t="shared" si="15"/>
        <v>2041</v>
      </c>
      <c r="B304" s="23">
        <f t="shared" si="17"/>
        <v>1.0011234759016767</v>
      </c>
      <c r="C304" s="4">
        <f t="shared" si="16"/>
        <v>4.6210760172166898</v>
      </c>
      <c r="D304" s="4">
        <f t="shared" si="12"/>
        <v>3.1746490487054282</v>
      </c>
      <c r="E304" s="4"/>
      <c r="F304" s="23">
        <f t="shared" si="13"/>
        <v>449.90735617365414</v>
      </c>
      <c r="G304" s="8"/>
      <c r="H304" s="24"/>
      <c r="I304"/>
      <c r="O304" s="38">
        <v>440.47020599999996</v>
      </c>
      <c r="P304" s="38">
        <v>463.41402299999999</v>
      </c>
      <c r="Q304" s="38">
        <v>453.39534199999997</v>
      </c>
      <c r="R304" s="38">
        <v>494.54618399999998</v>
      </c>
      <c r="S304" s="12"/>
      <c r="T304" s="4">
        <v>1.0073022724958314</v>
      </c>
      <c r="U304" s="4">
        <v>1.0127249310420223</v>
      </c>
      <c r="V304" s="4">
        <v>1.0011234759016767</v>
      </c>
      <c r="W304" s="12">
        <v>455.83143579126084</v>
      </c>
      <c r="X304" s="12">
        <v>462.67664995174164</v>
      </c>
      <c r="Y304" s="12">
        <v>449.90735617365414</v>
      </c>
    </row>
    <row r="305" spans="1:25" x14ac:dyDescent="0.25">
      <c r="A305" s="19">
        <f t="shared" si="15"/>
        <v>2042</v>
      </c>
      <c r="B305" s="23">
        <f t="shared" si="17"/>
        <v>1.0010487544494466</v>
      </c>
      <c r="C305" s="4">
        <f t="shared" si="16"/>
        <v>4.6259223912509766</v>
      </c>
      <c r="D305" s="4">
        <f t="shared" si="12"/>
        <v>3.2043008015599095</v>
      </c>
      <c r="E305" s="4"/>
      <c r="F305" s="23">
        <f t="shared" si="13"/>
        <v>451.32897776334522</v>
      </c>
      <c r="G305" s="8"/>
      <c r="H305" s="24"/>
      <c r="I305"/>
      <c r="O305" s="38">
        <v>440.71801199999999</v>
      </c>
      <c r="P305" s="38">
        <v>465.98305600000003</v>
      </c>
      <c r="Q305" s="38">
        <v>456.09257399999996</v>
      </c>
      <c r="R305" s="38">
        <v>499.65691800000002</v>
      </c>
      <c r="S305" s="12"/>
      <c r="T305" s="4">
        <v>1.0075840948817485</v>
      </c>
      <c r="U305" s="4">
        <v>1.0127357455174208</v>
      </c>
      <c r="V305" s="4">
        <v>1.0010487544494466</v>
      </c>
      <c r="W305" s="12">
        <v>457.79202580970548</v>
      </c>
      <c r="X305" s="12">
        <v>465.22924912949253</v>
      </c>
      <c r="Y305" s="12">
        <v>451.32897776334522</v>
      </c>
    </row>
    <row r="306" spans="1:25" x14ac:dyDescent="0.25">
      <c r="A306" s="19">
        <f t="shared" si="15"/>
        <v>2043</v>
      </c>
      <c r="B306" s="23">
        <f t="shared" si="17"/>
        <v>1.0017311252285683</v>
      </c>
      <c r="C306" s="4">
        <f t="shared" si="16"/>
        <v>4.6339304422078706</v>
      </c>
      <c r="D306" s="4">
        <f t="shared" si="12"/>
        <v>3.2334440441485768</v>
      </c>
      <c r="E306" s="4"/>
      <c r="F306" s="23">
        <f t="shared" si="13"/>
        <v>452.72946416140451</v>
      </c>
      <c r="G306" s="8"/>
      <c r="H306" s="24"/>
      <c r="I306"/>
      <c r="O306" s="38">
        <v>440.96581800000001</v>
      </c>
      <c r="P306" s="38">
        <v>468.55208899999997</v>
      </c>
      <c r="Q306" s="38">
        <v>458.78980599999994</v>
      </c>
      <c r="R306" s="38">
        <v>504.767652</v>
      </c>
      <c r="S306" s="12"/>
      <c r="T306" s="4">
        <v>1.0080685861832506</v>
      </c>
      <c r="U306" s="4">
        <v>1.0130438063463063</v>
      </c>
      <c r="V306" s="4">
        <v>1.0017311252285683</v>
      </c>
      <c r="W306" s="12">
        <v>459.75507697789277</v>
      </c>
      <c r="X306" s="12">
        <v>467.80802639658674</v>
      </c>
      <c r="Y306" s="12">
        <v>452.72946416140451</v>
      </c>
    </row>
    <row r="307" spans="1:25" x14ac:dyDescent="0.25">
      <c r="A307" s="19">
        <f t="shared" si="15"/>
        <v>2044</v>
      </c>
      <c r="B307" s="23">
        <f t="shared" si="17"/>
        <v>1.0013703005788253</v>
      </c>
      <c r="C307" s="4">
        <f t="shared" si="16"/>
        <v>4.6402803197750639</v>
      </c>
      <c r="D307" s="4">
        <f t="shared" si="12"/>
        <v>3.2621540153087922</v>
      </c>
      <c r="E307" s="4"/>
      <c r="F307" s="23">
        <f t="shared" si="13"/>
        <v>454.10759046587077</v>
      </c>
      <c r="G307" s="8"/>
      <c r="H307" s="24"/>
      <c r="I307"/>
      <c r="O307" s="38">
        <v>441.21362399999998</v>
      </c>
      <c r="P307" s="38">
        <v>471.12112200000001</v>
      </c>
      <c r="Q307" s="38">
        <v>461.48703800000004</v>
      </c>
      <c r="R307" s="38">
        <v>509.87838599999998</v>
      </c>
      <c r="S307" s="12"/>
      <c r="T307" s="4">
        <v>1.0072115698391444</v>
      </c>
      <c r="U307" s="4">
        <v>1.0121054306075834</v>
      </c>
      <c r="V307" s="4">
        <v>1.0013703005788253</v>
      </c>
      <c r="W307" s="12">
        <v>461.71631596408315</v>
      </c>
      <c r="X307" s="12">
        <v>470.40774768125891</v>
      </c>
      <c r="Y307" s="12">
        <v>454.10759046587077</v>
      </c>
    </row>
    <row r="308" spans="1:25" x14ac:dyDescent="0.25">
      <c r="A308" s="19">
        <f t="shared" si="15"/>
        <v>2045</v>
      </c>
      <c r="B308" s="23">
        <f t="shared" si="17"/>
        <v>1.0011205600036461</v>
      </c>
      <c r="C308" s="4">
        <f t="shared" si="16"/>
        <v>4.6454800323071099</v>
      </c>
      <c r="D308" s="4">
        <f t="shared" si="12"/>
        <v>3.2904056045503505</v>
      </c>
      <c r="E308" s="4"/>
      <c r="F308" s="23">
        <f t="shared" si="13"/>
        <v>455.4626648936275</v>
      </c>
      <c r="G308" s="8"/>
      <c r="H308" s="24"/>
      <c r="I308"/>
      <c r="O308" s="38">
        <v>441.46143000000001</v>
      </c>
      <c r="P308" s="38">
        <v>473.69015500000006</v>
      </c>
      <c r="Q308" s="38">
        <v>464.18427000000003</v>
      </c>
      <c r="R308" s="38">
        <v>514.98911999999996</v>
      </c>
      <c r="S308" s="12"/>
      <c r="T308" s="4">
        <v>1.0070672904520999</v>
      </c>
      <c r="U308" s="4">
        <v>1.0123102150686556</v>
      </c>
      <c r="V308" s="4">
        <v>1.0011205600036461</v>
      </c>
      <c r="W308" s="12">
        <v>463.67528265349449</v>
      </c>
      <c r="X308" s="12">
        <v>473.03014084229653</v>
      </c>
      <c r="Y308" s="12">
        <v>455.4626648936275</v>
      </c>
    </row>
    <row r="309" spans="1:25" x14ac:dyDescent="0.25">
      <c r="A309" s="19">
        <f t="shared" si="15"/>
        <v>2046</v>
      </c>
      <c r="B309" s="23">
        <f t="shared" si="17"/>
        <v>0.99915279768714949</v>
      </c>
      <c r="C309" s="4">
        <f t="shared" si="16"/>
        <v>4.6415443708794388</v>
      </c>
      <c r="D309" s="4">
        <f t="shared" si="12"/>
        <v>3.3181846303193634</v>
      </c>
      <c r="E309" s="4"/>
      <c r="F309" s="23">
        <f t="shared" si="13"/>
        <v>456.78602463418758</v>
      </c>
      <c r="G309" s="8"/>
      <c r="H309" s="24"/>
      <c r="I309"/>
      <c r="O309" s="38">
        <v>441.70923600000003</v>
      </c>
      <c r="P309" s="38">
        <v>476.25918799999999</v>
      </c>
      <c r="Q309" s="38">
        <v>466.88150200000001</v>
      </c>
      <c r="R309" s="38">
        <v>520.09985399999994</v>
      </c>
      <c r="S309" s="12"/>
      <c r="T309" s="4">
        <v>1.0053198060091264</v>
      </c>
      <c r="U309" s="4">
        <v>1.013450281701646</v>
      </c>
      <c r="V309" s="4">
        <v>0.99915279768714949</v>
      </c>
      <c r="W309" s="12">
        <v>465.62284594539079</v>
      </c>
      <c r="X309" s="12">
        <v>475.68279820755487</v>
      </c>
      <c r="Y309" s="12">
        <v>456.78602463418758</v>
      </c>
    </row>
    <row r="310" spans="1:25" x14ac:dyDescent="0.25">
      <c r="A310" s="19">
        <f t="shared" si="15"/>
        <v>2047</v>
      </c>
      <c r="B310" s="23">
        <f t="shared" si="17"/>
        <v>0.99972859030952999</v>
      </c>
      <c r="C310" s="4">
        <f t="shared" si="16"/>
        <v>4.6402846107584352</v>
      </c>
      <c r="D310" s="4">
        <f t="shared" si="12"/>
        <v>3.3453135050008451</v>
      </c>
      <c r="E310" s="4"/>
      <c r="F310" s="23">
        <f t="shared" si="13"/>
        <v>458.08099573994519</v>
      </c>
      <c r="G310" s="8"/>
      <c r="H310" s="24"/>
      <c r="I310"/>
      <c r="O310" s="38">
        <v>441.957042</v>
      </c>
      <c r="P310" s="38">
        <v>478.82822100000004</v>
      </c>
      <c r="Q310" s="38">
        <v>469.578734</v>
      </c>
      <c r="R310" s="38">
        <v>525.21058800000003</v>
      </c>
      <c r="S310" s="12"/>
      <c r="T310" s="4">
        <v>1.0058649663956818</v>
      </c>
      <c r="U310" s="4">
        <v>1.0148972873754152</v>
      </c>
      <c r="V310" s="4">
        <v>0.99972859030952999</v>
      </c>
      <c r="W310" s="12">
        <v>467.56235504232239</v>
      </c>
      <c r="X310" s="12">
        <v>478.37539045452894</v>
      </c>
      <c r="Y310" s="12">
        <v>458.08099573994519</v>
      </c>
    </row>
    <row r="311" spans="1:25" x14ac:dyDescent="0.25">
      <c r="A311" s="19">
        <f t="shared" si="15"/>
        <v>2048</v>
      </c>
      <c r="B311" s="23">
        <f t="shared" si="17"/>
        <v>0.99933342752296306</v>
      </c>
      <c r="C311" s="4">
        <f t="shared" si="16"/>
        <v>4.6371915247512856</v>
      </c>
      <c r="D311" s="4">
        <f t="shared" si="12"/>
        <v>3.3718604126688763</v>
      </c>
      <c r="E311" s="4"/>
      <c r="F311" s="23">
        <f t="shared" si="13"/>
        <v>459.34632685202763</v>
      </c>
      <c r="G311" s="8"/>
      <c r="H311" s="24"/>
      <c r="I311"/>
      <c r="O311" s="38">
        <v>442.20484800000003</v>
      </c>
      <c r="P311" s="38">
        <v>481.39725399999998</v>
      </c>
      <c r="Q311" s="38">
        <v>472.27596599999998</v>
      </c>
      <c r="R311" s="38">
        <v>530.32132200000001</v>
      </c>
      <c r="S311" s="12"/>
      <c r="T311" s="4">
        <v>1.0053194542089414</v>
      </c>
      <c r="U311" s="4">
        <v>1.0136556421309664</v>
      </c>
      <c r="V311" s="4">
        <v>0.99933342752296306</v>
      </c>
      <c r="W311" s="12">
        <v>469.49118021945975</v>
      </c>
      <c r="X311" s="12">
        <v>481.10052601594521</v>
      </c>
      <c r="Y311" s="12">
        <v>459.34632685202763</v>
      </c>
    </row>
    <row r="312" spans="1:25" x14ac:dyDescent="0.25">
      <c r="A312" s="19">
        <f t="shared" si="15"/>
        <v>2049</v>
      </c>
      <c r="B312" s="23">
        <f t="shared" si="17"/>
        <v>0.99941779278521181</v>
      </c>
      <c r="C312" s="4">
        <f t="shared" si="16"/>
        <v>4.6344917183892207</v>
      </c>
      <c r="D312" s="4">
        <f t="shared" si="12"/>
        <v>3.3977997004665661</v>
      </c>
      <c r="E312" s="4"/>
      <c r="F312" s="23">
        <f t="shared" si="13"/>
        <v>460.58301886995025</v>
      </c>
      <c r="G312" s="8"/>
      <c r="H312" s="24"/>
      <c r="I312"/>
      <c r="O312" s="38">
        <v>442.452654</v>
      </c>
      <c r="P312" s="38">
        <v>483.96628700000002</v>
      </c>
      <c r="Q312" s="38">
        <v>474.97319800000002</v>
      </c>
      <c r="R312" s="38">
        <v>535.43205599999987</v>
      </c>
      <c r="S312" s="12"/>
      <c r="T312" s="4">
        <v>1.0053928428224177</v>
      </c>
      <c r="U312" s="4">
        <v>1.0129254353197854</v>
      </c>
      <c r="V312" s="4">
        <v>0.99941779278521181</v>
      </c>
      <c r="W312" s="12">
        <v>471.41009844005208</v>
      </c>
      <c r="X312" s="12">
        <v>483.85398006012826</v>
      </c>
      <c r="Y312" s="12">
        <v>460.58301886995025</v>
      </c>
    </row>
    <row r="313" spans="1:25" x14ac:dyDescent="0.25">
      <c r="A313" s="19">
        <f t="shared" si="15"/>
        <v>2050</v>
      </c>
      <c r="B313" s="23">
        <f t="shared" si="17"/>
        <v>0.99958188264458203</v>
      </c>
      <c r="C313" s="4">
        <f t="shared" si="16"/>
        <v>4.6325539569682217</v>
      </c>
      <c r="D313" s="4">
        <f t="shared" si="12"/>
        <v>3.4231518868339799</v>
      </c>
      <c r="E313" s="4"/>
      <c r="F313" s="23">
        <f t="shared" si="13"/>
        <v>461.79242094008447</v>
      </c>
      <c r="G313" s="8"/>
      <c r="H313" s="24"/>
      <c r="I313"/>
      <c r="O313" s="38">
        <v>442.70046000000002</v>
      </c>
      <c r="P313" s="38">
        <v>486.53532000000001</v>
      </c>
      <c r="Q313" s="38">
        <v>477.67043000000001</v>
      </c>
      <c r="R313" s="38">
        <v>540.54278999999997</v>
      </c>
      <c r="S313" s="12"/>
      <c r="T313" s="4">
        <v>1.0053655588425634</v>
      </c>
      <c r="U313" s="4">
        <v>1.0130183515184121</v>
      </c>
      <c r="V313" s="4">
        <v>0.99958188264458203</v>
      </c>
      <c r="W313" s="12">
        <v>473.31932187253472</v>
      </c>
      <c r="X313" s="12">
        <v>486.6368731580726</v>
      </c>
      <c r="Y313" s="12">
        <v>461.79242094008447</v>
      </c>
    </row>
    <row r="314" spans="1:25" x14ac:dyDescent="0.25">
      <c r="A314" s="19">
        <f t="shared" si="15"/>
        <v>2051</v>
      </c>
      <c r="B314" s="23">
        <f t="shared" si="17"/>
        <v>1.00036087071116</v>
      </c>
      <c r="C314" s="4">
        <f t="shared" si="16"/>
        <v>4.6342257100091597</v>
      </c>
      <c r="D314" s="4">
        <f t="shared" si="12"/>
        <v>3.4479446292717313</v>
      </c>
      <c r="E314" s="4"/>
      <c r="F314" s="23">
        <f t="shared" si="13"/>
        <v>462.97870202082191</v>
      </c>
      <c r="G314" s="8"/>
      <c r="H314" s="24"/>
      <c r="I314"/>
      <c r="O314" s="38">
        <v>442.59768800000001</v>
      </c>
      <c r="P314" s="38">
        <v>488.76892300000009</v>
      </c>
      <c r="Q314" s="38">
        <v>480.96683000000002</v>
      </c>
      <c r="R314" s="38">
        <v>546.84055599999988</v>
      </c>
      <c r="S314" s="12"/>
      <c r="T314" s="4">
        <f>AVERAGE(T304:T313)</f>
        <v>1.0064496442130804</v>
      </c>
      <c r="U314" s="4">
        <f>AVERAGE(U304:U313)</f>
        <v>1.0130867126628211</v>
      </c>
      <c r="V314" s="4">
        <f>AVERAGE(V304:V313)</f>
        <v>1.00036087071116</v>
      </c>
      <c r="W314" s="12">
        <v>475.22522967989909</v>
      </c>
      <c r="X314" s="12">
        <v>489.45017675283839</v>
      </c>
      <c r="Y314" s="12">
        <v>462.97870202082191</v>
      </c>
    </row>
    <row r="315" spans="1:25" x14ac:dyDescent="0.25">
      <c r="A315" s="19">
        <f t="shared" si="15"/>
        <v>2052</v>
      </c>
      <c r="B315" s="23">
        <f t="shared" si="17"/>
        <v>1.00036087071116</v>
      </c>
      <c r="C315" s="4">
        <f t="shared" si="16"/>
        <v>4.6358980663368063</v>
      </c>
      <c r="D315" s="4">
        <f t="shared" si="12"/>
        <v>3.472263391426849</v>
      </c>
      <c r="E315" s="4"/>
      <c r="F315" s="23">
        <f t="shared" si="13"/>
        <v>464.14233669573184</v>
      </c>
      <c r="G315" s="8"/>
      <c r="H315" s="24"/>
      <c r="I315"/>
      <c r="O315" s="38">
        <v>442.49491599999999</v>
      </c>
      <c r="P315" s="38">
        <v>491.00252600000005</v>
      </c>
      <c r="Q315" s="38">
        <v>484.26323000000002</v>
      </c>
      <c r="R315" s="38">
        <v>553.13832200000002</v>
      </c>
      <c r="S315" s="12"/>
      <c r="T315" s="4">
        <f>T314</f>
        <v>1.0064496442130804</v>
      </c>
      <c r="U315" s="4">
        <f t="shared" ref="U315:U363" si="18">U314</f>
        <v>1.0130867126628211</v>
      </c>
      <c r="V315" s="4">
        <f t="shared" ref="V315:V363" si="19">V314</f>
        <v>1.00036087071116</v>
      </c>
      <c r="W315" s="12">
        <v>477.12812088100094</v>
      </c>
      <c r="X315" s="12">
        <v>492.29441199058255</v>
      </c>
      <c r="Y315" s="12">
        <v>464.14233669573184</v>
      </c>
    </row>
    <row r="316" spans="1:25" x14ac:dyDescent="0.25">
      <c r="A316" s="19">
        <f t="shared" si="15"/>
        <v>2053</v>
      </c>
      <c r="B316" s="23">
        <f t="shared" si="17"/>
        <v>1.00036087071116</v>
      </c>
      <c r="C316" s="4">
        <f t="shared" ref="C316:C347" si="20">C315*B316</f>
        <v>4.6375710261688701</v>
      </c>
      <c r="D316" s="4">
        <f t="shared" si="12"/>
        <v>3.4961179022625024</v>
      </c>
      <c r="E316" s="4"/>
      <c r="F316" s="23">
        <f t="shared" si="13"/>
        <v>465.28378981963823</v>
      </c>
      <c r="G316" s="8"/>
      <c r="H316" s="24"/>
      <c r="I316"/>
      <c r="O316" s="38">
        <v>442.39214400000003</v>
      </c>
      <c r="P316" s="38">
        <v>493.23612900000006</v>
      </c>
      <c r="Q316" s="38">
        <v>487.55963000000003</v>
      </c>
      <c r="R316" s="38">
        <v>559.43608800000004</v>
      </c>
      <c r="S316" s="12"/>
      <c r="T316" s="4">
        <f t="shared" ref="T316:T363" si="21">T315</f>
        <v>1.0064496442130804</v>
      </c>
      <c r="U316" s="4">
        <f t="shared" si="18"/>
        <v>1.0130867126628211</v>
      </c>
      <c r="V316" s="4">
        <f t="shared" si="19"/>
        <v>1.00036087071116</v>
      </c>
      <c r="W316" s="12">
        <v>479.02828985499042</v>
      </c>
      <c r="X316" s="12">
        <v>495.17010431251146</v>
      </c>
      <c r="Y316" s="12">
        <v>465.28378981963823</v>
      </c>
    </row>
    <row r="317" spans="1:25" x14ac:dyDescent="0.25">
      <c r="A317" s="19">
        <f t="shared" si="15"/>
        <v>2054</v>
      </c>
      <c r="B317" s="23">
        <f t="shared" si="17"/>
        <v>1.00036087071116</v>
      </c>
      <c r="C317" s="4">
        <f t="shared" si="20"/>
        <v>4.6392445897231385</v>
      </c>
      <c r="D317" s="4">
        <f t="shared" si="12"/>
        <v>3.5195176913025832</v>
      </c>
      <c r="E317" s="4"/>
      <c r="F317" s="23">
        <f t="shared" si="13"/>
        <v>466.40351671805877</v>
      </c>
      <c r="G317" s="8"/>
      <c r="H317" s="24"/>
      <c r="I317"/>
      <c r="O317" s="38">
        <v>442.28937200000001</v>
      </c>
      <c r="P317" s="38">
        <v>495.46973200000002</v>
      </c>
      <c r="Q317" s="38">
        <v>490.85603000000003</v>
      </c>
      <c r="R317" s="38">
        <v>565.73385399999995</v>
      </c>
      <c r="S317" s="12"/>
      <c r="T317" s="4">
        <f t="shared" si="21"/>
        <v>1.0064496442130804</v>
      </c>
      <c r="U317" s="4">
        <f t="shared" si="18"/>
        <v>1.0130867126628211</v>
      </c>
      <c r="V317" s="4">
        <f t="shared" si="19"/>
        <v>1.00036087071116</v>
      </c>
      <c r="W317" s="12">
        <v>480.92602644603699</v>
      </c>
      <c r="X317" s="12">
        <v>498.07778356285183</v>
      </c>
      <c r="Y317" s="12">
        <v>466.40351671805877</v>
      </c>
    </row>
    <row r="318" spans="1:25" x14ac:dyDescent="0.25">
      <c r="A318" s="19">
        <f t="shared" si="15"/>
        <v>2055</v>
      </c>
      <c r="B318" s="23">
        <f t="shared" si="17"/>
        <v>1.00036087071116</v>
      </c>
      <c r="C318" s="4">
        <f t="shared" si="20"/>
        <v>4.6409187572174773</v>
      </c>
      <c r="D318" s="4">
        <f t="shared" si="12"/>
        <v>3.5424720927202045</v>
      </c>
      <c r="E318" s="4"/>
      <c r="F318" s="23">
        <f t="shared" si="13"/>
        <v>467.50196338255603</v>
      </c>
      <c r="G318" s="8"/>
      <c r="H318" s="24"/>
      <c r="I318"/>
      <c r="O318" s="38">
        <v>442.1866</v>
      </c>
      <c r="P318" s="38">
        <v>497.70333499999998</v>
      </c>
      <c r="Q318" s="38">
        <v>494.15242999999998</v>
      </c>
      <c r="R318" s="38">
        <v>572.03161999999998</v>
      </c>
      <c r="S318" s="12"/>
      <c r="T318" s="4">
        <f t="shared" si="21"/>
        <v>1.0064496442130804</v>
      </c>
      <c r="U318" s="4">
        <f t="shared" si="18"/>
        <v>1.0130867126628211</v>
      </c>
      <c r="V318" s="4">
        <f t="shared" si="19"/>
        <v>1.00036087071116</v>
      </c>
      <c r="W318" s="12">
        <v>482.82161606596992</v>
      </c>
      <c r="X318" s="12">
        <v>501.01798409717441</v>
      </c>
      <c r="Y318" s="12">
        <v>467.50196338255603</v>
      </c>
    </row>
    <row r="319" spans="1:25" x14ac:dyDescent="0.25">
      <c r="A319" s="19">
        <f t="shared" si="15"/>
        <v>2056</v>
      </c>
      <c r="B319" s="23">
        <f t="shared" si="17"/>
        <v>1.00036087071116</v>
      </c>
      <c r="C319" s="4">
        <f t="shared" si="20"/>
        <v>4.6425935288698303</v>
      </c>
      <c r="D319" s="4">
        <f t="shared" si="12"/>
        <v>3.5649902493423982</v>
      </c>
      <c r="E319" s="4"/>
      <c r="F319" s="23">
        <f t="shared" si="13"/>
        <v>468.57956666208349</v>
      </c>
      <c r="G319" s="8"/>
      <c r="H319" s="24"/>
      <c r="I319"/>
      <c r="O319" s="38">
        <v>442.08382799999998</v>
      </c>
      <c r="P319" s="38">
        <v>499.936938</v>
      </c>
      <c r="Q319" s="38">
        <v>497.44882999999999</v>
      </c>
      <c r="R319" s="38">
        <v>578.329386</v>
      </c>
      <c r="S319" s="12"/>
      <c r="T319" s="4">
        <f t="shared" si="21"/>
        <v>1.0064496442130804</v>
      </c>
      <c r="U319" s="4">
        <f t="shared" si="18"/>
        <v>1.0130867126628211</v>
      </c>
      <c r="V319" s="4">
        <f t="shared" si="19"/>
        <v>1.00036087071116</v>
      </c>
      <c r="W319" s="12">
        <v>484.71533979487651</v>
      </c>
      <c r="X319" s="12">
        <v>503.99124489109516</v>
      </c>
      <c r="Y319" s="12">
        <v>468.57956666208349</v>
      </c>
    </row>
    <row r="320" spans="1:25" x14ac:dyDescent="0.25">
      <c r="A320" s="19">
        <f t="shared" si="15"/>
        <v>2057</v>
      </c>
      <c r="B320" s="23">
        <f t="shared" si="17"/>
        <v>1.00036087071116</v>
      </c>
      <c r="C320" s="4">
        <f t="shared" si="20"/>
        <v>4.6442689048982206</v>
      </c>
      <c r="D320" s="4">
        <f t="shared" si="12"/>
        <v>3.5870811165727114</v>
      </c>
      <c r="E320" s="4"/>
      <c r="F320" s="23">
        <f t="shared" si="13"/>
        <v>469.636754450409</v>
      </c>
      <c r="G320" s="8"/>
      <c r="H320" s="24"/>
      <c r="I320"/>
      <c r="O320" s="38">
        <v>441.98105599999997</v>
      </c>
      <c r="P320" s="38">
        <v>502.17054100000007</v>
      </c>
      <c r="Q320" s="38">
        <v>500.74522999999999</v>
      </c>
      <c r="R320" s="38">
        <v>584.62715200000002</v>
      </c>
      <c r="S320" s="12"/>
      <c r="T320" s="4">
        <f t="shared" si="21"/>
        <v>1.0064496442130804</v>
      </c>
      <c r="U320" s="4">
        <f t="shared" si="18"/>
        <v>1.0130867126628211</v>
      </c>
      <c r="V320" s="4">
        <f t="shared" si="19"/>
        <v>1.00036087071116</v>
      </c>
      <c r="W320" s="12">
        <v>486.60747447970135</v>
      </c>
      <c r="X320" s="12">
        <v>506.99810964938132</v>
      </c>
      <c r="Y320" s="12">
        <v>469.636754450409</v>
      </c>
    </row>
    <row r="321" spans="1:25" x14ac:dyDescent="0.25">
      <c r="A321" s="19">
        <f t="shared" si="15"/>
        <v>2058</v>
      </c>
      <c r="B321" s="23">
        <f t="shared" si="17"/>
        <v>1.00036087071116</v>
      </c>
      <c r="C321" s="4">
        <f t="shared" si="20"/>
        <v>4.6459448855207492</v>
      </c>
      <c r="D321" s="4">
        <f t="shared" si="12"/>
        <v>3.608753466233384</v>
      </c>
      <c r="E321" s="4"/>
      <c r="F321" s="23">
        <f t="shared" si="13"/>
        <v>470.67394586969635</v>
      </c>
      <c r="G321" s="8"/>
      <c r="H321" s="24"/>
      <c r="I321"/>
      <c r="O321" s="38">
        <v>441.87828400000001</v>
      </c>
      <c r="P321" s="38">
        <v>504.40414399999997</v>
      </c>
      <c r="Q321" s="38">
        <v>504.04163</v>
      </c>
      <c r="R321" s="38">
        <v>590.92491799999993</v>
      </c>
      <c r="S321" s="12"/>
      <c r="T321" s="4">
        <f t="shared" si="21"/>
        <v>1.0064496442130804</v>
      </c>
      <c r="U321" s="4">
        <f t="shared" si="18"/>
        <v>1.0130867126628211</v>
      </c>
      <c r="V321" s="4">
        <f t="shared" si="19"/>
        <v>1.00036087071116</v>
      </c>
      <c r="W321" s="12">
        <v>488.49829283088712</v>
      </c>
      <c r="X321" s="12">
        <v>510.03912691548788</v>
      </c>
      <c r="Y321" s="12">
        <v>470.67394586969635</v>
      </c>
    </row>
    <row r="322" spans="1:25" x14ac:dyDescent="0.25">
      <c r="A322" s="19">
        <f t="shared" si="15"/>
        <v>2059</v>
      </c>
      <c r="B322" s="23">
        <f t="shared" si="17"/>
        <v>1.00036087071116</v>
      </c>
      <c r="C322" s="4">
        <f t="shared" si="20"/>
        <v>4.6476214709555972</v>
      </c>
      <c r="D322" s="4">
        <f t="shared" si="12"/>
        <v>3.6300158903287749</v>
      </c>
      <c r="E322" s="4"/>
      <c r="F322" s="23">
        <f t="shared" si="13"/>
        <v>471.69155145032317</v>
      </c>
      <c r="G322" s="8"/>
      <c r="H322" s="24"/>
      <c r="I322"/>
      <c r="O322" s="38">
        <v>441.77551199999999</v>
      </c>
      <c r="P322" s="38">
        <v>506.63774700000005</v>
      </c>
      <c r="Q322" s="38">
        <v>507.33803</v>
      </c>
      <c r="R322" s="38">
        <v>597.22268399999996</v>
      </c>
      <c r="S322" s="12"/>
      <c r="T322" s="4">
        <f t="shared" si="21"/>
        <v>1.0064496442130804</v>
      </c>
      <c r="U322" s="4">
        <f t="shared" si="18"/>
        <v>1.0130867126628211</v>
      </c>
      <c r="V322" s="4">
        <f t="shared" si="19"/>
        <v>1.00036087071116</v>
      </c>
      <c r="W322" s="12">
        <v>490.38806351709786</v>
      </c>
      <c r="X322" s="12">
        <v>513.11485018155088</v>
      </c>
      <c r="Y322" s="12">
        <v>471.69155145032317</v>
      </c>
    </row>
    <row r="323" spans="1:25" x14ac:dyDescent="0.25">
      <c r="A323" s="19">
        <f t="shared" si="15"/>
        <v>2060</v>
      </c>
      <c r="B323" s="23">
        <f t="shared" si="17"/>
        <v>1.00036087071116</v>
      </c>
      <c r="C323" s="4">
        <f t="shared" si="20"/>
        <v>4.6492986614210237</v>
      </c>
      <c r="D323" s="4">
        <f t="shared" si="12"/>
        <v>3.6508768047316247</v>
      </c>
      <c r="E323" s="4"/>
      <c r="F323" s="23">
        <f t="shared" si="13"/>
        <v>472.68997330701256</v>
      </c>
      <c r="G323" s="8"/>
      <c r="H323" s="24"/>
      <c r="I323"/>
      <c r="O323" s="38">
        <v>441.67273999999998</v>
      </c>
      <c r="P323" s="38">
        <v>508.87135000000001</v>
      </c>
      <c r="Q323" s="38">
        <v>510.63443000000001</v>
      </c>
      <c r="R323" s="38">
        <v>603.52044999999998</v>
      </c>
      <c r="S323" s="12"/>
      <c r="T323" s="4">
        <f t="shared" si="21"/>
        <v>1.0064496442130804</v>
      </c>
      <c r="U323" s="4">
        <f t="shared" si="18"/>
        <v>1.0130867126628211</v>
      </c>
      <c r="V323" s="4">
        <f t="shared" si="19"/>
        <v>1.00036087071116</v>
      </c>
      <c r="W323" s="12">
        <v>492.27705125806489</v>
      </c>
      <c r="X323" s="12">
        <v>516.22583799886297</v>
      </c>
      <c r="Y323" s="12">
        <v>472.68997330701256</v>
      </c>
    </row>
    <row r="324" spans="1:25" x14ac:dyDescent="0.25">
      <c r="A324" s="19">
        <f t="shared" si="15"/>
        <v>2061</v>
      </c>
      <c r="B324" s="23">
        <f t="shared" si="17"/>
        <v>1.00036087071116</v>
      </c>
      <c r="C324" s="4">
        <f t="shared" si="20"/>
        <v>4.650976457135366</v>
      </c>
      <c r="D324" s="4">
        <f t="shared" si="12"/>
        <v>3.6713444527937571</v>
      </c>
      <c r="E324" s="4"/>
      <c r="F324" s="23">
        <f t="shared" si="13"/>
        <v>473.66960531135419</v>
      </c>
      <c r="G324" s="8"/>
      <c r="H324" s="24"/>
      <c r="I324"/>
      <c r="O324" s="38">
        <v>441.25352800000002</v>
      </c>
      <c r="P324" s="38">
        <v>510.41443200000003</v>
      </c>
      <c r="Q324" s="38">
        <v>514.55297599999994</v>
      </c>
      <c r="R324" s="38">
        <v>610.87616700000001</v>
      </c>
      <c r="S324" s="12"/>
      <c r="T324" s="4">
        <f t="shared" si="21"/>
        <v>1.0064496442130804</v>
      </c>
      <c r="U324" s="4">
        <f t="shared" si="18"/>
        <v>1.0130867126628211</v>
      </c>
      <c r="V324" s="4">
        <f t="shared" si="19"/>
        <v>1.00036087071116</v>
      </c>
      <c r="W324" s="12">
        <v>494.165516915593</v>
      </c>
      <c r="X324" s="12">
        <v>519.37265408885855</v>
      </c>
      <c r="Y324" s="12">
        <v>473.66960531135419</v>
      </c>
    </row>
    <row r="325" spans="1:25" x14ac:dyDescent="0.25">
      <c r="A325" s="19">
        <f t="shared" si="15"/>
        <v>2062</v>
      </c>
      <c r="B325" s="23">
        <f t="shared" si="17"/>
        <v>1.00036087071116</v>
      </c>
      <c r="C325" s="4">
        <f t="shared" si="20"/>
        <v>4.6526548583170406</v>
      </c>
      <c r="D325" s="4">
        <f t="shared" si="12"/>
        <v>3.6914269088827605</v>
      </c>
      <c r="E325" s="4"/>
      <c r="F325" s="23">
        <f t="shared" si="13"/>
        <v>474.63083326078845</v>
      </c>
      <c r="G325" s="8"/>
      <c r="H325" s="24"/>
      <c r="I325"/>
      <c r="O325" s="38">
        <v>440.83431599999994</v>
      </c>
      <c r="P325" s="38">
        <v>511.957514</v>
      </c>
      <c r="Q325" s="38">
        <v>518.47152200000005</v>
      </c>
      <c r="R325" s="38">
        <v>618.23188400000004</v>
      </c>
      <c r="S325" s="12"/>
      <c r="T325" s="4">
        <f t="shared" si="21"/>
        <v>1.0064496442130804</v>
      </c>
      <c r="U325" s="4">
        <f t="shared" si="18"/>
        <v>1.0130867126628211</v>
      </c>
      <c r="V325" s="4">
        <f t="shared" si="19"/>
        <v>1.00036087071116</v>
      </c>
      <c r="W325" s="12">
        <v>496.05371758276681</v>
      </c>
      <c r="X325" s="12">
        <v>522.55586745463256</v>
      </c>
      <c r="Y325" s="12">
        <v>474.63083326078845</v>
      </c>
    </row>
    <row r="326" spans="1:25" x14ac:dyDescent="0.25">
      <c r="A326" s="19">
        <f t="shared" si="15"/>
        <v>2063</v>
      </c>
      <c r="B326" s="23">
        <f t="shared" si="17"/>
        <v>1.00036087071116</v>
      </c>
      <c r="C326" s="4">
        <f t="shared" si="20"/>
        <v>4.6543338651845438</v>
      </c>
      <c r="D326" s="4">
        <f t="shared" si="12"/>
        <v>3.7111320818461628</v>
      </c>
      <c r="E326" s="4"/>
      <c r="F326" s="23">
        <f t="shared" si="13"/>
        <v>475.57403504412679</v>
      </c>
      <c r="G326" s="8"/>
      <c r="H326" s="24"/>
      <c r="I326"/>
      <c r="O326" s="38">
        <v>440.41510399999999</v>
      </c>
      <c r="P326" s="38">
        <v>513.50059600000009</v>
      </c>
      <c r="Q326" s="38">
        <v>522.39006799999993</v>
      </c>
      <c r="R326" s="38">
        <v>625.58760099999995</v>
      </c>
      <c r="S326" s="12"/>
      <c r="T326" s="4">
        <f t="shared" si="21"/>
        <v>1.0064496442130804</v>
      </c>
      <c r="U326" s="4">
        <f t="shared" si="18"/>
        <v>1.0130867126628211</v>
      </c>
      <c r="V326" s="4">
        <f t="shared" si="19"/>
        <v>1.00036087071116</v>
      </c>
      <c r="W326" s="12">
        <v>497.94190667139281</v>
      </c>
      <c r="X326" s="12">
        <v>525.77605249301985</v>
      </c>
      <c r="Y326" s="12">
        <v>475.57403504412679</v>
      </c>
    </row>
    <row r="327" spans="1:25" x14ac:dyDescent="0.25">
      <c r="A327" s="19">
        <f t="shared" si="15"/>
        <v>2064</v>
      </c>
      <c r="B327" s="23">
        <f t="shared" si="17"/>
        <v>1.00036087071116</v>
      </c>
      <c r="C327" s="4">
        <f t="shared" si="20"/>
        <v>4.6560134779564493</v>
      </c>
      <c r="D327" s="4">
        <f t="shared" si="12"/>
        <v>3.7304677184045989</v>
      </c>
      <c r="E327" s="4"/>
      <c r="F327" s="23">
        <f t="shared" si="13"/>
        <v>476.49958080367861</v>
      </c>
      <c r="G327" s="8"/>
      <c r="H327" s="24"/>
      <c r="I327"/>
      <c r="O327" s="38">
        <v>439.99589200000003</v>
      </c>
      <c r="P327" s="38">
        <v>515.043678</v>
      </c>
      <c r="Q327" s="38">
        <v>526.30861399999992</v>
      </c>
      <c r="R327" s="38">
        <v>632.94331799999998</v>
      </c>
      <c r="S327" s="12"/>
      <c r="T327" s="4">
        <f t="shared" si="21"/>
        <v>1.0064496442130804</v>
      </c>
      <c r="U327" s="4">
        <f t="shared" si="18"/>
        <v>1.0130867126628211</v>
      </c>
      <c r="V327" s="4">
        <f t="shared" si="19"/>
        <v>1.00036087071116</v>
      </c>
      <c r="W327" s="12">
        <v>499.83033399771517</v>
      </c>
      <c r="X327" s="12">
        <v>529.03378910726053</v>
      </c>
      <c r="Y327" s="12">
        <v>476.49958080367861</v>
      </c>
    </row>
    <row r="328" spans="1:25" x14ac:dyDescent="0.25">
      <c r="A328" s="19">
        <f t="shared" si="15"/>
        <v>2065</v>
      </c>
      <c r="B328" s="23">
        <f t="shared" si="17"/>
        <v>1.00036087071116</v>
      </c>
      <c r="C328" s="4">
        <f t="shared" si="20"/>
        <v>4.6576936968514095</v>
      </c>
      <c r="D328" s="4">
        <f t="shared" si="12"/>
        <v>3.7494414064754111</v>
      </c>
      <c r="E328" s="4"/>
      <c r="F328" s="23">
        <f t="shared" si="13"/>
        <v>477.40783309405464</v>
      </c>
      <c r="G328" s="8"/>
      <c r="H328" s="24"/>
      <c r="I328"/>
      <c r="O328" s="38">
        <v>439.57667999999995</v>
      </c>
      <c r="P328" s="38">
        <v>516.58675999999991</v>
      </c>
      <c r="Q328" s="38">
        <v>530.22716000000003</v>
      </c>
      <c r="R328" s="38">
        <v>640.299035</v>
      </c>
      <c r="S328" s="12"/>
      <c r="T328" s="4">
        <f t="shared" si="21"/>
        <v>1.0064496442130804</v>
      </c>
      <c r="U328" s="4">
        <f t="shared" si="18"/>
        <v>1.0130867126628211</v>
      </c>
      <c r="V328" s="4">
        <f t="shared" si="19"/>
        <v>1.00036087071116</v>
      </c>
      <c r="W328" s="12">
        <v>501.71924586643996</v>
      </c>
      <c r="X328" s="12">
        <v>532.32966282027746</v>
      </c>
      <c r="Y328" s="12">
        <v>477.40783309405464</v>
      </c>
    </row>
    <row r="329" spans="1:25" x14ac:dyDescent="0.25">
      <c r="A329" s="19">
        <f t="shared" si="15"/>
        <v>2066</v>
      </c>
      <c r="B329" s="23">
        <f t="shared" si="17"/>
        <v>1.00036087071116</v>
      </c>
      <c r="C329" s="4">
        <f t="shared" si="20"/>
        <v>4.6593745220881573</v>
      </c>
      <c r="D329" s="4">
        <f t="shared" si="12"/>
        <v>3.7680605784281198</v>
      </c>
      <c r="E329" s="4"/>
      <c r="F329" s="23">
        <f t="shared" si="13"/>
        <v>478.2991470377147</v>
      </c>
      <c r="G329" s="8"/>
      <c r="H329" s="24"/>
      <c r="I329"/>
      <c r="O329" s="38">
        <v>439.15746799999999</v>
      </c>
      <c r="P329" s="38">
        <v>518.12984200000005</v>
      </c>
      <c r="Q329" s="38">
        <v>534.14570600000002</v>
      </c>
      <c r="R329" s="38">
        <v>647.65475200000003</v>
      </c>
      <c r="S329" s="12"/>
      <c r="T329" s="4">
        <f t="shared" si="21"/>
        <v>1.0064496442130804</v>
      </c>
      <c r="U329" s="4">
        <f t="shared" si="18"/>
        <v>1.0130867126628211</v>
      </c>
      <c r="V329" s="4">
        <f t="shared" si="19"/>
        <v>1.00036087071116</v>
      </c>
      <c r="W329" s="12">
        <v>503.60888515310376</v>
      </c>
      <c r="X329" s="12">
        <v>535.66426488859054</v>
      </c>
      <c r="Y329" s="12">
        <v>478.2991470377147</v>
      </c>
    </row>
    <row r="330" spans="1:25" x14ac:dyDescent="0.25">
      <c r="A330" s="19">
        <f t="shared" si="15"/>
        <v>2067</v>
      </c>
      <c r="B330" s="23">
        <f t="shared" si="17"/>
        <v>1.00036087071116</v>
      </c>
      <c r="C330" s="4">
        <f t="shared" si="20"/>
        <v>4.6610559538855041</v>
      </c>
      <c r="D330" s="4">
        <f t="shared" si="12"/>
        <v>3.786332514273151</v>
      </c>
      <c r="E330" s="4"/>
      <c r="F330" s="23">
        <f t="shared" si="13"/>
        <v>479.17387047732706</v>
      </c>
      <c r="G330" s="8"/>
      <c r="H330" s="24"/>
      <c r="I330"/>
      <c r="O330" s="38">
        <v>438.73825599999998</v>
      </c>
      <c r="P330" s="38">
        <v>519.67292400000008</v>
      </c>
      <c r="Q330" s="38">
        <v>538.06425200000001</v>
      </c>
      <c r="R330" s="38">
        <v>655.01046900000006</v>
      </c>
      <c r="S330" s="12"/>
      <c r="T330" s="4">
        <f t="shared" si="21"/>
        <v>1.0064496442130804</v>
      </c>
      <c r="U330" s="4">
        <f t="shared" si="18"/>
        <v>1.0130867126628211</v>
      </c>
      <c r="V330" s="4">
        <f t="shared" si="19"/>
        <v>1.00036087071116</v>
      </c>
      <c r="W330" s="12">
        <v>505.49949138482049</v>
      </c>
      <c r="X330" s="12">
        <v>539.03819241689519</v>
      </c>
      <c r="Y330" s="12">
        <v>479.17387047732706</v>
      </c>
    </row>
    <row r="331" spans="1:25" x14ac:dyDescent="0.25">
      <c r="A331" s="19">
        <f t="shared" si="15"/>
        <v>2068</v>
      </c>
      <c r="B331" s="23">
        <f t="shared" si="17"/>
        <v>1.00036087071116</v>
      </c>
      <c r="C331" s="4">
        <f t="shared" si="20"/>
        <v>4.6627379924623389</v>
      </c>
      <c r="D331" s="4">
        <f t="shared" si="12"/>
        <v>3.8042643447852043</v>
      </c>
      <c r="E331" s="4"/>
      <c r="F331" s="23">
        <f t="shared" si="13"/>
        <v>480.03234412500416</v>
      </c>
      <c r="G331" s="8"/>
      <c r="H331" s="24"/>
      <c r="I331"/>
      <c r="O331" s="38">
        <v>438.31904400000002</v>
      </c>
      <c r="P331" s="38">
        <v>521.21600599999999</v>
      </c>
      <c r="Q331" s="38">
        <v>541.982798</v>
      </c>
      <c r="R331" s="38">
        <v>662.36618599999997</v>
      </c>
      <c r="S331" s="12"/>
      <c r="T331" s="4">
        <f t="shared" si="21"/>
        <v>1.0064496442130804</v>
      </c>
      <c r="U331" s="4">
        <f t="shared" si="18"/>
        <v>1.0130867126628211</v>
      </c>
      <c r="V331" s="4">
        <f t="shared" si="19"/>
        <v>1.00036087071116</v>
      </c>
      <c r="W331" s="12">
        <v>507.39130081944052</v>
      </c>
      <c r="X331" s="12">
        <v>542.45204847332866</v>
      </c>
      <c r="Y331" s="12">
        <v>480.03234412500416</v>
      </c>
    </row>
    <row r="332" spans="1:25" x14ac:dyDescent="0.25">
      <c r="A332" s="19">
        <f t="shared" si="15"/>
        <v>2069</v>
      </c>
      <c r="B332" s="23">
        <f t="shared" si="17"/>
        <v>1.00036087071116</v>
      </c>
      <c r="C332" s="4">
        <f t="shared" si="20"/>
        <v>4.6644206380376314</v>
      </c>
      <c r="D332" s="4">
        <f t="shared" si="12"/>
        <v>3.8218630545625851</v>
      </c>
      <c r="E332" s="4"/>
      <c r="F332" s="23">
        <f t="shared" si="13"/>
        <v>480.87490170847923</v>
      </c>
      <c r="G332" s="8"/>
      <c r="H332" s="24"/>
      <c r="I332"/>
      <c r="O332" s="38">
        <v>437.89983199999995</v>
      </c>
      <c r="P332" s="38">
        <v>522.75908800000002</v>
      </c>
      <c r="Q332" s="38">
        <v>545.90134399999999</v>
      </c>
      <c r="R332" s="38">
        <v>669.721903</v>
      </c>
      <c r="S332" s="12"/>
      <c r="T332" s="4">
        <f t="shared" si="21"/>
        <v>1.0064496442130804</v>
      </c>
      <c r="U332" s="4">
        <f t="shared" si="18"/>
        <v>1.0130867126628211</v>
      </c>
      <c r="V332" s="4">
        <f t="shared" si="19"/>
        <v>1.00036087071116</v>
      </c>
      <c r="W332" s="12">
        <v>509.28454652315457</v>
      </c>
      <c r="X332" s="12">
        <v>545.90644220545119</v>
      </c>
      <c r="Y332" s="12">
        <v>480.87490170847923</v>
      </c>
    </row>
    <row r="333" spans="1:25" x14ac:dyDescent="0.25">
      <c r="A333" s="19">
        <f t="shared" si="15"/>
        <v>2070</v>
      </c>
      <c r="B333" s="23">
        <f t="shared" si="17"/>
        <v>1.00036087071116</v>
      </c>
      <c r="C333" s="4">
        <f t="shared" si="20"/>
        <v>4.6661038908304295</v>
      </c>
      <c r="D333" s="4">
        <f t="shared" ref="D333:D363" si="22">$D$12*(F332-$F$12)</f>
        <v>3.839135485023824</v>
      </c>
      <c r="E333" s="4"/>
      <c r="F333" s="23">
        <f t="shared" ref="F333:F363" si="23">$F332+$C333-$D333+$E$12*$E333</f>
        <v>481.70187011428584</v>
      </c>
      <c r="G333" s="8"/>
      <c r="H333" s="24"/>
      <c r="I333"/>
      <c r="O333" s="38">
        <v>437.48061999999999</v>
      </c>
      <c r="P333" s="38">
        <v>524.30217000000005</v>
      </c>
      <c r="Q333" s="38">
        <v>549.81988999999999</v>
      </c>
      <c r="R333" s="38">
        <v>677.07762000000002</v>
      </c>
      <c r="S333" s="12"/>
      <c r="T333" s="4">
        <f t="shared" si="21"/>
        <v>1.0064496442130804</v>
      </c>
      <c r="U333" s="4">
        <f t="shared" si="18"/>
        <v>1.0130867126628211</v>
      </c>
      <c r="V333" s="4">
        <f t="shared" si="19"/>
        <v>1.00036087071116</v>
      </c>
      <c r="W333" s="12">
        <v>511.17945844657521</v>
      </c>
      <c r="X333" s="12">
        <v>549.4019889569671</v>
      </c>
      <c r="Y333" s="12">
        <v>481.70187011428584</v>
      </c>
    </row>
    <row r="334" spans="1:25" x14ac:dyDescent="0.25">
      <c r="A334" s="19">
        <f t="shared" si="15"/>
        <v>2071</v>
      </c>
      <c r="B334" s="23">
        <f t="shared" si="17"/>
        <v>1.00036087071116</v>
      </c>
      <c r="C334" s="4">
        <f t="shared" si="20"/>
        <v>4.6677877510598602</v>
      </c>
      <c r="D334" s="4">
        <f t="shared" si="22"/>
        <v>3.8560883373428596</v>
      </c>
      <c r="E334" s="4"/>
      <c r="F334" s="23">
        <f t="shared" si="23"/>
        <v>482.51356952800285</v>
      </c>
      <c r="G334" s="8"/>
      <c r="H334" s="24"/>
      <c r="I334"/>
      <c r="O334" s="38">
        <v>436.89421699999991</v>
      </c>
      <c r="P334" s="38">
        <v>524.98575000000005</v>
      </c>
      <c r="Q334" s="38">
        <v>554.26358400000004</v>
      </c>
      <c r="R334" s="38">
        <v>685.18808800000011</v>
      </c>
      <c r="S334" s="12"/>
      <c r="T334" s="4">
        <f t="shared" si="21"/>
        <v>1.0064496442130804</v>
      </c>
      <c r="U334" s="4">
        <f t="shared" si="18"/>
        <v>1.0130867126628211</v>
      </c>
      <c r="V334" s="4">
        <f t="shared" si="19"/>
        <v>1.00036087071116</v>
      </c>
      <c r="W334" s="12">
        <v>513.0762634993273</v>
      </c>
      <c r="X334" s="12">
        <v>552.93931038521202</v>
      </c>
      <c r="Y334" s="12">
        <v>482.51356952800285</v>
      </c>
    </row>
    <row r="335" spans="1:25" x14ac:dyDescent="0.25">
      <c r="A335" s="19">
        <f t="shared" si="15"/>
        <v>2072</v>
      </c>
      <c r="B335" s="23">
        <f t="shared" si="17"/>
        <v>1.00036087071116</v>
      </c>
      <c r="C335" s="4">
        <f t="shared" si="20"/>
        <v>4.6694722189451294</v>
      </c>
      <c r="D335" s="4">
        <f t="shared" si="22"/>
        <v>3.8727281753240579</v>
      </c>
      <c r="E335" s="4"/>
      <c r="F335" s="23">
        <f t="shared" si="23"/>
        <v>483.31031357162391</v>
      </c>
      <c r="G335" s="8"/>
      <c r="H335" s="24"/>
      <c r="I335"/>
      <c r="O335" s="38">
        <v>436.30781399999995</v>
      </c>
      <c r="P335" s="38">
        <v>525.66933000000006</v>
      </c>
      <c r="Q335" s="38">
        <v>558.70727800000009</v>
      </c>
      <c r="R335" s="38">
        <v>693.29855599999996</v>
      </c>
      <c r="S335" s="12"/>
      <c r="T335" s="4">
        <f t="shared" si="21"/>
        <v>1.0064496442130804</v>
      </c>
      <c r="U335" s="4">
        <f t="shared" si="18"/>
        <v>1.0130867126628211</v>
      </c>
      <c r="V335" s="4">
        <f t="shared" si="19"/>
        <v>1.00036087071116</v>
      </c>
      <c r="W335" s="12">
        <v>514.97518562317828</v>
      </c>
      <c r="X335" s="12">
        <v>556.51903457943058</v>
      </c>
      <c r="Y335" s="12">
        <v>483.31031357162391</v>
      </c>
    </row>
    <row r="336" spans="1:25" x14ac:dyDescent="0.25">
      <c r="A336" s="19">
        <f t="shared" si="15"/>
        <v>2073</v>
      </c>
      <c r="B336" s="23">
        <f t="shared" si="17"/>
        <v>1.00036087071116</v>
      </c>
      <c r="C336" s="4">
        <f t="shared" si="20"/>
        <v>4.6711572947055222</v>
      </c>
      <c r="D336" s="4">
        <f t="shared" si="22"/>
        <v>3.8890614282182896</v>
      </c>
      <c r="E336" s="4"/>
      <c r="F336" s="23">
        <f t="shared" si="23"/>
        <v>484.09240943811113</v>
      </c>
      <c r="G336" s="8"/>
      <c r="H336" s="24"/>
      <c r="I336"/>
      <c r="O336" s="38">
        <v>435.72141099999999</v>
      </c>
      <c r="P336" s="38">
        <v>526.35291000000007</v>
      </c>
      <c r="Q336" s="38">
        <v>563.15097200000002</v>
      </c>
      <c r="R336" s="38">
        <v>701.40902400000004</v>
      </c>
      <c r="S336" s="12"/>
      <c r="T336" s="4">
        <f t="shared" si="21"/>
        <v>1.0064496442130804</v>
      </c>
      <c r="U336" s="4">
        <f t="shared" si="18"/>
        <v>1.0130867126628211</v>
      </c>
      <c r="V336" s="4">
        <f t="shared" si="19"/>
        <v>1.00036087071116</v>
      </c>
      <c r="W336" s="12">
        <v>516.87644586373972</v>
      </c>
      <c r="X336" s="12">
        <v>560.1417961798719</v>
      </c>
      <c r="Y336" s="12">
        <v>484.09240943811113</v>
      </c>
    </row>
    <row r="337" spans="1:25" x14ac:dyDescent="0.25">
      <c r="A337" s="19">
        <f t="shared" si="15"/>
        <v>2074</v>
      </c>
      <c r="B337" s="23">
        <f t="shared" si="17"/>
        <v>1.00036087071116</v>
      </c>
      <c r="C337" s="4">
        <f t="shared" si="20"/>
        <v>4.6728429785604026</v>
      </c>
      <c r="D337" s="4">
        <f t="shared" si="22"/>
        <v>3.9050943934812778</v>
      </c>
      <c r="E337" s="4"/>
      <c r="F337" s="23">
        <f t="shared" si="23"/>
        <v>484.86015802319025</v>
      </c>
      <c r="G337" s="8"/>
      <c r="H337" s="24"/>
      <c r="I337"/>
      <c r="O337" s="38">
        <v>435.13500800000003</v>
      </c>
      <c r="P337" s="38">
        <v>527.03649000000007</v>
      </c>
      <c r="Q337" s="38">
        <v>567.59466599999996</v>
      </c>
      <c r="R337" s="38">
        <v>709.51949200000001</v>
      </c>
      <c r="S337" s="12"/>
      <c r="T337" s="4">
        <f t="shared" si="21"/>
        <v>1.0064496442130804</v>
      </c>
      <c r="U337" s="4">
        <f t="shared" si="18"/>
        <v>1.0130867126628211</v>
      </c>
      <c r="V337" s="4">
        <f t="shared" si="19"/>
        <v>1.00036087071116</v>
      </c>
      <c r="W337" s="12">
        <v>518.78026244076761</v>
      </c>
      <c r="X337" s="12">
        <v>563.80823649772719</v>
      </c>
      <c r="Y337" s="12">
        <v>484.86015802319025</v>
      </c>
    </row>
    <row r="338" spans="1:25" x14ac:dyDescent="0.25">
      <c r="A338" s="19">
        <f t="shared" si="15"/>
        <v>2075</v>
      </c>
      <c r="B338" s="23">
        <f t="shared" si="17"/>
        <v>1.00036087071116</v>
      </c>
      <c r="C338" s="4">
        <f t="shared" si="20"/>
        <v>4.6745292707292148</v>
      </c>
      <c r="D338" s="4">
        <f t="shared" si="22"/>
        <v>3.9208332394754</v>
      </c>
      <c r="E338" s="4"/>
      <c r="F338" s="23">
        <f t="shared" si="23"/>
        <v>485.61385405444406</v>
      </c>
      <c r="G338" s="8"/>
      <c r="H338" s="1"/>
      <c r="O338" s="38">
        <v>434.54860499999995</v>
      </c>
      <c r="P338" s="38">
        <v>527.72006999999996</v>
      </c>
      <c r="Q338" s="38">
        <v>572.03836000000001</v>
      </c>
      <c r="R338" s="38">
        <v>717.62995999999998</v>
      </c>
      <c r="S338" s="13"/>
      <c r="T338" s="4">
        <f t="shared" si="21"/>
        <v>1.0064496442130804</v>
      </c>
      <c r="U338" s="4">
        <f t="shared" si="18"/>
        <v>1.0130867126628211</v>
      </c>
      <c r="V338" s="4">
        <f t="shared" si="19"/>
        <v>1.00036087071116</v>
      </c>
      <c r="W338" s="12">
        <v>520.68685081709339</v>
      </c>
      <c r="X338" s="12">
        <v>567.51900363593597</v>
      </c>
      <c r="Y338" s="12">
        <v>485.61385405444406</v>
      </c>
    </row>
    <row r="339" spans="1:25" x14ac:dyDescent="0.25">
      <c r="A339" s="19">
        <f t="shared" si="15"/>
        <v>2076</v>
      </c>
      <c r="B339" s="23">
        <f t="shared" si="17"/>
        <v>1.00036087071116</v>
      </c>
      <c r="C339" s="4">
        <f t="shared" si="20"/>
        <v>4.6762161714314807</v>
      </c>
      <c r="D339" s="4">
        <f t="shared" si="22"/>
        <v>3.936284008116103</v>
      </c>
      <c r="E339" s="4"/>
      <c r="F339" s="23">
        <f t="shared" si="23"/>
        <v>486.35378621775942</v>
      </c>
      <c r="G339" s="8"/>
      <c r="H339" s="1"/>
      <c r="O339" s="38">
        <v>433.96220199999999</v>
      </c>
      <c r="P339" s="38">
        <v>528.40364999999997</v>
      </c>
      <c r="Q339" s="38">
        <v>576.48205400000006</v>
      </c>
      <c r="R339" s="38">
        <v>725.74042800000007</v>
      </c>
      <c r="S339" s="13"/>
      <c r="T339" s="4">
        <f t="shared" si="21"/>
        <v>1.0064496442130804</v>
      </c>
      <c r="U339" s="4">
        <f t="shared" si="18"/>
        <v>1.0130867126628211</v>
      </c>
      <c r="V339" s="4">
        <f t="shared" si="19"/>
        <v>1.00036087071116</v>
      </c>
      <c r="W339" s="12">
        <v>522.59642376621196</v>
      </c>
      <c r="X339" s="12">
        <v>571.27475261088637</v>
      </c>
      <c r="Y339" s="12">
        <v>486.35378621775942</v>
      </c>
    </row>
    <row r="340" spans="1:25" x14ac:dyDescent="0.25">
      <c r="A340" s="19">
        <f t="shared" si="15"/>
        <v>2077</v>
      </c>
      <c r="B340" s="23">
        <f t="shared" si="17"/>
        <v>1.00036087071116</v>
      </c>
      <c r="C340" s="4">
        <f t="shared" si="20"/>
        <v>4.6779036808868026</v>
      </c>
      <c r="D340" s="4">
        <f t="shared" si="22"/>
        <v>3.9514526174640676</v>
      </c>
      <c r="E340" s="4"/>
      <c r="F340" s="23">
        <f t="shared" si="23"/>
        <v>487.08023728118218</v>
      </c>
      <c r="G340" s="8"/>
      <c r="H340" s="1"/>
      <c r="O340" s="38">
        <v>433.37579900000003</v>
      </c>
      <c r="P340" s="38">
        <v>529.08723000000009</v>
      </c>
      <c r="Q340" s="38">
        <v>580.925748</v>
      </c>
      <c r="R340" s="38">
        <v>733.85089600000003</v>
      </c>
      <c r="S340" s="13"/>
      <c r="T340" s="4">
        <f t="shared" si="21"/>
        <v>1.0064496442130804</v>
      </c>
      <c r="U340" s="4">
        <f t="shared" si="18"/>
        <v>1.0130867126628211</v>
      </c>
      <c r="V340" s="4">
        <f t="shared" si="19"/>
        <v>1.00036087071116</v>
      </c>
      <c r="W340" s="12">
        <v>524.5091914385556</v>
      </c>
      <c r="X340" s="12">
        <v>575.07614547503533</v>
      </c>
      <c r="Y340" s="12">
        <v>487.08023728118218</v>
      </c>
    </row>
    <row r="341" spans="1:25" x14ac:dyDescent="0.25">
      <c r="A341" s="19">
        <f t="shared" si="15"/>
        <v>2078</v>
      </c>
      <c r="B341" s="23">
        <f t="shared" si="17"/>
        <v>1.00036087071116</v>
      </c>
      <c r="C341" s="4">
        <f t="shared" si="20"/>
        <v>4.6795917993148626</v>
      </c>
      <c r="D341" s="4">
        <f t="shared" si="22"/>
        <v>3.9663448642642343</v>
      </c>
      <c r="E341" s="4"/>
      <c r="F341" s="23">
        <f t="shared" si="23"/>
        <v>487.7934842162328</v>
      </c>
      <c r="G341" s="8"/>
      <c r="H341" s="1"/>
      <c r="O341" s="38">
        <v>432.78939599999995</v>
      </c>
      <c r="P341" s="38">
        <v>529.77080999999998</v>
      </c>
      <c r="Q341" s="38">
        <v>585.36944199999994</v>
      </c>
      <c r="R341" s="38">
        <v>741.961364</v>
      </c>
      <c r="S341" s="13"/>
      <c r="T341" s="4">
        <f t="shared" si="21"/>
        <v>1.0064496442130804</v>
      </c>
      <c r="U341" s="4">
        <f t="shared" si="18"/>
        <v>1.0130867126628211</v>
      </c>
      <c r="V341" s="4">
        <f t="shared" si="19"/>
        <v>1.00036087071116</v>
      </c>
      <c r="W341" s="12">
        <v>526.42536142648203</v>
      </c>
      <c r="X341" s="12">
        <v>578.9238514404741</v>
      </c>
      <c r="Y341" s="12">
        <v>487.7934842162328</v>
      </c>
    </row>
    <row r="342" spans="1:25" x14ac:dyDescent="0.25">
      <c r="A342" s="19">
        <f t="shared" si="15"/>
        <v>2079</v>
      </c>
      <c r="B342" s="23">
        <f t="shared" si="17"/>
        <v>1.00036087071116</v>
      </c>
      <c r="C342" s="4">
        <f t="shared" si="20"/>
        <v>4.6812805269354199</v>
      </c>
      <c r="D342" s="4">
        <f t="shared" si="22"/>
        <v>3.9809664264327722</v>
      </c>
      <c r="E342" s="4"/>
      <c r="F342" s="23">
        <f t="shared" si="23"/>
        <v>488.49379831673548</v>
      </c>
      <c r="G342" s="8"/>
      <c r="H342" s="1"/>
      <c r="O342" s="38">
        <v>432.20299299999999</v>
      </c>
      <c r="P342" s="38">
        <v>530.45438999999999</v>
      </c>
      <c r="Q342" s="38">
        <v>589.81313599999999</v>
      </c>
      <c r="R342" s="38">
        <v>750.07183200000009</v>
      </c>
      <c r="S342" s="13"/>
      <c r="T342" s="4">
        <f t="shared" si="21"/>
        <v>1.0064496442130804</v>
      </c>
      <c r="U342" s="4">
        <f t="shared" si="18"/>
        <v>1.0130867126628211</v>
      </c>
      <c r="V342" s="4">
        <f t="shared" si="19"/>
        <v>1.00036087071116</v>
      </c>
      <c r="W342" s="12">
        <v>528.34513882800127</v>
      </c>
      <c r="X342" s="12">
        <v>582.81854700346616</v>
      </c>
      <c r="Y342" s="12">
        <v>488.49379831673548</v>
      </c>
    </row>
    <row r="343" spans="1:25" x14ac:dyDescent="0.25">
      <c r="A343" s="19">
        <f t="shared" ref="A343:A363" si="24">A342+1</f>
        <v>2080</v>
      </c>
      <c r="B343" s="23">
        <f t="shared" si="17"/>
        <v>1.00036087071116</v>
      </c>
      <c r="C343" s="4">
        <f t="shared" si="20"/>
        <v>4.6829698639683146</v>
      </c>
      <c r="D343" s="4">
        <f t="shared" si="22"/>
        <v>3.995322865493077</v>
      </c>
      <c r="E343" s="4"/>
      <c r="F343" s="23">
        <f t="shared" si="23"/>
        <v>489.18144531521074</v>
      </c>
      <c r="G343" s="8"/>
      <c r="H343" s="1"/>
      <c r="O343" s="38">
        <v>431.61658999999997</v>
      </c>
      <c r="P343" s="38">
        <v>531.13797</v>
      </c>
      <c r="Q343" s="38">
        <v>594.25683000000004</v>
      </c>
      <c r="R343" s="38">
        <v>758.18230000000005</v>
      </c>
      <c r="S343" s="13"/>
      <c r="T343" s="4">
        <f t="shared" si="21"/>
        <v>1.0064496442130804</v>
      </c>
      <c r="U343" s="4">
        <f t="shared" si="18"/>
        <v>1.0130867126628211</v>
      </c>
      <c r="V343" s="4">
        <f t="shared" si="19"/>
        <v>1.00036087071116</v>
      </c>
      <c r="W343" s="12">
        <v>530.26872630926948</v>
      </c>
      <c r="X343" s="12">
        <v>586.76091606998182</v>
      </c>
      <c r="Y343" s="12">
        <v>489.18144531521074</v>
      </c>
    </row>
    <row r="344" spans="1:25" x14ac:dyDescent="0.25">
      <c r="A344" s="19">
        <f t="shared" si="24"/>
        <v>2081</v>
      </c>
      <c r="B344" s="23">
        <f t="shared" si="17"/>
        <v>1.00036087071116</v>
      </c>
      <c r="C344" s="4">
        <f t="shared" si="20"/>
        <v>4.684659810633466</v>
      </c>
      <c r="D344" s="4">
        <f t="shared" si="22"/>
        <v>4.0094196289618198</v>
      </c>
      <c r="E344" s="4"/>
      <c r="F344" s="23">
        <f t="shared" si="23"/>
        <v>489.85668549688239</v>
      </c>
      <c r="G344" s="8"/>
      <c r="H344" s="1"/>
      <c r="O344" s="38">
        <v>431.05540300000001</v>
      </c>
      <c r="P344" s="38">
        <v>531.39824499999997</v>
      </c>
      <c r="Q344" s="38">
        <v>598.39602300000001</v>
      </c>
      <c r="R344" s="38">
        <v>766.84454100000016</v>
      </c>
      <c r="S344" s="13"/>
      <c r="T344" s="4">
        <f t="shared" si="21"/>
        <v>1.0064496442130804</v>
      </c>
      <c r="U344" s="4">
        <f t="shared" si="18"/>
        <v>1.0130867126628211</v>
      </c>
      <c r="V344" s="4">
        <f t="shared" si="19"/>
        <v>1.00036087071116</v>
      </c>
      <c r="W344" s="12">
        <v>532.19632416587569</v>
      </c>
      <c r="X344" s="12">
        <v>590.75165008225679</v>
      </c>
      <c r="Y344" s="12">
        <v>489.85668549688239</v>
      </c>
    </row>
    <row r="345" spans="1:25" x14ac:dyDescent="0.25">
      <c r="A345" s="19">
        <f t="shared" si="24"/>
        <v>2082</v>
      </c>
      <c r="B345" s="23">
        <f t="shared" si="17"/>
        <v>1.00036087071116</v>
      </c>
      <c r="C345" s="4">
        <f t="shared" si="20"/>
        <v>4.6863503671508715</v>
      </c>
      <c r="D345" s="4">
        <f t="shared" si="22"/>
        <v>4.0232620526860892</v>
      </c>
      <c r="E345" s="4"/>
      <c r="F345" s="23">
        <f t="shared" si="23"/>
        <v>490.51977381134714</v>
      </c>
      <c r="G345" s="8"/>
      <c r="H345" s="1"/>
      <c r="O345" s="38">
        <v>430.49421599999994</v>
      </c>
      <c r="P345" s="38">
        <v>531.65851999999995</v>
      </c>
      <c r="Q345" s="38">
        <v>602.53521599999999</v>
      </c>
      <c r="R345" s="38">
        <v>775.50678200000004</v>
      </c>
      <c r="S345" s="13"/>
      <c r="T345" s="4">
        <f t="shared" si="21"/>
        <v>1.0064496442130804</v>
      </c>
      <c r="U345" s="4">
        <f t="shared" si="18"/>
        <v>1.0130867126628211</v>
      </c>
      <c r="V345" s="4">
        <f t="shared" si="19"/>
        <v>1.00036087071116</v>
      </c>
      <c r="W345" s="12">
        <v>534.12813038294405</v>
      </c>
      <c r="X345" s="12">
        <v>594.79144814640028</v>
      </c>
      <c r="Y345" s="12">
        <v>490.51977381134714</v>
      </c>
    </row>
    <row r="346" spans="1:25" x14ac:dyDescent="0.25">
      <c r="A346" s="19">
        <f t="shared" si="24"/>
        <v>2083</v>
      </c>
      <c r="B346" s="23">
        <f t="shared" si="17"/>
        <v>1.00036087071116</v>
      </c>
      <c r="C346" s="4">
        <f t="shared" si="20"/>
        <v>4.6880415337406101</v>
      </c>
      <c r="D346" s="4">
        <f t="shared" si="22"/>
        <v>4.0368553631326156</v>
      </c>
      <c r="E346" s="4"/>
      <c r="F346" s="23">
        <f t="shared" si="23"/>
        <v>491.17095998195515</v>
      </c>
      <c r="G346" s="8"/>
      <c r="H346" s="1"/>
      <c r="O346" s="38">
        <v>429.93302899999998</v>
      </c>
      <c r="P346" s="38">
        <v>531.91879500000005</v>
      </c>
      <c r="Q346" s="38">
        <v>606.67440899999997</v>
      </c>
      <c r="R346" s="38">
        <v>784.16902300000004</v>
      </c>
      <c r="S346" s="13"/>
      <c r="T346" s="4">
        <f t="shared" si="21"/>
        <v>1.0064496442130804</v>
      </c>
      <c r="U346" s="4">
        <f t="shared" si="18"/>
        <v>1.0130867126628211</v>
      </c>
      <c r="V346" s="4">
        <f t="shared" si="19"/>
        <v>1.00036087071116</v>
      </c>
      <c r="W346" s="12">
        <v>536.06434069408033</v>
      </c>
      <c r="X346" s="12">
        <v>598.88101716107928</v>
      </c>
      <c r="Y346" s="12">
        <v>491.17095998195515</v>
      </c>
    </row>
    <row r="347" spans="1:25" x14ac:dyDescent="0.25">
      <c r="A347" s="19">
        <f t="shared" si="24"/>
        <v>2084</v>
      </c>
      <c r="B347" s="23">
        <f t="shared" si="17"/>
        <v>1.00036087071116</v>
      </c>
      <c r="C347" s="4">
        <f t="shared" si="20"/>
        <v>4.6897333106228389</v>
      </c>
      <c r="D347" s="4">
        <f t="shared" si="22"/>
        <v>4.0502046796300801</v>
      </c>
      <c r="E347" s="4"/>
      <c r="F347" s="23">
        <f t="shared" si="23"/>
        <v>491.81048861294789</v>
      </c>
      <c r="G347" s="8"/>
      <c r="H347" s="1"/>
      <c r="O347" s="38">
        <v>429.3718419999999</v>
      </c>
      <c r="P347" s="38">
        <v>532.17906999999991</v>
      </c>
      <c r="Q347" s="38">
        <v>610.81360199999995</v>
      </c>
      <c r="R347" s="38">
        <v>792.83126400000003</v>
      </c>
      <c r="S347" s="13"/>
      <c r="T347" s="4">
        <f t="shared" si="21"/>
        <v>1.0064496442130804</v>
      </c>
      <c r="U347" s="4">
        <f t="shared" si="18"/>
        <v>1.0130867126628211</v>
      </c>
      <c r="V347" s="4">
        <f t="shared" si="19"/>
        <v>1.00036087071116</v>
      </c>
      <c r="W347" s="12">
        <v>538.00514863918306</v>
      </c>
      <c r="X347" s="12">
        <v>603.02107194730422</v>
      </c>
      <c r="Y347" s="12">
        <v>491.81048861294789</v>
      </c>
    </row>
    <row r="348" spans="1:25" x14ac:dyDescent="0.25">
      <c r="A348" s="19">
        <f t="shared" si="24"/>
        <v>2085</v>
      </c>
      <c r="B348" s="23">
        <f t="shared" si="17"/>
        <v>1.00036087071116</v>
      </c>
      <c r="C348" s="4">
        <f t="shared" ref="C348:C363" si="25">C347*B348</f>
        <v>4.6914256980177944</v>
      </c>
      <c r="D348" s="4">
        <f t="shared" si="22"/>
        <v>4.0633150165654319</v>
      </c>
      <c r="E348" s="4"/>
      <c r="F348" s="23">
        <f t="shared" si="23"/>
        <v>492.43859929440026</v>
      </c>
      <c r="G348" s="8"/>
      <c r="H348" s="1"/>
      <c r="O348" s="38">
        <v>428.81065500000005</v>
      </c>
      <c r="P348" s="38">
        <v>532.439345</v>
      </c>
      <c r="Q348" s="38">
        <v>614.95279500000004</v>
      </c>
      <c r="R348" s="38">
        <v>801.49350500000003</v>
      </c>
      <c r="S348" s="13"/>
      <c r="T348" s="4">
        <f t="shared" si="21"/>
        <v>1.0064496442130804</v>
      </c>
      <c r="U348" s="4">
        <f t="shared" si="18"/>
        <v>1.0130867126628211</v>
      </c>
      <c r="V348" s="4">
        <f t="shared" si="19"/>
        <v>1.00036087071116</v>
      </c>
      <c r="W348" s="12">
        <v>539.95074562114564</v>
      </c>
      <c r="X348" s="12">
        <v>607.2123353793437</v>
      </c>
      <c r="Y348" s="12">
        <v>492.43859929440026</v>
      </c>
    </row>
    <row r="349" spans="1:25" x14ac:dyDescent="0.25">
      <c r="A349" s="19">
        <f t="shared" si="24"/>
        <v>2086</v>
      </c>
      <c r="B349" s="23">
        <f t="shared" ref="B349:B363" si="26">V349</f>
        <v>1.00036087071116</v>
      </c>
      <c r="C349" s="4">
        <f t="shared" si="25"/>
        <v>4.6931186961457927</v>
      </c>
      <c r="D349" s="4">
        <f t="shared" si="22"/>
        <v>4.0761912855352049</v>
      </c>
      <c r="E349" s="4"/>
      <c r="F349" s="23">
        <f t="shared" si="23"/>
        <v>493.05552670501083</v>
      </c>
      <c r="G349" s="8"/>
      <c r="H349" s="1"/>
      <c r="O349" s="38">
        <v>428.24946799999998</v>
      </c>
      <c r="P349" s="38">
        <v>532.69961999999998</v>
      </c>
      <c r="Q349" s="38">
        <v>619.09198800000001</v>
      </c>
      <c r="R349" s="38">
        <v>810.15574600000002</v>
      </c>
      <c r="S349" s="13"/>
      <c r="T349" s="4">
        <f t="shared" si="21"/>
        <v>1.0064496442130804</v>
      </c>
      <c r="U349" s="4">
        <f t="shared" si="18"/>
        <v>1.0130867126628211</v>
      </c>
      <c r="V349" s="4">
        <f t="shared" si="19"/>
        <v>1.00036087071116</v>
      </c>
      <c r="W349" s="12">
        <v>541.90132096147136</v>
      </c>
      <c r="X349" s="12">
        <v>611.45553851679392</v>
      </c>
      <c r="Y349" s="12">
        <v>493.05552670501083</v>
      </c>
    </row>
    <row r="350" spans="1:25" x14ac:dyDescent="0.25">
      <c r="A350" s="19">
        <f t="shared" si="24"/>
        <v>2087</v>
      </c>
      <c r="B350" s="23">
        <f t="shared" si="26"/>
        <v>1.00036087071116</v>
      </c>
      <c r="C350" s="4">
        <f t="shared" si="25"/>
        <v>4.694812305227229</v>
      </c>
      <c r="D350" s="4">
        <f t="shared" si="22"/>
        <v>4.088838297452722</v>
      </c>
      <c r="E350" s="4"/>
      <c r="F350" s="23">
        <f t="shared" si="23"/>
        <v>493.66150071278537</v>
      </c>
      <c r="G350" s="8"/>
      <c r="H350" s="1"/>
      <c r="O350" s="38">
        <v>427.68828100000002</v>
      </c>
      <c r="P350" s="38">
        <v>532.95989500000007</v>
      </c>
      <c r="Q350" s="38">
        <v>623.23118099999999</v>
      </c>
      <c r="R350" s="38">
        <v>818.81798700000002</v>
      </c>
      <c r="S350" s="13"/>
      <c r="T350" s="4">
        <f t="shared" si="21"/>
        <v>1.0064496442130804</v>
      </c>
      <c r="U350" s="4">
        <f t="shared" si="18"/>
        <v>1.0130867126628211</v>
      </c>
      <c r="V350" s="4">
        <f t="shared" si="19"/>
        <v>1.00036087071116</v>
      </c>
      <c r="W350" s="12">
        <v>543.85706195482442</v>
      </c>
      <c r="X350" s="12">
        <v>615.75142073782888</v>
      </c>
      <c r="Y350" s="12">
        <v>493.66150071278537</v>
      </c>
    </row>
    <row r="351" spans="1:25" x14ac:dyDescent="0.25">
      <c r="A351" s="19">
        <f t="shared" si="24"/>
        <v>2088</v>
      </c>
      <c r="B351" s="23">
        <f t="shared" si="26"/>
        <v>1.00036087071116</v>
      </c>
      <c r="C351" s="4">
        <f t="shared" si="25"/>
        <v>4.6965065254825786</v>
      </c>
      <c r="D351" s="4">
        <f t="shared" si="22"/>
        <v>4.1012607646120998</v>
      </c>
      <c r="E351" s="4"/>
      <c r="F351" s="23">
        <f t="shared" si="23"/>
        <v>494.25674647365582</v>
      </c>
      <c r="G351" s="8"/>
      <c r="H351" s="1"/>
      <c r="O351" s="38">
        <v>427.12709400000006</v>
      </c>
      <c r="P351" s="38">
        <v>533.22016999999994</v>
      </c>
      <c r="Q351" s="38">
        <v>627.37037400000008</v>
      </c>
      <c r="R351" s="38">
        <v>827.48022800000001</v>
      </c>
      <c r="S351" s="13"/>
      <c r="T351" s="4">
        <f t="shared" si="21"/>
        <v>1.0064496442130804</v>
      </c>
      <c r="U351" s="4">
        <f t="shared" si="18"/>
        <v>1.0130867126628211</v>
      </c>
      <c r="V351" s="4">
        <f t="shared" si="19"/>
        <v>1.00036087071116</v>
      </c>
      <c r="W351" s="12">
        <v>545.81815392253952</v>
      </c>
      <c r="X351" s="12">
        <v>620.10072987366027</v>
      </c>
      <c r="Y351" s="12">
        <v>494.25674647365582</v>
      </c>
    </row>
    <row r="352" spans="1:25" x14ac:dyDescent="0.25">
      <c r="A352" s="19">
        <f t="shared" si="24"/>
        <v>2089</v>
      </c>
      <c r="B352" s="23">
        <f t="shared" si="26"/>
        <v>1.00036087071116</v>
      </c>
      <c r="C352" s="4">
        <f t="shared" si="25"/>
        <v>4.6982013571323966</v>
      </c>
      <c r="D352" s="4">
        <f t="shared" si="22"/>
        <v>4.1134633027099436</v>
      </c>
      <c r="E352" s="4"/>
      <c r="F352" s="23">
        <f t="shared" si="23"/>
        <v>494.8414845280783</v>
      </c>
      <c r="G352" s="8"/>
      <c r="H352" s="1"/>
      <c r="O352" s="38">
        <v>426.56590699999998</v>
      </c>
      <c r="P352" s="38">
        <v>533.48044499999992</v>
      </c>
      <c r="Q352" s="38">
        <v>631.50956700000006</v>
      </c>
      <c r="R352" s="38">
        <v>836.14246900000001</v>
      </c>
      <c r="S352" s="13"/>
      <c r="T352" s="4">
        <f t="shared" si="21"/>
        <v>1.0064496442130804</v>
      </c>
      <c r="U352" s="4">
        <f t="shared" si="18"/>
        <v>1.0130867126628211</v>
      </c>
      <c r="V352" s="4">
        <f t="shared" si="19"/>
        <v>1.00036087071116</v>
      </c>
      <c r="W352" s="12">
        <v>547.78478026511141</v>
      </c>
      <c r="X352" s="12">
        <v>624.50422234423036</v>
      </c>
      <c r="Y352" s="12">
        <v>494.8414845280783</v>
      </c>
    </row>
    <row r="353" spans="1:25" x14ac:dyDescent="0.25">
      <c r="A353" s="19">
        <f t="shared" si="24"/>
        <v>2090</v>
      </c>
      <c r="B353" s="23">
        <f t="shared" si="26"/>
        <v>1.00036087071116</v>
      </c>
      <c r="C353" s="4">
        <f t="shared" si="25"/>
        <v>4.6998968003973181</v>
      </c>
      <c r="D353" s="4">
        <f t="shared" si="22"/>
        <v>4.1254504328256045</v>
      </c>
      <c r="E353" s="4"/>
      <c r="F353" s="23">
        <f t="shared" si="23"/>
        <v>495.41593089564998</v>
      </c>
      <c r="G353" s="8"/>
      <c r="H353" s="1"/>
      <c r="O353" s="38">
        <v>426.00472000000002</v>
      </c>
      <c r="P353" s="38">
        <v>533.74072000000001</v>
      </c>
      <c r="Q353" s="38">
        <v>635.64876000000004</v>
      </c>
      <c r="R353" s="38">
        <v>844.80471</v>
      </c>
      <c r="S353" s="13"/>
      <c r="T353" s="4">
        <f t="shared" si="21"/>
        <v>1.0064496442130804</v>
      </c>
      <c r="U353" s="4">
        <f t="shared" si="18"/>
        <v>1.0130867126628211</v>
      </c>
      <c r="V353" s="4">
        <f t="shared" si="19"/>
        <v>1.00036087071116</v>
      </c>
      <c r="W353" s="12">
        <v>549.75712251368634</v>
      </c>
      <c r="X353" s="12">
        <v>628.96266329516811</v>
      </c>
      <c r="Y353" s="12">
        <v>495.41593089564998</v>
      </c>
    </row>
    <row r="354" spans="1:25" x14ac:dyDescent="0.25">
      <c r="A354" s="19">
        <f t="shared" si="24"/>
        <v>2091</v>
      </c>
      <c r="B354" s="23">
        <f t="shared" si="26"/>
        <v>1.00036087071116</v>
      </c>
      <c r="C354" s="4">
        <f t="shared" si="25"/>
        <v>4.7015928554980562</v>
      </c>
      <c r="D354" s="4">
        <f t="shared" si="22"/>
        <v>4.1372265833608246</v>
      </c>
      <c r="E354" s="4"/>
      <c r="F354" s="23">
        <f t="shared" si="23"/>
        <v>495.98029716778723</v>
      </c>
      <c r="G354" s="8"/>
      <c r="H354" s="1"/>
      <c r="O354" s="38">
        <v>425.49379399999998</v>
      </c>
      <c r="P354" s="38">
        <v>534.20247799999993</v>
      </c>
      <c r="Q354" s="38">
        <v>639.0562010000001</v>
      </c>
      <c r="R354" s="38">
        <v>853.91167600000006</v>
      </c>
      <c r="S354" s="13"/>
      <c r="T354" s="4">
        <f t="shared" si="21"/>
        <v>1.0064496442130804</v>
      </c>
      <c r="U354" s="4">
        <f t="shared" si="18"/>
        <v>1.0130867126628211</v>
      </c>
      <c r="V354" s="4">
        <f t="shared" si="19"/>
        <v>1.00036087071116</v>
      </c>
      <c r="W354" s="12">
        <v>551.73536038057557</v>
      </c>
      <c r="X354" s="12">
        <v>633.4768267360339</v>
      </c>
      <c r="Y354" s="12">
        <v>495.98029716778723</v>
      </c>
    </row>
    <row r="355" spans="1:25" x14ac:dyDescent="0.25">
      <c r="A355" s="19">
        <f t="shared" si="24"/>
        <v>2092</v>
      </c>
      <c r="B355" s="23">
        <f t="shared" si="26"/>
        <v>1.00036087071116</v>
      </c>
      <c r="C355" s="4">
        <f t="shared" si="25"/>
        <v>4.7032895226554041</v>
      </c>
      <c r="D355" s="4">
        <f t="shared" si="22"/>
        <v>4.1487960919396381</v>
      </c>
      <c r="E355" s="4"/>
      <c r="F355" s="23">
        <f t="shared" si="23"/>
        <v>496.53479059850298</v>
      </c>
      <c r="G355" s="8"/>
      <c r="H355" s="1"/>
      <c r="O355" s="38">
        <v>424.98286800000005</v>
      </c>
      <c r="P355" s="38">
        <v>534.66423599999996</v>
      </c>
      <c r="Q355" s="38">
        <v>642.46364200000005</v>
      </c>
      <c r="R355" s="38">
        <v>863.018642</v>
      </c>
      <c r="S355" s="13"/>
      <c r="T355" s="4">
        <f t="shared" si="21"/>
        <v>1.0064496442130804</v>
      </c>
      <c r="U355" s="4">
        <f t="shared" si="18"/>
        <v>1.0130867126628211</v>
      </c>
      <c r="V355" s="4">
        <f t="shared" si="19"/>
        <v>1.00036087071116</v>
      </c>
      <c r="W355" s="12">
        <v>553.71967180881245</v>
      </c>
      <c r="X355" s="12">
        <v>638.04749567987938</v>
      </c>
      <c r="Y355" s="12">
        <v>496.53479059850298</v>
      </c>
    </row>
    <row r="356" spans="1:25" x14ac:dyDescent="0.25">
      <c r="A356" s="19">
        <f t="shared" si="24"/>
        <v>2093</v>
      </c>
      <c r="B356" s="23">
        <f t="shared" si="26"/>
        <v>1.00036087071116</v>
      </c>
      <c r="C356" s="4">
        <f t="shared" si="25"/>
        <v>4.7049868020902359</v>
      </c>
      <c r="D356" s="4">
        <f t="shared" si="22"/>
        <v>4.1601632072693109</v>
      </c>
      <c r="E356" s="4"/>
      <c r="F356" s="23">
        <f t="shared" si="23"/>
        <v>497.07961419332389</v>
      </c>
      <c r="G356" s="8"/>
      <c r="H356" s="1"/>
      <c r="O356" s="38">
        <v>424.47194200000001</v>
      </c>
      <c r="P356" s="38">
        <v>535.12599399999999</v>
      </c>
      <c r="Q356" s="38">
        <v>645.871083</v>
      </c>
      <c r="R356" s="38">
        <v>872.12560799999994</v>
      </c>
      <c r="S356" s="13"/>
      <c r="T356" s="4">
        <f t="shared" si="21"/>
        <v>1.0064496442130804</v>
      </c>
      <c r="U356" s="4">
        <f t="shared" si="18"/>
        <v>1.0130867126628211</v>
      </c>
      <c r="V356" s="4">
        <f t="shared" si="19"/>
        <v>1.00036087071116</v>
      </c>
      <c r="W356" s="12">
        <v>555.71023302077253</v>
      </c>
      <c r="X356" s="12">
        <v>642.67546228415199</v>
      </c>
      <c r="Y356" s="12">
        <v>497.07961419332389</v>
      </c>
    </row>
    <row r="357" spans="1:25" x14ac:dyDescent="0.25">
      <c r="A357" s="19">
        <f t="shared" si="24"/>
        <v>2094</v>
      </c>
      <c r="B357" s="23">
        <f t="shared" si="26"/>
        <v>1.00036087071116</v>
      </c>
      <c r="C357" s="4">
        <f t="shared" si="25"/>
        <v>4.7066846940235045</v>
      </c>
      <c r="D357" s="4">
        <f t="shared" si="22"/>
        <v>4.1713320909631397</v>
      </c>
      <c r="E357" s="4"/>
      <c r="F357" s="23">
        <f t="shared" si="23"/>
        <v>497.61496679638429</v>
      </c>
      <c r="G357" s="8"/>
      <c r="H357" s="1"/>
      <c r="O357" s="38">
        <v>423.96101600000003</v>
      </c>
      <c r="P357" s="38">
        <v>535.58775200000002</v>
      </c>
      <c r="Q357" s="38">
        <v>649.27852400000006</v>
      </c>
      <c r="R357" s="38">
        <v>881.232574</v>
      </c>
      <c r="S357" s="13"/>
      <c r="T357" s="4">
        <f t="shared" si="21"/>
        <v>1.0064496442130804</v>
      </c>
      <c r="U357" s="4">
        <f t="shared" si="18"/>
        <v>1.0130867126628211</v>
      </c>
      <c r="V357" s="4">
        <f t="shared" si="19"/>
        <v>1.00036087071116</v>
      </c>
      <c r="W357" s="12">
        <v>557.70721856587681</v>
      </c>
      <c r="X357" s="12">
        <v>647.36152799296974</v>
      </c>
      <c r="Y357" s="12">
        <v>497.61496679638429</v>
      </c>
    </row>
    <row r="358" spans="1:25" x14ac:dyDescent="0.25">
      <c r="A358" s="19">
        <f t="shared" si="24"/>
        <v>2095</v>
      </c>
      <c r="B358" s="23">
        <f t="shared" si="26"/>
        <v>1.00036087071116</v>
      </c>
      <c r="C358" s="4">
        <f t="shared" si="25"/>
        <v>4.708383198676243</v>
      </c>
      <c r="D358" s="4">
        <f t="shared" si="22"/>
        <v>4.1823068193258779</v>
      </c>
      <c r="E358" s="4"/>
      <c r="F358" s="23">
        <f t="shared" si="23"/>
        <v>498.14104317573464</v>
      </c>
      <c r="G358" s="8"/>
      <c r="H358" s="1"/>
      <c r="O358" s="38">
        <v>423.45008999999999</v>
      </c>
      <c r="P358" s="38">
        <v>536.04951000000005</v>
      </c>
      <c r="Q358" s="38">
        <v>652.68596500000001</v>
      </c>
      <c r="R358" s="38">
        <v>890.33953999999994</v>
      </c>
      <c r="S358" s="13"/>
      <c r="T358" s="4">
        <f t="shared" si="21"/>
        <v>1.0064496442130804</v>
      </c>
      <c r="U358" s="4">
        <f t="shared" si="18"/>
        <v>1.0130867126628211</v>
      </c>
      <c r="V358" s="4">
        <f t="shared" si="19"/>
        <v>1.00036087071116</v>
      </c>
      <c r="W358" s="12">
        <v>559.7108013673967</v>
      </c>
      <c r="X358" s="12">
        <v>652.10650368079462</v>
      </c>
      <c r="Y358" s="12">
        <v>498.14104317573464</v>
      </c>
    </row>
    <row r="359" spans="1:25" x14ac:dyDescent="0.25">
      <c r="A359" s="19">
        <f t="shared" si="24"/>
        <v>2096</v>
      </c>
      <c r="B359" s="23">
        <f t="shared" si="26"/>
        <v>1.00036087071116</v>
      </c>
      <c r="C359" s="4">
        <f t="shared" si="25"/>
        <v>4.7100823162695633</v>
      </c>
      <c r="D359" s="4">
        <f t="shared" si="22"/>
        <v>4.1930913851025595</v>
      </c>
      <c r="E359" s="4"/>
      <c r="F359" s="23">
        <f t="shared" si="23"/>
        <v>498.65803410690165</v>
      </c>
      <c r="G359" s="8"/>
      <c r="H359" s="1"/>
      <c r="O359" s="38">
        <v>422.93916400000001</v>
      </c>
      <c r="P359" s="38">
        <v>536.51126799999997</v>
      </c>
      <c r="Q359" s="38">
        <v>656.09340599999996</v>
      </c>
      <c r="R359" s="38">
        <v>899.446506</v>
      </c>
      <c r="S359" s="13"/>
      <c r="T359" s="4">
        <f t="shared" si="21"/>
        <v>1.0064496442130804</v>
      </c>
      <c r="U359" s="4">
        <f t="shared" si="18"/>
        <v>1.0130867126628211</v>
      </c>
      <c r="V359" s="4">
        <f t="shared" si="19"/>
        <v>1.00036087071116</v>
      </c>
      <c r="W359" s="12">
        <v>561.72115276838065</v>
      </c>
      <c r="X359" s="12">
        <v>656.91120979753168</v>
      </c>
      <c r="Y359" s="12">
        <v>498.65803410690165</v>
      </c>
    </row>
    <row r="360" spans="1:25" x14ac:dyDescent="0.25">
      <c r="A360" s="19">
        <f t="shared" si="24"/>
        <v>2097</v>
      </c>
      <c r="B360" s="23">
        <f t="shared" si="26"/>
        <v>1.00036087071116</v>
      </c>
      <c r="C360" s="4">
        <f t="shared" si="25"/>
        <v>4.7117820470246574</v>
      </c>
      <c r="D360" s="4">
        <f t="shared" si="22"/>
        <v>4.2036896991914832</v>
      </c>
      <c r="E360" s="4"/>
      <c r="F360" s="23">
        <f t="shared" si="23"/>
        <v>499.16612645473481</v>
      </c>
      <c r="G360" s="8"/>
      <c r="H360" s="1"/>
      <c r="O360" s="38">
        <v>422.42823800000008</v>
      </c>
      <c r="P360" s="38">
        <v>536.973026</v>
      </c>
      <c r="Q360" s="38">
        <v>659.50084700000002</v>
      </c>
      <c r="R360" s="38">
        <v>908.55347199999994</v>
      </c>
      <c r="S360" s="13"/>
      <c r="T360" s="4">
        <f t="shared" si="21"/>
        <v>1.0064496442130804</v>
      </c>
      <c r="U360" s="4">
        <f t="shared" si="18"/>
        <v>1.0130867126628211</v>
      </c>
      <c r="V360" s="4">
        <f t="shared" si="19"/>
        <v>1.00036087071116</v>
      </c>
      <c r="W360" s="12">
        <v>563.73844257672056</v>
      </c>
      <c r="X360" s="12">
        <v>661.77647651508391</v>
      </c>
      <c r="Y360" s="12">
        <v>499.16612645473481</v>
      </c>
    </row>
    <row r="361" spans="1:25" x14ac:dyDescent="0.25">
      <c r="A361" s="19">
        <f t="shared" si="24"/>
        <v>2098</v>
      </c>
      <c r="B361" s="23">
        <f t="shared" si="26"/>
        <v>1.00036087071116</v>
      </c>
      <c r="C361" s="4">
        <f t="shared" si="25"/>
        <v>4.7134823911627981</v>
      </c>
      <c r="D361" s="4">
        <f t="shared" si="22"/>
        <v>4.2141055923220634</v>
      </c>
      <c r="E361" s="4"/>
      <c r="F361" s="23">
        <f t="shared" si="23"/>
        <v>499.66550325357554</v>
      </c>
      <c r="G361" s="8"/>
      <c r="H361" s="1"/>
      <c r="O361" s="38">
        <v>421.91731200000004</v>
      </c>
      <c r="P361" s="38">
        <v>537.43478400000004</v>
      </c>
      <c r="Q361" s="38">
        <v>662.90828799999997</v>
      </c>
      <c r="R361" s="38">
        <v>917.66043800000011</v>
      </c>
      <c r="S361" s="13"/>
      <c r="T361" s="4">
        <f t="shared" si="21"/>
        <v>1.0064496442130804</v>
      </c>
      <c r="U361" s="4">
        <f t="shared" si="18"/>
        <v>1.0130867126628211</v>
      </c>
      <c r="V361" s="4">
        <f t="shared" si="19"/>
        <v>1.00036087071116</v>
      </c>
      <c r="W361" s="12">
        <v>565.76283910937593</v>
      </c>
      <c r="X361" s="12">
        <v>666.70314387538781</v>
      </c>
      <c r="Y361" s="12">
        <v>499.66550325357554</v>
      </c>
    </row>
    <row r="362" spans="1:25" x14ac:dyDescent="0.25">
      <c r="A362" s="19">
        <f t="shared" si="24"/>
        <v>2099</v>
      </c>
      <c r="B362" s="23">
        <f t="shared" si="26"/>
        <v>1.00036087071116</v>
      </c>
      <c r="C362" s="4">
        <f t="shared" si="25"/>
        <v>4.7151833489053372</v>
      </c>
      <c r="D362" s="4">
        <f t="shared" si="22"/>
        <v>4.2243428166982984</v>
      </c>
      <c r="E362" s="4"/>
      <c r="F362" s="23">
        <f t="shared" si="23"/>
        <v>500.15634378578255</v>
      </c>
      <c r="G362" s="8"/>
      <c r="H362" s="1"/>
      <c r="O362" s="38">
        <v>421.406386</v>
      </c>
      <c r="P362" s="38">
        <v>537.89654199999995</v>
      </c>
      <c r="Q362" s="38">
        <v>666.31572900000003</v>
      </c>
      <c r="R362" s="38">
        <v>926.76740399999994</v>
      </c>
      <c r="S362" s="13"/>
      <c r="T362" s="4">
        <f t="shared" si="21"/>
        <v>1.0064496442130804</v>
      </c>
      <c r="U362" s="4">
        <f t="shared" si="18"/>
        <v>1.0130867126628211</v>
      </c>
      <c r="V362" s="4">
        <f t="shared" si="19"/>
        <v>1.00036087071116</v>
      </c>
      <c r="W362" s="12">
        <v>567.79450923577303</v>
      </c>
      <c r="X362" s="12">
        <v>671.69206193996104</v>
      </c>
      <c r="Y362" s="12">
        <v>500.15634378578255</v>
      </c>
    </row>
    <row r="363" spans="1:25" x14ac:dyDescent="0.25">
      <c r="A363" s="19">
        <f t="shared" si="24"/>
        <v>2100</v>
      </c>
      <c r="B363" s="23">
        <f t="shared" si="26"/>
        <v>1.00036087071116</v>
      </c>
      <c r="C363" s="4">
        <f t="shared" si="25"/>
        <v>4.7168849204737064</v>
      </c>
      <c r="D363" s="4">
        <f t="shared" si="22"/>
        <v>4.2344050476085418</v>
      </c>
      <c r="E363" s="4"/>
      <c r="F363" s="23">
        <f t="shared" si="23"/>
        <v>500.63882365864771</v>
      </c>
      <c r="G363" s="8"/>
      <c r="H363" s="1"/>
      <c r="O363" s="38">
        <v>420.89546000000001</v>
      </c>
      <c r="P363" s="38">
        <v>538.35829999999999</v>
      </c>
      <c r="Q363" s="38">
        <v>669.72316999999998</v>
      </c>
      <c r="R363" s="38">
        <v>935.87437</v>
      </c>
      <c r="S363" s="13"/>
      <c r="T363" s="4">
        <f t="shared" si="21"/>
        <v>1.0064496442130804</v>
      </c>
      <c r="U363" s="4">
        <f t="shared" si="18"/>
        <v>1.0130867126628211</v>
      </c>
      <c r="V363" s="4">
        <f t="shared" si="19"/>
        <v>1.00036087071116</v>
      </c>
      <c r="W363" s="12">
        <v>569.83361842039824</v>
      </c>
      <c r="X363" s="12">
        <v>676.74409094098849</v>
      </c>
      <c r="Y363" s="12">
        <v>500.63882365864771</v>
      </c>
    </row>
    <row r="364" spans="1:25" x14ac:dyDescent="0.25">
      <c r="B364" s="23"/>
      <c r="D364" s="4"/>
      <c r="E364" s="4"/>
      <c r="F364" s="23"/>
      <c r="G364" s="8"/>
      <c r="H364" s="1"/>
    </row>
    <row r="365" spans="1:25" x14ac:dyDescent="0.25">
      <c r="B365" s="23"/>
      <c r="D365" s="4"/>
      <c r="E365" s="4"/>
      <c r="F365" s="23"/>
      <c r="G365" s="8"/>
      <c r="H365" s="1"/>
    </row>
    <row r="366" spans="1:25" x14ac:dyDescent="0.25">
      <c r="B366" s="23"/>
      <c r="D366" s="4"/>
      <c r="E366" s="4"/>
      <c r="F366" s="23"/>
      <c r="G366" s="8"/>
      <c r="H366" s="1"/>
    </row>
    <row r="367" spans="1:25" x14ac:dyDescent="0.25">
      <c r="B367" s="23"/>
      <c r="D367" s="4"/>
      <c r="E367" s="4"/>
      <c r="F367" s="23"/>
      <c r="G367" s="8"/>
      <c r="H367" s="1"/>
    </row>
    <row r="368" spans="1:25" x14ac:dyDescent="0.25">
      <c r="B368" s="23"/>
      <c r="D368" s="4"/>
      <c r="E368" s="4"/>
      <c r="F368" s="23"/>
      <c r="G368" s="8"/>
      <c r="H368" s="1"/>
    </row>
    <row r="369" spans="2:8" x14ac:dyDescent="0.25">
      <c r="B369" s="23"/>
      <c r="D369" s="4"/>
      <c r="E369" s="4"/>
      <c r="F369" s="23"/>
      <c r="G369" s="8"/>
      <c r="H369" s="1"/>
    </row>
    <row r="370" spans="2:8" x14ac:dyDescent="0.25">
      <c r="B370" s="23"/>
      <c r="D370" s="4"/>
      <c r="E370" s="4"/>
      <c r="F370" s="23"/>
      <c r="G370" s="8"/>
      <c r="H370" s="1"/>
    </row>
    <row r="371" spans="2:8" x14ac:dyDescent="0.25">
      <c r="B371" s="23"/>
      <c r="D371" s="4"/>
      <c r="E371" s="4"/>
      <c r="F371" s="23"/>
      <c r="G371" s="8"/>
      <c r="H371" s="1"/>
    </row>
    <row r="372" spans="2:8" x14ac:dyDescent="0.25">
      <c r="B372" s="23"/>
      <c r="D372" s="4"/>
      <c r="E372" s="4"/>
      <c r="F372" s="23"/>
      <c r="G372" s="8"/>
      <c r="H372" s="1"/>
    </row>
    <row r="373" spans="2:8" x14ac:dyDescent="0.25">
      <c r="B373" s="23"/>
      <c r="D373" s="4"/>
      <c r="E373" s="4"/>
      <c r="F373" s="23"/>
      <c r="G373" s="8"/>
      <c r="H373" s="1"/>
    </row>
    <row r="374" spans="2:8" x14ac:dyDescent="0.25">
      <c r="B374" s="23"/>
      <c r="D374" s="4"/>
      <c r="E374" s="4"/>
      <c r="F374" s="23"/>
      <c r="G374" s="8"/>
      <c r="H374" s="1"/>
    </row>
    <row r="375" spans="2:8" x14ac:dyDescent="0.25">
      <c r="B375" s="23"/>
      <c r="D375" s="4"/>
      <c r="E375" s="4"/>
      <c r="F375" s="23"/>
      <c r="G375" s="8"/>
      <c r="H375" s="1"/>
    </row>
    <row r="376" spans="2:8" x14ac:dyDescent="0.25">
      <c r="B376" s="23"/>
      <c r="D376" s="4"/>
      <c r="E376" s="4"/>
      <c r="F376" s="23"/>
      <c r="G376" s="8"/>
      <c r="H376" s="1"/>
    </row>
    <row r="377" spans="2:8" x14ac:dyDescent="0.25">
      <c r="B377" s="23"/>
      <c r="D377" s="4"/>
      <c r="E377" s="4"/>
      <c r="F377" s="23"/>
      <c r="G377" s="8"/>
      <c r="H377" s="1"/>
    </row>
    <row r="378" spans="2:8" x14ac:dyDescent="0.25">
      <c r="B378" s="23"/>
      <c r="D378" s="4"/>
      <c r="E378" s="4"/>
      <c r="F378" s="23"/>
      <c r="G378" s="8"/>
      <c r="H378" s="1"/>
    </row>
    <row r="379" spans="2:8" x14ac:dyDescent="0.25">
      <c r="B379" s="23"/>
      <c r="D379" s="4"/>
      <c r="E379" s="4"/>
      <c r="F379" s="23"/>
      <c r="G379" s="8"/>
      <c r="H379" s="1"/>
    </row>
    <row r="380" spans="2:8" x14ac:dyDescent="0.25">
      <c r="B380" s="23"/>
      <c r="D380" s="4"/>
      <c r="E380" s="4"/>
      <c r="F380" s="23"/>
      <c r="G380" s="8"/>
      <c r="H380" s="1"/>
    </row>
    <row r="381" spans="2:8" x14ac:dyDescent="0.25">
      <c r="B381" s="23"/>
      <c r="D381" s="4"/>
      <c r="E381" s="4"/>
      <c r="F381" s="23"/>
      <c r="G381" s="8"/>
      <c r="H381" s="1"/>
    </row>
    <row r="382" spans="2:8" x14ac:dyDescent="0.25">
      <c r="B382" s="23"/>
      <c r="D382" s="4"/>
      <c r="E382" s="4"/>
      <c r="F382" s="23"/>
      <c r="G382" s="8"/>
      <c r="H382" s="1"/>
    </row>
    <row r="383" spans="2:8" x14ac:dyDescent="0.25">
      <c r="B383" s="23"/>
      <c r="D383" s="4"/>
      <c r="E383" s="4"/>
      <c r="F383" s="23"/>
      <c r="G383" s="8"/>
      <c r="H383" s="1"/>
    </row>
    <row r="384" spans="2:8" x14ac:dyDescent="0.25">
      <c r="B384" s="23"/>
      <c r="D384" s="4"/>
      <c r="E384" s="4"/>
      <c r="F384" s="23"/>
      <c r="G384" s="8"/>
      <c r="H384" s="1"/>
    </row>
    <row r="385" spans="2:8" x14ac:dyDescent="0.25">
      <c r="B385" s="23"/>
      <c r="D385" s="4"/>
      <c r="E385" s="4"/>
      <c r="F385" s="23"/>
      <c r="G385" s="8"/>
      <c r="H385" s="1"/>
    </row>
    <row r="386" spans="2:8" x14ac:dyDescent="0.25">
      <c r="B386" s="23"/>
      <c r="D386" s="4"/>
      <c r="E386" s="4"/>
      <c r="F386" s="23"/>
      <c r="G386" s="8"/>
      <c r="H386" s="1"/>
    </row>
    <row r="387" spans="2:8" x14ac:dyDescent="0.25">
      <c r="B387" s="23"/>
      <c r="D387" s="4"/>
      <c r="E387" s="4"/>
      <c r="F387" s="23"/>
      <c r="G387" s="8"/>
      <c r="H387" s="1"/>
    </row>
    <row r="388" spans="2:8" x14ac:dyDescent="0.25">
      <c r="B388" s="23"/>
      <c r="D388" s="4"/>
      <c r="E388" s="4"/>
      <c r="F388" s="23"/>
      <c r="G388" s="8"/>
      <c r="H388" s="1"/>
    </row>
    <row r="389" spans="2:8" x14ac:dyDescent="0.25">
      <c r="B389" s="23"/>
      <c r="D389" s="4"/>
      <c r="E389" s="4"/>
      <c r="F389" s="23"/>
      <c r="G389" s="8"/>
      <c r="H389" s="1"/>
    </row>
    <row r="390" spans="2:8" x14ac:dyDescent="0.25">
      <c r="B390" s="23"/>
      <c r="D390" s="4"/>
      <c r="E390" s="4"/>
      <c r="F390" s="23"/>
      <c r="G390" s="8"/>
      <c r="H390" s="1"/>
    </row>
    <row r="391" spans="2:8" x14ac:dyDescent="0.25">
      <c r="B391" s="23"/>
      <c r="D391" s="4"/>
      <c r="E391" s="4"/>
      <c r="F391" s="23"/>
      <c r="G391" s="8"/>
      <c r="H391" s="1"/>
    </row>
    <row r="392" spans="2:8" x14ac:dyDescent="0.25">
      <c r="B392" s="23"/>
      <c r="D392" s="4"/>
      <c r="E392" s="4"/>
      <c r="F392" s="23"/>
      <c r="G392" s="8"/>
      <c r="H392" s="1"/>
    </row>
    <row r="393" spans="2:8" x14ac:dyDescent="0.25">
      <c r="B393" s="23"/>
      <c r="D393" s="4"/>
      <c r="E393" s="4"/>
      <c r="F393" s="23"/>
      <c r="G393" s="8"/>
      <c r="H393" s="1"/>
    </row>
    <row r="394" spans="2:8" x14ac:dyDescent="0.25">
      <c r="B394" s="23"/>
      <c r="D394" s="4"/>
      <c r="E394" s="4"/>
      <c r="F394" s="23"/>
      <c r="G394" s="8"/>
      <c r="H394" s="1"/>
    </row>
    <row r="395" spans="2:8" x14ac:dyDescent="0.25">
      <c r="B395" s="23"/>
      <c r="D395" s="4"/>
      <c r="E395" s="4"/>
      <c r="F395" s="23"/>
      <c r="G395" s="8"/>
      <c r="H395" s="1"/>
    </row>
    <row r="396" spans="2:8" x14ac:dyDescent="0.25">
      <c r="B396" s="23"/>
      <c r="D396" s="4"/>
      <c r="E396" s="4"/>
      <c r="F396" s="23"/>
      <c r="G396" s="8"/>
      <c r="H396" s="1"/>
    </row>
    <row r="397" spans="2:8" x14ac:dyDescent="0.25">
      <c r="B397" s="23"/>
      <c r="D397" s="4"/>
      <c r="E397" s="4"/>
      <c r="F397" s="23"/>
      <c r="G397" s="8"/>
      <c r="H397" s="1"/>
    </row>
    <row r="398" spans="2:8" x14ac:dyDescent="0.25">
      <c r="B398" s="23"/>
      <c r="D398" s="4"/>
      <c r="E398" s="4"/>
      <c r="F398" s="23"/>
      <c r="G398" s="8"/>
      <c r="H398" s="1"/>
    </row>
    <row r="399" spans="2:8" x14ac:dyDescent="0.25">
      <c r="B399" s="23"/>
      <c r="D399" s="4"/>
      <c r="E399" s="4"/>
      <c r="F399" s="23"/>
      <c r="G399" s="8"/>
      <c r="H399" s="1"/>
    </row>
    <row r="400" spans="2:8" x14ac:dyDescent="0.25">
      <c r="B400" s="23"/>
      <c r="D400" s="4"/>
      <c r="E400" s="4"/>
      <c r="F400" s="23"/>
      <c r="G400" s="8"/>
      <c r="H400" s="1"/>
    </row>
    <row r="401" spans="2:8" x14ac:dyDescent="0.25">
      <c r="B401" s="23"/>
      <c r="D401" s="4"/>
      <c r="E401" s="4"/>
      <c r="F401" s="23"/>
      <c r="G401" s="8"/>
      <c r="H401" s="1"/>
    </row>
    <row r="402" spans="2:8" x14ac:dyDescent="0.25">
      <c r="B402" s="23"/>
      <c r="D402" s="4"/>
      <c r="E402" s="4"/>
      <c r="F402" s="23"/>
      <c r="G402" s="8"/>
      <c r="H402" s="1"/>
    </row>
    <row r="403" spans="2:8" x14ac:dyDescent="0.25">
      <c r="B403" s="23"/>
      <c r="D403" s="4"/>
      <c r="E403" s="4"/>
      <c r="F403" s="23"/>
      <c r="G403" s="8"/>
      <c r="H403" s="1"/>
    </row>
    <row r="404" spans="2:8" x14ac:dyDescent="0.25">
      <c r="B404" s="23"/>
      <c r="D404" s="4"/>
      <c r="E404" s="4"/>
      <c r="F404" s="23"/>
      <c r="G404" s="8"/>
      <c r="H404" s="1"/>
    </row>
    <row r="405" spans="2:8" x14ac:dyDescent="0.25">
      <c r="B405" s="23"/>
      <c r="D405" s="4"/>
      <c r="E405" s="4"/>
      <c r="F405" s="23"/>
      <c r="G405" s="8"/>
      <c r="H405" s="1"/>
    </row>
    <row r="406" spans="2:8" x14ac:dyDescent="0.25">
      <c r="B406" s="23"/>
      <c r="D406" s="4"/>
      <c r="E406" s="4"/>
      <c r="F406" s="23"/>
      <c r="G406" s="8"/>
      <c r="H406" s="1"/>
    </row>
    <row r="407" spans="2:8" x14ac:dyDescent="0.25">
      <c r="B407" s="23"/>
      <c r="D407" s="4"/>
      <c r="E407" s="4"/>
      <c r="F407" s="23"/>
      <c r="G407" s="8"/>
      <c r="H407" s="1"/>
    </row>
    <row r="408" spans="2:8" x14ac:dyDescent="0.25">
      <c r="B408" s="23"/>
      <c r="D408" s="4"/>
      <c r="E408" s="4"/>
      <c r="F408" s="23"/>
      <c r="G408" s="8"/>
      <c r="H408" s="1"/>
    </row>
    <row r="409" spans="2:8" x14ac:dyDescent="0.25">
      <c r="B409" s="23"/>
      <c r="D409" s="4"/>
      <c r="E409" s="4"/>
      <c r="F409" s="23"/>
      <c r="G409" s="8"/>
      <c r="H409" s="1"/>
    </row>
    <row r="410" spans="2:8" x14ac:dyDescent="0.25">
      <c r="B410" s="23"/>
      <c r="D410" s="4"/>
      <c r="E410" s="4"/>
      <c r="F410" s="23"/>
      <c r="G410" s="8"/>
      <c r="H410" s="1"/>
    </row>
    <row r="411" spans="2:8" x14ac:dyDescent="0.25">
      <c r="B411" s="23"/>
      <c r="D411" s="4"/>
      <c r="E411" s="4"/>
      <c r="F411" s="23"/>
      <c r="G411" s="8"/>
      <c r="H411" s="1"/>
    </row>
    <row r="412" spans="2:8" x14ac:dyDescent="0.25">
      <c r="B412" s="23"/>
      <c r="D412" s="4"/>
      <c r="E412" s="4"/>
      <c r="F412" s="23"/>
      <c r="G412" s="8"/>
      <c r="H412" s="1"/>
    </row>
    <row r="413" spans="2:8" x14ac:dyDescent="0.25">
      <c r="B413" s="23"/>
      <c r="D413" s="4"/>
      <c r="E413" s="4"/>
      <c r="F413" s="23"/>
      <c r="G413" s="8"/>
      <c r="H413" s="1"/>
    </row>
    <row r="414" spans="2:8" x14ac:dyDescent="0.25">
      <c r="B414" s="23"/>
      <c r="D414" s="4"/>
      <c r="E414" s="4"/>
      <c r="F414" s="23"/>
      <c r="G414" s="8"/>
      <c r="H414" s="1"/>
    </row>
    <row r="415" spans="2:8" x14ac:dyDescent="0.25">
      <c r="B415" s="23"/>
      <c r="D415" s="4"/>
      <c r="E415" s="4"/>
      <c r="F415" s="23"/>
      <c r="G415" s="8"/>
      <c r="H415" s="1"/>
    </row>
    <row r="416" spans="2:8" x14ac:dyDescent="0.25">
      <c r="B416" s="23"/>
      <c r="D416" s="4"/>
      <c r="E416" s="4"/>
      <c r="F416" s="23"/>
      <c r="G416" s="8"/>
      <c r="H416" s="1"/>
    </row>
    <row r="417" spans="2:8" x14ac:dyDescent="0.25">
      <c r="B417" s="23"/>
      <c r="D417" s="4"/>
      <c r="E417" s="4"/>
      <c r="F417" s="23"/>
      <c r="G417" s="8"/>
      <c r="H417" s="1"/>
    </row>
    <row r="418" spans="2:8" x14ac:dyDescent="0.25">
      <c r="B418" s="23"/>
      <c r="D418" s="4"/>
      <c r="E418" s="4"/>
      <c r="F418" s="23"/>
      <c r="G418" s="8"/>
      <c r="H418" s="1"/>
    </row>
    <row r="419" spans="2:8" x14ac:dyDescent="0.25">
      <c r="B419" s="23"/>
      <c r="D419" s="4"/>
      <c r="E419" s="4"/>
      <c r="F419" s="23"/>
      <c r="G419" s="8"/>
      <c r="H419" s="1"/>
    </row>
    <row r="420" spans="2:8" x14ac:dyDescent="0.25">
      <c r="B420" s="23"/>
      <c r="D420" s="4"/>
      <c r="E420" s="4"/>
      <c r="F420" s="23"/>
      <c r="G420" s="8"/>
      <c r="H420" s="1"/>
    </row>
    <row r="421" spans="2:8" x14ac:dyDescent="0.25">
      <c r="B421" s="23"/>
      <c r="D421" s="4"/>
      <c r="E421" s="4"/>
      <c r="F421" s="23"/>
      <c r="G421" s="8"/>
      <c r="H421" s="1"/>
    </row>
    <row r="422" spans="2:8" x14ac:dyDescent="0.25">
      <c r="B422" s="23"/>
      <c r="D422" s="4"/>
      <c r="E422" s="4"/>
      <c r="F422" s="23"/>
      <c r="G422" s="8"/>
      <c r="H422" s="1"/>
    </row>
    <row r="423" spans="2:8" x14ac:dyDescent="0.25">
      <c r="B423" s="23"/>
      <c r="D423" s="4"/>
      <c r="E423" s="4"/>
      <c r="F423" s="23"/>
      <c r="G423" s="8"/>
      <c r="H423" s="1"/>
    </row>
    <row r="424" spans="2:8" x14ac:dyDescent="0.25">
      <c r="B424" s="23"/>
      <c r="D424" s="4"/>
      <c r="E424" s="4"/>
      <c r="F424" s="23"/>
      <c r="G424" s="8"/>
      <c r="H424" s="1"/>
    </row>
    <row r="425" spans="2:8" x14ac:dyDescent="0.25">
      <c r="B425" s="23"/>
      <c r="D425" s="4"/>
      <c r="E425" s="4"/>
      <c r="F425" s="23"/>
      <c r="G425" s="8"/>
      <c r="H425" s="1"/>
    </row>
    <row r="426" spans="2:8" x14ac:dyDescent="0.25">
      <c r="B426" s="23"/>
      <c r="D426" s="4"/>
      <c r="E426" s="4"/>
      <c r="F426" s="23"/>
      <c r="G426" s="8"/>
      <c r="H426" s="1"/>
    </row>
    <row r="427" spans="2:8" x14ac:dyDescent="0.25">
      <c r="B427" s="23"/>
      <c r="D427" s="4"/>
      <c r="E427" s="4"/>
      <c r="F427" s="23"/>
      <c r="G427" s="8"/>
      <c r="H427" s="1"/>
    </row>
    <row r="428" spans="2:8" x14ac:dyDescent="0.25">
      <c r="B428" s="23"/>
      <c r="D428" s="4"/>
      <c r="E428" s="4"/>
      <c r="F428" s="23"/>
      <c r="G428" s="8"/>
      <c r="H428" s="1"/>
    </row>
    <row r="429" spans="2:8" x14ac:dyDescent="0.25">
      <c r="B429" s="23"/>
      <c r="D429" s="4"/>
      <c r="E429" s="4"/>
      <c r="F429" s="23"/>
      <c r="G429" s="8"/>
      <c r="H429" s="1"/>
    </row>
    <row r="430" spans="2:8" x14ac:dyDescent="0.25">
      <c r="B430" s="23"/>
      <c r="D430" s="4"/>
      <c r="E430" s="4"/>
      <c r="F430" s="23"/>
      <c r="G430" s="8"/>
      <c r="H430" s="1"/>
    </row>
    <row r="431" spans="2:8" x14ac:dyDescent="0.25">
      <c r="B431" s="23"/>
      <c r="D431" s="4"/>
      <c r="E431" s="4"/>
      <c r="F431" s="23"/>
      <c r="G431" s="8"/>
      <c r="H431" s="1"/>
    </row>
    <row r="432" spans="2:8" x14ac:dyDescent="0.25">
      <c r="B432" s="23"/>
      <c r="D432" s="4"/>
      <c r="E432" s="4"/>
      <c r="F432" s="23"/>
      <c r="G432" s="8"/>
      <c r="H432" s="1"/>
    </row>
    <row r="433" spans="2:8" x14ac:dyDescent="0.25">
      <c r="B433" s="23"/>
      <c r="D433" s="4"/>
      <c r="E433" s="4"/>
      <c r="F433" s="23"/>
      <c r="G433" s="8"/>
      <c r="H433" s="1"/>
    </row>
    <row r="434" spans="2:8" x14ac:dyDescent="0.25">
      <c r="B434" s="23"/>
      <c r="D434" s="4"/>
      <c r="E434" s="4"/>
      <c r="F434" s="23"/>
      <c r="G434" s="8"/>
      <c r="H434" s="1"/>
    </row>
    <row r="435" spans="2:8" x14ac:dyDescent="0.25">
      <c r="B435" s="23"/>
      <c r="D435" s="4"/>
      <c r="E435" s="4"/>
      <c r="F435" s="23"/>
      <c r="G435" s="8"/>
      <c r="H435" s="1"/>
    </row>
    <row r="436" spans="2:8" x14ac:dyDescent="0.25">
      <c r="B436" s="23"/>
      <c r="D436" s="4"/>
      <c r="E436" s="4"/>
      <c r="F436" s="23"/>
      <c r="G436" s="8"/>
      <c r="H436" s="1"/>
    </row>
    <row r="437" spans="2:8" x14ac:dyDescent="0.25">
      <c r="B437" s="23"/>
      <c r="D437" s="4"/>
      <c r="E437" s="4"/>
      <c r="F437" s="23"/>
      <c r="G437" s="8"/>
      <c r="H437" s="1"/>
    </row>
    <row r="438" spans="2:8" x14ac:dyDescent="0.25">
      <c r="B438" s="23"/>
      <c r="D438" s="4"/>
      <c r="E438" s="4"/>
      <c r="F438" s="23"/>
      <c r="G438" s="8"/>
      <c r="H438" s="1"/>
    </row>
    <row r="439" spans="2:8" x14ac:dyDescent="0.25">
      <c r="B439" s="23"/>
      <c r="D439" s="4"/>
      <c r="E439" s="4"/>
      <c r="F439" s="23"/>
      <c r="G439" s="8"/>
      <c r="H439" s="1"/>
    </row>
    <row r="440" spans="2:8" x14ac:dyDescent="0.25">
      <c r="B440" s="23"/>
      <c r="D440" s="4"/>
      <c r="E440" s="4"/>
      <c r="F440" s="23"/>
      <c r="G440" s="8"/>
      <c r="H440" s="1"/>
    </row>
    <row r="441" spans="2:8" x14ac:dyDescent="0.25">
      <c r="B441" s="23"/>
      <c r="D441" s="4"/>
      <c r="E441" s="4"/>
      <c r="F441" s="23"/>
      <c r="G441" s="8"/>
      <c r="H441" s="1"/>
    </row>
    <row r="442" spans="2:8" x14ac:dyDescent="0.25">
      <c r="B442" s="23"/>
      <c r="D442" s="4"/>
      <c r="E442" s="4"/>
      <c r="F442" s="23"/>
      <c r="G442" s="8"/>
      <c r="H442" s="1"/>
    </row>
    <row r="443" spans="2:8" x14ac:dyDescent="0.25">
      <c r="B443" s="23"/>
      <c r="D443" s="4"/>
      <c r="E443" s="4"/>
      <c r="F443" s="23"/>
      <c r="G443" s="8"/>
      <c r="H443" s="1"/>
    </row>
    <row r="444" spans="2:8" x14ac:dyDescent="0.25">
      <c r="B444" s="23"/>
      <c r="D444" s="4"/>
      <c r="E444" s="4"/>
      <c r="F444" s="23"/>
      <c r="G444" s="8"/>
      <c r="H444" s="1"/>
    </row>
    <row r="445" spans="2:8" x14ac:dyDescent="0.25">
      <c r="B445" s="23"/>
      <c r="D445" s="4"/>
      <c r="E445" s="4"/>
      <c r="F445" s="23"/>
      <c r="G445" s="8"/>
      <c r="H445" s="1"/>
    </row>
    <row r="446" spans="2:8" x14ac:dyDescent="0.25">
      <c r="B446" s="23"/>
      <c r="D446" s="4"/>
      <c r="E446" s="4"/>
      <c r="F446" s="23"/>
      <c r="G446" s="8"/>
      <c r="H446" s="1"/>
    </row>
    <row r="447" spans="2:8" x14ac:dyDescent="0.25">
      <c r="B447" s="23"/>
      <c r="D447" s="4"/>
      <c r="E447" s="4"/>
      <c r="F447" s="23"/>
      <c r="G447" s="8"/>
      <c r="H447" s="1"/>
    </row>
    <row r="448" spans="2:8" x14ac:dyDescent="0.25">
      <c r="B448" s="23"/>
      <c r="D448" s="4"/>
      <c r="E448" s="4"/>
      <c r="F448" s="23"/>
      <c r="G448" s="8"/>
      <c r="H448" s="1"/>
    </row>
    <row r="449" spans="2:8" x14ac:dyDescent="0.25">
      <c r="B449" s="23"/>
      <c r="D449" s="4"/>
      <c r="E449" s="4"/>
      <c r="F449" s="23"/>
      <c r="G449" s="8"/>
      <c r="H449" s="1"/>
    </row>
    <row r="450" spans="2:8" x14ac:dyDescent="0.25">
      <c r="B450" s="23"/>
      <c r="D450" s="4"/>
      <c r="E450" s="4"/>
      <c r="F450" s="23"/>
      <c r="G450" s="8"/>
      <c r="H450" s="1"/>
    </row>
    <row r="451" spans="2:8" x14ac:dyDescent="0.25">
      <c r="B451" s="23"/>
      <c r="D451" s="4"/>
      <c r="E451" s="4"/>
      <c r="F451" s="23"/>
      <c r="G451" s="8"/>
      <c r="H451" s="1"/>
    </row>
    <row r="452" spans="2:8" x14ac:dyDescent="0.25">
      <c r="B452" s="23"/>
      <c r="D452" s="4"/>
      <c r="E452" s="4"/>
      <c r="F452" s="23"/>
      <c r="G452" s="8"/>
      <c r="H452" s="1"/>
    </row>
    <row r="453" spans="2:8" x14ac:dyDescent="0.25">
      <c r="B453" s="23"/>
      <c r="D453" s="4"/>
      <c r="E453" s="4"/>
      <c r="F453" s="23"/>
      <c r="G453" s="8"/>
      <c r="H453" s="1"/>
    </row>
    <row r="454" spans="2:8" x14ac:dyDescent="0.25">
      <c r="B454" s="23"/>
      <c r="D454" s="4"/>
      <c r="E454" s="4"/>
      <c r="F454" s="23"/>
      <c r="G454" s="8"/>
      <c r="H454" s="1"/>
    </row>
    <row r="455" spans="2:8" x14ac:dyDescent="0.25">
      <c r="B455" s="23"/>
      <c r="D455" s="4"/>
      <c r="E455" s="4"/>
      <c r="F455" s="23"/>
      <c r="G455" s="8"/>
      <c r="H455" s="1"/>
    </row>
    <row r="456" spans="2:8" x14ac:dyDescent="0.25">
      <c r="B456" s="23"/>
      <c r="D456" s="4"/>
      <c r="E456" s="4"/>
      <c r="F456" s="23"/>
      <c r="G456" s="8"/>
      <c r="H456" s="1"/>
    </row>
    <row r="457" spans="2:8" x14ac:dyDescent="0.25">
      <c r="B457" s="23"/>
      <c r="D457" s="4"/>
      <c r="E457" s="4"/>
      <c r="F457" s="23"/>
      <c r="G457" s="8"/>
      <c r="H457" s="1"/>
    </row>
    <row r="458" spans="2:8" x14ac:dyDescent="0.25">
      <c r="B458" s="23"/>
      <c r="D458" s="4"/>
      <c r="E458" s="4"/>
      <c r="F458" s="23"/>
      <c r="G458" s="8"/>
      <c r="H458" s="1"/>
    </row>
    <row r="459" spans="2:8" x14ac:dyDescent="0.25">
      <c r="B459" s="23"/>
      <c r="D459" s="4"/>
      <c r="E459" s="4"/>
      <c r="F459" s="23"/>
      <c r="G459" s="8"/>
      <c r="H459" s="1"/>
    </row>
    <row r="460" spans="2:8" x14ac:dyDescent="0.25">
      <c r="B460" s="23"/>
      <c r="D460" s="4"/>
      <c r="E460" s="4"/>
      <c r="F460" s="23"/>
      <c r="G460" s="8"/>
      <c r="H460" s="1"/>
    </row>
    <row r="461" spans="2:8" x14ac:dyDescent="0.25">
      <c r="B461" s="23"/>
      <c r="D461" s="4"/>
      <c r="E461" s="4"/>
      <c r="F461" s="23"/>
      <c r="G461" s="8"/>
      <c r="H461" s="1"/>
    </row>
    <row r="462" spans="2:8" x14ac:dyDescent="0.25">
      <c r="B462" s="23"/>
      <c r="D462" s="4"/>
      <c r="E462" s="4"/>
      <c r="F462" s="23"/>
      <c r="G462" s="8"/>
      <c r="H462" s="1"/>
    </row>
    <row r="463" spans="2:8" x14ac:dyDescent="0.25">
      <c r="B463" s="23"/>
      <c r="D463" s="4"/>
      <c r="E463" s="4"/>
      <c r="F463" s="23"/>
      <c r="G463" s="8"/>
      <c r="H463" s="1"/>
    </row>
    <row r="464" spans="2:8" x14ac:dyDescent="0.25">
      <c r="B464" s="23"/>
      <c r="D464" s="4"/>
      <c r="E464" s="4"/>
      <c r="F464" s="23"/>
      <c r="G464" s="8"/>
      <c r="H464" s="1"/>
    </row>
    <row r="465" spans="2:8" x14ac:dyDescent="0.25">
      <c r="B465" s="23"/>
      <c r="D465" s="4"/>
      <c r="E465" s="4"/>
      <c r="F465" s="23"/>
      <c r="G465" s="8"/>
      <c r="H465" s="1"/>
    </row>
    <row r="466" spans="2:8" x14ac:dyDescent="0.25">
      <c r="B466" s="23"/>
      <c r="D466" s="4"/>
      <c r="E466" s="4"/>
      <c r="F466" s="23"/>
      <c r="G466" s="8"/>
      <c r="H466" s="1"/>
    </row>
    <row r="467" spans="2:8" x14ac:dyDescent="0.25">
      <c r="B467" s="23"/>
      <c r="D467" s="4"/>
      <c r="E467" s="4"/>
      <c r="F467" s="23"/>
      <c r="G467" s="8"/>
      <c r="H467" s="1"/>
    </row>
    <row r="468" spans="2:8" x14ac:dyDescent="0.25">
      <c r="B468" s="23"/>
      <c r="D468" s="4"/>
      <c r="E468" s="4"/>
      <c r="F468" s="23"/>
      <c r="G468" s="8"/>
      <c r="H468" s="1"/>
    </row>
    <row r="469" spans="2:8" x14ac:dyDescent="0.25">
      <c r="B469" s="23"/>
      <c r="D469" s="4"/>
      <c r="E469" s="4"/>
      <c r="F469" s="23"/>
      <c r="G469" s="8"/>
      <c r="H469" s="1"/>
    </row>
    <row r="470" spans="2:8" x14ac:dyDescent="0.25">
      <c r="B470" s="23"/>
      <c r="D470" s="4"/>
      <c r="E470" s="4"/>
      <c r="F470" s="23"/>
      <c r="G470" s="8"/>
      <c r="H470" s="1"/>
    </row>
    <row r="471" spans="2:8" x14ac:dyDescent="0.25">
      <c r="B471" s="23"/>
      <c r="D471" s="4"/>
      <c r="E471" s="4"/>
      <c r="F471" s="23"/>
      <c r="G471" s="8"/>
      <c r="H471" s="1"/>
    </row>
    <row r="472" spans="2:8" x14ac:dyDescent="0.25">
      <c r="B472" s="23"/>
      <c r="D472" s="4"/>
      <c r="E472" s="4"/>
      <c r="F472" s="23"/>
      <c r="G472" s="8"/>
      <c r="H472" s="1"/>
    </row>
    <row r="473" spans="2:8" x14ac:dyDescent="0.25">
      <c r="B473" s="23"/>
      <c r="D473" s="4"/>
      <c r="E473" s="4"/>
      <c r="F473" s="23"/>
      <c r="G473" s="8"/>
      <c r="H473" s="1"/>
    </row>
    <row r="474" spans="2:8" x14ac:dyDescent="0.25">
      <c r="B474" s="23"/>
      <c r="D474" s="4"/>
      <c r="E474" s="4"/>
      <c r="F474" s="23"/>
      <c r="G474" s="8"/>
      <c r="H474" s="1"/>
    </row>
    <row r="475" spans="2:8" x14ac:dyDescent="0.25">
      <c r="B475" s="23"/>
      <c r="D475" s="4"/>
      <c r="E475" s="4"/>
      <c r="F475" s="23"/>
      <c r="G475" s="8"/>
      <c r="H475" s="1"/>
    </row>
    <row r="476" spans="2:8" x14ac:dyDescent="0.25">
      <c r="B476" s="23"/>
      <c r="D476" s="4"/>
      <c r="E476" s="4"/>
      <c r="F476" s="23"/>
      <c r="G476" s="8"/>
      <c r="H476" s="1"/>
    </row>
    <row r="477" spans="2:8" x14ac:dyDescent="0.25">
      <c r="B477" s="23"/>
      <c r="D477" s="4"/>
      <c r="E477" s="4"/>
      <c r="F477" s="23"/>
      <c r="G477" s="8"/>
      <c r="H477" s="1"/>
    </row>
    <row r="478" spans="2:8" x14ac:dyDescent="0.25">
      <c r="B478" s="23"/>
      <c r="D478" s="4"/>
      <c r="E478" s="4"/>
      <c r="F478" s="23"/>
      <c r="G478" s="8"/>
      <c r="H478" s="1"/>
    </row>
    <row r="479" spans="2:8" x14ac:dyDescent="0.25">
      <c r="B479" s="23"/>
      <c r="D479" s="4"/>
      <c r="E479" s="4"/>
      <c r="F479" s="23"/>
      <c r="G479" s="8"/>
      <c r="H479" s="1"/>
    </row>
    <row r="480" spans="2:8" x14ac:dyDescent="0.25">
      <c r="B480" s="23"/>
      <c r="D480" s="4"/>
      <c r="E480" s="4"/>
      <c r="F480" s="23"/>
      <c r="G480" s="8"/>
      <c r="H480" s="1"/>
    </row>
    <row r="481" spans="2:8" x14ac:dyDescent="0.25">
      <c r="B481" s="23"/>
      <c r="D481" s="4"/>
      <c r="E481" s="4"/>
      <c r="F481" s="23"/>
      <c r="G481" s="8"/>
      <c r="H481" s="1"/>
    </row>
    <row r="482" spans="2:8" x14ac:dyDescent="0.25">
      <c r="B482" s="23"/>
      <c r="D482" s="4"/>
      <c r="E482" s="4"/>
      <c r="F482" s="23"/>
      <c r="G482" s="8"/>
      <c r="H482" s="1"/>
    </row>
    <row r="483" spans="2:8" x14ac:dyDescent="0.25">
      <c r="B483" s="23"/>
      <c r="D483" s="4"/>
      <c r="E483" s="4"/>
      <c r="F483" s="23"/>
      <c r="G483" s="8"/>
      <c r="H483" s="1"/>
    </row>
    <row r="484" spans="2:8" x14ac:dyDescent="0.25">
      <c r="B484" s="23"/>
      <c r="D484" s="4"/>
      <c r="E484" s="4"/>
      <c r="F484" s="23"/>
      <c r="G484" s="8"/>
      <c r="H484" s="1"/>
    </row>
    <row r="485" spans="2:8" x14ac:dyDescent="0.25">
      <c r="B485" s="23"/>
      <c r="D485" s="4"/>
      <c r="E485" s="4"/>
      <c r="F485" s="23"/>
      <c r="G485" s="8"/>
      <c r="H485" s="1"/>
    </row>
    <row r="486" spans="2:8" x14ac:dyDescent="0.25">
      <c r="B486" s="23"/>
      <c r="D486" s="4"/>
      <c r="E486" s="4"/>
      <c r="F486" s="23"/>
      <c r="G486" s="8"/>
      <c r="H486" s="1"/>
    </row>
    <row r="487" spans="2:8" x14ac:dyDescent="0.25">
      <c r="B487" s="23"/>
      <c r="D487" s="4"/>
      <c r="E487" s="4"/>
      <c r="F487" s="23"/>
      <c r="G487" s="8"/>
      <c r="H487" s="1"/>
    </row>
    <row r="488" spans="2:8" x14ac:dyDescent="0.25">
      <c r="B488" s="23"/>
      <c r="D488" s="4"/>
      <c r="E488" s="4"/>
      <c r="F488" s="23"/>
      <c r="G488" s="8"/>
      <c r="H488" s="1"/>
    </row>
    <row r="489" spans="2:8" x14ac:dyDescent="0.25">
      <c r="B489" s="23"/>
      <c r="D489" s="4"/>
      <c r="E489" s="4"/>
      <c r="F489" s="23"/>
      <c r="G489" s="8"/>
      <c r="H489" s="1"/>
    </row>
    <row r="490" spans="2:8" x14ac:dyDescent="0.25">
      <c r="B490" s="23"/>
      <c r="D490" s="4"/>
      <c r="E490" s="4"/>
      <c r="F490" s="23"/>
      <c r="G490" s="8"/>
      <c r="H490" s="1"/>
    </row>
    <row r="491" spans="2:8" x14ac:dyDescent="0.25">
      <c r="B491" s="23"/>
      <c r="D491" s="4"/>
      <c r="E491" s="4"/>
      <c r="F491" s="23"/>
      <c r="G491" s="8"/>
      <c r="H491" s="1"/>
    </row>
    <row r="492" spans="2:8" x14ac:dyDescent="0.25">
      <c r="B492" s="23"/>
      <c r="D492" s="4"/>
      <c r="E492" s="4"/>
      <c r="F492" s="23"/>
      <c r="G492" s="8"/>
      <c r="H492" s="1"/>
    </row>
    <row r="493" spans="2:8" x14ac:dyDescent="0.25">
      <c r="B493" s="23"/>
      <c r="D493" s="4"/>
      <c r="E493" s="4"/>
      <c r="F493" s="23"/>
      <c r="G493" s="8"/>
      <c r="H493" s="1"/>
    </row>
    <row r="494" spans="2:8" x14ac:dyDescent="0.25">
      <c r="B494" s="23"/>
      <c r="D494" s="4"/>
      <c r="E494" s="4"/>
      <c r="F494" s="23"/>
      <c r="G494" s="8"/>
      <c r="H494" s="1"/>
    </row>
    <row r="495" spans="2:8" x14ac:dyDescent="0.25">
      <c r="B495" s="23"/>
      <c r="D495" s="4"/>
      <c r="E495" s="4"/>
      <c r="F495" s="23"/>
      <c r="G495" s="8"/>
      <c r="H495" s="1"/>
    </row>
    <row r="496" spans="2:8" x14ac:dyDescent="0.25">
      <c r="B496" s="23"/>
      <c r="D496" s="4"/>
      <c r="E496" s="4"/>
      <c r="F496" s="23"/>
      <c r="G496" s="8"/>
      <c r="H496" s="1"/>
    </row>
    <row r="497" spans="2:8" x14ac:dyDescent="0.25">
      <c r="B497" s="23"/>
      <c r="D497" s="4"/>
      <c r="E497" s="4"/>
      <c r="F497" s="23"/>
      <c r="G497" s="8"/>
      <c r="H497" s="1"/>
    </row>
    <row r="498" spans="2:8" x14ac:dyDescent="0.25">
      <c r="B498" s="23"/>
      <c r="D498" s="4"/>
      <c r="E498" s="4"/>
      <c r="F498" s="23"/>
      <c r="G498" s="8"/>
      <c r="H498" s="1"/>
    </row>
    <row r="499" spans="2:8" x14ac:dyDescent="0.25">
      <c r="B499" s="23"/>
      <c r="D499" s="4"/>
      <c r="E499" s="4"/>
      <c r="F499" s="23"/>
      <c r="G499" s="8"/>
      <c r="H499" s="1"/>
    </row>
    <row r="500" spans="2:8" x14ac:dyDescent="0.25">
      <c r="B500" s="23"/>
      <c r="D500" s="4"/>
      <c r="E500" s="4"/>
      <c r="F500" s="23"/>
      <c r="G500" s="8"/>
      <c r="H500" s="1"/>
    </row>
    <row r="501" spans="2:8" x14ac:dyDescent="0.25">
      <c r="B501" s="23"/>
      <c r="D501" s="4"/>
      <c r="E501" s="4"/>
      <c r="F501" s="23"/>
      <c r="G501" s="8"/>
      <c r="H501" s="1"/>
    </row>
    <row r="502" spans="2:8" x14ac:dyDescent="0.25">
      <c r="B502" s="23"/>
      <c r="D502" s="4"/>
      <c r="E502" s="4"/>
      <c r="F502" s="23"/>
      <c r="G502" s="8"/>
      <c r="H502" s="1"/>
    </row>
    <row r="503" spans="2:8" x14ac:dyDescent="0.25">
      <c r="B503" s="23"/>
      <c r="D503" s="4"/>
      <c r="E503" s="4"/>
      <c r="F503" s="23"/>
      <c r="G503" s="8"/>
      <c r="H503" s="1"/>
    </row>
    <row r="504" spans="2:8" x14ac:dyDescent="0.25">
      <c r="B504" s="23"/>
      <c r="D504" s="4"/>
      <c r="E504" s="4"/>
      <c r="F504" s="23"/>
      <c r="G504" s="8"/>
      <c r="H504" s="1"/>
    </row>
    <row r="505" spans="2:8" x14ac:dyDescent="0.25">
      <c r="B505" s="23"/>
      <c r="D505" s="4"/>
      <c r="E505" s="4"/>
      <c r="F505" s="23"/>
      <c r="G505" s="8"/>
      <c r="H505" s="1"/>
    </row>
    <row r="506" spans="2:8" x14ac:dyDescent="0.25">
      <c r="B506" s="23"/>
      <c r="D506" s="4"/>
      <c r="E506" s="4"/>
      <c r="F506" s="23"/>
      <c r="G506" s="8"/>
      <c r="H506" s="1"/>
    </row>
    <row r="507" spans="2:8" x14ac:dyDescent="0.25">
      <c r="B507" s="23"/>
      <c r="D507" s="4"/>
      <c r="E507" s="4"/>
      <c r="F507" s="23"/>
      <c r="G507" s="8"/>
      <c r="H507" s="1"/>
    </row>
    <row r="508" spans="2:8" x14ac:dyDescent="0.25">
      <c r="B508" s="23"/>
      <c r="D508" s="4"/>
      <c r="E508" s="4"/>
      <c r="F508" s="23"/>
      <c r="G508" s="8"/>
      <c r="H508" s="1"/>
    </row>
    <row r="509" spans="2:8" x14ac:dyDescent="0.25">
      <c r="B509" s="23"/>
      <c r="D509" s="4"/>
      <c r="E509" s="4"/>
      <c r="F509" s="23"/>
      <c r="G509" s="8"/>
      <c r="H509" s="1"/>
    </row>
    <row r="510" spans="2:8" x14ac:dyDescent="0.25">
      <c r="B510" s="23"/>
      <c r="D510" s="4"/>
      <c r="E510" s="4"/>
      <c r="F510" s="23"/>
      <c r="G510" s="8"/>
      <c r="H510" s="1"/>
    </row>
    <row r="511" spans="2:8" x14ac:dyDescent="0.25">
      <c r="B511" s="23"/>
      <c r="D511" s="4"/>
      <c r="E511" s="4"/>
      <c r="F511" s="23"/>
      <c r="G511" s="8"/>
      <c r="H511" s="1"/>
    </row>
    <row r="512" spans="2:8" x14ac:dyDescent="0.25">
      <c r="B512" s="23"/>
      <c r="D512" s="4"/>
      <c r="E512" s="4"/>
      <c r="F512" s="23"/>
      <c r="G512" s="8"/>
      <c r="H512" s="1"/>
    </row>
    <row r="513" spans="2:8" x14ac:dyDescent="0.25">
      <c r="B513" s="23"/>
      <c r="D513" s="4"/>
      <c r="E513" s="4"/>
      <c r="F513" s="23"/>
      <c r="G513" s="8"/>
      <c r="H513" s="1"/>
    </row>
    <row r="514" spans="2:8" x14ac:dyDescent="0.25">
      <c r="B514" s="23"/>
      <c r="D514" s="4"/>
      <c r="E514" s="4"/>
      <c r="F514" s="23"/>
      <c r="G514" s="8"/>
      <c r="H514" s="1"/>
    </row>
    <row r="515" spans="2:8" x14ac:dyDescent="0.25">
      <c r="B515" s="23"/>
      <c r="D515" s="4"/>
      <c r="E515" s="4"/>
      <c r="F515" s="23"/>
      <c r="G515" s="8"/>
      <c r="H515" s="1"/>
    </row>
    <row r="516" spans="2:8" x14ac:dyDescent="0.25">
      <c r="B516" s="23"/>
      <c r="D516" s="4"/>
      <c r="E516" s="4"/>
      <c r="F516" s="23"/>
      <c r="G516" s="8"/>
      <c r="H516" s="1"/>
    </row>
    <row r="517" spans="2:8" x14ac:dyDescent="0.25">
      <c r="B517" s="23"/>
      <c r="D517" s="4"/>
      <c r="E517" s="4"/>
      <c r="F517" s="23"/>
      <c r="G517" s="8"/>
      <c r="H517" s="1"/>
    </row>
    <row r="518" spans="2:8" x14ac:dyDescent="0.25">
      <c r="B518" s="23"/>
      <c r="D518" s="4"/>
      <c r="E518" s="4"/>
      <c r="F518" s="23"/>
      <c r="G518" s="8"/>
      <c r="H518" s="1"/>
    </row>
    <row r="519" spans="2:8" x14ac:dyDescent="0.25">
      <c r="B519" s="23"/>
      <c r="D519" s="4"/>
      <c r="E519" s="4"/>
      <c r="F519" s="23"/>
      <c r="G519" s="8"/>
      <c r="H519" s="1"/>
    </row>
    <row r="520" spans="2:8" x14ac:dyDescent="0.25">
      <c r="B520" s="23"/>
      <c r="D520" s="4"/>
      <c r="E520" s="4"/>
      <c r="F520" s="23"/>
      <c r="G520" s="8"/>
      <c r="H520" s="1"/>
    </row>
    <row r="521" spans="2:8" x14ac:dyDescent="0.25">
      <c r="B521" s="23"/>
      <c r="D521" s="4"/>
      <c r="E521" s="4"/>
      <c r="F521" s="23"/>
      <c r="G521" s="8"/>
      <c r="H521" s="1"/>
    </row>
    <row r="522" spans="2:8" x14ac:dyDescent="0.25">
      <c r="B522" s="23"/>
      <c r="D522" s="4"/>
      <c r="E522" s="4"/>
      <c r="F522" s="23"/>
      <c r="G522" s="8"/>
      <c r="H522" s="1"/>
    </row>
    <row r="523" spans="2:8" x14ac:dyDescent="0.25">
      <c r="B523" s="23"/>
      <c r="D523" s="4"/>
      <c r="E523" s="4"/>
      <c r="F523" s="23"/>
      <c r="G523" s="8"/>
      <c r="H523" s="1"/>
    </row>
    <row r="524" spans="2:8" x14ac:dyDescent="0.25">
      <c r="B524" s="23"/>
      <c r="D524" s="4"/>
      <c r="E524" s="4"/>
      <c r="F524" s="23"/>
      <c r="G524" s="8"/>
      <c r="H524" s="1"/>
    </row>
    <row r="525" spans="2:8" x14ac:dyDescent="0.25">
      <c r="B525" s="23"/>
      <c r="D525" s="4"/>
      <c r="E525" s="4"/>
      <c r="F525" s="23"/>
      <c r="G525" s="8"/>
      <c r="H525" s="1"/>
    </row>
    <row r="526" spans="2:8" x14ac:dyDescent="0.25">
      <c r="B526" s="23"/>
      <c r="D526" s="4"/>
      <c r="E526" s="4"/>
      <c r="F526" s="23"/>
      <c r="G526" s="8"/>
      <c r="H526" s="1"/>
    </row>
    <row r="527" spans="2:8" x14ac:dyDescent="0.25">
      <c r="B527" s="23"/>
      <c r="D527" s="4"/>
      <c r="E527" s="4"/>
      <c r="F527" s="23"/>
      <c r="G527" s="8"/>
      <c r="H527" s="1"/>
    </row>
    <row r="528" spans="2:8" x14ac:dyDescent="0.25">
      <c r="B528" s="23"/>
      <c r="D528" s="4"/>
      <c r="E528" s="4"/>
      <c r="F528" s="23"/>
      <c r="G528" s="8"/>
      <c r="H528" s="1"/>
    </row>
    <row r="529" spans="2:8" x14ac:dyDescent="0.25">
      <c r="B529" s="23"/>
      <c r="D529" s="4"/>
      <c r="E529" s="4"/>
      <c r="F529" s="23"/>
      <c r="G529" s="8"/>
      <c r="H529" s="1"/>
    </row>
    <row r="530" spans="2:8" x14ac:dyDescent="0.25">
      <c r="B530" s="23"/>
      <c r="D530" s="4"/>
      <c r="E530" s="4"/>
      <c r="F530" s="23"/>
      <c r="G530" s="8"/>
      <c r="H530" s="1"/>
    </row>
    <row r="531" spans="2:8" x14ac:dyDescent="0.25">
      <c r="B531" s="23"/>
      <c r="D531" s="4"/>
      <c r="E531" s="4"/>
      <c r="F531" s="23"/>
      <c r="G531" s="8"/>
      <c r="H531" s="1"/>
    </row>
    <row r="532" spans="2:8" x14ac:dyDescent="0.25">
      <c r="B532" s="23"/>
      <c r="D532" s="4"/>
      <c r="E532" s="4"/>
      <c r="F532" s="23"/>
      <c r="G532" s="8"/>
      <c r="H532" s="1"/>
    </row>
    <row r="533" spans="2:8" x14ac:dyDescent="0.25">
      <c r="B533" s="23"/>
      <c r="D533" s="4"/>
      <c r="E533" s="4"/>
      <c r="F533" s="23"/>
      <c r="G533" s="8"/>
      <c r="H533" s="1"/>
    </row>
    <row r="534" spans="2:8" x14ac:dyDescent="0.25">
      <c r="B534" s="23"/>
      <c r="D534" s="4"/>
      <c r="E534" s="4"/>
      <c r="F534" s="23"/>
      <c r="G534" s="8"/>
      <c r="H534" s="1"/>
    </row>
    <row r="535" spans="2:8" x14ac:dyDescent="0.25">
      <c r="B535" s="23"/>
      <c r="D535" s="4"/>
      <c r="E535" s="4"/>
      <c r="F535" s="23"/>
      <c r="G535" s="8"/>
      <c r="H535" s="1"/>
    </row>
    <row r="536" spans="2:8" x14ac:dyDescent="0.25">
      <c r="B536" s="23"/>
      <c r="D536" s="4"/>
      <c r="E536" s="4"/>
      <c r="F536" s="23"/>
      <c r="G536" s="8"/>
      <c r="H536" s="1"/>
    </row>
    <row r="537" spans="2:8" x14ac:dyDescent="0.25">
      <c r="B537" s="23"/>
      <c r="D537" s="4"/>
      <c r="E537" s="4"/>
      <c r="F537" s="23"/>
      <c r="G537" s="8"/>
      <c r="H537" s="1"/>
    </row>
    <row r="538" spans="2:8" x14ac:dyDescent="0.25">
      <c r="B538" s="23"/>
      <c r="D538" s="4"/>
      <c r="E538" s="4"/>
      <c r="F538" s="23"/>
      <c r="G538" s="8"/>
      <c r="H538" s="1"/>
    </row>
    <row r="539" spans="2:8" x14ac:dyDescent="0.25">
      <c r="B539" s="23"/>
      <c r="D539" s="4"/>
      <c r="E539" s="4"/>
      <c r="F539" s="23"/>
      <c r="G539" s="8"/>
      <c r="H539" s="1"/>
    </row>
    <row r="540" spans="2:8" x14ac:dyDescent="0.25">
      <c r="B540" s="23"/>
      <c r="D540" s="4"/>
      <c r="E540" s="4"/>
      <c r="F540" s="23"/>
      <c r="G540" s="8"/>
      <c r="H540" s="1"/>
    </row>
    <row r="541" spans="2:8" x14ac:dyDescent="0.25">
      <c r="B541" s="23"/>
      <c r="D541" s="4"/>
      <c r="E541" s="4"/>
      <c r="F541" s="23"/>
      <c r="G541" s="8"/>
      <c r="H541" s="1"/>
    </row>
    <row r="542" spans="2:8" x14ac:dyDescent="0.25">
      <c r="B542" s="23"/>
      <c r="D542" s="4"/>
      <c r="E542" s="4"/>
      <c r="F542" s="23"/>
      <c r="G542" s="8"/>
      <c r="H542" s="1"/>
    </row>
    <row r="543" spans="2:8" x14ac:dyDescent="0.25">
      <c r="B543" s="23"/>
      <c r="D543" s="4"/>
      <c r="E543" s="4"/>
      <c r="F543" s="23"/>
      <c r="G543" s="8"/>
      <c r="H543" s="1"/>
    </row>
    <row r="544" spans="2:8" x14ac:dyDescent="0.25">
      <c r="B544" s="23"/>
      <c r="D544" s="4"/>
      <c r="E544" s="4"/>
      <c r="F544" s="23"/>
      <c r="G544" s="8"/>
      <c r="H544" s="1"/>
    </row>
    <row r="545" spans="2:8" x14ac:dyDescent="0.25">
      <c r="B545" s="23"/>
      <c r="D545" s="4"/>
      <c r="E545" s="4"/>
      <c r="F545" s="23"/>
      <c r="G545" s="8"/>
      <c r="H545" s="1"/>
    </row>
    <row r="546" spans="2:8" x14ac:dyDescent="0.25">
      <c r="B546" s="23"/>
      <c r="D546" s="4"/>
      <c r="E546" s="4"/>
      <c r="F546" s="23"/>
      <c r="G546" s="8"/>
      <c r="H546" s="1"/>
    </row>
    <row r="547" spans="2:8" x14ac:dyDescent="0.25">
      <c r="B547" s="23"/>
      <c r="D547" s="4"/>
      <c r="E547" s="4"/>
      <c r="F547" s="23"/>
      <c r="G547" s="8"/>
      <c r="H547" s="1"/>
    </row>
    <row r="548" spans="2:8" x14ac:dyDescent="0.25">
      <c r="B548" s="23"/>
      <c r="D548" s="4"/>
      <c r="E548" s="4"/>
      <c r="F548" s="23"/>
      <c r="G548" s="8"/>
      <c r="H548" s="1"/>
    </row>
    <row r="549" spans="2:8" x14ac:dyDescent="0.25">
      <c r="B549" s="23"/>
      <c r="D549" s="4"/>
      <c r="E549" s="4"/>
      <c r="F549" s="23"/>
      <c r="G549" s="8"/>
      <c r="H549" s="1"/>
    </row>
    <row r="550" spans="2:8" x14ac:dyDescent="0.25">
      <c r="B550" s="23"/>
      <c r="D550" s="4"/>
      <c r="E550" s="4"/>
      <c r="F550" s="23"/>
      <c r="G550" s="8"/>
      <c r="H550" s="1"/>
    </row>
    <row r="551" spans="2:8" x14ac:dyDescent="0.25">
      <c r="B551" s="23"/>
      <c r="D551" s="4"/>
      <c r="E551" s="4"/>
      <c r="F551" s="23"/>
      <c r="G551" s="8"/>
      <c r="H551" s="1"/>
    </row>
    <row r="552" spans="2:8" x14ac:dyDescent="0.25">
      <c r="B552" s="23"/>
      <c r="D552" s="4"/>
      <c r="E552" s="4"/>
      <c r="F552" s="23"/>
      <c r="G552" s="8"/>
      <c r="H552" s="1"/>
    </row>
    <row r="553" spans="2:8" x14ac:dyDescent="0.25">
      <c r="B553" s="23"/>
      <c r="D553" s="4"/>
      <c r="E553" s="4"/>
      <c r="F553" s="23"/>
      <c r="G553" s="8"/>
      <c r="H553" s="1"/>
    </row>
    <row r="554" spans="2:8" x14ac:dyDescent="0.25">
      <c r="B554" s="23"/>
      <c r="D554" s="4"/>
      <c r="E554" s="4"/>
      <c r="F554" s="23"/>
      <c r="G554" s="8"/>
      <c r="H554" s="1"/>
    </row>
    <row r="555" spans="2:8" x14ac:dyDescent="0.25">
      <c r="B555" s="23"/>
      <c r="D555" s="4"/>
      <c r="E555" s="4"/>
      <c r="F555" s="23"/>
      <c r="G555" s="8"/>
      <c r="H555" s="1"/>
    </row>
    <row r="556" spans="2:8" x14ac:dyDescent="0.25">
      <c r="B556" s="23"/>
      <c r="D556" s="4"/>
      <c r="E556" s="4"/>
      <c r="F556" s="23"/>
      <c r="G556" s="8"/>
      <c r="H556" s="1"/>
    </row>
    <row r="557" spans="2:8" x14ac:dyDescent="0.25">
      <c r="B557" s="23"/>
      <c r="D557" s="4"/>
      <c r="E557" s="4"/>
      <c r="F557" s="23"/>
      <c r="G557" s="8"/>
      <c r="H557" s="1"/>
    </row>
    <row r="558" spans="2:8" x14ac:dyDescent="0.25">
      <c r="B558" s="23"/>
      <c r="D558" s="4"/>
      <c r="E558" s="4"/>
      <c r="F558" s="23"/>
      <c r="G558" s="8"/>
      <c r="H558" s="1"/>
    </row>
    <row r="559" spans="2:8" x14ac:dyDescent="0.25">
      <c r="B559" s="23"/>
      <c r="D559" s="4"/>
      <c r="E559" s="4"/>
      <c r="F559" s="23"/>
      <c r="G559" s="8"/>
      <c r="H559" s="1"/>
    </row>
    <row r="560" spans="2:8" x14ac:dyDescent="0.25">
      <c r="B560" s="23"/>
      <c r="D560" s="4"/>
      <c r="E560" s="4"/>
      <c r="F560" s="23"/>
      <c r="G560" s="8"/>
      <c r="H560" s="1"/>
    </row>
    <row r="561" spans="2:8" x14ac:dyDescent="0.25">
      <c r="B561" s="23"/>
      <c r="D561" s="4"/>
      <c r="E561" s="4"/>
      <c r="F561" s="23"/>
      <c r="G561" s="8"/>
      <c r="H561" s="1"/>
    </row>
    <row r="562" spans="2:8" x14ac:dyDescent="0.25">
      <c r="B562" s="23"/>
      <c r="D562" s="4"/>
      <c r="E562" s="4"/>
      <c r="F562" s="23"/>
      <c r="G562" s="8"/>
      <c r="H562" s="1"/>
    </row>
    <row r="563" spans="2:8" x14ac:dyDescent="0.25">
      <c r="B563" s="23"/>
      <c r="D563" s="4"/>
      <c r="E563" s="4"/>
      <c r="F563" s="23"/>
      <c r="G563" s="8"/>
      <c r="H563" s="1"/>
    </row>
    <row r="564" spans="2:8" x14ac:dyDescent="0.25">
      <c r="B564" s="23"/>
      <c r="D564" s="4"/>
      <c r="E564" s="4"/>
      <c r="F564" s="23"/>
      <c r="G564" s="8"/>
      <c r="H564" s="1"/>
    </row>
    <row r="565" spans="2:8" x14ac:dyDescent="0.25">
      <c r="B565" s="23"/>
      <c r="D565" s="4"/>
      <c r="E565" s="4"/>
      <c r="F565" s="23"/>
      <c r="G565" s="8"/>
      <c r="H565" s="1"/>
    </row>
    <row r="566" spans="2:8" x14ac:dyDescent="0.25">
      <c r="B566" s="23"/>
      <c r="D566" s="4"/>
      <c r="E566" s="4"/>
      <c r="F566" s="23"/>
      <c r="G566" s="8"/>
      <c r="H566" s="1"/>
    </row>
    <row r="567" spans="2:8" x14ac:dyDescent="0.25">
      <c r="B567" s="23"/>
      <c r="D567" s="4"/>
      <c r="E567" s="4"/>
      <c r="F567" s="23"/>
      <c r="G567" s="8"/>
      <c r="H567" s="1"/>
    </row>
    <row r="568" spans="2:8" x14ac:dyDescent="0.25">
      <c r="B568" s="23"/>
      <c r="D568" s="4"/>
      <c r="E568" s="4"/>
      <c r="F568" s="23"/>
      <c r="G568" s="8"/>
      <c r="H568" s="1"/>
    </row>
    <row r="569" spans="2:8" x14ac:dyDescent="0.25">
      <c r="B569" s="23"/>
      <c r="D569" s="4"/>
      <c r="E569" s="4"/>
      <c r="F569" s="23"/>
      <c r="G569" s="8"/>
      <c r="H569" s="1"/>
    </row>
    <row r="570" spans="2:8" x14ac:dyDescent="0.25">
      <c r="B570" s="23"/>
      <c r="D570" s="4"/>
      <c r="E570" s="4"/>
      <c r="F570" s="23"/>
      <c r="G570" s="8"/>
      <c r="H570" s="1"/>
    </row>
    <row r="571" spans="2:8" x14ac:dyDescent="0.25">
      <c r="B571" s="23"/>
      <c r="D571" s="4"/>
      <c r="E571" s="4"/>
      <c r="F571" s="23"/>
      <c r="G571" s="8"/>
      <c r="H571" s="1"/>
    </row>
    <row r="572" spans="2:8" x14ac:dyDescent="0.25">
      <c r="B572" s="23"/>
      <c r="D572" s="4"/>
      <c r="E572" s="4"/>
      <c r="F572" s="23"/>
      <c r="G572" s="8"/>
      <c r="H572" s="1"/>
    </row>
    <row r="573" spans="2:8" x14ac:dyDescent="0.25">
      <c r="B573" s="23"/>
      <c r="D573" s="4"/>
      <c r="E573" s="4"/>
      <c r="F573" s="23"/>
      <c r="G573" s="8"/>
      <c r="H573" s="1"/>
    </row>
    <row r="574" spans="2:8" x14ac:dyDescent="0.25">
      <c r="B574" s="23"/>
      <c r="D574" s="4"/>
      <c r="E574" s="4"/>
      <c r="F574" s="23"/>
      <c r="G574" s="8"/>
      <c r="H574" s="1"/>
    </row>
    <row r="575" spans="2:8" x14ac:dyDescent="0.25">
      <c r="B575" s="23"/>
      <c r="D575" s="4"/>
      <c r="E575" s="4"/>
      <c r="F575" s="23"/>
      <c r="G575" s="8"/>
      <c r="H575" s="1"/>
    </row>
    <row r="576" spans="2:8" x14ac:dyDescent="0.25">
      <c r="B576" s="23"/>
      <c r="D576" s="4"/>
      <c r="E576" s="4"/>
      <c r="F576" s="23"/>
      <c r="G576" s="8"/>
      <c r="H576" s="1"/>
    </row>
    <row r="577" spans="2:8" x14ac:dyDescent="0.25">
      <c r="B577" s="23"/>
      <c r="D577" s="4"/>
      <c r="E577" s="4"/>
      <c r="F577" s="23"/>
      <c r="G577" s="8"/>
      <c r="H577" s="1"/>
    </row>
    <row r="578" spans="2:8" x14ac:dyDescent="0.25">
      <c r="B578" s="23"/>
      <c r="D578" s="4"/>
      <c r="E578" s="4"/>
      <c r="F578" s="23"/>
      <c r="G578" s="8"/>
      <c r="H578" s="1"/>
    </row>
    <row r="579" spans="2:8" x14ac:dyDescent="0.25">
      <c r="B579" s="23"/>
      <c r="D579" s="4"/>
      <c r="E579" s="4"/>
      <c r="F579" s="23"/>
      <c r="G579" s="8"/>
      <c r="H579" s="1"/>
    </row>
    <row r="580" spans="2:8" x14ac:dyDescent="0.25">
      <c r="B580" s="23"/>
      <c r="D580" s="4"/>
      <c r="E580" s="4"/>
      <c r="F580" s="23"/>
      <c r="G580" s="8"/>
      <c r="H580" s="1"/>
    </row>
    <row r="581" spans="2:8" x14ac:dyDescent="0.25">
      <c r="B581" s="23"/>
      <c r="D581" s="4"/>
      <c r="E581" s="4"/>
      <c r="F581" s="23"/>
      <c r="G581" s="8"/>
      <c r="H581" s="1"/>
    </row>
    <row r="582" spans="2:8" x14ac:dyDescent="0.25">
      <c r="B582" s="23"/>
      <c r="D582" s="4"/>
      <c r="E582" s="4"/>
      <c r="F582" s="23"/>
      <c r="G582" s="8"/>
      <c r="H582" s="1"/>
    </row>
    <row r="583" spans="2:8" x14ac:dyDescent="0.25">
      <c r="B583" s="23"/>
      <c r="D583" s="4"/>
      <c r="E583" s="4"/>
      <c r="F583" s="23"/>
      <c r="G583" s="8"/>
      <c r="H583" s="1"/>
    </row>
    <row r="584" spans="2:8" x14ac:dyDescent="0.25">
      <c r="B584" s="23"/>
      <c r="D584" s="4"/>
      <c r="E584" s="4"/>
      <c r="F584" s="23"/>
      <c r="G584" s="8"/>
      <c r="H584" s="1"/>
    </row>
    <row r="585" spans="2:8" x14ac:dyDescent="0.25">
      <c r="B585" s="23"/>
      <c r="D585" s="4"/>
      <c r="E585" s="4"/>
      <c r="F585" s="23"/>
      <c r="G585" s="8"/>
      <c r="H585" s="1"/>
    </row>
    <row r="586" spans="2:8" x14ac:dyDescent="0.25">
      <c r="B586" s="23"/>
      <c r="D586" s="4"/>
      <c r="E586" s="4"/>
      <c r="F586" s="23"/>
      <c r="G586" s="8"/>
      <c r="H586" s="1"/>
    </row>
    <row r="587" spans="2:8" x14ac:dyDescent="0.25">
      <c r="B587" s="23"/>
      <c r="D587" s="4"/>
      <c r="E587" s="4"/>
      <c r="F587" s="23"/>
      <c r="G587" s="8"/>
      <c r="H587" s="1"/>
    </row>
    <row r="588" spans="2:8" x14ac:dyDescent="0.25">
      <c r="B588" s="23"/>
      <c r="D588" s="4"/>
      <c r="E588" s="4"/>
      <c r="F588" s="23"/>
      <c r="G588" s="8"/>
      <c r="H588" s="1"/>
    </row>
    <row r="589" spans="2:8" x14ac:dyDescent="0.25">
      <c r="B589" s="23"/>
      <c r="D589" s="4"/>
      <c r="E589" s="4"/>
      <c r="F589" s="23"/>
      <c r="G589" s="8"/>
      <c r="H589" s="1"/>
    </row>
    <row r="590" spans="2:8" x14ac:dyDescent="0.25">
      <c r="B590" s="23"/>
      <c r="D590" s="4"/>
      <c r="E590" s="4"/>
      <c r="F590" s="23"/>
      <c r="G590" s="8"/>
      <c r="H590" s="1"/>
    </row>
    <row r="591" spans="2:8" x14ac:dyDescent="0.25">
      <c r="B591" s="23"/>
      <c r="D591" s="4"/>
      <c r="E591" s="4"/>
      <c r="F591" s="23"/>
      <c r="G591" s="8"/>
      <c r="H591" s="1"/>
    </row>
    <row r="592" spans="2:8" x14ac:dyDescent="0.25">
      <c r="B592" s="23"/>
      <c r="D592" s="4"/>
      <c r="E592" s="4"/>
      <c r="F592" s="23"/>
      <c r="G592" s="8"/>
      <c r="H592" s="1"/>
    </row>
    <row r="593" spans="2:8" x14ac:dyDescent="0.25">
      <c r="B593" s="23"/>
      <c r="D593" s="4"/>
      <c r="E593" s="4"/>
      <c r="F593" s="23"/>
      <c r="G593" s="8"/>
      <c r="H593" s="1"/>
    </row>
    <row r="594" spans="2:8" x14ac:dyDescent="0.25">
      <c r="B594" s="23"/>
      <c r="D594" s="4"/>
      <c r="E594" s="4"/>
      <c r="F594" s="23"/>
      <c r="G594" s="8"/>
      <c r="H594" s="1"/>
    </row>
    <row r="595" spans="2:8" x14ac:dyDescent="0.25">
      <c r="B595" s="23"/>
      <c r="D595" s="4"/>
      <c r="E595" s="4"/>
      <c r="F595" s="23"/>
      <c r="G595" s="8"/>
      <c r="H595" s="1"/>
    </row>
    <row r="596" spans="2:8" x14ac:dyDescent="0.25">
      <c r="B596" s="23"/>
      <c r="D596" s="4"/>
      <c r="E596" s="4"/>
      <c r="F596" s="23"/>
      <c r="G596" s="8"/>
      <c r="H596" s="1"/>
    </row>
    <row r="597" spans="2:8" x14ac:dyDescent="0.25">
      <c r="B597" s="23"/>
      <c r="D597" s="4"/>
      <c r="E597" s="4"/>
      <c r="F597" s="23"/>
      <c r="G597" s="8"/>
      <c r="H597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ESSC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Spencer</dc:creator>
  <cp:lastModifiedBy>Roy Spencer</cp:lastModifiedBy>
  <dcterms:created xsi:type="dcterms:W3CDTF">2019-04-10T16:10:01Z</dcterms:created>
  <dcterms:modified xsi:type="dcterms:W3CDTF">2022-10-17T12:56:31Z</dcterms:modified>
</cp:coreProperties>
</file>