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о проге\"/>
    </mc:Choice>
  </mc:AlternateContent>
  <xr:revisionPtr revIDLastSave="0" documentId="13_ncr:1_{29507E4E-5841-454C-B84D-47B0B901EC3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H14" i="1"/>
  <c r="I14" i="1"/>
  <c r="J14" i="1"/>
  <c r="K14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3" i="1"/>
  <c r="D13" i="1"/>
  <c r="C13" i="1"/>
  <c r="B13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I13" i="1"/>
  <c r="J13" i="1"/>
  <c r="K13" i="1"/>
  <c r="H13" i="1"/>
</calcChain>
</file>

<file path=xl/sharedStrings.xml><?xml version="1.0" encoding="utf-8"?>
<sst xmlns="http://schemas.openxmlformats.org/spreadsheetml/2006/main" count="42" uniqueCount="22">
  <si>
    <t>mape(стаб)</t>
  </si>
  <si>
    <t>wape(стаб)</t>
  </si>
  <si>
    <t>сэндвич копченая кур</t>
  </si>
  <si>
    <t>святой источник 0,5</t>
  </si>
  <si>
    <t>бонаква 0,5 б/газ</t>
  </si>
  <si>
    <t>кофе капучино</t>
  </si>
  <si>
    <t>кофе американо</t>
  </si>
  <si>
    <t>кофе латте</t>
  </si>
  <si>
    <t>кофе с молоком</t>
  </si>
  <si>
    <t>чай липтон 0,5 л</t>
  </si>
  <si>
    <t>капучино ваниль</t>
  </si>
  <si>
    <t>шоколад с молоком</t>
  </si>
  <si>
    <t>среднее:</t>
  </si>
  <si>
    <t>медианное:</t>
  </si>
  <si>
    <t>mape(изм)</t>
  </si>
  <si>
    <t>wape(изм)</t>
  </si>
  <si>
    <t>Prophet</t>
  </si>
  <si>
    <t>Sarima</t>
  </si>
  <si>
    <t>от 10% до 15%</t>
  </si>
  <si>
    <t>от 6% до 10%</t>
  </si>
  <si>
    <t>до 6%</t>
  </si>
  <si>
    <t>ошибка от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</si>
</sst>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Prophet mape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mape(стаб)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Лист1!$B$2:$B$11</c:f>
              <c:numCache>
                <c:formatCode>0.00%</c:formatCode>
                <c:ptCount val="10"/>
                <c:pt idx="0">
                  <c:v>0.151</c:v>
                </c:pt>
                <c:pt idx="1">
                  <c:v>0.1467</c:v>
                </c:pt>
                <c:pt idx="2">
                  <c:v>0.16</c:v>
                </c:pt>
                <c:pt idx="3">
                  <c:v>0.111</c:v>
                </c:pt>
                <c:pt idx="4">
                  <c:v>0.10099999999999999</c:v>
                </c:pt>
                <c:pt idx="5">
                  <c:v>8.4000000000000005E-2</c:v>
                </c:pt>
                <c:pt idx="6">
                  <c:v>0.13300000000000001</c:v>
                </c:pt>
                <c:pt idx="7">
                  <c:v>0.248</c:v>
                </c:pt>
                <c:pt idx="8">
                  <c:v>0.22</c:v>
                </c:pt>
                <c:pt idx="9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8-44FF-A01D-D9D0B3EE98A4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mape(изм)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Лист1!$D$2:$D$11</c:f>
              <c:numCache>
                <c:formatCode>0.00%</c:formatCode>
                <c:ptCount val="10"/>
                <c:pt idx="0">
                  <c:v>0.47499999999999998</c:v>
                </c:pt>
                <c:pt idx="1">
                  <c:v>0.14199999999999999</c:v>
                </c:pt>
                <c:pt idx="2">
                  <c:v>0.72</c:v>
                </c:pt>
                <c:pt idx="3">
                  <c:v>0.27200000000000002</c:v>
                </c:pt>
                <c:pt idx="4">
                  <c:v>0.23899999999999999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0.24</c:v>
                </c:pt>
                <c:pt idx="8">
                  <c:v>0.47200000000000003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8-44FF-A01D-D9D0B3EE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39400"/>
        <c:axId val="636040056"/>
      </c:lineChart>
      <c:catAx>
        <c:axId val="63603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36040056"/>
        <c:crosses val="autoZero"/>
        <c:auto val="1"/>
        <c:lblAlgn val="ctr"/>
        <c:lblOffset val="100"/>
        <c:noMultiLvlLbl val="0"/>
      </c:catAx>
      <c:valAx>
        <c:axId val="6360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3603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SARIMA mape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mape(стаб)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Лист1!$G$2:$G$11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Лист1!$H$2:$H$11</c:f>
              <c:numCache>
                <c:formatCode>0.00%</c:formatCode>
                <c:ptCount val="10"/>
                <c:pt idx="0">
                  <c:v>0.183</c:v>
                </c:pt>
                <c:pt idx="1">
                  <c:v>0.128</c:v>
                </c:pt>
                <c:pt idx="2">
                  <c:v>0.14800000000000002</c:v>
                </c:pt>
                <c:pt idx="3">
                  <c:v>9.3000000000000013E-2</c:v>
                </c:pt>
                <c:pt idx="4">
                  <c:v>0.10300000000000001</c:v>
                </c:pt>
                <c:pt idx="5">
                  <c:v>8.5000000000000006E-2</c:v>
                </c:pt>
                <c:pt idx="6">
                  <c:v>0.13500000000000001</c:v>
                </c:pt>
                <c:pt idx="7">
                  <c:v>0.18100000000000002</c:v>
                </c:pt>
                <c:pt idx="8">
                  <c:v>0.17100000000000001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E-42B2-9E34-2CC2A0C551D2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mape(изм)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Лист1!$G$2:$G$11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Лист1!$J$2:$J$11</c:f>
              <c:numCache>
                <c:formatCode>0.00%</c:formatCode>
                <c:ptCount val="10"/>
                <c:pt idx="0">
                  <c:v>0.3</c:v>
                </c:pt>
                <c:pt idx="1">
                  <c:v>0.151</c:v>
                </c:pt>
                <c:pt idx="2">
                  <c:v>0.20399999999999999</c:v>
                </c:pt>
                <c:pt idx="3">
                  <c:v>0.23100000000000001</c:v>
                </c:pt>
                <c:pt idx="4">
                  <c:v>0.25</c:v>
                </c:pt>
                <c:pt idx="5">
                  <c:v>0.217</c:v>
                </c:pt>
                <c:pt idx="6">
                  <c:v>0.23100000000000001</c:v>
                </c:pt>
                <c:pt idx="7">
                  <c:v>0.21</c:v>
                </c:pt>
                <c:pt idx="8">
                  <c:v>0.38700000000000001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E-42B2-9E34-2CC2A0C5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82840"/>
        <c:axId val="634981528"/>
      </c:lineChart>
      <c:catAx>
        <c:axId val="63498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34981528"/>
        <c:crosses val="autoZero"/>
        <c:auto val="1"/>
        <c:lblAlgn val="ctr"/>
        <c:lblOffset val="100"/>
        <c:noMultiLvlLbl val="0"/>
      </c:catAx>
      <c:valAx>
        <c:axId val="6349815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349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Prophet wape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wape(стаб)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Лист1!$C$2:$C$11</c:f>
              <c:numCache>
                <c:formatCode>0.00%</c:formatCode>
                <c:ptCount val="10"/>
                <c:pt idx="0">
                  <c:v>8.8000000000000009E-2</c:v>
                </c:pt>
                <c:pt idx="1">
                  <c:v>9.5000000000000001E-2</c:v>
                </c:pt>
                <c:pt idx="2">
                  <c:v>7.0000000000000007E-2</c:v>
                </c:pt>
                <c:pt idx="3">
                  <c:v>8.199999999999999E-2</c:v>
                </c:pt>
                <c:pt idx="4">
                  <c:v>8.8000000000000009E-2</c:v>
                </c:pt>
                <c:pt idx="5">
                  <c:v>2.7999999999999997E-2</c:v>
                </c:pt>
                <c:pt idx="6">
                  <c:v>0.10099999999999999</c:v>
                </c:pt>
                <c:pt idx="7">
                  <c:v>0.184</c:v>
                </c:pt>
                <c:pt idx="8">
                  <c:v>5.5E-2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5-42A8-9CA0-1513D6B147BC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wape(изм)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Лист1!$E$2:$E$11</c:f>
              <c:numCache>
                <c:formatCode>0.00%</c:formatCode>
                <c:ptCount val="10"/>
                <c:pt idx="0">
                  <c:v>1.6E-2</c:v>
                </c:pt>
                <c:pt idx="1">
                  <c:v>5.5999999999999994E-2</c:v>
                </c:pt>
                <c:pt idx="2">
                  <c:v>0.56999999999999995</c:v>
                </c:pt>
                <c:pt idx="3">
                  <c:v>2.8999999999999998E-2</c:v>
                </c:pt>
                <c:pt idx="4">
                  <c:v>8.4000000000000005E-2</c:v>
                </c:pt>
                <c:pt idx="5">
                  <c:v>0.01</c:v>
                </c:pt>
                <c:pt idx="6">
                  <c:v>0.105</c:v>
                </c:pt>
                <c:pt idx="7">
                  <c:v>8.0000000000000002E-3</c:v>
                </c:pt>
                <c:pt idx="8">
                  <c:v>0.06</c:v>
                </c:pt>
                <c:pt idx="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5-42A8-9CA0-1513D6B1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75368"/>
        <c:axId val="623172088"/>
      </c:lineChart>
      <c:catAx>
        <c:axId val="62317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23172088"/>
        <c:crosses val="autoZero"/>
        <c:auto val="1"/>
        <c:lblAlgn val="ctr"/>
        <c:lblOffset val="100"/>
        <c:noMultiLvlLbl val="0"/>
      </c:catAx>
      <c:valAx>
        <c:axId val="6231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2317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Sarima</a:t>
            </a:r>
            <a:r>
              <a:rPr lang="en-US" baseline="0"/>
              <a:t> wape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wape(стаб)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Лист1!$G$2:$G$11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Лист1!$I$2:$I$11</c:f>
              <c:numCache>
                <c:formatCode>0.00%</c:formatCode>
                <c:ptCount val="10"/>
                <c:pt idx="0">
                  <c:v>0.04</c:v>
                </c:pt>
                <c:pt idx="1">
                  <c:v>0.1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3.6000000000000004E-2</c:v>
                </c:pt>
                <c:pt idx="5">
                  <c:v>6.9999999999999993E-3</c:v>
                </c:pt>
                <c:pt idx="6">
                  <c:v>1.6E-2</c:v>
                </c:pt>
                <c:pt idx="7">
                  <c:v>0.161</c:v>
                </c:pt>
                <c:pt idx="8">
                  <c:v>5.9000000000000004E-2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E-4761-B4F1-4C7BA96331AF}"/>
            </c:ext>
          </c:extLst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wape(изм)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Лист1!$G$2:$G$11</c:f>
              <c:strCache>
                <c:ptCount val="10"/>
                <c:pt idx="0">
                  <c:v>сэндвич копченая кур</c:v>
                </c:pt>
                <c:pt idx="1">
                  <c:v>святой источник 0,5</c:v>
                </c:pt>
                <c:pt idx="2">
                  <c:v>бонаква 0,5 б/газ</c:v>
                </c:pt>
                <c:pt idx="3">
                  <c:v>кофе капучино</c:v>
                </c:pt>
                <c:pt idx="4">
                  <c:v>кофе американо</c:v>
                </c:pt>
                <c:pt idx="5">
                  <c:v>кофе латте</c:v>
                </c:pt>
                <c:pt idx="6">
                  <c:v>кофе с молоком</c:v>
                </c:pt>
                <c:pt idx="7">
                  <c:v>чай липтон 0,5 л</c:v>
                </c:pt>
                <c:pt idx="8">
                  <c:v>капучино ваниль</c:v>
                </c:pt>
                <c:pt idx="9">
                  <c:v>шоколад с молоком</c:v>
                </c:pt>
              </c:strCache>
            </c:strRef>
          </c:cat>
          <c:val>
            <c:numRef>
              <c:f>Лист1!$K$2:$K$11</c:f>
              <c:numCache>
                <c:formatCode>0.00%</c:formatCode>
                <c:ptCount val="10"/>
                <c:pt idx="0">
                  <c:v>1.4999999999999999E-2</c:v>
                </c:pt>
                <c:pt idx="1">
                  <c:v>4.5999999999999999E-2</c:v>
                </c:pt>
                <c:pt idx="2">
                  <c:v>5.5E-2</c:v>
                </c:pt>
                <c:pt idx="3">
                  <c:v>4.7E-2</c:v>
                </c:pt>
                <c:pt idx="4">
                  <c:v>0.08</c:v>
                </c:pt>
                <c:pt idx="5">
                  <c:v>6.9999999999999993E-3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0.23300000000000001</c:v>
                </c:pt>
                <c:pt idx="9">
                  <c:v>0.13699999999999998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E-4761-B4F1-4C7BA963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00800"/>
        <c:axId val="622297848"/>
      </c:lineChart>
      <c:catAx>
        <c:axId val="622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22297848"/>
        <c:crosses val="autoZero"/>
        <c:auto val="1"/>
        <c:lblAlgn val="ctr"/>
        <c:lblOffset val="100"/>
        <c:noMultiLvlLbl val="0"/>
      </c:catAx>
      <c:valAx>
        <c:axId val="62229784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223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8284</xdr:rowOff>
    </xdr:from>
    <xdr:to>
      <xdr:col>5</xdr:col>
      <xdr:colOff>0</xdr:colOff>
      <xdr:row>35</xdr:row>
      <xdr:rowOff>8283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D74ED4F-DBE4-F6DE-E55D-3CC3AF91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1118150</xdr:colOff>
      <xdr:row>18</xdr:row>
      <xdr:rowOff>0</xdr:rowOff>
    </xdr:from>
    <xdr:to>
      <xdr:col>11</xdr:col>
      <xdr:colOff>8282</xdr:colOff>
      <xdr:row>35</xdr:row>
      <xdr:rowOff>8283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A1C7A29-7CF2-578C-FCD4-1B9E1599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11594</xdr:rowOff>
    </xdr:from>
    <xdr:to>
      <xdr:col>5</xdr:col>
      <xdr:colOff>0</xdr:colOff>
      <xdr:row>50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83CEE5-62E4-6F09-0259-64F2D5C0B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6803</xdr:colOff>
      <xdr:row>36</xdr:row>
      <xdr:rowOff>9523</xdr:rowOff>
    </xdr:from>
    <xdr:to>
      <xdr:col>11</xdr:col>
      <xdr:colOff>0</xdr:colOff>
      <xdr:row>51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81F5DD-ABC9-4B24-6F36-6D64C3EF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selection activeCell="O17" sqref="O17"/>
    </sheetView>
  </sheetViews>
  <sheetFormatPr defaultColWidth="8.5703125" defaultRowHeight="15" x14ac:dyDescent="0.25"/>
  <cols>
    <col min="1" max="1" width="24.7109375" customWidth="1"/>
    <col min="2" max="6" width="16.7109375" customWidth="1"/>
    <col min="7" max="7" width="24.7109375" customWidth="1"/>
    <col min="8" max="11" width="16.7109375" customWidth="1"/>
    <col min="12" max="12" width="8.5703125" customWidth="1"/>
    <col min="16384" max="16384" width="11.5703125" customWidth="1"/>
  </cols>
  <sheetData>
    <row r="1" spans="1:11" x14ac:dyDescent="0.25">
      <c r="A1" s="3" t="s">
        <v>16</v>
      </c>
      <c r="B1" s="1" t="s">
        <v>0</v>
      </c>
      <c r="C1" s="1" t="s">
        <v>1</v>
      </c>
      <c r="D1" s="1" t="s">
        <v>14</v>
      </c>
      <c r="E1" s="1" t="s">
        <v>15</v>
      </c>
      <c r="G1" s="3" t="s">
        <v>17</v>
      </c>
      <c r="H1" s="1" t="s">
        <v>0</v>
      </c>
      <c r="I1" s="1" t="s">
        <v>1</v>
      </c>
      <c r="J1" s="1" t="s">
        <v>14</v>
      </c>
      <c r="K1" s="1" t="s">
        <v>15</v>
      </c>
    </row>
    <row r="2" spans="1:11" x14ac:dyDescent="0.25">
      <c r="A2" s="5" t="s">
        <v>2</v>
      </c>
      <c r="B2" s="7">
        <v>0.151</v>
      </c>
      <c r="C2" s="7">
        <v>8.8000000000000009E-2</v>
      </c>
      <c r="D2" s="7">
        <v>0.47499999999999998</v>
      </c>
      <c r="E2" s="7">
        <v>1.6E-2</v>
      </c>
      <c r="G2" t="s">
        <v>2</v>
      </c>
      <c r="H2" s="6">
        <v>0.183</v>
      </c>
      <c r="I2" s="6">
        <v>0.04</v>
      </c>
      <c r="J2" s="6">
        <v>0.3</v>
      </c>
      <c r="K2" s="6">
        <v>1.4999999999999999E-2</v>
      </c>
    </row>
    <row r="3" spans="1:11" x14ac:dyDescent="0.25">
      <c r="A3" s="5" t="s">
        <v>3</v>
      </c>
      <c r="B3" s="7">
        <v>0.1467</v>
      </c>
      <c r="C3" s="7">
        <v>9.5000000000000001E-2</v>
      </c>
      <c r="D3" s="7">
        <v>0.14199999999999999</v>
      </c>
      <c r="E3" s="7">
        <v>5.5999999999999994E-2</v>
      </c>
      <c r="G3" t="s">
        <v>3</v>
      </c>
      <c r="H3" s="6">
        <v>0.128</v>
      </c>
      <c r="I3" s="6">
        <v>0.1</v>
      </c>
      <c r="J3" s="6">
        <v>0.151</v>
      </c>
      <c r="K3" s="6">
        <v>4.5999999999999999E-2</v>
      </c>
    </row>
    <row r="4" spans="1:11" x14ac:dyDescent="0.25">
      <c r="A4" s="5" t="s">
        <v>4</v>
      </c>
      <c r="B4" s="7">
        <v>0.16</v>
      </c>
      <c r="C4" s="7">
        <v>7.0000000000000007E-2</v>
      </c>
      <c r="D4" s="7">
        <v>0.72</v>
      </c>
      <c r="E4" s="7">
        <v>0.56999999999999995</v>
      </c>
      <c r="G4" t="s">
        <v>4</v>
      </c>
      <c r="H4" s="6">
        <v>0.14800000000000002</v>
      </c>
      <c r="I4" s="6">
        <v>2E-3</v>
      </c>
      <c r="J4" s="6">
        <v>0.20399999999999999</v>
      </c>
      <c r="K4" s="6">
        <v>5.5E-2</v>
      </c>
    </row>
    <row r="5" spans="1:11" x14ac:dyDescent="0.25">
      <c r="A5" s="5" t="s">
        <v>5</v>
      </c>
      <c r="B5" s="7">
        <v>0.111</v>
      </c>
      <c r="C5" s="7">
        <v>8.199999999999999E-2</v>
      </c>
      <c r="D5" s="7">
        <v>0.27200000000000002</v>
      </c>
      <c r="E5" s="7">
        <v>2.8999999999999998E-2</v>
      </c>
      <c r="G5" t="s">
        <v>5</v>
      </c>
      <c r="H5" s="6">
        <v>9.3000000000000013E-2</v>
      </c>
      <c r="I5" s="6">
        <v>3.0000000000000001E-3</v>
      </c>
      <c r="J5" s="6">
        <v>0.23100000000000001</v>
      </c>
      <c r="K5" s="6">
        <v>4.7E-2</v>
      </c>
    </row>
    <row r="6" spans="1:11" x14ac:dyDescent="0.25">
      <c r="A6" s="5" t="s">
        <v>6</v>
      </c>
      <c r="B6" s="7">
        <v>0.10099999999999999</v>
      </c>
      <c r="C6" s="7">
        <v>8.8000000000000009E-2</v>
      </c>
      <c r="D6" s="7">
        <v>0.23899999999999999</v>
      </c>
      <c r="E6" s="7">
        <v>8.4000000000000005E-2</v>
      </c>
      <c r="G6" t="s">
        <v>6</v>
      </c>
      <c r="H6" s="6">
        <v>0.10300000000000001</v>
      </c>
      <c r="I6" s="6">
        <v>3.6000000000000004E-2</v>
      </c>
      <c r="J6" s="6">
        <v>0.25</v>
      </c>
      <c r="K6" s="6">
        <v>0.08</v>
      </c>
    </row>
    <row r="7" spans="1:11" x14ac:dyDescent="0.25">
      <c r="A7" s="5" t="s">
        <v>7</v>
      </c>
      <c r="B7" s="7">
        <v>8.4000000000000005E-2</v>
      </c>
      <c r="C7" s="7">
        <v>2.7999999999999997E-2</v>
      </c>
      <c r="D7" s="7">
        <v>0.28699999999999998</v>
      </c>
      <c r="E7" s="7">
        <v>0.01</v>
      </c>
      <c r="G7" t="s">
        <v>7</v>
      </c>
      <c r="H7" s="6">
        <v>8.5000000000000006E-2</v>
      </c>
      <c r="I7" s="6">
        <v>6.9999999999999993E-3</v>
      </c>
      <c r="J7" s="6">
        <v>0.217</v>
      </c>
      <c r="K7" s="6">
        <v>6.9999999999999993E-3</v>
      </c>
    </row>
    <row r="8" spans="1:11" x14ac:dyDescent="0.25">
      <c r="A8" s="5" t="s">
        <v>8</v>
      </c>
      <c r="B8" s="7">
        <v>0.13300000000000001</v>
      </c>
      <c r="C8" s="7">
        <v>0.10099999999999999</v>
      </c>
      <c r="D8" s="7">
        <v>0.32</v>
      </c>
      <c r="E8" s="7">
        <v>0.105</v>
      </c>
      <c r="G8" t="s">
        <v>8</v>
      </c>
      <c r="H8" s="6">
        <v>0.13500000000000001</v>
      </c>
      <c r="I8" s="6">
        <v>1.6E-2</v>
      </c>
      <c r="J8" s="6">
        <v>0.23100000000000001</v>
      </c>
      <c r="K8" s="6">
        <v>6.0000000000000001E-3</v>
      </c>
    </row>
    <row r="9" spans="1:11" x14ac:dyDescent="0.25">
      <c r="A9" s="5" t="s">
        <v>9</v>
      </c>
      <c r="B9" s="7">
        <v>0.248</v>
      </c>
      <c r="C9" s="7">
        <v>0.184</v>
      </c>
      <c r="D9" s="7">
        <v>0.24</v>
      </c>
      <c r="E9" s="7">
        <v>8.0000000000000002E-3</v>
      </c>
      <c r="G9" t="s">
        <v>9</v>
      </c>
      <c r="H9" s="6">
        <v>0.18100000000000002</v>
      </c>
      <c r="I9" s="6">
        <v>0.161</v>
      </c>
      <c r="J9" s="6">
        <v>0.21</v>
      </c>
      <c r="K9" s="6">
        <v>6.0000000000000001E-3</v>
      </c>
    </row>
    <row r="10" spans="1:11" x14ac:dyDescent="0.25">
      <c r="A10" s="5" t="s">
        <v>10</v>
      </c>
      <c r="B10" s="7">
        <v>0.22</v>
      </c>
      <c r="C10" s="7">
        <v>5.5E-2</v>
      </c>
      <c r="D10" s="7">
        <v>0.47200000000000003</v>
      </c>
      <c r="E10" s="7">
        <v>0.06</v>
      </c>
      <c r="G10" t="s">
        <v>10</v>
      </c>
      <c r="H10" s="6">
        <v>0.17100000000000001</v>
      </c>
      <c r="I10" s="6">
        <v>5.9000000000000004E-2</v>
      </c>
      <c r="J10" s="6">
        <v>0.38700000000000001</v>
      </c>
      <c r="K10" s="6">
        <v>0.23300000000000001</v>
      </c>
    </row>
    <row r="11" spans="1:11" x14ac:dyDescent="0.25">
      <c r="A11" s="5" t="s">
        <v>11</v>
      </c>
      <c r="B11" s="7">
        <v>0.19500000000000001</v>
      </c>
      <c r="C11" s="7">
        <v>0.12</v>
      </c>
      <c r="D11" s="7">
        <v>0.34</v>
      </c>
      <c r="E11" s="7">
        <v>6.6000000000000003E-2</v>
      </c>
      <c r="G11" t="s">
        <v>11</v>
      </c>
      <c r="H11" s="6">
        <v>0.187</v>
      </c>
      <c r="I11" s="6">
        <v>1.6E-2</v>
      </c>
      <c r="J11" s="6">
        <v>0.30099999999999999</v>
      </c>
      <c r="K11" s="6">
        <v>0.13699999999999998</v>
      </c>
    </row>
    <row r="13" spans="1:11" ht="15" customHeight="1" x14ac:dyDescent="0.25">
      <c r="A13" s="2" t="s">
        <v>12</v>
      </c>
      <c r="B13" s="6">
        <f xml:space="preserve"> AVERAGE(B2:B11)</f>
        <v>0.15497</v>
      </c>
      <c r="C13" s="6">
        <f t="shared" ref="C12:E13" si="0" xml:space="preserve"> AVERAGE(C2:C11)</f>
        <v>9.11E-2</v>
      </c>
      <c r="D13" s="6">
        <f t="shared" si="0"/>
        <v>0.3506999999999999</v>
      </c>
      <c r="E13" s="6">
        <f t="shared" si="0"/>
        <v>0.1004</v>
      </c>
      <c r="G13" s="2" t="s">
        <v>12</v>
      </c>
      <c r="H13" s="6">
        <f xml:space="preserve"> AVERAGE(H2:H11)</f>
        <v>0.14140000000000003</v>
      </c>
      <c r="I13" s="6">
        <f t="shared" ref="I13:K13" si="1" xml:space="preserve"> AVERAGE(I2:I11)</f>
        <v>4.3999999999999997E-2</v>
      </c>
      <c r="J13" s="6">
        <f t="shared" si="1"/>
        <v>0.24820000000000003</v>
      </c>
      <c r="K13" s="6">
        <f t="shared" si="1"/>
        <v>6.3200000000000006E-2</v>
      </c>
    </row>
    <row r="14" spans="1:11" x14ac:dyDescent="0.25">
      <c r="A14" s="2" t="s">
        <v>13</v>
      </c>
      <c r="B14" s="6">
        <f>MEDIAN(B2:B11)</f>
        <v>0.14884999999999998</v>
      </c>
      <c r="C14" s="6">
        <f t="shared" ref="C14:E14" si="2">MEDIAN(C2:C11)</f>
        <v>8.8000000000000009E-2</v>
      </c>
      <c r="D14" s="6">
        <f t="shared" si="2"/>
        <v>0.30349999999999999</v>
      </c>
      <c r="E14" s="6">
        <f t="shared" si="2"/>
        <v>5.7999999999999996E-2</v>
      </c>
      <c r="G14" s="2" t="s">
        <v>13</v>
      </c>
      <c r="H14" s="6">
        <f>MEDIAN(H2:H11)</f>
        <v>0.14150000000000001</v>
      </c>
      <c r="I14" s="6">
        <f t="shared" ref="I14:K14" si="3">MEDIAN(I2:I11)</f>
        <v>2.6000000000000002E-2</v>
      </c>
      <c r="J14" s="6">
        <f t="shared" si="3"/>
        <v>0.23100000000000001</v>
      </c>
      <c r="K14" s="6">
        <f t="shared" si="3"/>
        <v>4.65E-2</v>
      </c>
    </row>
    <row r="15" spans="1:11" x14ac:dyDescent="0.25">
      <c r="A15" s="2" t="s">
        <v>21</v>
      </c>
      <c r="B15" s="4">
        <f>COUNTIF(B2:B11, "&gt;15%") / COUNT(B2:B11)</f>
        <v>0.5</v>
      </c>
      <c r="C15" s="4">
        <f>COUNTIF(C2:C11, "&gt;15%") / COUNT(C2:C11)</f>
        <v>0.1</v>
      </c>
      <c r="D15" s="4">
        <f>COUNTIF(D2:D11, "&gt;15%") / COUNT(D2:D11)</f>
        <v>0.9</v>
      </c>
      <c r="E15" s="4">
        <f>COUNTIF(E2:E11, "&gt;15%") / COUNT(E2:E11)</f>
        <v>0.1</v>
      </c>
      <c r="G15" s="2" t="s">
        <v>21</v>
      </c>
      <c r="H15" s="4">
        <f>COUNTIF(H2:H11, "&gt;15%") / COUNT(H2:H11)</f>
        <v>0.4</v>
      </c>
      <c r="I15" s="4">
        <f>COUNTIF(I2:I11, "&gt;15%") / COUNT(I2:I11)</f>
        <v>0.1</v>
      </c>
      <c r="J15" s="4">
        <f>COUNTIF(J2:J11, "&gt;15%") / COUNT(J2:J11)</f>
        <v>1</v>
      </c>
      <c r="K15" s="4">
        <f>COUNTIF(K2:K11, "&gt;15%") / COUNT(K2:K11)</f>
        <v>0.1</v>
      </c>
    </row>
    <row r="16" spans="1:11" x14ac:dyDescent="0.25">
      <c r="A16" s="2" t="s">
        <v>18</v>
      </c>
      <c r="B16" s="4">
        <f>COUNTIF(B2:B11, "&lt;=15%") / COUNT(B2:B11) - COUNTIF(B2:B11, "&lt;=10%") / COUNT(B2:B11)</f>
        <v>0.4</v>
      </c>
      <c r="C16" s="4">
        <f>COUNTIF(C2:C11, "&lt;=15%") / COUNT(C2:C11) - COUNTIF(C2:C11, "&lt;=10%") / COUNT(C2:C11)</f>
        <v>0.20000000000000007</v>
      </c>
      <c r="D16" s="4">
        <f>COUNTIF(D2:D11, "&lt;=15%") / COUNT(D2:D11) - COUNTIF(D2:D11, "&lt;=10%") / COUNT(D2:D11)</f>
        <v>0.1</v>
      </c>
      <c r="E16" s="4">
        <f>COUNTIF(E2:E11, "&lt;=15%") / COUNT(E2:E11) - COUNTIF(E2:E11, "&lt;=10%") / COUNT(E2:E11)</f>
        <v>9.9999999999999978E-2</v>
      </c>
      <c r="G16" s="2" t="s">
        <v>18</v>
      </c>
      <c r="H16" s="4">
        <f>COUNTIF(H2:H11, "&lt;=15%") / COUNT(H2:H11) - COUNTIF(H2:H11, "&lt;=10%") / COUNT(H2:H11)</f>
        <v>0.39999999999999997</v>
      </c>
      <c r="I16" s="4">
        <f>COUNTIF(I2:I11, "&lt;=15%") / COUNT(I2:I11) - COUNTIF(I2:I11, "&lt;=10%") / COUNT(I2:I11)</f>
        <v>0</v>
      </c>
      <c r="J16" s="4">
        <f>COUNTIF(J2:J11, "&lt;=15%") / COUNT(J2:J11) - COUNTIF(J2:J11, "&lt;=10%") / COUNT(J2:J11)</f>
        <v>0</v>
      </c>
      <c r="K16" s="4">
        <f>COUNTIF(K2:K11, "&lt;=15%") / COUNT(K2:K11) - COUNTIF(K2:K11, "&lt;=10%") / COUNT(K2:K11)</f>
        <v>9.9999999999999978E-2</v>
      </c>
    </row>
    <row r="17" spans="1:11" x14ac:dyDescent="0.25">
      <c r="A17" s="2" t="s">
        <v>19</v>
      </c>
      <c r="B17" s="4">
        <f>COUNTIF(B2:B11, "&lt;=10%") / COUNT(B2:B11) - COUNTIF(B2:B11, "&lt;=6%") / COUNT(B2:B11)</f>
        <v>0.1</v>
      </c>
      <c r="C17" s="4">
        <f>COUNTIF(C2:C11, "&lt;=10%") / COUNT(C2:C11) - COUNTIF(C2:C11, "&lt;=6%") / COUNT(C2:C11)</f>
        <v>0.49999999999999994</v>
      </c>
      <c r="D17" s="4">
        <f>COUNTIF(D2:D11, "&lt;=10%") / COUNT(D2:D11) - COUNTIF(D2:D11, "&lt;=6%") / COUNT(D2:D11)</f>
        <v>0</v>
      </c>
      <c r="E17" s="4">
        <f>COUNTIF(E2:E11, "&lt;=10%") / COUNT(E2:E11) - COUNTIF(E2:E11, "&lt;=6%") / COUNT(E2:E11)</f>
        <v>0.20000000000000007</v>
      </c>
      <c r="G17" s="2" t="s">
        <v>19</v>
      </c>
      <c r="H17" s="4">
        <f>COUNTIF(H2:H11, "&lt;=10%") / COUNT(H2:H11) - COUNTIF(H2:H11, "&lt;=6%") / COUNT(H2:H11)</f>
        <v>0.2</v>
      </c>
      <c r="I17" s="4">
        <f>COUNTIF(I2:I11, "&lt;=10%") / COUNT(I2:I11) - COUNTIF(I2:I11, "&lt;=6%") / COUNT(I2:I11)</f>
        <v>9.9999999999999978E-2</v>
      </c>
      <c r="J17" s="4">
        <f>COUNTIF(J2:J11, "&lt;=10%") / COUNT(J2:J11) - COUNTIF(J2:J11, "&lt;=6%") / COUNT(J2:J11)</f>
        <v>0</v>
      </c>
      <c r="K17" s="4">
        <f>COUNTIF(K2:K11, "&lt;=10%") / COUNT(K2:K11) - COUNTIF(K2:K11, "&lt;=6%") / COUNT(K2:K11)</f>
        <v>0.10000000000000009</v>
      </c>
    </row>
    <row r="18" spans="1:11" x14ac:dyDescent="0.25">
      <c r="A18" s="2" t="s">
        <v>20</v>
      </c>
      <c r="B18" s="4">
        <f>COUNTIF(B2:B11, "&lt;=6%") / COUNT(B2:B11)</f>
        <v>0</v>
      </c>
      <c r="C18" s="4">
        <f>COUNTIF(C2:C11, "&lt;=6%") / COUNT(C2:C11)</f>
        <v>0.2</v>
      </c>
      <c r="D18" s="4">
        <f>COUNTIF(D2:D11, "&lt;=6%") / COUNT(D2:D11)</f>
        <v>0</v>
      </c>
      <c r="E18" s="4">
        <f>COUNTIF(E2:E11, "&lt;=6%") / COUNT(E2:E11)</f>
        <v>0.6</v>
      </c>
      <c r="G18" s="2" t="s">
        <v>20</v>
      </c>
      <c r="H18" s="4">
        <f>COUNTIF(H2:H11, "&lt;=6%") / COUNT(H2:H11)</f>
        <v>0</v>
      </c>
      <c r="I18" s="4">
        <f>COUNTIF(I2:I11, "&lt;=6%") / COUNT(I2:I11)</f>
        <v>0.8</v>
      </c>
      <c r="J18" s="4">
        <f>COUNTIF(J2:J11, "&lt;=6%") / COUNT(J2:J11)</f>
        <v>0</v>
      </c>
      <c r="K18" s="4">
        <f>COUNTIF(K2:K11, "&lt;=6%") / COUNT(K2:K11)</f>
        <v>0.7</v>
      </c>
    </row>
    <row r="19" spans="1:11" x14ac:dyDescent="0.25">
      <c r="B19" s="1"/>
      <c r="C19" s="1"/>
      <c r="D19" s="1"/>
    </row>
    <row r="20" spans="1:11" x14ac:dyDescent="0.25">
      <c r="B20" s="1"/>
      <c r="C20" s="1"/>
      <c r="D20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</cp:revision>
  <dcterms:created xsi:type="dcterms:W3CDTF">2015-06-05T18:19:34Z</dcterms:created>
  <dcterms:modified xsi:type="dcterms:W3CDTF">2022-12-08T21:04:30Z</dcterms:modified>
  <dc:language>ru-RU</dc:language>
</cp:coreProperties>
</file>