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Обучение\Финансовая математика\"/>
    </mc:Choice>
  </mc:AlternateContent>
  <bookViews>
    <workbookView xWindow="0" yWindow="0" windowWidth="23040" windowHeight="92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C36" i="1" l="1"/>
  <c r="C33" i="1"/>
  <c r="C66" i="1"/>
  <c r="C65" i="1"/>
  <c r="E48" i="1"/>
  <c r="F48" i="1"/>
  <c r="D48" i="1"/>
  <c r="C22" i="1"/>
  <c r="C10" i="1"/>
</calcChain>
</file>

<file path=xl/sharedStrings.xml><?xml version="1.0" encoding="utf-8"?>
<sst xmlns="http://schemas.openxmlformats.org/spreadsheetml/2006/main" count="28" uniqueCount="24">
  <si>
    <t>Ставка</t>
  </si>
  <si>
    <t>Сумма</t>
  </si>
  <si>
    <t>Начальная цена</t>
  </si>
  <si>
    <t>Конечная цена</t>
  </si>
  <si>
    <t>Срок</t>
  </si>
  <si>
    <t>Накопленная 
сумма</t>
  </si>
  <si>
    <t>Ежегодныее
инвестиции</t>
  </si>
  <si>
    <t>Переплата</t>
  </si>
  <si>
    <t>NPV</t>
  </si>
  <si>
    <t>Прибыль</t>
  </si>
  <si>
    <t>Ставка дисконтирования 1+6+4</t>
  </si>
  <si>
    <t>NPV сум</t>
  </si>
  <si>
    <t>11% годовых с ежемесячной капитализацией</t>
  </si>
  <si>
    <t>11,5% с ежегодной капитализацией</t>
  </si>
  <si>
    <t>Кредит</t>
  </si>
  <si>
    <t>месяцев</t>
  </si>
  <si>
    <t xml:space="preserve">Задача 1. Инвестор купил акцию 6 лет назад по цене $10. Сейчас он продал ее за $50. Определить, какую доходность принесла ему эта инвестиция в процентах годовых.
</t>
  </si>
  <si>
    <t>Задача 2. 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</si>
  <si>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Задача 3. 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</si>
  <si>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Задача 4. 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</si>
  <si>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Задача 5. 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</si>
  <si>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Ответ: Выгодней под 11% годовых с ежемесячной капитализацией</t>
  </si>
  <si>
    <t>Семинар 1. Временная стоимость денег. Процентные расчеты.</t>
  </si>
  <si>
    <t>Домашнее задание № 1 по Финансовой математике.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</si>
</sst>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#,##0\ &quot;₽&quot;;[Red]\-#,##0\ &quot;₽&quot;"/>
    <numFmt numFmtId="8" formatCode="#,##0.00\ &quot;₽&quot;;[Red]\-#,##0.00\ &quot;₽&quot;"/>
    <numFmt numFmtId="164" formatCode="_-* #,##0\ [$₽-419]_-;\-* #,##0\ [$₽-419]_-;_-* &quot;-&quot;??\ [$₽-419]_-;_-@_-"/>
    <numFmt numFmtId="165" formatCode="0.000000000"/>
    <numFmt numFmtId="166" formatCode="#,##0.00\ &quot;₽&quot;"/>
    <numFmt numFmtId="167" formatCode="#,##0\ &quot;₽&quot;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1.5"/>
      <color rgb="FF2C2D3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6" fontId="0" fillId="0" borderId="0" xfId="0" applyNumberFormat="1"/>
    <xf numFmtId="167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left" wrapText="1"/>
    </xf>
    <xf numFmtId="2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 applyAlignment="1">
      <alignment wrapText="1"/>
    </xf>
    <xf numFmtId="6" fontId="1" fillId="0" borderId="0" xfId="0" applyNumberFormat="1" applyFont="1"/>
    <xf numFmtId="0" fontId="1" fillId="0" borderId="0" xfId="0" applyFont="1" applyAlignment="1">
      <alignment wrapText="1"/>
    </xf>
    <xf numFmtId="166" fontId="1" fillId="0" borderId="0" xfId="0" applyNumberFormat="1" applyFont="1"/>
    <xf numFmtId="165" fontId="1" fillId="0" borderId="0" xfId="0" applyNumberFormat="1" applyFont="1"/>
    <xf numFmtId="8" fontId="1" fillId="0" borderId="0" xfId="0" applyNumberFormat="1" applyFont="1"/>
    <xf numFmtId="167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G8" sqref="G8"/>
    </sheetView>
  </sheetViews>
  <sheetFormatPr defaultRowHeight="14.4" x14ac:dyDescent="0.3"/>
  <cols>
    <col min="1" max="1" width="8.88671875" style="3"/>
    <col min="2" max="2" width="16.5546875" style="3" customWidth="1"/>
    <col min="3" max="3" width="13.77734375" style="3" bestFit="1" customWidth="1"/>
    <col min="4" max="4" width="12.21875" style="3" bestFit="1" customWidth="1"/>
    <col min="5" max="8" width="11.21875" style="3" bestFit="1" customWidth="1"/>
    <col min="9" max="9" width="12.77734375" style="3" customWidth="1"/>
    <col min="10" max="10" width="11.21875" style="3" customWidth="1"/>
    <col min="11" max="11" width="13.21875" style="3" customWidth="1"/>
    <col min="12" max="12" width="14.77734375" style="3" customWidth="1"/>
    <col min="13" max="13" width="15.33203125" customWidth="1"/>
    <col min="14" max="14" width="11.77734375" customWidth="1"/>
    <col min="15" max="15" width="14.6640625" customWidth="1"/>
    <col min="16" max="16" width="12.33203125" customWidth="1"/>
    <col min="17" max="17" width="10.6640625" customWidth="1"/>
    <col min="18" max="18" width="12.21875" customWidth="1"/>
    <col min="19" max="19" width="11.33203125" customWidth="1"/>
    <col min="20" max="20" width="11.77734375" customWidth="1"/>
    <col min="21" max="21" width="12.21875" customWidth="1"/>
    <col min="22" max="22" width="15.6640625" customWidth="1"/>
    <col min="23" max="23" width="12.6640625" customWidth="1"/>
  </cols>
  <sheetData>
    <row r="1" spans="2:12" ht="24.6" x14ac:dyDescent="0.4">
      <c r="B1" s="4" t="s">
        <v>23</v>
      </c>
      <c r="C1" s="5"/>
    </row>
    <row r="2" spans="2:12" x14ac:dyDescent="0.3">
      <c r="C2" s="6"/>
    </row>
    <row r="3" spans="2:12" ht="20.399999999999999" x14ac:dyDescent="0.35">
      <c r="B3" s="7" t="s">
        <v>22</v>
      </c>
      <c r="C3" s="8"/>
    </row>
    <row r="5" spans="2:12" ht="15" customHeight="1" x14ac:dyDescent="0.3">
      <c r="B5" s="9" t="s">
        <v>16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2:12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2:12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9" spans="2:12" x14ac:dyDescent="0.3">
      <c r="B9" s="3" t="s">
        <v>2</v>
      </c>
      <c r="C9" s="3">
        <v>10</v>
      </c>
    </row>
    <row r="10" spans="2:12" x14ac:dyDescent="0.3">
      <c r="B10" s="3" t="s">
        <v>3</v>
      </c>
      <c r="C10" s="10">
        <f>FV(C12,C11,0,-C9)</f>
        <v>49.999947216577532</v>
      </c>
    </row>
    <row r="11" spans="2:12" x14ac:dyDescent="0.3">
      <c r="B11" s="3" t="s">
        <v>4</v>
      </c>
      <c r="C11" s="3">
        <v>6</v>
      </c>
    </row>
    <row r="12" spans="2:12" x14ac:dyDescent="0.3">
      <c r="B12" s="3" t="s">
        <v>0</v>
      </c>
      <c r="C12" s="11">
        <v>0.30766025593574298</v>
      </c>
    </row>
    <row r="13" spans="2:12" x14ac:dyDescent="0.3">
      <c r="D13" s="10"/>
      <c r="E13" s="10"/>
      <c r="F13" s="10"/>
      <c r="G13" s="10"/>
      <c r="H13" s="10"/>
    </row>
    <row r="16" spans="2:12" x14ac:dyDescent="0.3">
      <c r="B16" s="9" t="s">
        <v>17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23" x14ac:dyDescent="0.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23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23" ht="15" customHeight="1" x14ac:dyDescent="0.3"/>
    <row r="20" spans="2:23" x14ac:dyDescent="0.3">
      <c r="B20" s="3" t="s">
        <v>4</v>
      </c>
      <c r="C20" s="3">
        <v>30</v>
      </c>
    </row>
    <row r="21" spans="2:23" x14ac:dyDescent="0.3">
      <c r="B21" s="3" t="s">
        <v>0</v>
      </c>
      <c r="C21" s="12">
        <v>0.08</v>
      </c>
    </row>
    <row r="22" spans="2:23" ht="28.2" x14ac:dyDescent="0.3">
      <c r="B22" s="13" t="s">
        <v>5</v>
      </c>
      <c r="C22" s="14">
        <f>FV(C21,C20,-C23)</f>
        <v>350000</v>
      </c>
    </row>
    <row r="23" spans="2:23" ht="28.2" x14ac:dyDescent="0.3">
      <c r="B23" s="15" t="s">
        <v>6</v>
      </c>
      <c r="C23" s="16">
        <v>3089.6016855452954</v>
      </c>
    </row>
    <row r="24" spans="2:23" x14ac:dyDescent="0.3">
      <c r="E24" s="17"/>
    </row>
    <row r="25" spans="2:23" x14ac:dyDescent="0.3">
      <c r="C25" s="18"/>
      <c r="D25" s="18"/>
    </row>
    <row r="26" spans="2:23" ht="15" customHeight="1" x14ac:dyDescent="0.3">
      <c r="B26" s="9" t="s">
        <v>18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23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23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31" spans="2:23" x14ac:dyDescent="0.3">
      <c r="B31" s="3" t="s">
        <v>14</v>
      </c>
      <c r="C31" s="19">
        <v>8000000</v>
      </c>
      <c r="D31" s="19"/>
      <c r="E31" s="19"/>
      <c r="F31" s="19"/>
      <c r="G31" s="19"/>
      <c r="H31" s="19"/>
      <c r="I31" s="19"/>
      <c r="J31" s="19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x14ac:dyDescent="0.3">
      <c r="B32" s="3" t="s">
        <v>0</v>
      </c>
      <c r="C32" s="12">
        <v>0.1</v>
      </c>
      <c r="D32" s="14"/>
      <c r="E32" s="14"/>
      <c r="F32" s="14"/>
      <c r="G32" s="14"/>
      <c r="H32" s="14"/>
      <c r="I32" s="14"/>
      <c r="J32" s="14"/>
      <c r="K32" s="14"/>
      <c r="L32" s="1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x14ac:dyDescent="0.3">
      <c r="B33" s="15" t="s">
        <v>4</v>
      </c>
      <c r="C33" s="3">
        <f>20*12</f>
        <v>240</v>
      </c>
      <c r="D33" s="19" t="s">
        <v>15</v>
      </c>
      <c r="E33" s="19"/>
      <c r="F33" s="19"/>
      <c r="G33" s="19"/>
      <c r="H33" s="19"/>
      <c r="I33" s="19"/>
      <c r="J33" s="19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x14ac:dyDescent="0.3">
      <c r="D34" s="14"/>
      <c r="E34" s="14"/>
      <c r="F34" s="14"/>
      <c r="G34" s="14"/>
      <c r="H34" s="14"/>
      <c r="I34" s="14"/>
      <c r="J34" s="14"/>
      <c r="K34" s="14"/>
      <c r="L34" s="1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6" spans="2:23" x14ac:dyDescent="0.3">
      <c r="B36" s="15" t="s">
        <v>7</v>
      </c>
      <c r="C36" s="19">
        <f>-PMT(C32/12,C33,$C$31)*C33-$C$31</f>
        <v>10528415.585420951</v>
      </c>
    </row>
    <row r="42" spans="2:23" ht="15" customHeight="1" x14ac:dyDescent="0.3">
      <c r="B42" s="9" t="s">
        <v>19</v>
      </c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23" x14ac:dyDescent="0.3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23" x14ac:dyDescent="0.3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6" spans="2:23" x14ac:dyDescent="0.3">
      <c r="D46" s="3">
        <v>1</v>
      </c>
      <c r="E46" s="3">
        <v>2</v>
      </c>
      <c r="F46" s="3">
        <v>3</v>
      </c>
    </row>
    <row r="47" spans="2:23" x14ac:dyDescent="0.3">
      <c r="C47" s="3" t="s">
        <v>9</v>
      </c>
      <c r="D47" s="3">
        <v>2000</v>
      </c>
      <c r="E47" s="3">
        <v>5000</v>
      </c>
      <c r="F47" s="3">
        <v>10000</v>
      </c>
    </row>
    <row r="48" spans="2:23" x14ac:dyDescent="0.3">
      <c r="C48" s="3" t="s">
        <v>8</v>
      </c>
      <c r="D48" s="3">
        <f>D47/((1+$D$49)^D46)</f>
        <v>1801.8018018018017</v>
      </c>
      <c r="E48" s="3">
        <f t="shared" ref="E48:F48" si="0">E47/((1+$D$49)^E46)</f>
        <v>4058.1121662202736</v>
      </c>
      <c r="F48" s="3">
        <f t="shared" si="0"/>
        <v>7311.9138130095016</v>
      </c>
    </row>
    <row r="49" spans="2:12" ht="42" x14ac:dyDescent="0.3">
      <c r="C49" s="15" t="s">
        <v>10</v>
      </c>
      <c r="D49" s="12">
        <v>0.11</v>
      </c>
    </row>
    <row r="51" spans="2:12" x14ac:dyDescent="0.3">
      <c r="C51" s="3" t="s">
        <v>11</v>
      </c>
      <c r="D51" s="19">
        <f>SUM(D48:F48)</f>
        <v>13171.827781031578</v>
      </c>
    </row>
    <row r="54" spans="2:12" ht="15" customHeight="1" x14ac:dyDescent="0.3"/>
    <row r="60" spans="2:12" x14ac:dyDescent="0.3">
      <c r="B60" s="9" t="s">
        <v>20</v>
      </c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x14ac:dyDescent="0.3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3" spans="2:12" x14ac:dyDescent="0.3">
      <c r="B63" s="3" t="s">
        <v>1</v>
      </c>
      <c r="C63" s="19">
        <v>1000</v>
      </c>
    </row>
    <row r="64" spans="2:12" x14ac:dyDescent="0.3">
      <c r="C64" s="11"/>
    </row>
    <row r="65" spans="2:3" ht="42" x14ac:dyDescent="0.3">
      <c r="B65" s="15" t="s">
        <v>12</v>
      </c>
      <c r="C65" s="18">
        <f>-FV(11%/12,12,0,C63)</f>
        <v>1115.7188361952149</v>
      </c>
    </row>
    <row r="66" spans="2:3" ht="42" x14ac:dyDescent="0.3">
      <c r="B66" s="15" t="s">
        <v>13</v>
      </c>
      <c r="C66" s="18">
        <f>-FV(11.5%,1,0,C63)</f>
        <v>1115</v>
      </c>
    </row>
    <row r="67" spans="2:3" x14ac:dyDescent="0.3">
      <c r="C67" s="18"/>
    </row>
    <row r="68" spans="2:3" x14ac:dyDescent="0.3">
      <c r="B68" s="3" t="s">
        <v>21</v>
      </c>
    </row>
  </sheetData>
  <mergeCells count="5">
    <mergeCell ref="B5:L7"/>
    <mergeCell ref="B16:L18"/>
    <mergeCell ref="B26:L28"/>
    <mergeCell ref="B42:L44"/>
    <mergeCell ref="B60:L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Вадим Винников</cp:lastModifiedBy>
  <dcterms:created xsi:type="dcterms:W3CDTF">2023-08-05T10:27:48Z</dcterms:created>
  <dcterms:modified xsi:type="dcterms:W3CDTF">2023-09-17T07:02:20Z</dcterms:modified>
</cp:coreProperties>
</file>