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Обучение\Финансовая математика\"/>
    </mc:Choice>
  </mc:AlternateContent>
  <bookViews>
    <workbookView xWindow="0" yWindow="0" windowWidth="23040" windowHeight="92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64" i="1"/>
  <c r="E64" i="1"/>
  <c r="F64" i="1"/>
  <c r="G64" i="1"/>
  <c r="H64" i="1"/>
  <c r="C64" i="1"/>
  <c r="C65" i="1" s="1"/>
  <c r="D65" i="1" s="1"/>
  <c r="E65" i="1" s="1"/>
  <c r="D60" i="1"/>
  <c r="E60" i="1"/>
  <c r="F60" i="1"/>
  <c r="G60" i="1"/>
  <c r="H60" i="1"/>
  <c r="C60" i="1"/>
  <c r="C61" i="1" s="1"/>
  <c r="D61" i="1" s="1"/>
  <c r="E61" i="1" s="1"/>
  <c r="F61" i="1" s="1"/>
  <c r="G61" i="1" s="1"/>
  <c r="H61" i="1" s="1"/>
  <c r="C43" i="1"/>
  <c r="C46" i="1" s="1"/>
  <c r="C42" i="1"/>
  <c r="C45" i="1" s="1"/>
  <c r="C32" i="1"/>
  <c r="D24" i="1"/>
  <c r="C25" i="1"/>
  <c r="F65" i="1" l="1"/>
  <c r="G65" i="1" s="1"/>
  <c r="H65" i="1" s="1"/>
  <c r="E24" i="1"/>
  <c r="F24" i="1" s="1"/>
  <c r="G24" i="1" s="1"/>
  <c r="H24" i="1" s="1"/>
  <c r="I24" i="1" s="1"/>
  <c r="I25" i="1" s="1"/>
  <c r="D25" i="1"/>
  <c r="G25" i="1" l="1"/>
  <c r="E25" i="1"/>
  <c r="H25" i="1"/>
  <c r="F25" i="1"/>
  <c r="C26" i="1" l="1"/>
</calcChain>
</file>

<file path=xl/sharedStrings.xml><?xml version="1.0" encoding="utf-8"?>
<sst xmlns="http://schemas.openxmlformats.org/spreadsheetml/2006/main" count="39" uniqueCount="27">
  <si>
    <t>ДЗ по "Финансовая математика (семинары)"</t>
  </si>
  <si>
    <t>Семинар 2. Оценка эффективности инвестиций</t>
  </si>
  <si>
    <t>Квартал</t>
  </si>
  <si>
    <t>Денежный поток</t>
  </si>
  <si>
    <t>NPV =</t>
  </si>
  <si>
    <t>Год</t>
  </si>
  <si>
    <t>Ставка 
дисконтирования</t>
  </si>
  <si>
    <t>Дисконтирующий
множитель</t>
  </si>
  <si>
    <t>Дисконтированные
денежные
потоки</t>
  </si>
  <si>
    <t>IRR =</t>
  </si>
  <si>
    <t>Проект А</t>
  </si>
  <si>
    <t>Проект Б</t>
  </si>
  <si>
    <t>PI проект А</t>
  </si>
  <si>
    <t>PI проект Б</t>
  </si>
  <si>
    <t>NPV проект А</t>
  </si>
  <si>
    <t>NPV проект Б</t>
  </si>
  <si>
    <t>Дисконтированные
денежные
потоки (проект А)</t>
  </si>
  <si>
    <t>Дисконтированные
денежные
потоки (проект Б)</t>
  </si>
  <si>
    <t>кумулятивно</t>
  </si>
  <si>
    <r>
      <rPr>
        <b/>
        <sz val="12"/>
        <color theme="1"/>
        <rFont val="Arial"/>
        <family val="2"/>
        <charset val="204"/>
      </rPr>
      <t>Вывод:</t>
    </r>
    <r>
      <rPr>
        <sz val="12"/>
        <color theme="1"/>
        <rFont val="Arial"/>
        <family val="2"/>
        <charset val="204"/>
      </rPr>
      <t xml:space="preserve"> NPV получился положительным, будем инвестировать в проект.</t>
    </r>
  </si>
  <si>
    <r>
      <t>Задача 1.</t>
    </r>
    <r>
      <rPr>
        <sz val="12"/>
        <color rgb="FF2C2D30"/>
        <rFont val="Arial"/>
        <family val="2"/>
        <charset val="204"/>
      </rPr>
      <t xml:space="preserve"> Есть инвестиционный проект с денежными потоками по кварталам:Необходимо принять решение, инвестируем в проект или нет, если ставка дисконтирования 15% годовых. </t>
    </r>
  </si>
  <si>
    <r>
      <t>Задача 2.</t>
    </r>
    <r>
      <rPr>
        <sz val="12"/>
        <color rgb="FF2C2D30"/>
        <rFont val="Arial"/>
        <family val="2"/>
        <charset val="204"/>
      </rPr>
      <t> Для инвестиционного проекта с денежными потоками: найти NPV, если первые два года ставка дисконтирования равна 20%, следующие два года она равна 15%, и затем становится 10%.</t>
    </r>
  </si>
  <si>
    <r>
      <rPr>
        <b/>
        <sz val="12"/>
        <color rgb="FF2C2D30"/>
        <rFont val="Arial"/>
        <family val="2"/>
        <charset val="204"/>
      </rPr>
      <t>Ответ:</t>
    </r>
    <r>
      <rPr>
        <sz val="12"/>
        <color rgb="FF2C2D30"/>
        <rFont val="Arial"/>
        <family val="2"/>
        <charset val="204"/>
      </rPr>
      <t>Если рассматривать проекты с точки зрения кумулятивных дисконтированных денежных потоков, то проект Б окупается чуть быстрее (в конце 4 года против начала 5 года),  следовательно, необходимо выбрать его:</t>
    </r>
  </si>
  <si>
    <r>
      <t>Задача 5.</t>
    </r>
    <r>
      <rPr>
        <sz val="12"/>
        <color rgb="FF2C2D30"/>
        <rFont val="Arial"/>
        <family val="2"/>
        <charset val="204"/>
      </rPr>
      <t> Есть два инвестиционных проекта со следующими денежными потоками: Инвестор хочет выбрать один из проектов по критерию ликвидности с учетом временной стоимости денег в размере 10% годовых. Какой он должен выбрать?</t>
    </r>
  </si>
  <si>
    <r>
      <rPr>
        <b/>
        <sz val="12"/>
        <color rgb="FF2C2D30"/>
        <rFont val="Arial"/>
        <family val="2"/>
        <charset val="204"/>
      </rPr>
      <t>Вывод:</t>
    </r>
    <r>
      <rPr>
        <sz val="12"/>
        <color rgb="FF2C2D30"/>
        <rFont val="Arial"/>
        <family val="2"/>
        <charset val="204"/>
      </rPr>
      <t xml:space="preserve"> Выбираем проект Б, на один вложенный рубль получим прибыль 1,35 руб.</t>
    </r>
  </si>
  <si>
    <r>
      <t>Задача 4.</t>
    </r>
    <r>
      <rPr>
        <sz val="12"/>
        <color rgb="FF2C2D30"/>
        <rFont val="Arial"/>
        <family val="2"/>
        <charset val="204"/>
      </rPr>
      <t> Есть два инвестиционных проекта со следующими денежными потоками: Если стоимость денег равна 10%, и инвестор хочет получить максимальную доходность на вложенный рубль инвестиций, то какой проект он должен выбрать?</t>
    </r>
  </si>
  <si>
    <t>Задача 3. Для проекта из задачи 2 найти внутреннюю норму доходности.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</si>
</sst>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#,##0\ &quot;₽&quot;;[Red]\-#,##0\ &quot;₽&quot;"/>
    <numFmt numFmtId="8" formatCode="#,##0.00\ &quot;₽&quot;;[Red]\-#,##0.00\ &quot;₽&quot;"/>
    <numFmt numFmtId="164" formatCode="_-* #,##0\ [$₽-419]_-;\-* #,##0\ [$₽-419]_-;_-* &quot;-&quot;??\ [$₽-419]_-;_-@_-"/>
    <numFmt numFmtId="165" formatCode="#,##0.00\ &quot;₽&quot;"/>
    <numFmt numFmtId="166" formatCode="#,##0\ &quot;₽&quot;"/>
    <numFmt numFmtId="167" formatCode="#,##0.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rgb="FF2C2D30"/>
      <name val="Arial"/>
      <family val="2"/>
      <charset val="204"/>
    </font>
    <font>
      <sz val="12"/>
      <color rgb="FF2C2D3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0" applyNumberFormat="1"/>
    <xf numFmtId="6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166" fontId="2" fillId="0" borderId="0" xfId="0" applyNumberFormat="1" applyFont="1"/>
    <xf numFmtId="10" fontId="2" fillId="0" borderId="0" xfId="0" applyNumberFormat="1" applyFont="1"/>
    <xf numFmtId="0" fontId="2" fillId="0" borderId="2" xfId="0" applyFont="1" applyBorder="1" applyAlignment="1">
      <alignment wrapText="1"/>
    </xf>
    <xf numFmtId="0" fontId="2" fillId="0" borderId="6" xfId="0" applyFont="1" applyBorder="1"/>
    <xf numFmtId="0" fontId="2" fillId="0" borderId="8" xfId="0" applyFont="1" applyBorder="1"/>
    <xf numFmtId="0" fontId="2" fillId="0" borderId="1" xfId="0" applyFont="1" applyBorder="1"/>
    <xf numFmtId="166" fontId="2" fillId="0" borderId="1" xfId="0" applyNumberFormat="1" applyFont="1" applyBorder="1"/>
    <xf numFmtId="166" fontId="2" fillId="0" borderId="9" xfId="0" applyNumberFormat="1" applyFont="1" applyBorder="1"/>
    <xf numFmtId="0" fontId="2" fillId="0" borderId="8" xfId="0" applyFont="1" applyBorder="1" applyAlignment="1">
      <alignment wrapText="1"/>
    </xf>
    <xf numFmtId="9" fontId="2" fillId="0" borderId="1" xfId="1" applyFont="1" applyBorder="1"/>
    <xf numFmtId="2" fontId="2" fillId="0" borderId="1" xfId="0" applyNumberFormat="1" applyFont="1" applyBorder="1"/>
    <xf numFmtId="2" fontId="2" fillId="0" borderId="9" xfId="0" applyNumberFormat="1" applyFont="1" applyBorder="1"/>
    <xf numFmtId="0" fontId="2" fillId="0" borderId="5" xfId="0" applyFont="1" applyBorder="1" applyAlignment="1">
      <alignment wrapText="1"/>
    </xf>
    <xf numFmtId="167" fontId="2" fillId="0" borderId="6" xfId="0" applyNumberFormat="1" applyFont="1" applyBorder="1"/>
    <xf numFmtId="167" fontId="2" fillId="0" borderId="7" xfId="0" applyNumberFormat="1" applyFont="1" applyBorder="1"/>
    <xf numFmtId="167" fontId="2" fillId="0" borderId="0" xfId="0" applyNumberFormat="1" applyFont="1"/>
    <xf numFmtId="9" fontId="2" fillId="0" borderId="0" xfId="0" applyNumberFormat="1" applyFont="1"/>
    <xf numFmtId="6" fontId="2" fillId="0" borderId="0" xfId="0" applyNumberFormat="1" applyFont="1"/>
    <xf numFmtId="0" fontId="2" fillId="0" borderId="0" xfId="0" applyFont="1" applyAlignment="1">
      <alignment wrapText="1"/>
    </xf>
    <xf numFmtId="0" fontId="4" fillId="0" borderId="2" xfId="0" applyFont="1" applyBorder="1"/>
    <xf numFmtId="0" fontId="4" fillId="0" borderId="8" xfId="0" applyFont="1" applyBorder="1"/>
    <xf numFmtId="0" fontId="2" fillId="0" borderId="9" xfId="0" applyFont="1" applyBorder="1"/>
    <xf numFmtId="165" fontId="2" fillId="0" borderId="0" xfId="0" applyNumberFormat="1" applyFont="1"/>
    <xf numFmtId="8" fontId="2" fillId="0" borderId="0" xfId="0" applyNumberFormat="1" applyFont="1"/>
    <xf numFmtId="0" fontId="6" fillId="0" borderId="8" xfId="0" applyFont="1" applyBorder="1"/>
    <xf numFmtId="0" fontId="4" fillId="0" borderId="5" xfId="0" applyFont="1" applyBorder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topLeftCell="A28" workbookViewId="0">
      <selection activeCell="C46" sqref="C46"/>
    </sheetView>
  </sheetViews>
  <sheetFormatPr defaultRowHeight="14.4" x14ac:dyDescent="0.3"/>
  <cols>
    <col min="2" max="2" width="19" customWidth="1"/>
    <col min="3" max="3" width="13.77734375" bestFit="1" customWidth="1"/>
    <col min="4" max="4" width="12.21875" bestFit="1" customWidth="1"/>
    <col min="5" max="5" width="13.33203125" bestFit="1" customWidth="1"/>
    <col min="6" max="8" width="11.21875" bestFit="1" customWidth="1"/>
    <col min="9" max="9" width="12.77734375" customWidth="1"/>
    <col min="10" max="10" width="11.21875" customWidth="1"/>
    <col min="11" max="11" width="13.21875" customWidth="1"/>
    <col min="12" max="12" width="14.77734375" customWidth="1"/>
    <col min="13" max="13" width="15.33203125" customWidth="1"/>
    <col min="14" max="14" width="11.77734375" customWidth="1"/>
    <col min="15" max="15" width="14.6640625" customWidth="1"/>
    <col min="16" max="16" width="12.33203125" customWidth="1"/>
    <col min="17" max="17" width="10.6640625" customWidth="1"/>
    <col min="18" max="18" width="12.21875" customWidth="1"/>
    <col min="19" max="19" width="11.33203125" customWidth="1"/>
    <col min="20" max="20" width="11.77734375" customWidth="1"/>
    <col min="21" max="21" width="12.21875" customWidth="1"/>
    <col min="22" max="22" width="15.6640625" customWidth="1"/>
    <col min="23" max="23" width="12.6640625" customWidth="1"/>
  </cols>
  <sheetData>
    <row r="1" spans="1:17" ht="15.6" x14ac:dyDescent="0.3">
      <c r="A1" s="4"/>
      <c r="B1" s="4" t="s">
        <v>0</v>
      </c>
      <c r="C1" s="41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 ht="15.6" x14ac:dyDescent="0.3">
      <c r="A2" s="4"/>
      <c r="B2" s="4"/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7" ht="15.6" x14ac:dyDescent="0.3">
      <c r="A3" s="4"/>
      <c r="B3" s="4" t="s">
        <v>1</v>
      </c>
      <c r="C3" s="41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7" ht="15.6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7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ht="16.2" thickBot="1" x14ac:dyDescent="0.35">
      <c r="A6" s="4"/>
      <c r="B6" s="43" t="s">
        <v>20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17" ht="15.6" x14ac:dyDescent="0.3">
      <c r="A7" s="4"/>
      <c r="B7" s="6" t="s">
        <v>2</v>
      </c>
      <c r="C7" s="7">
        <v>0</v>
      </c>
      <c r="D7" s="7">
        <v>1</v>
      </c>
      <c r="E7" s="7">
        <v>2</v>
      </c>
      <c r="F7" s="7">
        <v>3</v>
      </c>
      <c r="G7" s="7">
        <v>4</v>
      </c>
      <c r="H7" s="8">
        <v>5</v>
      </c>
      <c r="I7" s="4"/>
      <c r="J7" s="4"/>
      <c r="K7" s="4"/>
      <c r="L7" s="4"/>
      <c r="M7" s="4"/>
      <c r="N7" s="4"/>
    </row>
    <row r="8" spans="1:17" ht="16.2" thickBot="1" x14ac:dyDescent="0.35">
      <c r="A8" s="4"/>
      <c r="B8" s="9" t="s">
        <v>3</v>
      </c>
      <c r="C8" s="10">
        <v>-1200</v>
      </c>
      <c r="D8" s="10">
        <v>100</v>
      </c>
      <c r="E8" s="10">
        <v>200</v>
      </c>
      <c r="F8" s="10">
        <v>300</v>
      </c>
      <c r="G8" s="10">
        <v>400</v>
      </c>
      <c r="H8" s="11">
        <v>500</v>
      </c>
      <c r="I8" s="4"/>
      <c r="J8" s="4"/>
      <c r="K8" s="4"/>
      <c r="L8" s="4"/>
      <c r="M8" s="4"/>
      <c r="N8" s="4"/>
    </row>
    <row r="9" spans="1:17" ht="15.6" x14ac:dyDescent="0.3">
      <c r="A9" s="4"/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7" ht="15.6" x14ac:dyDescent="0.3">
      <c r="A10" s="4"/>
      <c r="B10" s="4"/>
      <c r="C10" s="1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7" ht="15.6" x14ac:dyDescent="0.3">
      <c r="A11" s="4"/>
      <c r="B11" s="14" t="s">
        <v>4</v>
      </c>
      <c r="C11" s="15">
        <f>NPV(15%/4,D8:H8)+C8</f>
        <v>111.98857701149109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7" ht="15.6" x14ac:dyDescent="0.3">
      <c r="A12" s="4"/>
      <c r="B12" s="4" t="s">
        <v>19</v>
      </c>
      <c r="C12" s="1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7" ht="15.6" x14ac:dyDescent="0.3">
      <c r="A13" s="4"/>
      <c r="B13" s="4"/>
      <c r="C13" s="4"/>
      <c r="D13" s="13"/>
      <c r="E13" s="13"/>
      <c r="F13" s="13"/>
      <c r="G13" s="13"/>
      <c r="H13" s="13"/>
      <c r="I13" s="4"/>
      <c r="J13" s="4"/>
      <c r="K13" s="4"/>
      <c r="L13" s="4"/>
      <c r="M13" s="4"/>
      <c r="N13" s="4"/>
    </row>
    <row r="14" spans="1:17" ht="15.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7" ht="15.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7" ht="16.2" thickBot="1" x14ac:dyDescent="0.35">
      <c r="A16" s="4"/>
      <c r="B16" s="42" t="s">
        <v>21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1:23" ht="15.6" x14ac:dyDescent="0.3">
      <c r="A17" s="4"/>
      <c r="B17" s="17" t="s">
        <v>5</v>
      </c>
      <c r="C17" s="7">
        <v>0</v>
      </c>
      <c r="D17" s="7">
        <v>1</v>
      </c>
      <c r="E17" s="7">
        <v>2</v>
      </c>
      <c r="F17" s="7">
        <v>3</v>
      </c>
      <c r="G17" s="7">
        <v>4</v>
      </c>
      <c r="H17" s="7">
        <v>5</v>
      </c>
      <c r="I17" s="8">
        <v>6</v>
      </c>
      <c r="J17" s="4"/>
      <c r="K17" s="4"/>
      <c r="L17" s="4"/>
      <c r="M17" s="4"/>
      <c r="N17" s="4"/>
    </row>
    <row r="18" spans="1:23" ht="16.2" thickBot="1" x14ac:dyDescent="0.35">
      <c r="A18" s="4"/>
      <c r="B18" s="9" t="s">
        <v>3</v>
      </c>
      <c r="C18" s="18">
        <v>-1500</v>
      </c>
      <c r="D18" s="10">
        <v>100</v>
      </c>
      <c r="E18" s="10">
        <v>200</v>
      </c>
      <c r="F18" s="10">
        <v>300</v>
      </c>
      <c r="G18" s="10">
        <v>400</v>
      </c>
      <c r="H18" s="10">
        <v>500</v>
      </c>
      <c r="I18" s="11">
        <v>600</v>
      </c>
      <c r="J18" s="4"/>
      <c r="K18" s="4"/>
      <c r="L18" s="4"/>
      <c r="M18" s="4"/>
      <c r="N18" s="4"/>
    </row>
    <row r="19" spans="1:23" ht="15" customHeight="1" x14ac:dyDescent="0.3">
      <c r="A19" s="4"/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3" ht="16.2" thickBo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23" ht="15.6" x14ac:dyDescent="0.3">
      <c r="A21" s="4"/>
      <c r="B21" s="17" t="s">
        <v>5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8">
        <v>6</v>
      </c>
      <c r="J21" s="4"/>
      <c r="K21" s="4"/>
      <c r="L21" s="4"/>
      <c r="M21" s="4"/>
      <c r="N21" s="4"/>
    </row>
    <row r="22" spans="1:23" ht="15.6" x14ac:dyDescent="0.3">
      <c r="A22" s="4"/>
      <c r="B22" s="19" t="s">
        <v>3</v>
      </c>
      <c r="C22" s="20">
        <v>-1500</v>
      </c>
      <c r="D22" s="21">
        <v>100</v>
      </c>
      <c r="E22" s="21">
        <v>200</v>
      </c>
      <c r="F22" s="21">
        <v>300</v>
      </c>
      <c r="G22" s="21">
        <v>400</v>
      </c>
      <c r="H22" s="21">
        <v>500</v>
      </c>
      <c r="I22" s="22">
        <v>600</v>
      </c>
      <c r="J22" s="4"/>
      <c r="K22" s="4"/>
      <c r="L22" s="4"/>
      <c r="M22" s="4"/>
      <c r="N22" s="4"/>
    </row>
    <row r="23" spans="1:23" ht="30.6" x14ac:dyDescent="0.3">
      <c r="A23" s="4"/>
      <c r="B23" s="23" t="s">
        <v>6</v>
      </c>
      <c r="C23" s="24"/>
      <c r="D23" s="24">
        <v>0.2</v>
      </c>
      <c r="E23" s="24">
        <v>0.2</v>
      </c>
      <c r="F23" s="24">
        <v>0.15</v>
      </c>
      <c r="G23" s="24">
        <v>0.15</v>
      </c>
      <c r="H23" s="24">
        <v>0.1</v>
      </c>
      <c r="I23" s="24">
        <v>0.1</v>
      </c>
      <c r="J23" s="4"/>
      <c r="K23" s="4"/>
      <c r="L23" s="4"/>
      <c r="M23" s="4"/>
      <c r="N23" s="4"/>
    </row>
    <row r="24" spans="1:23" ht="30.6" x14ac:dyDescent="0.3">
      <c r="A24" s="4"/>
      <c r="B24" s="23" t="s">
        <v>7</v>
      </c>
      <c r="C24" s="20">
        <v>1</v>
      </c>
      <c r="D24" s="25">
        <f>C24/(1+D23)</f>
        <v>0.83333333333333337</v>
      </c>
      <c r="E24" s="25">
        <f t="shared" ref="E24:I24" si="0">D24/(1+E23)</f>
        <v>0.69444444444444453</v>
      </c>
      <c r="F24" s="25">
        <f t="shared" si="0"/>
        <v>0.60386473429951704</v>
      </c>
      <c r="G24" s="25">
        <f t="shared" si="0"/>
        <v>0.52509976895610178</v>
      </c>
      <c r="H24" s="25">
        <f t="shared" si="0"/>
        <v>0.47736342632372886</v>
      </c>
      <c r="I24" s="26">
        <f t="shared" si="0"/>
        <v>0.43396675120338984</v>
      </c>
      <c r="J24" s="4"/>
      <c r="K24" s="4"/>
      <c r="L24" s="4"/>
      <c r="M24" s="4"/>
      <c r="N24" s="4"/>
    </row>
    <row r="25" spans="1:23" ht="43.05" customHeight="1" thickBot="1" x14ac:dyDescent="0.35">
      <c r="A25" s="4"/>
      <c r="B25" s="27" t="s">
        <v>8</v>
      </c>
      <c r="C25" s="28">
        <f>C22*C24</f>
        <v>-1500</v>
      </c>
      <c r="D25" s="28">
        <f t="shared" ref="D25:I25" si="1">D22*D24</f>
        <v>83.333333333333343</v>
      </c>
      <c r="E25" s="28">
        <f t="shared" si="1"/>
        <v>138.88888888888891</v>
      </c>
      <c r="F25" s="28">
        <f t="shared" si="1"/>
        <v>181.15942028985512</v>
      </c>
      <c r="G25" s="28">
        <f t="shared" si="1"/>
        <v>210.03990758244072</v>
      </c>
      <c r="H25" s="28">
        <f t="shared" si="1"/>
        <v>238.68171316186442</v>
      </c>
      <c r="I25" s="29">
        <f t="shared" si="1"/>
        <v>260.3800507220339</v>
      </c>
      <c r="J25" s="4"/>
      <c r="K25" s="4"/>
      <c r="L25" s="4"/>
      <c r="M25" s="4"/>
      <c r="N25" s="4"/>
    </row>
    <row r="26" spans="1:23" ht="28.95" customHeight="1" x14ac:dyDescent="0.3">
      <c r="A26" s="4"/>
      <c r="B26" s="14" t="s">
        <v>4</v>
      </c>
      <c r="C26" s="30">
        <f>SUM(C25:I25)</f>
        <v>-387.51668602158378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23" ht="15.6" x14ac:dyDescent="0.3">
      <c r="A27" s="4"/>
      <c r="B27" s="4"/>
      <c r="C27" s="4"/>
      <c r="D27" s="4"/>
      <c r="E27" s="4"/>
      <c r="F27" s="31"/>
      <c r="G27" s="4"/>
      <c r="H27" s="4"/>
      <c r="I27" s="4"/>
      <c r="J27" s="4"/>
      <c r="K27" s="4"/>
      <c r="L27" s="4"/>
      <c r="M27" s="4"/>
      <c r="N27" s="4"/>
    </row>
    <row r="28" spans="1:23" ht="15.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23" ht="15.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23" ht="15.6" x14ac:dyDescent="0.3">
      <c r="A30" s="4"/>
      <c r="B30" s="5" t="s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3" ht="15.6" x14ac:dyDescent="0.3">
      <c r="A31" s="4"/>
      <c r="B31" s="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3"/>
      <c r="P31" s="3"/>
      <c r="Q31" s="3"/>
      <c r="R31" s="3"/>
      <c r="S31" s="3"/>
      <c r="T31" s="3"/>
      <c r="U31" s="3"/>
      <c r="V31" s="3"/>
      <c r="W31" s="3"/>
    </row>
    <row r="32" spans="1:23" ht="15.6" x14ac:dyDescent="0.3">
      <c r="A32" s="4"/>
      <c r="B32" s="14" t="s">
        <v>9</v>
      </c>
      <c r="C32" s="31">
        <f>IRR(C22:I22)</f>
        <v>8.2523831241376966E-2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"/>
      <c r="P32" s="2"/>
      <c r="Q32" s="2"/>
      <c r="R32" s="2"/>
      <c r="S32" s="2"/>
      <c r="T32" s="2"/>
      <c r="U32" s="2"/>
      <c r="V32" s="2"/>
      <c r="W32" s="2"/>
    </row>
    <row r="33" spans="1:23" ht="15.6" x14ac:dyDescent="0.3">
      <c r="A33" s="4"/>
      <c r="B33" s="33"/>
      <c r="C33" s="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3"/>
      <c r="P33" s="3"/>
      <c r="Q33" s="3"/>
      <c r="R33" s="3"/>
      <c r="S33" s="3"/>
      <c r="T33" s="3"/>
      <c r="U33" s="3"/>
      <c r="V33" s="3"/>
      <c r="W33" s="3"/>
    </row>
    <row r="34" spans="1:23" ht="15.6" x14ac:dyDescent="0.3">
      <c r="A34" s="4"/>
      <c r="B34" s="4"/>
      <c r="C34" s="4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"/>
      <c r="P34" s="2"/>
      <c r="Q34" s="2"/>
      <c r="R34" s="2"/>
      <c r="S34" s="2"/>
      <c r="T34" s="2"/>
      <c r="U34" s="2"/>
      <c r="V34" s="2"/>
      <c r="W34" s="2"/>
    </row>
    <row r="35" spans="1:23" ht="15.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23" ht="16.2" thickBot="1" x14ac:dyDescent="0.35">
      <c r="A36" s="4"/>
      <c r="B36" s="5" t="s">
        <v>25</v>
      </c>
      <c r="C36" s="1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23" ht="15.6" x14ac:dyDescent="0.3">
      <c r="A37" s="4"/>
      <c r="B37" s="34" t="s">
        <v>5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8">
        <v>5</v>
      </c>
      <c r="I37" s="4"/>
      <c r="J37" s="4"/>
      <c r="K37" s="4"/>
      <c r="L37" s="4"/>
      <c r="M37" s="4"/>
      <c r="N37" s="4"/>
    </row>
    <row r="38" spans="1:23" ht="15.6" x14ac:dyDescent="0.3">
      <c r="A38" s="4"/>
      <c r="B38" s="35" t="s">
        <v>10</v>
      </c>
      <c r="C38" s="20">
        <v>-1000</v>
      </c>
      <c r="D38" s="20">
        <v>100</v>
      </c>
      <c r="E38" s="20">
        <v>250</v>
      </c>
      <c r="F38" s="20">
        <v>450</v>
      </c>
      <c r="G38" s="20">
        <v>500</v>
      </c>
      <c r="H38" s="36">
        <v>550</v>
      </c>
      <c r="I38" s="4"/>
      <c r="J38" s="4"/>
      <c r="K38" s="4"/>
      <c r="L38" s="4"/>
      <c r="M38" s="4"/>
      <c r="N38" s="4"/>
    </row>
    <row r="39" spans="1:23" ht="15.6" x14ac:dyDescent="0.3">
      <c r="A39" s="4"/>
      <c r="B39" s="35" t="s">
        <v>11</v>
      </c>
      <c r="C39" s="20">
        <v>-1000</v>
      </c>
      <c r="D39" s="20">
        <v>200</v>
      </c>
      <c r="E39" s="20">
        <v>300</v>
      </c>
      <c r="F39" s="20">
        <v>400</v>
      </c>
      <c r="G39" s="20">
        <v>450</v>
      </c>
      <c r="H39" s="36">
        <v>500</v>
      </c>
      <c r="I39" s="4"/>
      <c r="J39" s="4"/>
      <c r="K39" s="4"/>
      <c r="L39" s="4"/>
      <c r="M39" s="4"/>
      <c r="N39" s="4"/>
    </row>
    <row r="40" spans="1:23" ht="15.6" x14ac:dyDescent="0.3">
      <c r="A40" s="4"/>
      <c r="B40" s="1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23" ht="15.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23" ht="15" customHeight="1" x14ac:dyDescent="0.3">
      <c r="A42" s="4"/>
      <c r="B42" s="12" t="s">
        <v>14</v>
      </c>
      <c r="C42" s="15">
        <f>NPV(10%,D38:H38)+C38</f>
        <v>318.62577692780496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23" ht="15.6" x14ac:dyDescent="0.3">
      <c r="A43" s="4"/>
      <c r="B43" s="12" t="s">
        <v>15</v>
      </c>
      <c r="C43" s="15">
        <f>NPV(10%,D39:H39)+C39</f>
        <v>348.09470292019273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23" ht="15.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23" ht="15.6" x14ac:dyDescent="0.3">
      <c r="A45" s="4"/>
      <c r="B45" s="5" t="s">
        <v>12</v>
      </c>
      <c r="C45" s="37">
        <f>1+C42/-C38</f>
        <v>1.3186257769278049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23" ht="15.6" x14ac:dyDescent="0.3">
      <c r="A46" s="4"/>
      <c r="B46" s="5" t="s">
        <v>13</v>
      </c>
      <c r="C46" s="37">
        <f>1+C43/-C39</f>
        <v>1.3480947029201928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23" ht="15.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23" ht="15.6" x14ac:dyDescent="0.3">
      <c r="A48" s="4"/>
      <c r="B48" s="12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5.6" x14ac:dyDescent="0.3">
      <c r="A49" s="4"/>
      <c r="B49" s="4"/>
      <c r="C49" s="33"/>
      <c r="D49" s="31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5.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.6" x14ac:dyDescent="0.3">
      <c r="A51" s="4"/>
      <c r="B51" s="4"/>
      <c r="C51" s="4"/>
      <c r="D51" s="15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6.2" thickBot="1" x14ac:dyDescent="0.35">
      <c r="A52" s="4"/>
      <c r="B52" s="5" t="s">
        <v>23</v>
      </c>
      <c r="C52" s="1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5.6" x14ac:dyDescent="0.3">
      <c r="A53" s="4"/>
      <c r="B53" s="34" t="s">
        <v>5</v>
      </c>
      <c r="C53" s="7">
        <v>0</v>
      </c>
      <c r="D53" s="7">
        <v>1</v>
      </c>
      <c r="E53" s="7">
        <v>2</v>
      </c>
      <c r="F53" s="7">
        <v>3</v>
      </c>
      <c r="G53" s="7">
        <v>4</v>
      </c>
      <c r="H53" s="8">
        <v>5</v>
      </c>
      <c r="I53" s="4"/>
      <c r="J53" s="4"/>
      <c r="K53" s="4"/>
      <c r="L53" s="4"/>
      <c r="M53" s="4"/>
      <c r="N53" s="4"/>
    </row>
    <row r="54" spans="1:14" ht="15" customHeight="1" x14ac:dyDescent="0.3">
      <c r="A54" s="4"/>
      <c r="B54" s="35" t="s">
        <v>10</v>
      </c>
      <c r="C54" s="20">
        <v>-1000</v>
      </c>
      <c r="D54" s="20">
        <v>100</v>
      </c>
      <c r="E54" s="20">
        <v>250</v>
      </c>
      <c r="F54" s="20">
        <v>450</v>
      </c>
      <c r="G54" s="20">
        <v>500</v>
      </c>
      <c r="H54" s="36">
        <v>550</v>
      </c>
      <c r="I54" s="4"/>
      <c r="J54" s="4"/>
      <c r="K54" s="4"/>
      <c r="L54" s="4"/>
      <c r="M54" s="4"/>
      <c r="N54" s="4"/>
    </row>
    <row r="55" spans="1:14" ht="15.6" x14ac:dyDescent="0.3">
      <c r="A55" s="4"/>
      <c r="B55" s="35" t="s">
        <v>11</v>
      </c>
      <c r="C55" s="20">
        <v>-1000</v>
      </c>
      <c r="D55" s="20">
        <v>200</v>
      </c>
      <c r="E55" s="20">
        <v>300</v>
      </c>
      <c r="F55" s="20">
        <v>400</v>
      </c>
      <c r="G55" s="20">
        <v>450</v>
      </c>
      <c r="H55" s="36">
        <v>500</v>
      </c>
      <c r="I55" s="4"/>
      <c r="J55" s="4"/>
      <c r="K55" s="4"/>
      <c r="L55" s="4"/>
      <c r="M55" s="4"/>
      <c r="N55" s="4"/>
    </row>
    <row r="56" spans="1:14" ht="15.6" x14ac:dyDescent="0.3">
      <c r="A56" s="4"/>
      <c r="B56" s="12"/>
      <c r="C56" s="38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ht="16.2" thickBo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ht="15.6" x14ac:dyDescent="0.3">
      <c r="A58" s="4"/>
      <c r="B58" s="34" t="s">
        <v>5</v>
      </c>
      <c r="C58" s="7">
        <v>0</v>
      </c>
      <c r="D58" s="7">
        <v>1</v>
      </c>
      <c r="E58" s="7">
        <v>2</v>
      </c>
      <c r="F58" s="7">
        <v>3</v>
      </c>
      <c r="G58" s="7">
        <v>4</v>
      </c>
      <c r="H58" s="8">
        <v>5</v>
      </c>
      <c r="I58" s="4"/>
      <c r="J58" s="4"/>
      <c r="K58" s="4"/>
      <c r="L58" s="4"/>
      <c r="M58" s="4"/>
      <c r="N58" s="4"/>
    </row>
    <row r="59" spans="1:14" ht="15.6" x14ac:dyDescent="0.3">
      <c r="A59" s="4"/>
      <c r="B59" s="35" t="s">
        <v>10</v>
      </c>
      <c r="C59" s="20">
        <v>-1000</v>
      </c>
      <c r="D59" s="20">
        <v>100</v>
      </c>
      <c r="E59" s="20">
        <v>250</v>
      </c>
      <c r="F59" s="20">
        <v>450</v>
      </c>
      <c r="G59" s="20">
        <v>500</v>
      </c>
      <c r="H59" s="36">
        <v>550</v>
      </c>
      <c r="I59" s="4"/>
      <c r="J59" s="4"/>
      <c r="K59" s="4"/>
      <c r="L59" s="4"/>
      <c r="M59" s="4"/>
      <c r="N59" s="4"/>
    </row>
    <row r="60" spans="1:14" ht="50.55" customHeight="1" x14ac:dyDescent="0.3">
      <c r="A60" s="4"/>
      <c r="B60" s="23" t="s">
        <v>16</v>
      </c>
      <c r="C60" s="21">
        <f t="shared" ref="C60:H60" si="2">C59/(1+10%)^C58</f>
        <v>-1000</v>
      </c>
      <c r="D60" s="21">
        <f t="shared" si="2"/>
        <v>90.909090909090907</v>
      </c>
      <c r="E60" s="21">
        <f t="shared" si="2"/>
        <v>206.61157024793386</v>
      </c>
      <c r="F60" s="21">
        <f t="shared" si="2"/>
        <v>338.09166040570989</v>
      </c>
      <c r="G60" s="21">
        <f t="shared" si="2"/>
        <v>341.50672768253526</v>
      </c>
      <c r="H60" s="22">
        <f t="shared" si="2"/>
        <v>341.50672768253526</v>
      </c>
      <c r="I60" s="4"/>
      <c r="J60" s="4"/>
      <c r="K60" s="4"/>
      <c r="L60" s="4"/>
      <c r="M60" s="4"/>
      <c r="N60" s="4"/>
    </row>
    <row r="61" spans="1:14" ht="15.6" x14ac:dyDescent="0.3">
      <c r="A61" s="4"/>
      <c r="B61" s="35" t="s">
        <v>18</v>
      </c>
      <c r="C61" s="21">
        <f>C60</f>
        <v>-1000</v>
      </c>
      <c r="D61" s="21">
        <f>C61+D60</f>
        <v>-909.09090909090912</v>
      </c>
      <c r="E61" s="21">
        <f t="shared" ref="E61:H61" si="3">D61+E60</f>
        <v>-702.47933884297527</v>
      </c>
      <c r="F61" s="21">
        <f t="shared" si="3"/>
        <v>-364.38767843726538</v>
      </c>
      <c r="G61" s="21">
        <f t="shared" si="3"/>
        <v>-22.880950754730122</v>
      </c>
      <c r="H61" s="22">
        <f t="shared" si="3"/>
        <v>318.62577692780513</v>
      </c>
      <c r="I61" s="4"/>
      <c r="J61" s="4"/>
      <c r="K61" s="4"/>
      <c r="L61" s="4"/>
      <c r="M61" s="4"/>
      <c r="N61" s="4"/>
    </row>
    <row r="62" spans="1:14" ht="15.6" x14ac:dyDescent="0.3">
      <c r="A62" s="4"/>
      <c r="B62" s="39"/>
      <c r="C62" s="20"/>
      <c r="D62" s="20"/>
      <c r="E62" s="20"/>
      <c r="F62" s="20"/>
      <c r="G62" s="20"/>
      <c r="H62" s="36"/>
      <c r="I62" s="4"/>
      <c r="J62" s="4"/>
      <c r="K62" s="4"/>
      <c r="L62" s="4"/>
      <c r="M62" s="4"/>
      <c r="N62" s="4"/>
    </row>
    <row r="63" spans="1:14" ht="15.6" x14ac:dyDescent="0.3">
      <c r="A63" s="4"/>
      <c r="B63" s="35" t="s">
        <v>11</v>
      </c>
      <c r="C63" s="20">
        <v>-1000</v>
      </c>
      <c r="D63" s="20">
        <v>200</v>
      </c>
      <c r="E63" s="20">
        <v>300</v>
      </c>
      <c r="F63" s="20">
        <v>400</v>
      </c>
      <c r="G63" s="20">
        <v>450</v>
      </c>
      <c r="H63" s="36">
        <v>500</v>
      </c>
      <c r="I63" s="4"/>
      <c r="J63" s="4"/>
      <c r="K63" s="4"/>
      <c r="L63" s="4"/>
      <c r="M63" s="4"/>
      <c r="N63" s="4"/>
    </row>
    <row r="64" spans="1:14" ht="49.5" customHeight="1" x14ac:dyDescent="0.3">
      <c r="A64" s="4"/>
      <c r="B64" s="23" t="s">
        <v>17</v>
      </c>
      <c r="C64" s="21">
        <f t="shared" ref="C64:H64" si="4">C63/(1+10%)^C58</f>
        <v>-1000</v>
      </c>
      <c r="D64" s="21">
        <f t="shared" si="4"/>
        <v>181.81818181818181</v>
      </c>
      <c r="E64" s="21">
        <f t="shared" si="4"/>
        <v>247.93388429752062</v>
      </c>
      <c r="F64" s="21">
        <f t="shared" si="4"/>
        <v>300.52592036063101</v>
      </c>
      <c r="G64" s="21">
        <f t="shared" si="4"/>
        <v>307.35605491428174</v>
      </c>
      <c r="H64" s="22">
        <f t="shared" si="4"/>
        <v>310.46066152957746</v>
      </c>
      <c r="I64" s="4"/>
      <c r="J64" s="4"/>
      <c r="K64" s="4"/>
      <c r="L64" s="4"/>
      <c r="M64" s="4"/>
      <c r="N64" s="4"/>
    </row>
    <row r="65" spans="1:14" ht="16.2" thickBot="1" x14ac:dyDescent="0.35">
      <c r="A65" s="4"/>
      <c r="B65" s="40" t="s">
        <v>18</v>
      </c>
      <c r="C65" s="10">
        <f>C64</f>
        <v>-1000</v>
      </c>
      <c r="D65" s="10">
        <f>C65+D64</f>
        <v>-818.18181818181824</v>
      </c>
      <c r="E65" s="10">
        <f t="shared" ref="E65:H65" si="5">D65+E64</f>
        <v>-570.24793388429759</v>
      </c>
      <c r="F65" s="10">
        <f t="shared" si="5"/>
        <v>-269.72201352366659</v>
      </c>
      <c r="G65" s="10">
        <f t="shared" si="5"/>
        <v>37.634041390615153</v>
      </c>
      <c r="H65" s="11">
        <f t="shared" si="5"/>
        <v>348.09470292019262</v>
      </c>
      <c r="I65" s="4"/>
      <c r="J65" s="4"/>
      <c r="K65" s="4"/>
      <c r="L65" s="4"/>
      <c r="M65" s="4"/>
      <c r="N65" s="4"/>
    </row>
    <row r="66" spans="1:14" ht="15.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ht="15.6" x14ac:dyDescent="0.3">
      <c r="A67" s="4"/>
      <c r="B67" s="12"/>
      <c r="C67" s="1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ht="15.6" x14ac:dyDescent="0.3">
      <c r="A68" s="4"/>
      <c r="B68" s="12" t="s">
        <v>22</v>
      </c>
      <c r="C68" s="1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74" spans="1:14" x14ac:dyDescent="0.3">
      <c r="C74" s="1"/>
    </row>
  </sheetData>
  <mergeCells count="2">
    <mergeCell ref="B6:P6"/>
    <mergeCell ref="B16:Q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Вадим Винников</cp:lastModifiedBy>
  <dcterms:created xsi:type="dcterms:W3CDTF">2023-08-05T10:27:48Z</dcterms:created>
  <dcterms:modified xsi:type="dcterms:W3CDTF">2023-09-17T07:18:55Z</dcterms:modified>
</cp:coreProperties>
</file>