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270" windowWidth="11100" windowHeight="6600" activeTab="5"/>
  </bookViews>
  <sheets>
    <sheet name="test" sheetId="6" r:id="rId1"/>
    <sheet name="kryteria" sheetId="5" r:id="rId2"/>
    <sheet name="krasnale" sheetId="9" r:id="rId3"/>
    <sheet name="klasyfikacja" sheetId="3" r:id="rId4"/>
    <sheet name="tabl.mnoz." sheetId="10" r:id="rId5"/>
    <sheet name="zaddom" sheetId="11" r:id="rId6"/>
  </sheets>
  <calcPr calcId="145621"/>
</workbook>
</file>

<file path=xl/calcChain.xml><?xml version="1.0" encoding="utf-8"?>
<calcChain xmlns="http://schemas.openxmlformats.org/spreadsheetml/2006/main">
  <c r="D7" i="10" l="1"/>
  <c r="E7" i="10"/>
  <c r="F7" i="10"/>
  <c r="G7" i="10"/>
  <c r="H7" i="10"/>
  <c r="I7" i="10"/>
  <c r="J7" i="10"/>
  <c r="K7" i="10"/>
  <c r="L7" i="10"/>
  <c r="D8" i="10"/>
  <c r="E8" i="10"/>
  <c r="F8" i="10"/>
  <c r="G8" i="10"/>
  <c r="H8" i="10"/>
  <c r="I8" i="10"/>
  <c r="J8" i="10"/>
  <c r="K8" i="10"/>
  <c r="L8" i="10"/>
  <c r="D9" i="10"/>
  <c r="E9" i="10"/>
  <c r="F9" i="10"/>
  <c r="G9" i="10"/>
  <c r="H9" i="10"/>
  <c r="I9" i="10"/>
  <c r="J9" i="10"/>
  <c r="K9" i="10"/>
  <c r="L9" i="10"/>
  <c r="D10" i="10"/>
  <c r="E10" i="10"/>
  <c r="F10" i="10"/>
  <c r="G10" i="10"/>
  <c r="H10" i="10"/>
  <c r="I10" i="10"/>
  <c r="J10" i="10"/>
  <c r="K10" i="10"/>
  <c r="L10" i="10"/>
  <c r="D11" i="10"/>
  <c r="E11" i="10"/>
  <c r="F11" i="10"/>
  <c r="G11" i="10"/>
  <c r="H11" i="10"/>
  <c r="I11" i="10"/>
  <c r="J11" i="10"/>
  <c r="K11" i="10"/>
  <c r="L11" i="10"/>
  <c r="D12" i="10"/>
  <c r="E12" i="10"/>
  <c r="F12" i="10"/>
  <c r="G12" i="10"/>
  <c r="H12" i="10"/>
  <c r="I12" i="10"/>
  <c r="J12" i="10"/>
  <c r="K12" i="10"/>
  <c r="L12" i="10"/>
  <c r="D13" i="10"/>
  <c r="E13" i="10"/>
  <c r="F13" i="10"/>
  <c r="G13" i="10"/>
  <c r="H13" i="10"/>
  <c r="I13" i="10"/>
  <c r="J13" i="10"/>
  <c r="K13" i="10"/>
  <c r="L13" i="10"/>
  <c r="D14" i="10"/>
  <c r="E14" i="10"/>
  <c r="F14" i="10"/>
  <c r="G14" i="10"/>
  <c r="H14" i="10"/>
  <c r="I14" i="10"/>
  <c r="J14" i="10"/>
  <c r="K14" i="10"/>
  <c r="L14" i="10"/>
  <c r="E6" i="10"/>
  <c r="F6" i="10"/>
  <c r="G6" i="10"/>
  <c r="H6" i="10"/>
  <c r="I6" i="10"/>
  <c r="J6" i="10"/>
  <c r="K6" i="10"/>
  <c r="L6" i="10"/>
  <c r="D6" i="10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6" i="3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4" i="6"/>
</calcChain>
</file>

<file path=xl/sharedStrings.xml><?xml version="1.0" encoding="utf-8"?>
<sst xmlns="http://schemas.openxmlformats.org/spreadsheetml/2006/main" count="210" uniqueCount="137">
  <si>
    <t>rel</t>
  </si>
  <si>
    <t>j.p.</t>
  </si>
  <si>
    <t>hist.</t>
  </si>
  <si>
    <t>wos</t>
  </si>
  <si>
    <t>j.a.</t>
  </si>
  <si>
    <t>j.n.</t>
  </si>
  <si>
    <t>mat</t>
  </si>
  <si>
    <t>fiz.</t>
  </si>
  <si>
    <t>ch.</t>
  </si>
  <si>
    <t>biol.</t>
  </si>
  <si>
    <t>geo</t>
  </si>
  <si>
    <t>pla</t>
  </si>
  <si>
    <t>muz</t>
  </si>
  <si>
    <t>inf.</t>
  </si>
  <si>
    <t>w-f</t>
  </si>
  <si>
    <t>zw</t>
  </si>
  <si>
    <t>Niwierkiewicz</t>
  </si>
  <si>
    <t>Katarzyna</t>
  </si>
  <si>
    <t>Nowak</t>
  </si>
  <si>
    <t>Dominik</t>
  </si>
  <si>
    <t>Olbryt</t>
  </si>
  <si>
    <t>Mariusz</t>
  </si>
  <si>
    <t>Oleksa</t>
  </si>
  <si>
    <t>Andrzej</t>
  </si>
  <si>
    <t>Prócnal</t>
  </si>
  <si>
    <t>Małgorzata</t>
  </si>
  <si>
    <t>Spek</t>
  </si>
  <si>
    <t>Piotr</t>
  </si>
  <si>
    <t>Stachera</t>
  </si>
  <si>
    <t>Remigiusz</t>
  </si>
  <si>
    <t>Stasiak</t>
  </si>
  <si>
    <t>Paweł</t>
  </si>
  <si>
    <t>Stefaniuk</t>
  </si>
  <si>
    <t>Iwona</t>
  </si>
  <si>
    <t>Susek</t>
  </si>
  <si>
    <t>Szymański</t>
  </si>
  <si>
    <t>Węglarz</t>
  </si>
  <si>
    <t>Agnieszka</t>
  </si>
  <si>
    <t>Sawicki</t>
  </si>
  <si>
    <t>Marek</t>
  </si>
  <si>
    <t>Zielińska</t>
  </si>
  <si>
    <t>Anna</t>
  </si>
  <si>
    <t>Abcewicz</t>
  </si>
  <si>
    <t>Bogusław</t>
  </si>
  <si>
    <t>Abied</t>
  </si>
  <si>
    <t>Elżbieta</t>
  </si>
  <si>
    <t>Abkowicz</t>
  </si>
  <si>
    <t>Rafał</t>
  </si>
  <si>
    <t>Albert</t>
  </si>
  <si>
    <t>Tomasz</t>
  </si>
  <si>
    <t>Bednarek</t>
  </si>
  <si>
    <t>Bedryło</t>
  </si>
  <si>
    <t>Jerzy</t>
  </si>
  <si>
    <t>Betańska</t>
  </si>
  <si>
    <t>Grażyna</t>
  </si>
  <si>
    <t>Betiuk</t>
  </si>
  <si>
    <t>Wacław</t>
  </si>
  <si>
    <t>Białek</t>
  </si>
  <si>
    <t>Jadwiga</t>
  </si>
  <si>
    <t>Cegła</t>
  </si>
  <si>
    <t>Antoni</t>
  </si>
  <si>
    <t>Nr</t>
  </si>
  <si>
    <t>Nazwisko</t>
  </si>
  <si>
    <t>Imię</t>
  </si>
  <si>
    <t>średnia bez religii</t>
  </si>
  <si>
    <t>średnia</t>
  </si>
  <si>
    <t>pozycja w klasie</t>
  </si>
  <si>
    <t>miejsce</t>
  </si>
  <si>
    <t>zadanie 1</t>
  </si>
  <si>
    <t>zadanie 2</t>
  </si>
  <si>
    <t>zadanie 3</t>
  </si>
  <si>
    <t>zadanie 4</t>
  </si>
  <si>
    <t>zadanie 5</t>
  </si>
  <si>
    <t>zadanie 6</t>
  </si>
  <si>
    <t>wynik</t>
  </si>
  <si>
    <t>Kryteria oceniania</t>
  </si>
  <si>
    <t>Punkty</t>
  </si>
  <si>
    <t>Stopień</t>
  </si>
  <si>
    <t>Ocena</t>
  </si>
  <si>
    <t>ndst</t>
  </si>
  <si>
    <t>dop</t>
  </si>
  <si>
    <t>dost</t>
  </si>
  <si>
    <t>db</t>
  </si>
  <si>
    <t>bdb</t>
  </si>
  <si>
    <t>cel</t>
  </si>
  <si>
    <t>stopień</t>
  </si>
  <si>
    <t>ocena</t>
  </si>
  <si>
    <t>CZAPKI DLA KRASNALI</t>
  </si>
  <si>
    <t>czapka duża</t>
  </si>
  <si>
    <t>czapka mała</t>
  </si>
  <si>
    <t>cm</t>
  </si>
  <si>
    <t>pomponiki w paczce</t>
  </si>
  <si>
    <t>kolor</t>
  </si>
  <si>
    <t>dlugość [m]</t>
  </si>
  <si>
    <t>liczba czapek</t>
  </si>
  <si>
    <t>liczba czapeczek</t>
  </si>
  <si>
    <t>pomponiki</t>
  </si>
  <si>
    <t>czerwony</t>
  </si>
  <si>
    <t>zielony</t>
  </si>
  <si>
    <t>niebieski</t>
  </si>
  <si>
    <t>żółty</t>
  </si>
  <si>
    <t>brązowy</t>
  </si>
  <si>
    <t>różowy</t>
  </si>
  <si>
    <t>fioletowy</t>
  </si>
  <si>
    <t>bordo</t>
  </si>
  <si>
    <t>biały</t>
  </si>
  <si>
    <t>rudy</t>
  </si>
  <si>
    <t>szary</t>
  </si>
  <si>
    <t>złoty</t>
  </si>
  <si>
    <t>morski</t>
  </si>
  <si>
    <t>seledynowy</t>
  </si>
  <si>
    <t>reszta [cm]</t>
  </si>
  <si>
    <t>Zamówie-nie na paczki pomponi-ków</t>
  </si>
  <si>
    <t>cennik</t>
  </si>
  <si>
    <t>banany</t>
  </si>
  <si>
    <t>cytryny</t>
  </si>
  <si>
    <t>gruszki</t>
  </si>
  <si>
    <t>za kg</t>
  </si>
  <si>
    <t>truskawki</t>
  </si>
  <si>
    <t>data</t>
  </si>
  <si>
    <t>towar</t>
  </si>
  <si>
    <t>cena</t>
  </si>
  <si>
    <t>kwota</t>
  </si>
  <si>
    <t>poniedziałek</t>
  </si>
  <si>
    <t>jabłka</t>
  </si>
  <si>
    <t>dzień tygodnia</t>
  </si>
  <si>
    <t>ilość [kg]</t>
  </si>
  <si>
    <t>dzień</t>
  </si>
  <si>
    <t>średnia sprzedaż</t>
  </si>
  <si>
    <t>ilość zamówień</t>
  </si>
  <si>
    <t>wartość sprzedaży</t>
  </si>
  <si>
    <t>wtorek</t>
  </si>
  <si>
    <t>środa</t>
  </si>
  <si>
    <t>czwartek</t>
  </si>
  <si>
    <t>piątek</t>
  </si>
  <si>
    <t>sobota</t>
  </si>
  <si>
    <t>niedziela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</si>
</sst>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_-* #,##0.00\ [$zł-415]_-;\-* #,##0.00\ [$zł-415]_-;_-* &quot;-&quot;??\ [$zł-415]_-;_-@_-"/>
  </numFmts>
  <fonts count="6" x14ac:knownFonts="1">
    <font>
      <sz val="10"/>
      <name val="Arial CE"/>
      <charset val="238"/>
    </font>
    <font>
      <b/>
      <sz val="12"/>
      <color indexed="60"/>
      <name val="Arial CE"/>
      <family val="2"/>
      <charset val="238"/>
    </font>
    <font>
      <b/>
      <sz val="10"/>
      <name val="Arial CE"/>
      <family val="2"/>
      <charset val="238"/>
    </font>
    <font>
      <b/>
      <sz val="12"/>
      <name val="Arial CE"/>
      <family val="2"/>
      <charset val="238"/>
    </font>
    <font>
      <sz val="16"/>
      <name val="Arial CE"/>
      <family val="2"/>
      <charset val="238"/>
    </font>
    <font>
      <b/>
      <sz val="10"/>
      <name val="Arial CE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41"/>
      </patternFill>
    </fill>
    <fill>
      <patternFill patternType="solid">
        <fgColor indexed="41"/>
        <bgColor indexed="64"/>
      </patternFill>
    </fill>
    <fill>
      <patternFill patternType="gray125">
        <fgColor indexed="60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3" borderId="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0" xfId="0" applyFill="1" applyBorder="1"/>
    <xf numFmtId="0" fontId="0" fillId="3" borderId="21" xfId="0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2" fontId="0" fillId="3" borderId="8" xfId="0" applyNumberFormat="1" applyFill="1" applyBorder="1"/>
    <xf numFmtId="0" fontId="2" fillId="4" borderId="22" xfId="0" applyFont="1" applyFill="1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0" borderId="3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3" xfId="0" applyFont="1" applyBorder="1" applyAlignment="1">
      <alignment horizontal="center"/>
    </xf>
    <xf numFmtId="0" fontId="2" fillId="0" borderId="34" xfId="0" applyFont="1" applyFill="1" applyBorder="1" applyAlignment="1">
      <alignment horizontal="center" vertical="center" textRotation="90"/>
    </xf>
    <xf numFmtId="0" fontId="2" fillId="0" borderId="35" xfId="0" applyFont="1" applyFill="1" applyBorder="1" applyAlignment="1">
      <alignment horizontal="center" vertical="center" textRotation="90"/>
    </xf>
    <xf numFmtId="0" fontId="2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0" xfId="0" applyFont="1" applyFill="1" applyBorder="1"/>
    <xf numFmtId="0" fontId="2" fillId="0" borderId="41" xfId="0" applyFont="1" applyFill="1" applyBorder="1"/>
    <xf numFmtId="0" fontId="2" fillId="0" borderId="42" xfId="0" applyFont="1" applyFill="1" applyBorder="1"/>
    <xf numFmtId="0" fontId="2" fillId="0" borderId="43" xfId="0" applyFont="1" applyFill="1" applyBorder="1"/>
    <xf numFmtId="0" fontId="2" fillId="0" borderId="44" xfId="0" applyFont="1" applyFill="1" applyBorder="1"/>
    <xf numFmtId="0" fontId="0" fillId="0" borderId="0" xfId="0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6" xfId="0" applyBorder="1"/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/>
    <xf numFmtId="164" fontId="0" fillId="0" borderId="49" xfId="0" applyNumberFormat="1" applyBorder="1"/>
    <xf numFmtId="0" fontId="0" fillId="0" borderId="50" xfId="0" applyBorder="1"/>
    <xf numFmtId="164" fontId="0" fillId="0" borderId="51" xfId="0" applyNumberFormat="1" applyBorder="1"/>
    <xf numFmtId="0" fontId="0" fillId="0" borderId="52" xfId="0" applyBorder="1"/>
    <xf numFmtId="164" fontId="0" fillId="0" borderId="53" xfId="0" applyNumberFormat="1" applyBorder="1"/>
    <xf numFmtId="0" fontId="0" fillId="0" borderId="54" xfId="0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3" borderId="5" xfId="0" applyNumberFormat="1" applyFill="1" applyBorder="1"/>
    <xf numFmtId="0" fontId="0" fillId="0" borderId="1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56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6" xfId="0" applyBorder="1"/>
    <xf numFmtId="0" fontId="0" fillId="0" borderId="68" xfId="0" applyBorder="1"/>
    <xf numFmtId="0" fontId="0" fillId="5" borderId="22" xfId="0" applyFill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0" fillId="6" borderId="67" xfId="0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6" borderId="72" xfId="0" applyFill="1" applyBorder="1" applyAlignment="1">
      <alignment horizontal="center"/>
    </xf>
    <xf numFmtId="0" fontId="0" fillId="6" borderId="70" xfId="0" applyFill="1" applyBorder="1" applyAlignment="1">
      <alignment horizontal="center"/>
    </xf>
    <xf numFmtId="0" fontId="0" fillId="6" borderId="71" xfId="0" applyFill="1" applyBorder="1" applyAlignment="1">
      <alignment horizontal="center"/>
    </xf>
    <xf numFmtId="0" fontId="0" fillId="7" borderId="6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66" xfId="0" applyFill="1" applyBorder="1" applyAlignment="1">
      <alignment horizontal="center"/>
    </xf>
    <xf numFmtId="0" fontId="0" fillId="7" borderId="6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4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0" fillId="7" borderId="62" xfId="0" applyFill="1" applyBorder="1" applyAlignment="1">
      <alignment horizontal="center"/>
    </xf>
    <xf numFmtId="170" fontId="0" fillId="0" borderId="59" xfId="0" applyNumberFormat="1" applyBorder="1"/>
    <xf numFmtId="170" fontId="0" fillId="0" borderId="62" xfId="0" applyNumberFormat="1" applyBorder="1"/>
    <xf numFmtId="0" fontId="0" fillId="0" borderId="73" xfId="0" applyBorder="1"/>
    <xf numFmtId="0" fontId="0" fillId="0" borderId="74" xfId="0" applyBorder="1"/>
    <xf numFmtId="0" fontId="0" fillId="0" borderId="0" xfId="0" applyAlignment="1">
      <alignment vertical="center"/>
    </xf>
    <xf numFmtId="0" fontId="0" fillId="0" borderId="0" xfId="0" applyBorder="1"/>
    <xf numFmtId="0" fontId="5" fillId="0" borderId="74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14" fontId="0" fillId="0" borderId="73" xfId="0" applyNumberFormat="1" applyBorder="1"/>
    <xf numFmtId="14" fontId="0" fillId="0" borderId="58" xfId="0" applyNumberFormat="1" applyBorder="1"/>
    <xf numFmtId="14" fontId="0" fillId="0" borderId="60" xfId="0" applyNumberFormat="1" applyBorder="1"/>
    <xf numFmtId="0" fontId="0" fillId="0" borderId="75" xfId="0" applyBorder="1"/>
    <xf numFmtId="170" fontId="0" fillId="0" borderId="57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M33" sqref="M33"/>
    </sheetView>
  </sheetViews>
  <sheetFormatPr defaultRowHeight="12.75" x14ac:dyDescent="0.2"/>
  <cols>
    <col min="1" max="1" width="4.28515625" customWidth="1"/>
    <col min="2" max="2" width="13.85546875" bestFit="1" customWidth="1"/>
    <col min="3" max="3" width="11.140625" bestFit="1" customWidth="1"/>
    <col min="4" max="9" width="5.28515625" customWidth="1"/>
    <col min="10" max="12" width="5.7109375" customWidth="1"/>
    <col min="14" max="14" width="9.85546875" bestFit="1" customWidth="1"/>
  </cols>
  <sheetData>
    <row r="2" spans="1:13" ht="13.5" thickBot="1" x14ac:dyDescent="0.25"/>
    <row r="3" spans="1:13" ht="52.5" thickBot="1" x14ac:dyDescent="0.25">
      <c r="D3" s="50" t="s">
        <v>68</v>
      </c>
      <c r="E3" s="51" t="s">
        <v>69</v>
      </c>
      <c r="F3" s="51" t="s">
        <v>70</v>
      </c>
      <c r="G3" s="51" t="s">
        <v>71</v>
      </c>
      <c r="H3" s="51" t="s">
        <v>72</v>
      </c>
      <c r="I3" s="52" t="s">
        <v>73</v>
      </c>
      <c r="J3" s="50" t="s">
        <v>74</v>
      </c>
      <c r="K3" s="51" t="s">
        <v>85</v>
      </c>
      <c r="L3" s="52" t="s">
        <v>86</v>
      </c>
    </row>
    <row r="4" spans="1:13" x14ac:dyDescent="0.2">
      <c r="A4" s="53">
        <v>1</v>
      </c>
      <c r="B4" s="54" t="s">
        <v>42</v>
      </c>
      <c r="C4" s="55" t="s">
        <v>43</v>
      </c>
      <c r="D4" s="38">
        <v>15</v>
      </c>
      <c r="E4" s="39">
        <v>11.5</v>
      </c>
      <c r="F4" s="39">
        <v>15</v>
      </c>
      <c r="G4" s="39">
        <v>2</v>
      </c>
      <c r="H4" s="39">
        <v>13</v>
      </c>
      <c r="I4" s="40"/>
      <c r="J4" s="38">
        <f>SUM(D4:I4)</f>
        <v>56.5</v>
      </c>
      <c r="K4" s="39">
        <f>LOOKUP(J4,kryteria!$B$7:$C$12)</f>
        <v>3</v>
      </c>
      <c r="L4" s="41" t="str">
        <f>LOOKUP(K4,kryteria!$C$7:$D$12)</f>
        <v>dost</v>
      </c>
      <c r="M4" t="str">
        <f>LOOKUP(J4,kryteria!$B$7:$B$12,kryteria!$D$7:$D$12)</f>
        <v>dost</v>
      </c>
    </row>
    <row r="5" spans="1:13" x14ac:dyDescent="0.2">
      <c r="A5" s="56">
        <v>2</v>
      </c>
      <c r="B5" s="57" t="s">
        <v>44</v>
      </c>
      <c r="C5" s="58" t="s">
        <v>45</v>
      </c>
      <c r="D5" s="42">
        <v>8</v>
      </c>
      <c r="E5" s="43">
        <v>6.5</v>
      </c>
      <c r="F5" s="43">
        <v>13</v>
      </c>
      <c r="G5" s="43">
        <v>5</v>
      </c>
      <c r="H5" s="43">
        <v>16</v>
      </c>
      <c r="I5" s="44"/>
      <c r="J5" s="42">
        <f t="shared" ref="J5:J27" si="0">SUM(D5:I5)</f>
        <v>48.5</v>
      </c>
      <c r="K5" s="43">
        <f>LOOKUP(J5,kryteria!$B$7:$C$12)</f>
        <v>2</v>
      </c>
      <c r="L5" s="45" t="str">
        <f>LOOKUP(K5,kryteria!$C$7:$D$12)</f>
        <v>dop</v>
      </c>
      <c r="M5" t="str">
        <f>LOOKUP(J5,kryteria!$B$7:$B$12,kryteria!$D$7:$D$12)</f>
        <v>dop</v>
      </c>
    </row>
    <row r="6" spans="1:13" x14ac:dyDescent="0.2">
      <c r="A6" s="56">
        <v>3</v>
      </c>
      <c r="B6" s="57" t="s">
        <v>46</v>
      </c>
      <c r="C6" s="58" t="s">
        <v>47</v>
      </c>
      <c r="D6" s="42">
        <v>13</v>
      </c>
      <c r="E6" s="43">
        <v>16</v>
      </c>
      <c r="F6" s="43">
        <v>13</v>
      </c>
      <c r="G6" s="43">
        <v>11</v>
      </c>
      <c r="H6" s="43">
        <v>13</v>
      </c>
      <c r="I6" s="44"/>
      <c r="J6" s="42">
        <f t="shared" si="0"/>
        <v>66</v>
      </c>
      <c r="K6" s="43">
        <f>LOOKUP(J6,kryteria!$B$7:$C$12)</f>
        <v>3</v>
      </c>
      <c r="L6" s="45" t="str">
        <f>LOOKUP(K6,kryteria!$C$7:$D$12)</f>
        <v>dost</v>
      </c>
      <c r="M6" t="str">
        <f>LOOKUP(J6,kryteria!$B$7:$B$12,kryteria!$D$7:$D$12)</f>
        <v>dost</v>
      </c>
    </row>
    <row r="7" spans="1:13" x14ac:dyDescent="0.2">
      <c r="A7" s="56">
        <v>4</v>
      </c>
      <c r="B7" s="57" t="s">
        <v>48</v>
      </c>
      <c r="C7" s="58" t="s">
        <v>49</v>
      </c>
      <c r="D7" s="42">
        <v>5</v>
      </c>
      <c r="E7" s="43">
        <v>13</v>
      </c>
      <c r="F7" s="43">
        <v>9</v>
      </c>
      <c r="G7" s="43">
        <v>5</v>
      </c>
      <c r="H7" s="43">
        <v>10</v>
      </c>
      <c r="I7" s="44"/>
      <c r="J7" s="42">
        <f t="shared" si="0"/>
        <v>42</v>
      </c>
      <c r="K7" s="43">
        <f>LOOKUP(J7,kryteria!$B$7:$C$12)</f>
        <v>2</v>
      </c>
      <c r="L7" s="45" t="str">
        <f>LOOKUP(K7,kryteria!$C$7:$D$12)</f>
        <v>dop</v>
      </c>
      <c r="M7" t="str">
        <f>LOOKUP(J7,kryteria!$B$7:$B$12,kryteria!$D$7:$D$12)</f>
        <v>dop</v>
      </c>
    </row>
    <row r="8" spans="1:13" x14ac:dyDescent="0.2">
      <c r="A8" s="56">
        <v>5</v>
      </c>
      <c r="B8" s="57" t="s">
        <v>50</v>
      </c>
      <c r="C8" s="58" t="s">
        <v>31</v>
      </c>
      <c r="D8" s="42">
        <v>20</v>
      </c>
      <c r="E8" s="43">
        <v>20</v>
      </c>
      <c r="F8" s="43">
        <v>19</v>
      </c>
      <c r="G8" s="43">
        <v>20</v>
      </c>
      <c r="H8" s="43">
        <v>20</v>
      </c>
      <c r="I8" s="44">
        <v>5</v>
      </c>
      <c r="J8" s="42">
        <f t="shared" si="0"/>
        <v>104</v>
      </c>
      <c r="K8" s="43">
        <f>LOOKUP(J8,kryteria!$B$7:$C$12)</f>
        <v>6</v>
      </c>
      <c r="L8" s="45" t="str">
        <f>LOOKUP(K8,kryteria!$C$7:$D$12)</f>
        <v>cel</v>
      </c>
      <c r="M8" t="str">
        <f>LOOKUP(J8,kryteria!$B$7:$B$12,kryteria!$D$7:$D$12)</f>
        <v>cel</v>
      </c>
    </row>
    <row r="9" spans="1:13" ht="12.75" customHeight="1" x14ac:dyDescent="0.2">
      <c r="A9" s="56">
        <v>6</v>
      </c>
      <c r="B9" s="57" t="s">
        <v>51</v>
      </c>
      <c r="C9" s="58" t="s">
        <v>52</v>
      </c>
      <c r="D9" s="42">
        <v>9</v>
      </c>
      <c r="E9" s="43">
        <v>17</v>
      </c>
      <c r="F9" s="43">
        <v>9</v>
      </c>
      <c r="G9" s="43">
        <v>11</v>
      </c>
      <c r="H9" s="43">
        <v>10</v>
      </c>
      <c r="I9" s="44"/>
      <c r="J9" s="42">
        <f t="shared" si="0"/>
        <v>56</v>
      </c>
      <c r="K9" s="43">
        <f>LOOKUP(J9,kryteria!$B$7:$C$12)</f>
        <v>3</v>
      </c>
      <c r="L9" s="45" t="str">
        <f>LOOKUP(K9,kryteria!$C$7:$D$12)</f>
        <v>dost</v>
      </c>
      <c r="M9" t="str">
        <f>LOOKUP(J9,kryteria!$B$7:$B$12,kryteria!$D$7:$D$12)</f>
        <v>dost</v>
      </c>
    </row>
    <row r="10" spans="1:13" x14ac:dyDescent="0.2">
      <c r="A10" s="56">
        <v>7</v>
      </c>
      <c r="B10" s="57" t="s">
        <v>53</v>
      </c>
      <c r="C10" s="58" t="s">
        <v>54</v>
      </c>
      <c r="D10" s="42">
        <v>13</v>
      </c>
      <c r="E10" s="43">
        <v>2</v>
      </c>
      <c r="F10" s="43">
        <v>12</v>
      </c>
      <c r="G10" s="43">
        <v>6.5</v>
      </c>
      <c r="H10" s="43">
        <v>14.5</v>
      </c>
      <c r="I10" s="44"/>
      <c r="J10" s="42">
        <f t="shared" si="0"/>
        <v>48</v>
      </c>
      <c r="K10" s="43">
        <f>LOOKUP(J10,kryteria!$B$7:$C$12)</f>
        <v>2</v>
      </c>
      <c r="L10" s="45" t="str">
        <f>LOOKUP(K10,kryteria!$C$7:$D$12)</f>
        <v>dop</v>
      </c>
      <c r="M10" t="str">
        <f>LOOKUP(J10,kryteria!$B$7:$B$12,kryteria!$D$7:$D$12)</f>
        <v>dop</v>
      </c>
    </row>
    <row r="11" spans="1:13" ht="12.75" customHeight="1" x14ac:dyDescent="0.2">
      <c r="A11" s="56">
        <v>8</v>
      </c>
      <c r="B11" s="57" t="s">
        <v>55</v>
      </c>
      <c r="C11" s="58" t="s">
        <v>56</v>
      </c>
      <c r="D11" s="42">
        <v>9</v>
      </c>
      <c r="E11" s="43">
        <v>16</v>
      </c>
      <c r="F11" s="43">
        <v>7</v>
      </c>
      <c r="G11" s="43">
        <v>2</v>
      </c>
      <c r="H11" s="43">
        <v>15</v>
      </c>
      <c r="I11" s="44"/>
      <c r="J11" s="42">
        <f t="shared" si="0"/>
        <v>49</v>
      </c>
      <c r="K11" s="43">
        <f>LOOKUP(J11,kryteria!$B$7:$C$12)</f>
        <v>2</v>
      </c>
      <c r="L11" s="45" t="str">
        <f>LOOKUP(K11,kryteria!$C$7:$D$12)</f>
        <v>dop</v>
      </c>
      <c r="M11" t="str">
        <f>LOOKUP(J11,kryteria!$B$7:$B$12,kryteria!$D$7:$D$12)</f>
        <v>dop</v>
      </c>
    </row>
    <row r="12" spans="1:13" x14ac:dyDescent="0.2">
      <c r="A12" s="56">
        <v>9</v>
      </c>
      <c r="B12" s="57" t="s">
        <v>57</v>
      </c>
      <c r="C12" s="58" t="s">
        <v>58</v>
      </c>
      <c r="D12" s="42">
        <v>5</v>
      </c>
      <c r="E12" s="43">
        <v>0</v>
      </c>
      <c r="F12" s="43">
        <v>10</v>
      </c>
      <c r="G12" s="43">
        <v>9.5</v>
      </c>
      <c r="H12" s="43">
        <v>11.5</v>
      </c>
      <c r="I12" s="44"/>
      <c r="J12" s="42">
        <f t="shared" si="0"/>
        <v>36</v>
      </c>
      <c r="K12" s="43">
        <f>LOOKUP(J12,kryteria!$B$7:$C$12)</f>
        <v>2</v>
      </c>
      <c r="L12" s="45" t="str">
        <f>LOOKUP(K12,kryteria!$C$7:$D$12)</f>
        <v>dop</v>
      </c>
      <c r="M12" t="str">
        <f>LOOKUP(J12,kryteria!$B$7:$B$12,kryteria!$D$7:$D$12)</f>
        <v>dop</v>
      </c>
    </row>
    <row r="13" spans="1:13" x14ac:dyDescent="0.2">
      <c r="A13" s="56">
        <v>10</v>
      </c>
      <c r="B13" s="57" t="s">
        <v>59</v>
      </c>
      <c r="C13" s="58" t="s">
        <v>60</v>
      </c>
      <c r="D13" s="42">
        <v>4</v>
      </c>
      <c r="E13" s="43">
        <v>12</v>
      </c>
      <c r="F13" s="43">
        <v>16</v>
      </c>
      <c r="G13" s="43">
        <v>0.5</v>
      </c>
      <c r="H13" s="43">
        <v>8.5</v>
      </c>
      <c r="I13" s="44"/>
      <c r="J13" s="42">
        <f t="shared" si="0"/>
        <v>41</v>
      </c>
      <c r="K13" s="43">
        <f>LOOKUP(J13,kryteria!$B$7:$C$12)</f>
        <v>2</v>
      </c>
      <c r="L13" s="45" t="str">
        <f>LOOKUP(K13,kryteria!$C$7:$D$12)</f>
        <v>dop</v>
      </c>
      <c r="M13" t="str">
        <f>LOOKUP(J13,kryteria!$B$7:$B$12,kryteria!$D$7:$D$12)</f>
        <v>dop</v>
      </c>
    </row>
    <row r="14" spans="1:13" x14ac:dyDescent="0.2">
      <c r="A14" s="56">
        <v>11</v>
      </c>
      <c r="B14" s="57" t="s">
        <v>16</v>
      </c>
      <c r="C14" s="58" t="s">
        <v>17</v>
      </c>
      <c r="D14" s="42">
        <v>10.5</v>
      </c>
      <c r="E14" s="43">
        <v>9.5</v>
      </c>
      <c r="F14" s="43">
        <v>8</v>
      </c>
      <c r="G14" s="43">
        <v>12.5</v>
      </c>
      <c r="H14" s="43">
        <v>8.5</v>
      </c>
      <c r="I14" s="44">
        <v>6</v>
      </c>
      <c r="J14" s="42">
        <f t="shared" si="0"/>
        <v>55</v>
      </c>
      <c r="K14" s="43">
        <f>LOOKUP(J14,kryteria!$B$7:$C$12)</f>
        <v>3</v>
      </c>
      <c r="L14" s="45" t="str">
        <f>LOOKUP(K14,kryteria!$C$7:$D$12)</f>
        <v>dost</v>
      </c>
      <c r="M14" t="str">
        <f>LOOKUP(J14,kryteria!$B$7:$B$12,kryteria!$D$7:$D$12)</f>
        <v>dost</v>
      </c>
    </row>
    <row r="15" spans="1:13" x14ac:dyDescent="0.2">
      <c r="A15" s="56">
        <v>12</v>
      </c>
      <c r="B15" s="57" t="s">
        <v>18</v>
      </c>
      <c r="C15" s="58" t="s">
        <v>19</v>
      </c>
      <c r="D15" s="42">
        <v>13.5</v>
      </c>
      <c r="E15" s="43">
        <v>8</v>
      </c>
      <c r="F15" s="43">
        <v>14</v>
      </c>
      <c r="G15" s="43">
        <v>3.5</v>
      </c>
      <c r="H15" s="43">
        <v>17.5</v>
      </c>
      <c r="I15" s="44">
        <v>1</v>
      </c>
      <c r="J15" s="42">
        <f t="shared" si="0"/>
        <v>57.5</v>
      </c>
      <c r="K15" s="43">
        <f>LOOKUP(J15,kryteria!$B$7:$C$12)</f>
        <v>3</v>
      </c>
      <c r="L15" s="45" t="str">
        <f>LOOKUP(K15,kryteria!$C$7:$D$12)</f>
        <v>dost</v>
      </c>
      <c r="M15" t="str">
        <f>LOOKUP(J15,kryteria!$B$7:$B$12,kryteria!$D$7:$D$12)</f>
        <v>dost</v>
      </c>
    </row>
    <row r="16" spans="1:13" x14ac:dyDescent="0.2">
      <c r="A16" s="56">
        <v>13</v>
      </c>
      <c r="B16" s="57" t="s">
        <v>20</v>
      </c>
      <c r="C16" s="58" t="s">
        <v>21</v>
      </c>
      <c r="D16" s="42">
        <v>11</v>
      </c>
      <c r="E16" s="43">
        <v>6</v>
      </c>
      <c r="F16" s="43">
        <v>4</v>
      </c>
      <c r="G16" s="43">
        <v>18.5</v>
      </c>
      <c r="H16" s="43">
        <v>2.5</v>
      </c>
      <c r="I16" s="44"/>
      <c r="J16" s="42">
        <f t="shared" si="0"/>
        <v>42</v>
      </c>
      <c r="K16" s="43">
        <f>LOOKUP(J16,kryteria!$B$7:$C$12)</f>
        <v>2</v>
      </c>
      <c r="L16" s="45" t="str">
        <f>LOOKUP(K16,kryteria!$C$7:$D$12)</f>
        <v>dop</v>
      </c>
      <c r="M16" t="str">
        <f>LOOKUP(J16,kryteria!$B$7:$B$12,kryteria!$D$7:$D$12)</f>
        <v>dop</v>
      </c>
    </row>
    <row r="17" spans="1:13" x14ac:dyDescent="0.2">
      <c r="A17" s="56">
        <v>14</v>
      </c>
      <c r="B17" s="57" t="s">
        <v>22</v>
      </c>
      <c r="C17" s="58" t="s">
        <v>23</v>
      </c>
      <c r="D17" s="42">
        <v>18</v>
      </c>
      <c r="E17" s="43">
        <v>14</v>
      </c>
      <c r="F17" s="43">
        <v>19</v>
      </c>
      <c r="G17" s="43">
        <v>14</v>
      </c>
      <c r="H17" s="43">
        <v>16</v>
      </c>
      <c r="I17" s="44">
        <v>3</v>
      </c>
      <c r="J17" s="42">
        <f t="shared" si="0"/>
        <v>84</v>
      </c>
      <c r="K17" s="43">
        <f>LOOKUP(J17,kryteria!$B$7:$C$12)</f>
        <v>4</v>
      </c>
      <c r="L17" s="45" t="str">
        <f>LOOKUP(K17,kryteria!$C$7:$D$12)</f>
        <v>db</v>
      </c>
      <c r="M17" t="str">
        <f>LOOKUP(J17,kryteria!$B$7:$B$12,kryteria!$D$7:$D$12)</f>
        <v>db</v>
      </c>
    </row>
    <row r="18" spans="1:13" x14ac:dyDescent="0.2">
      <c r="A18" s="56">
        <v>15</v>
      </c>
      <c r="B18" s="57" t="s">
        <v>24</v>
      </c>
      <c r="C18" s="58" t="s">
        <v>25</v>
      </c>
      <c r="D18" s="42">
        <v>12</v>
      </c>
      <c r="E18" s="43">
        <v>18</v>
      </c>
      <c r="F18" s="43">
        <v>6</v>
      </c>
      <c r="G18" s="43">
        <v>15.5</v>
      </c>
      <c r="H18" s="43">
        <v>5.5</v>
      </c>
      <c r="I18" s="44"/>
      <c r="J18" s="42">
        <f t="shared" si="0"/>
        <v>57</v>
      </c>
      <c r="K18" s="43">
        <f>LOOKUP(J18,kryteria!$B$7:$C$12)</f>
        <v>3</v>
      </c>
      <c r="L18" s="45" t="str">
        <f>LOOKUP(K18,kryteria!$C$7:$D$12)</f>
        <v>dost</v>
      </c>
      <c r="M18" t="str">
        <f>LOOKUP(J18,kryteria!$B$7:$B$12,kryteria!$D$7:$D$12)</f>
        <v>dost</v>
      </c>
    </row>
    <row r="19" spans="1:13" x14ac:dyDescent="0.2">
      <c r="A19" s="56">
        <v>16</v>
      </c>
      <c r="B19" s="57" t="s">
        <v>38</v>
      </c>
      <c r="C19" s="58" t="s">
        <v>39</v>
      </c>
      <c r="D19" s="42">
        <v>17</v>
      </c>
      <c r="E19" s="43">
        <v>20</v>
      </c>
      <c r="F19" s="43">
        <v>5</v>
      </c>
      <c r="G19" s="43">
        <v>17</v>
      </c>
      <c r="H19" s="43">
        <v>4</v>
      </c>
      <c r="I19" s="44">
        <v>4</v>
      </c>
      <c r="J19" s="42">
        <f t="shared" si="0"/>
        <v>67</v>
      </c>
      <c r="K19" s="43">
        <f>LOOKUP(J19,kryteria!$B$7:$C$12)</f>
        <v>3</v>
      </c>
      <c r="L19" s="45" t="str">
        <f>LOOKUP(K19,kryteria!$C$7:$D$12)</f>
        <v>dost</v>
      </c>
      <c r="M19" t="str">
        <f>LOOKUP(J19,kryteria!$B$7:$B$12,kryteria!$D$7:$D$12)</f>
        <v>dost</v>
      </c>
    </row>
    <row r="20" spans="1:13" x14ac:dyDescent="0.2">
      <c r="A20" s="56">
        <v>17</v>
      </c>
      <c r="B20" s="57" t="s">
        <v>26</v>
      </c>
      <c r="C20" s="58" t="s">
        <v>27</v>
      </c>
      <c r="D20" s="42">
        <v>8</v>
      </c>
      <c r="E20" s="43">
        <v>4</v>
      </c>
      <c r="F20" s="43">
        <v>15</v>
      </c>
      <c r="G20" s="43">
        <v>14</v>
      </c>
      <c r="H20" s="43">
        <v>15</v>
      </c>
      <c r="I20" s="44"/>
      <c r="J20" s="42">
        <f t="shared" si="0"/>
        <v>56</v>
      </c>
      <c r="K20" s="43">
        <f>LOOKUP(J20,kryteria!$B$7:$C$12)</f>
        <v>3</v>
      </c>
      <c r="L20" s="45" t="str">
        <f>LOOKUP(K20,kryteria!$C$7:$D$12)</f>
        <v>dost</v>
      </c>
      <c r="M20" t="str">
        <f>LOOKUP(J20,kryteria!$B$7:$B$12,kryteria!$D$7:$D$12)</f>
        <v>dost</v>
      </c>
    </row>
    <row r="21" spans="1:13" x14ac:dyDescent="0.2">
      <c r="A21" s="56">
        <v>18</v>
      </c>
      <c r="B21" s="57" t="s">
        <v>28</v>
      </c>
      <c r="C21" s="58" t="s">
        <v>29</v>
      </c>
      <c r="D21" s="42">
        <v>0</v>
      </c>
      <c r="E21" s="43">
        <v>2</v>
      </c>
      <c r="F21" s="43">
        <v>11</v>
      </c>
      <c r="G21" s="43">
        <v>8</v>
      </c>
      <c r="H21" s="43">
        <v>0</v>
      </c>
      <c r="I21" s="44"/>
      <c r="J21" s="42">
        <f t="shared" si="0"/>
        <v>21</v>
      </c>
      <c r="K21" s="43">
        <f>LOOKUP(J21,kryteria!$B$7:$C$12)</f>
        <v>1</v>
      </c>
      <c r="L21" s="45" t="str">
        <f>LOOKUP(K21,kryteria!$C$7:$D$12)</f>
        <v>ndst</v>
      </c>
      <c r="M21" t="str">
        <f>LOOKUP(J21,kryteria!$B$7:$B$12,kryteria!$D$7:$D$12)</f>
        <v>ndst</v>
      </c>
    </row>
    <row r="22" spans="1:13" x14ac:dyDescent="0.2">
      <c r="A22" s="56">
        <v>19</v>
      </c>
      <c r="B22" s="57" t="s">
        <v>30</v>
      </c>
      <c r="C22" s="58" t="s">
        <v>31</v>
      </c>
      <c r="D22" s="42">
        <v>13.5</v>
      </c>
      <c r="E22" s="43">
        <v>19</v>
      </c>
      <c r="F22" s="43">
        <v>17</v>
      </c>
      <c r="G22" s="43">
        <v>17</v>
      </c>
      <c r="H22" s="43">
        <v>18</v>
      </c>
      <c r="I22" s="44"/>
      <c r="J22" s="42">
        <f t="shared" si="0"/>
        <v>84.5</v>
      </c>
      <c r="K22" s="43">
        <f>LOOKUP(J22,kryteria!$B$7:$C$12)</f>
        <v>4</v>
      </c>
      <c r="L22" s="45" t="str">
        <f>LOOKUP(K22,kryteria!$C$7:$D$12)</f>
        <v>db</v>
      </c>
      <c r="M22" t="str">
        <f>LOOKUP(J22,kryteria!$B$7:$B$12,kryteria!$D$7:$D$12)</f>
        <v>db</v>
      </c>
    </row>
    <row r="23" spans="1:13" x14ac:dyDescent="0.2">
      <c r="A23" s="56">
        <v>20</v>
      </c>
      <c r="B23" s="57" t="s">
        <v>32</v>
      </c>
      <c r="C23" s="58" t="s">
        <v>33</v>
      </c>
      <c r="D23" s="42">
        <v>0</v>
      </c>
      <c r="E23" s="43">
        <v>14</v>
      </c>
      <c r="F23" s="43">
        <v>11</v>
      </c>
      <c r="G23" s="43">
        <v>8</v>
      </c>
      <c r="H23" s="43">
        <v>13</v>
      </c>
      <c r="I23" s="44"/>
      <c r="J23" s="42">
        <f t="shared" si="0"/>
        <v>46</v>
      </c>
      <c r="K23" s="43">
        <f>LOOKUP(J23,kryteria!$B$7:$C$12)</f>
        <v>2</v>
      </c>
      <c r="L23" s="45" t="str">
        <f>LOOKUP(K23,kryteria!$C$7:$D$12)</f>
        <v>dop</v>
      </c>
      <c r="M23" t="str">
        <f>LOOKUP(J23,kryteria!$B$7:$B$12,kryteria!$D$7:$D$12)</f>
        <v>dop</v>
      </c>
    </row>
    <row r="24" spans="1:13" x14ac:dyDescent="0.2">
      <c r="A24" s="56">
        <v>21</v>
      </c>
      <c r="B24" s="57" t="s">
        <v>34</v>
      </c>
      <c r="C24" s="58" t="s">
        <v>17</v>
      </c>
      <c r="D24" s="42">
        <v>7</v>
      </c>
      <c r="E24" s="43">
        <v>13</v>
      </c>
      <c r="F24" s="43">
        <v>7</v>
      </c>
      <c r="G24" s="43">
        <v>14</v>
      </c>
      <c r="H24" s="43">
        <v>7</v>
      </c>
      <c r="I24" s="44"/>
      <c r="J24" s="42">
        <f t="shared" si="0"/>
        <v>48</v>
      </c>
      <c r="K24" s="43">
        <f>LOOKUP(J24,kryteria!$B$7:$C$12)</f>
        <v>2</v>
      </c>
      <c r="L24" s="45" t="str">
        <f>LOOKUP(K24,kryteria!$C$7:$D$12)</f>
        <v>dop</v>
      </c>
      <c r="M24" t="str">
        <f>LOOKUP(J24,kryteria!$B$7:$B$12,kryteria!$D$7:$D$12)</f>
        <v>dop</v>
      </c>
    </row>
    <row r="25" spans="1:13" x14ac:dyDescent="0.2">
      <c r="A25" s="56">
        <v>22</v>
      </c>
      <c r="B25" s="57" t="s">
        <v>35</v>
      </c>
      <c r="C25" s="58" t="s">
        <v>23</v>
      </c>
      <c r="D25" s="42">
        <v>17.5</v>
      </c>
      <c r="E25" s="43">
        <v>16</v>
      </c>
      <c r="F25" s="43">
        <v>18</v>
      </c>
      <c r="G25" s="43">
        <v>9.5</v>
      </c>
      <c r="H25" s="43">
        <v>10</v>
      </c>
      <c r="I25" s="44"/>
      <c r="J25" s="42">
        <f t="shared" si="0"/>
        <v>71</v>
      </c>
      <c r="K25" s="43">
        <f>LOOKUP(J25,kryteria!$B$7:$C$12)</f>
        <v>4</v>
      </c>
      <c r="L25" s="45" t="str">
        <f>LOOKUP(K25,kryteria!$C$7:$D$12)</f>
        <v>db</v>
      </c>
      <c r="M25" t="str">
        <f>LOOKUP(J25,kryteria!$B$7:$B$12,kryteria!$D$7:$D$12)</f>
        <v>db</v>
      </c>
    </row>
    <row r="26" spans="1:13" x14ac:dyDescent="0.2">
      <c r="A26" s="56">
        <v>23</v>
      </c>
      <c r="B26" s="57" t="s">
        <v>36</v>
      </c>
      <c r="C26" s="58" t="s">
        <v>37</v>
      </c>
      <c r="D26" s="42">
        <v>20</v>
      </c>
      <c r="E26" s="43">
        <v>19</v>
      </c>
      <c r="F26" s="43">
        <v>20</v>
      </c>
      <c r="G26" s="43">
        <v>18.5</v>
      </c>
      <c r="H26" s="43">
        <v>20</v>
      </c>
      <c r="I26" s="44">
        <v>2</v>
      </c>
      <c r="J26" s="42">
        <f t="shared" si="0"/>
        <v>99.5</v>
      </c>
      <c r="K26" s="43">
        <f>LOOKUP(J26,kryteria!$B$7:$C$12)</f>
        <v>5</v>
      </c>
      <c r="L26" s="45" t="str">
        <f>LOOKUP(K26,kryteria!$C$7:$D$12)</f>
        <v>bdb</v>
      </c>
      <c r="M26" t="str">
        <f>LOOKUP(J26,kryteria!$B$7:$B$12,kryteria!$D$7:$D$12)</f>
        <v>bdb</v>
      </c>
    </row>
    <row r="27" spans="1:13" ht="13.5" thickBot="1" x14ac:dyDescent="0.25">
      <c r="A27" s="59">
        <v>24</v>
      </c>
      <c r="B27" s="60" t="s">
        <v>40</v>
      </c>
      <c r="C27" s="61" t="s">
        <v>41</v>
      </c>
      <c r="D27" s="46">
        <v>12</v>
      </c>
      <c r="E27" s="47">
        <v>15</v>
      </c>
      <c r="F27" s="47">
        <v>17</v>
      </c>
      <c r="G27" s="47">
        <v>5</v>
      </c>
      <c r="H27" s="47">
        <v>4</v>
      </c>
      <c r="I27" s="48"/>
      <c r="J27" s="46">
        <f t="shared" si="0"/>
        <v>53</v>
      </c>
      <c r="K27" s="47">
        <f>LOOKUP(J27,kryteria!$B$7:$C$12)</f>
        <v>3</v>
      </c>
      <c r="L27" s="49" t="str">
        <f>LOOKUP(K27,kryteria!$C$7:$D$12)</f>
        <v>dost</v>
      </c>
      <c r="M27" t="str">
        <f>LOOKUP(J27,kryteria!$B$7:$B$12,kryteria!$D$7:$D$12)</f>
        <v>dost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0" sqref="D10"/>
    </sheetView>
  </sheetViews>
  <sheetFormatPr defaultRowHeight="12.75" x14ac:dyDescent="0.2"/>
  <sheetData>
    <row r="2" spans="2:4" ht="15.75" x14ac:dyDescent="0.25">
      <c r="B2" s="78" t="s">
        <v>75</v>
      </c>
      <c r="C2" s="78"/>
      <c r="D2" s="78"/>
    </row>
    <row r="5" spans="2:4" ht="13.5" thickBot="1" x14ac:dyDescent="0.25"/>
    <row r="6" spans="2:4" ht="13.5" thickBot="1" x14ac:dyDescent="0.25">
      <c r="B6" s="33" t="s">
        <v>76</v>
      </c>
      <c r="C6" s="33" t="s">
        <v>77</v>
      </c>
      <c r="D6" s="33" t="s">
        <v>78</v>
      </c>
    </row>
    <row r="7" spans="2:4" x14ac:dyDescent="0.2">
      <c r="B7" s="34">
        <v>0</v>
      </c>
      <c r="C7" s="34">
        <v>1</v>
      </c>
      <c r="D7" s="35" t="s">
        <v>79</v>
      </c>
    </row>
    <row r="8" spans="2:4" x14ac:dyDescent="0.2">
      <c r="B8" s="34">
        <v>34</v>
      </c>
      <c r="C8" s="34">
        <v>2</v>
      </c>
      <c r="D8" s="35" t="s">
        <v>80</v>
      </c>
    </row>
    <row r="9" spans="2:4" x14ac:dyDescent="0.2">
      <c r="B9" s="34">
        <v>50</v>
      </c>
      <c r="C9" s="34">
        <v>3</v>
      </c>
      <c r="D9" s="35" t="s">
        <v>81</v>
      </c>
    </row>
    <row r="10" spans="2:4" x14ac:dyDescent="0.2">
      <c r="B10" s="34">
        <v>70</v>
      </c>
      <c r="C10" s="34">
        <v>4</v>
      </c>
      <c r="D10" s="35" t="s">
        <v>82</v>
      </c>
    </row>
    <row r="11" spans="2:4" x14ac:dyDescent="0.2">
      <c r="B11" s="34">
        <v>90</v>
      </c>
      <c r="C11" s="34">
        <v>5</v>
      </c>
      <c r="D11" s="35" t="s">
        <v>83</v>
      </c>
    </row>
    <row r="12" spans="2:4" ht="13.5" thickBot="1" x14ac:dyDescent="0.25">
      <c r="B12" s="36">
        <v>100</v>
      </c>
      <c r="C12" s="36">
        <v>6</v>
      </c>
      <c r="D12" s="37" t="s">
        <v>84</v>
      </c>
    </row>
  </sheetData>
  <mergeCells count="1">
    <mergeCell ref="B2:D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H21" sqref="H21"/>
    </sheetView>
  </sheetViews>
  <sheetFormatPr defaultRowHeight="12.75" x14ac:dyDescent="0.2"/>
  <cols>
    <col min="2" max="2" width="10.7109375" bestFit="1" customWidth="1"/>
    <col min="6" max="6" width="9.7109375" customWidth="1"/>
  </cols>
  <sheetData>
    <row r="2" spans="2:11" ht="15.75" x14ac:dyDescent="0.25">
      <c r="C2" s="79" t="s">
        <v>87</v>
      </c>
      <c r="D2" s="79"/>
      <c r="E2" s="79"/>
      <c r="F2" s="79"/>
    </row>
    <row r="3" spans="2:11" ht="13.5" thickBot="1" x14ac:dyDescent="0.25"/>
    <row r="4" spans="2:11" ht="29.25" customHeight="1" thickBot="1" x14ac:dyDescent="0.25">
      <c r="B4" s="63" t="s">
        <v>88</v>
      </c>
      <c r="C4" s="38">
        <v>45</v>
      </c>
      <c r="D4" s="40" t="s">
        <v>90</v>
      </c>
      <c r="F4" s="65" t="s">
        <v>91</v>
      </c>
      <c r="G4" s="66">
        <v>25</v>
      </c>
    </row>
    <row r="5" spans="2:11" ht="26.25" thickBot="1" x14ac:dyDescent="0.25">
      <c r="B5" s="64" t="s">
        <v>89</v>
      </c>
      <c r="C5" s="46">
        <v>22</v>
      </c>
      <c r="D5" s="48" t="s">
        <v>90</v>
      </c>
    </row>
    <row r="6" spans="2:11" ht="65.25" thickTop="1" thickBot="1" x14ac:dyDescent="0.25">
      <c r="J6" s="76" t="s">
        <v>112</v>
      </c>
      <c r="K6" s="77"/>
    </row>
    <row r="7" spans="2:11" ht="63.75" customHeight="1" thickTop="1" thickBot="1" x14ac:dyDescent="0.25">
      <c r="B7" s="67" t="s">
        <v>92</v>
      </c>
      <c r="C7" s="68" t="s">
        <v>93</v>
      </c>
      <c r="D7" s="68" t="s">
        <v>94</v>
      </c>
      <c r="E7" s="68" t="s">
        <v>111</v>
      </c>
      <c r="F7" s="68" t="s">
        <v>95</v>
      </c>
      <c r="G7" s="69" t="s">
        <v>96</v>
      </c>
      <c r="J7" s="62"/>
    </row>
    <row r="8" spans="2:11" x14ac:dyDescent="0.2">
      <c r="B8" s="70" t="s">
        <v>97</v>
      </c>
      <c r="C8" s="71">
        <v>12</v>
      </c>
    </row>
    <row r="9" spans="2:11" x14ac:dyDescent="0.2">
      <c r="B9" s="72" t="s">
        <v>98</v>
      </c>
      <c r="C9" s="73">
        <v>5.5</v>
      </c>
    </row>
    <row r="10" spans="2:11" x14ac:dyDescent="0.2">
      <c r="B10" s="72" t="s">
        <v>99</v>
      </c>
      <c r="C10" s="73">
        <v>8</v>
      </c>
    </row>
    <row r="11" spans="2:11" ht="12.75" customHeight="1" x14ac:dyDescent="0.2">
      <c r="B11" s="72" t="s">
        <v>100</v>
      </c>
      <c r="C11" s="73">
        <v>9</v>
      </c>
    </row>
    <row r="12" spans="2:11" x14ac:dyDescent="0.2">
      <c r="B12" s="72" t="s">
        <v>101</v>
      </c>
      <c r="C12" s="73">
        <v>10.5</v>
      </c>
    </row>
    <row r="13" spans="2:11" x14ac:dyDescent="0.2">
      <c r="B13" s="72" t="s">
        <v>102</v>
      </c>
      <c r="C13" s="73">
        <v>3</v>
      </c>
    </row>
    <row r="14" spans="2:11" x14ac:dyDescent="0.2">
      <c r="B14" s="72" t="s">
        <v>103</v>
      </c>
      <c r="C14" s="73">
        <v>0.8</v>
      </c>
    </row>
    <row r="15" spans="2:11" x14ac:dyDescent="0.2">
      <c r="B15" s="72" t="s">
        <v>104</v>
      </c>
      <c r="C15" s="73">
        <v>14</v>
      </c>
    </row>
    <row r="16" spans="2:11" x14ac:dyDescent="0.2">
      <c r="B16" s="72" t="s">
        <v>105</v>
      </c>
      <c r="C16" s="73">
        <v>11</v>
      </c>
    </row>
    <row r="17" spans="2:3" x14ac:dyDescent="0.2">
      <c r="B17" s="72" t="s">
        <v>106</v>
      </c>
      <c r="C17" s="73">
        <v>7.2</v>
      </c>
    </row>
    <row r="18" spans="2:3" x14ac:dyDescent="0.2">
      <c r="B18" s="72" t="s">
        <v>107</v>
      </c>
      <c r="C18" s="73">
        <v>0.6</v>
      </c>
    </row>
    <row r="19" spans="2:3" x14ac:dyDescent="0.2">
      <c r="B19" s="72" t="s">
        <v>108</v>
      </c>
      <c r="C19" s="73">
        <v>1</v>
      </c>
    </row>
    <row r="20" spans="2:3" x14ac:dyDescent="0.2">
      <c r="B20" s="72" t="s">
        <v>109</v>
      </c>
      <c r="C20" s="73">
        <v>2.2999999999999998</v>
      </c>
    </row>
    <row r="21" spans="2:3" ht="13.5" thickBot="1" x14ac:dyDescent="0.25">
      <c r="B21" s="74" t="s">
        <v>110</v>
      </c>
      <c r="C21" s="75">
        <v>3.5</v>
      </c>
    </row>
  </sheetData>
  <mergeCells count="1">
    <mergeCell ref="C2:F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0"/>
  <sheetViews>
    <sheetView topLeftCell="A4" workbookViewId="0">
      <selection activeCell="AB25" sqref="AB25"/>
    </sheetView>
  </sheetViews>
  <sheetFormatPr defaultRowHeight="12.75" x14ac:dyDescent="0.2"/>
  <cols>
    <col min="1" max="1" width="5.28515625" customWidth="1"/>
    <col min="2" max="2" width="12.140625" bestFit="1" customWidth="1"/>
    <col min="3" max="3" width="10.140625" bestFit="1" customWidth="1"/>
    <col min="4" max="18" width="4.5703125" customWidth="1"/>
    <col min="19" max="19" width="7" bestFit="1" customWidth="1"/>
    <col min="20" max="20" width="9.5703125" bestFit="1" customWidth="1"/>
  </cols>
  <sheetData>
    <row r="4" spans="1:22" ht="13.5" thickBot="1" x14ac:dyDescent="0.25"/>
    <row r="5" spans="1:22" ht="27" thickTop="1" thickBot="1" x14ac:dyDescent="0.25">
      <c r="A5" s="13" t="s">
        <v>61</v>
      </c>
      <c r="B5" s="14" t="s">
        <v>62</v>
      </c>
      <c r="C5" s="14" t="s">
        <v>63</v>
      </c>
      <c r="D5" s="14" t="s">
        <v>0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  <c r="L5" s="14" t="s">
        <v>8</v>
      </c>
      <c r="M5" s="14" t="s">
        <v>9</v>
      </c>
      <c r="N5" s="14" t="s">
        <v>10</v>
      </c>
      <c r="O5" s="14" t="s">
        <v>11</v>
      </c>
      <c r="P5" s="14" t="s">
        <v>12</v>
      </c>
      <c r="Q5" s="14" t="s">
        <v>13</v>
      </c>
      <c r="R5" s="14" t="s">
        <v>14</v>
      </c>
      <c r="S5" s="15" t="s">
        <v>65</v>
      </c>
      <c r="T5" s="16" t="s">
        <v>64</v>
      </c>
      <c r="U5" s="17" t="s">
        <v>66</v>
      </c>
      <c r="V5" s="18" t="s">
        <v>67</v>
      </c>
    </row>
    <row r="6" spans="1:22" ht="13.5" thickTop="1" x14ac:dyDescent="0.2">
      <c r="A6" s="20">
        <v>1</v>
      </c>
      <c r="B6" s="23" t="s">
        <v>42</v>
      </c>
      <c r="C6" s="19" t="s">
        <v>43</v>
      </c>
      <c r="D6" s="7">
        <v>5</v>
      </c>
      <c r="E6" s="8">
        <v>5</v>
      </c>
      <c r="F6" s="8">
        <v>5</v>
      </c>
      <c r="G6" s="8">
        <v>5</v>
      </c>
      <c r="H6" s="8">
        <v>4</v>
      </c>
      <c r="I6" s="8">
        <v>3</v>
      </c>
      <c r="J6" s="8">
        <v>3</v>
      </c>
      <c r="K6" s="8">
        <v>3</v>
      </c>
      <c r="L6" s="8">
        <v>3</v>
      </c>
      <c r="M6" s="8">
        <v>4</v>
      </c>
      <c r="N6" s="8">
        <v>4</v>
      </c>
      <c r="O6" s="8">
        <v>5</v>
      </c>
      <c r="P6" s="8">
        <v>5</v>
      </c>
      <c r="Q6" s="9">
        <v>5</v>
      </c>
      <c r="R6" s="9">
        <v>5</v>
      </c>
      <c r="S6" s="30">
        <f>AVERAGE(D6:R6)</f>
        <v>4.2666666666666666</v>
      </c>
      <c r="T6" s="32">
        <f>AVERAGE(E6:R6)</f>
        <v>4.2142857142857144</v>
      </c>
      <c r="U6" s="19">
        <f>RANK(S6,$S$6:$S$29)</f>
        <v>6</v>
      </c>
      <c r="V6" s="81" t="str">
        <f>ROMAN(U6)</f>
        <v>VI</v>
      </c>
    </row>
    <row r="7" spans="1:22" x14ac:dyDescent="0.2">
      <c r="A7" s="21">
        <v>2</v>
      </c>
      <c r="B7" s="24" t="s">
        <v>44</v>
      </c>
      <c r="C7" s="25" t="s">
        <v>45</v>
      </c>
      <c r="D7" s="1">
        <v>5</v>
      </c>
      <c r="E7" s="2">
        <v>5</v>
      </c>
      <c r="F7" s="2">
        <v>5</v>
      </c>
      <c r="G7" s="2">
        <v>5</v>
      </c>
      <c r="H7" s="2">
        <v>4</v>
      </c>
      <c r="I7" s="2">
        <v>3</v>
      </c>
      <c r="J7" s="2">
        <v>4</v>
      </c>
      <c r="K7" s="2">
        <v>4</v>
      </c>
      <c r="L7" s="2">
        <v>5</v>
      </c>
      <c r="M7" s="2">
        <v>5</v>
      </c>
      <c r="N7" s="2">
        <v>5</v>
      </c>
      <c r="O7" s="2">
        <v>6</v>
      </c>
      <c r="P7" s="2">
        <v>5</v>
      </c>
      <c r="Q7" s="3">
        <v>5</v>
      </c>
      <c r="R7" s="3">
        <v>5</v>
      </c>
      <c r="S7" s="30">
        <f t="shared" ref="S7:S29" si="0">AVERAGE(D7:R7)</f>
        <v>4.7333333333333334</v>
      </c>
      <c r="T7" s="32">
        <f t="shared" ref="T7:T29" si="1">AVERAGE(E7:R7)</f>
        <v>4.7142857142857144</v>
      </c>
      <c r="U7" s="19">
        <f t="shared" ref="U7:U29" si="2">RANK(S7,$S$6:$S$29)</f>
        <v>2</v>
      </c>
      <c r="V7" s="82" t="str">
        <f t="shared" ref="V7:V29" si="3">ROMAN(U7)</f>
        <v>II</v>
      </c>
    </row>
    <row r="8" spans="1:22" x14ac:dyDescent="0.2">
      <c r="A8" s="21">
        <v>3</v>
      </c>
      <c r="B8" s="24" t="s">
        <v>46</v>
      </c>
      <c r="C8" s="25" t="s">
        <v>47</v>
      </c>
      <c r="D8" s="1">
        <v>6</v>
      </c>
      <c r="E8" s="2">
        <v>5</v>
      </c>
      <c r="F8" s="2">
        <v>5</v>
      </c>
      <c r="G8" s="2">
        <v>5</v>
      </c>
      <c r="H8" s="2">
        <v>5</v>
      </c>
      <c r="I8" s="2">
        <v>3</v>
      </c>
      <c r="J8" s="2">
        <v>4</v>
      </c>
      <c r="K8" s="2">
        <v>3</v>
      </c>
      <c r="L8" s="2">
        <v>2</v>
      </c>
      <c r="M8" s="2">
        <v>5</v>
      </c>
      <c r="N8" s="2">
        <v>5</v>
      </c>
      <c r="O8" s="2">
        <v>6</v>
      </c>
      <c r="P8" s="2">
        <v>4</v>
      </c>
      <c r="Q8" s="3">
        <v>4</v>
      </c>
      <c r="R8" s="3">
        <v>5</v>
      </c>
      <c r="S8" s="30">
        <f t="shared" si="0"/>
        <v>4.4666666666666668</v>
      </c>
      <c r="T8" s="32">
        <f t="shared" si="1"/>
        <v>4.3571428571428568</v>
      </c>
      <c r="U8" s="19">
        <f t="shared" si="2"/>
        <v>3</v>
      </c>
      <c r="V8" s="82" t="str">
        <f t="shared" si="3"/>
        <v>III</v>
      </c>
    </row>
    <row r="9" spans="1:22" x14ac:dyDescent="0.2">
      <c r="A9" s="21">
        <v>4</v>
      </c>
      <c r="B9" s="24" t="s">
        <v>48</v>
      </c>
      <c r="C9" s="25" t="s">
        <v>49</v>
      </c>
      <c r="D9" s="1">
        <v>4</v>
      </c>
      <c r="E9" s="2">
        <v>3</v>
      </c>
      <c r="F9" s="2">
        <v>5</v>
      </c>
      <c r="G9" s="2">
        <v>5</v>
      </c>
      <c r="H9" s="2">
        <v>2</v>
      </c>
      <c r="I9" s="2">
        <v>2</v>
      </c>
      <c r="J9" s="2">
        <v>4</v>
      </c>
      <c r="K9" s="2">
        <v>4</v>
      </c>
      <c r="L9" s="2">
        <v>2</v>
      </c>
      <c r="M9" s="2">
        <v>5</v>
      </c>
      <c r="N9" s="2">
        <v>4</v>
      </c>
      <c r="O9" s="2">
        <v>5</v>
      </c>
      <c r="P9" s="2">
        <v>3</v>
      </c>
      <c r="Q9" s="3">
        <v>5</v>
      </c>
      <c r="R9" s="3">
        <v>4</v>
      </c>
      <c r="S9" s="30">
        <f t="shared" si="0"/>
        <v>3.8</v>
      </c>
      <c r="T9" s="32">
        <f t="shared" si="1"/>
        <v>3.7857142857142856</v>
      </c>
      <c r="U9" s="19">
        <f t="shared" si="2"/>
        <v>15</v>
      </c>
      <c r="V9" s="82" t="str">
        <f t="shared" si="3"/>
        <v>XV</v>
      </c>
    </row>
    <row r="10" spans="1:22" ht="12.75" customHeight="1" x14ac:dyDescent="0.2">
      <c r="A10" s="21">
        <v>5</v>
      </c>
      <c r="B10" s="24" t="s">
        <v>50</v>
      </c>
      <c r="C10" s="25" t="s">
        <v>31</v>
      </c>
      <c r="D10" s="1">
        <v>4</v>
      </c>
      <c r="E10" s="2">
        <v>4</v>
      </c>
      <c r="F10" s="2">
        <v>4</v>
      </c>
      <c r="G10" s="2">
        <v>5</v>
      </c>
      <c r="H10" s="2">
        <v>2</v>
      </c>
      <c r="I10" s="2">
        <v>3</v>
      </c>
      <c r="J10" s="2">
        <v>3</v>
      </c>
      <c r="K10" s="2">
        <v>3</v>
      </c>
      <c r="L10" s="2">
        <v>2</v>
      </c>
      <c r="M10" s="2">
        <v>4</v>
      </c>
      <c r="N10" s="2">
        <v>3</v>
      </c>
      <c r="O10" s="2">
        <v>4</v>
      </c>
      <c r="P10" s="2">
        <v>3</v>
      </c>
      <c r="Q10" s="3">
        <v>3</v>
      </c>
      <c r="R10" s="3">
        <v>4</v>
      </c>
      <c r="S10" s="30">
        <f t="shared" si="0"/>
        <v>3.4</v>
      </c>
      <c r="T10" s="32">
        <f t="shared" si="1"/>
        <v>3.3571428571428572</v>
      </c>
      <c r="U10" s="19">
        <f t="shared" si="2"/>
        <v>21</v>
      </c>
      <c r="V10" s="82" t="str">
        <f t="shared" si="3"/>
        <v>XXI</v>
      </c>
    </row>
    <row r="11" spans="1:22" x14ac:dyDescent="0.2">
      <c r="A11" s="21">
        <v>6</v>
      </c>
      <c r="B11" s="24" t="s">
        <v>51</v>
      </c>
      <c r="C11" s="25" t="s">
        <v>52</v>
      </c>
      <c r="D11" s="1">
        <v>5</v>
      </c>
      <c r="E11" s="2">
        <v>3</v>
      </c>
      <c r="F11" s="2">
        <v>2</v>
      </c>
      <c r="G11" s="2">
        <v>5</v>
      </c>
      <c r="H11" s="2">
        <v>2</v>
      </c>
      <c r="I11" s="2">
        <v>2</v>
      </c>
      <c r="J11" s="2">
        <v>4</v>
      </c>
      <c r="K11" s="2">
        <v>2</v>
      </c>
      <c r="L11" s="2">
        <v>2</v>
      </c>
      <c r="M11" s="2">
        <v>4</v>
      </c>
      <c r="N11" s="2">
        <v>2</v>
      </c>
      <c r="O11" s="2">
        <v>6</v>
      </c>
      <c r="P11" s="2">
        <v>5</v>
      </c>
      <c r="Q11" s="3">
        <v>4</v>
      </c>
      <c r="R11" s="3">
        <v>5</v>
      </c>
      <c r="S11" s="30">
        <f t="shared" si="0"/>
        <v>3.5333333333333332</v>
      </c>
      <c r="T11" s="32">
        <f t="shared" si="1"/>
        <v>3.4285714285714284</v>
      </c>
      <c r="U11" s="19">
        <f t="shared" si="2"/>
        <v>19</v>
      </c>
      <c r="V11" s="82" t="str">
        <f t="shared" si="3"/>
        <v>XIX</v>
      </c>
    </row>
    <row r="12" spans="1:22" x14ac:dyDescent="0.2">
      <c r="A12" s="21">
        <v>7</v>
      </c>
      <c r="B12" s="24" t="s">
        <v>53</v>
      </c>
      <c r="C12" s="25" t="s">
        <v>54</v>
      </c>
      <c r="D12" s="1">
        <v>4</v>
      </c>
      <c r="E12" s="2">
        <v>5</v>
      </c>
      <c r="F12" s="2">
        <v>3</v>
      </c>
      <c r="G12" s="2">
        <v>5</v>
      </c>
      <c r="H12" s="2">
        <v>3</v>
      </c>
      <c r="I12" s="2">
        <v>4</v>
      </c>
      <c r="J12" s="2">
        <v>3</v>
      </c>
      <c r="K12" s="2">
        <v>4</v>
      </c>
      <c r="L12" s="2">
        <v>5</v>
      </c>
      <c r="M12" s="2">
        <v>6</v>
      </c>
      <c r="N12" s="2">
        <v>2</v>
      </c>
      <c r="O12" s="2">
        <v>4</v>
      </c>
      <c r="P12" s="2">
        <v>1</v>
      </c>
      <c r="Q12" s="3">
        <v>3</v>
      </c>
      <c r="R12" s="3">
        <v>4</v>
      </c>
      <c r="S12" s="30">
        <f t="shared" si="0"/>
        <v>3.7333333333333334</v>
      </c>
      <c r="T12" s="32">
        <f t="shared" si="1"/>
        <v>3.7142857142857144</v>
      </c>
      <c r="U12" s="19">
        <f t="shared" si="2"/>
        <v>17</v>
      </c>
      <c r="V12" s="82" t="str">
        <f t="shared" si="3"/>
        <v>XVII</v>
      </c>
    </row>
    <row r="13" spans="1:22" x14ac:dyDescent="0.2">
      <c r="A13" s="21">
        <v>8</v>
      </c>
      <c r="B13" s="24" t="s">
        <v>55</v>
      </c>
      <c r="C13" s="25" t="s">
        <v>56</v>
      </c>
      <c r="D13" s="1">
        <v>6</v>
      </c>
      <c r="E13" s="2">
        <v>2</v>
      </c>
      <c r="F13" s="2">
        <v>4</v>
      </c>
      <c r="G13" s="2">
        <v>5</v>
      </c>
      <c r="H13" s="2">
        <v>4</v>
      </c>
      <c r="I13" s="2">
        <v>5</v>
      </c>
      <c r="J13" s="2">
        <v>4</v>
      </c>
      <c r="K13" s="2">
        <v>2</v>
      </c>
      <c r="L13" s="2">
        <v>4</v>
      </c>
      <c r="M13" s="2">
        <v>6</v>
      </c>
      <c r="N13" s="2">
        <v>1</v>
      </c>
      <c r="O13" s="2">
        <v>4</v>
      </c>
      <c r="P13" s="2">
        <v>3</v>
      </c>
      <c r="Q13" s="3">
        <v>4</v>
      </c>
      <c r="R13" s="3">
        <v>5</v>
      </c>
      <c r="S13" s="30">
        <f t="shared" si="0"/>
        <v>3.9333333333333331</v>
      </c>
      <c r="T13" s="32">
        <f t="shared" si="1"/>
        <v>3.7857142857142856</v>
      </c>
      <c r="U13" s="19">
        <f t="shared" si="2"/>
        <v>13</v>
      </c>
      <c r="V13" s="82" t="str">
        <f t="shared" si="3"/>
        <v>XIII</v>
      </c>
    </row>
    <row r="14" spans="1:22" x14ac:dyDescent="0.2">
      <c r="A14" s="21">
        <v>9</v>
      </c>
      <c r="B14" s="24" t="s">
        <v>57</v>
      </c>
      <c r="C14" s="25" t="s">
        <v>58</v>
      </c>
      <c r="D14" s="1">
        <v>3</v>
      </c>
      <c r="E14" s="2">
        <v>4</v>
      </c>
      <c r="F14" s="2">
        <v>3</v>
      </c>
      <c r="G14" s="2">
        <v>5</v>
      </c>
      <c r="H14" s="2">
        <v>4</v>
      </c>
      <c r="I14" s="2">
        <v>6</v>
      </c>
      <c r="J14" s="2">
        <v>5</v>
      </c>
      <c r="K14" s="2">
        <v>4</v>
      </c>
      <c r="L14" s="2">
        <v>3</v>
      </c>
      <c r="M14" s="2">
        <v>2</v>
      </c>
      <c r="N14" s="2">
        <v>3</v>
      </c>
      <c r="O14" s="2">
        <v>4</v>
      </c>
      <c r="P14" s="2">
        <v>5</v>
      </c>
      <c r="Q14" s="3">
        <v>6</v>
      </c>
      <c r="R14" s="3">
        <v>4</v>
      </c>
      <c r="S14" s="30">
        <f t="shared" si="0"/>
        <v>4.0666666666666664</v>
      </c>
      <c r="T14" s="32">
        <f t="shared" si="1"/>
        <v>4.1428571428571432</v>
      </c>
      <c r="U14" s="19">
        <f t="shared" si="2"/>
        <v>12</v>
      </c>
      <c r="V14" s="82" t="str">
        <f t="shared" si="3"/>
        <v>XII</v>
      </c>
    </row>
    <row r="15" spans="1:22" ht="13.5" thickBot="1" x14ac:dyDescent="0.25">
      <c r="A15" s="22">
        <v>10</v>
      </c>
      <c r="B15" s="26" t="s">
        <v>59</v>
      </c>
      <c r="C15" s="27" t="s">
        <v>60</v>
      </c>
      <c r="D15" s="4">
        <v>4</v>
      </c>
      <c r="E15" s="5">
        <v>3</v>
      </c>
      <c r="F15" s="5">
        <v>5</v>
      </c>
      <c r="G15" s="5">
        <v>5</v>
      </c>
      <c r="H15" s="5">
        <v>3</v>
      </c>
      <c r="I15" s="5">
        <v>2</v>
      </c>
      <c r="J15" s="5">
        <v>3</v>
      </c>
      <c r="K15" s="5">
        <v>3</v>
      </c>
      <c r="L15" s="5">
        <v>2</v>
      </c>
      <c r="M15" s="5">
        <v>4</v>
      </c>
      <c r="N15" s="5">
        <v>4</v>
      </c>
      <c r="O15" s="5">
        <v>5</v>
      </c>
      <c r="P15" s="5">
        <v>5</v>
      </c>
      <c r="Q15" s="6">
        <v>4</v>
      </c>
      <c r="R15" s="6">
        <v>5</v>
      </c>
      <c r="S15" s="31">
        <f t="shared" si="0"/>
        <v>3.8</v>
      </c>
      <c r="T15" s="80">
        <f t="shared" si="1"/>
        <v>3.7857142857142856</v>
      </c>
      <c r="U15" s="27">
        <f t="shared" si="2"/>
        <v>15</v>
      </c>
      <c r="V15" s="83" t="str">
        <f t="shared" si="3"/>
        <v>XV</v>
      </c>
    </row>
    <row r="16" spans="1:22" ht="13.5" thickTop="1" x14ac:dyDescent="0.2">
      <c r="A16" s="20">
        <v>11</v>
      </c>
      <c r="B16" s="28" t="s">
        <v>16</v>
      </c>
      <c r="C16" s="29" t="s">
        <v>17</v>
      </c>
      <c r="D16" s="7">
        <v>5</v>
      </c>
      <c r="E16" s="8">
        <v>4</v>
      </c>
      <c r="F16" s="8">
        <v>4</v>
      </c>
      <c r="G16" s="8">
        <v>5</v>
      </c>
      <c r="H16" s="8">
        <v>4</v>
      </c>
      <c r="I16" s="8">
        <v>3</v>
      </c>
      <c r="J16" s="8">
        <v>4</v>
      </c>
      <c r="K16" s="8">
        <v>4</v>
      </c>
      <c r="L16" s="8">
        <v>3</v>
      </c>
      <c r="M16" s="8">
        <v>3</v>
      </c>
      <c r="N16" s="8">
        <v>4</v>
      </c>
      <c r="O16" s="8">
        <v>4</v>
      </c>
      <c r="P16" s="8">
        <v>4</v>
      </c>
      <c r="Q16" s="9">
        <v>4</v>
      </c>
      <c r="R16" s="9">
        <v>4</v>
      </c>
      <c r="S16" s="30">
        <f t="shared" si="0"/>
        <v>3.9333333333333331</v>
      </c>
      <c r="T16" s="32">
        <f t="shared" si="1"/>
        <v>3.8571428571428572</v>
      </c>
      <c r="U16" s="19">
        <f t="shared" si="2"/>
        <v>13</v>
      </c>
      <c r="V16" s="82" t="str">
        <f t="shared" si="3"/>
        <v>XIII</v>
      </c>
    </row>
    <row r="17" spans="1:22" x14ac:dyDescent="0.2">
      <c r="A17" s="21">
        <v>12</v>
      </c>
      <c r="B17" s="24" t="s">
        <v>18</v>
      </c>
      <c r="C17" s="25" t="s">
        <v>19</v>
      </c>
      <c r="D17" s="1">
        <v>3</v>
      </c>
      <c r="E17" s="2">
        <v>3</v>
      </c>
      <c r="F17" s="2">
        <v>3</v>
      </c>
      <c r="G17" s="2">
        <v>5</v>
      </c>
      <c r="H17" s="2">
        <v>2</v>
      </c>
      <c r="I17" s="2">
        <v>2</v>
      </c>
      <c r="J17" s="2">
        <v>3</v>
      </c>
      <c r="K17" s="2">
        <v>2</v>
      </c>
      <c r="L17" s="2">
        <v>3</v>
      </c>
      <c r="M17" s="2">
        <v>4</v>
      </c>
      <c r="N17" s="2">
        <v>4</v>
      </c>
      <c r="O17" s="2">
        <v>5</v>
      </c>
      <c r="P17" s="2">
        <v>5</v>
      </c>
      <c r="Q17" s="3">
        <v>4</v>
      </c>
      <c r="R17" s="3" t="s">
        <v>15</v>
      </c>
      <c r="S17" s="30">
        <f t="shared" si="0"/>
        <v>3.4285714285714284</v>
      </c>
      <c r="T17" s="32">
        <f t="shared" si="1"/>
        <v>3.4615384615384617</v>
      </c>
      <c r="U17" s="19">
        <f t="shared" si="2"/>
        <v>20</v>
      </c>
      <c r="V17" s="82" t="str">
        <f t="shared" si="3"/>
        <v>XX</v>
      </c>
    </row>
    <row r="18" spans="1:22" x14ac:dyDescent="0.2">
      <c r="A18" s="21">
        <v>13</v>
      </c>
      <c r="B18" s="24" t="s">
        <v>20</v>
      </c>
      <c r="C18" s="25" t="s">
        <v>21</v>
      </c>
      <c r="D18" s="1">
        <v>4</v>
      </c>
      <c r="E18" s="2">
        <v>3</v>
      </c>
      <c r="F18" s="2">
        <v>4</v>
      </c>
      <c r="G18" s="2">
        <v>5</v>
      </c>
      <c r="H18" s="2">
        <v>3</v>
      </c>
      <c r="I18" s="2">
        <v>3</v>
      </c>
      <c r="J18" s="2">
        <v>3</v>
      </c>
      <c r="K18" s="2">
        <v>3</v>
      </c>
      <c r="L18" s="2">
        <v>2</v>
      </c>
      <c r="M18" s="2">
        <v>3</v>
      </c>
      <c r="N18" s="2">
        <v>4</v>
      </c>
      <c r="O18" s="2">
        <v>5</v>
      </c>
      <c r="P18" s="2">
        <v>3</v>
      </c>
      <c r="Q18" s="3">
        <v>4</v>
      </c>
      <c r="R18" s="3">
        <v>5</v>
      </c>
      <c r="S18" s="30">
        <f t="shared" si="0"/>
        <v>3.6</v>
      </c>
      <c r="T18" s="32">
        <f t="shared" si="1"/>
        <v>3.5714285714285716</v>
      </c>
      <c r="U18" s="25">
        <f t="shared" si="2"/>
        <v>18</v>
      </c>
      <c r="V18" s="82" t="str">
        <f t="shared" si="3"/>
        <v>XVIII</v>
      </c>
    </row>
    <row r="19" spans="1:22" x14ac:dyDescent="0.2">
      <c r="A19" s="21">
        <v>14</v>
      </c>
      <c r="B19" s="24" t="s">
        <v>22</v>
      </c>
      <c r="C19" s="25" t="s">
        <v>23</v>
      </c>
      <c r="D19" s="1">
        <v>5</v>
      </c>
      <c r="E19" s="2">
        <v>4</v>
      </c>
      <c r="F19" s="2">
        <v>5</v>
      </c>
      <c r="G19" s="2">
        <v>5</v>
      </c>
      <c r="H19" s="2">
        <v>4</v>
      </c>
      <c r="I19" s="2">
        <v>3</v>
      </c>
      <c r="J19" s="2">
        <v>4</v>
      </c>
      <c r="K19" s="2">
        <v>4</v>
      </c>
      <c r="L19" s="2">
        <v>3</v>
      </c>
      <c r="M19" s="2">
        <v>4</v>
      </c>
      <c r="N19" s="2">
        <v>4</v>
      </c>
      <c r="O19" s="2">
        <v>5</v>
      </c>
      <c r="P19" s="2">
        <v>4</v>
      </c>
      <c r="Q19" s="3">
        <v>4</v>
      </c>
      <c r="R19" s="3">
        <v>5</v>
      </c>
      <c r="S19" s="30">
        <f t="shared" si="0"/>
        <v>4.2</v>
      </c>
      <c r="T19" s="32">
        <f t="shared" si="1"/>
        <v>4.1428571428571432</v>
      </c>
      <c r="U19" s="25">
        <f t="shared" si="2"/>
        <v>10</v>
      </c>
      <c r="V19" s="10" t="str">
        <f t="shared" si="3"/>
        <v>X</v>
      </c>
    </row>
    <row r="20" spans="1:22" x14ac:dyDescent="0.2">
      <c r="A20" s="21">
        <v>15</v>
      </c>
      <c r="B20" s="24" t="s">
        <v>24</v>
      </c>
      <c r="C20" s="25" t="s">
        <v>25</v>
      </c>
      <c r="D20" s="1">
        <v>4</v>
      </c>
      <c r="E20" s="2">
        <v>2</v>
      </c>
      <c r="F20" s="2">
        <v>4</v>
      </c>
      <c r="G20" s="2">
        <v>5</v>
      </c>
      <c r="H20" s="2">
        <v>3</v>
      </c>
      <c r="I20" s="2">
        <v>2</v>
      </c>
      <c r="J20" s="2">
        <v>2</v>
      </c>
      <c r="K20" s="2">
        <v>3</v>
      </c>
      <c r="L20" s="2">
        <v>2</v>
      </c>
      <c r="M20" s="2">
        <v>3</v>
      </c>
      <c r="N20" s="2">
        <v>4</v>
      </c>
      <c r="O20" s="2">
        <v>4</v>
      </c>
      <c r="P20" s="2">
        <v>4</v>
      </c>
      <c r="Q20" s="3">
        <v>4</v>
      </c>
      <c r="R20" s="3">
        <v>5</v>
      </c>
      <c r="S20" s="30">
        <f t="shared" si="0"/>
        <v>3.4</v>
      </c>
      <c r="T20" s="32">
        <f t="shared" si="1"/>
        <v>3.3571428571428572</v>
      </c>
      <c r="U20" s="25">
        <f t="shared" si="2"/>
        <v>21</v>
      </c>
      <c r="V20" s="10" t="str">
        <f t="shared" si="3"/>
        <v>XXI</v>
      </c>
    </row>
    <row r="21" spans="1:22" x14ac:dyDescent="0.2">
      <c r="A21" s="21">
        <v>16</v>
      </c>
      <c r="B21" s="24" t="s">
        <v>38</v>
      </c>
      <c r="C21" s="25" t="s">
        <v>39</v>
      </c>
      <c r="D21" s="1">
        <v>5</v>
      </c>
      <c r="E21" s="2">
        <v>4</v>
      </c>
      <c r="F21" s="2">
        <v>4</v>
      </c>
      <c r="G21" s="2">
        <v>5</v>
      </c>
      <c r="H21" s="2">
        <v>5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5</v>
      </c>
      <c r="O21" s="2">
        <v>6</v>
      </c>
      <c r="P21" s="2">
        <v>4</v>
      </c>
      <c r="Q21" s="3">
        <v>5</v>
      </c>
      <c r="R21" s="3">
        <v>4</v>
      </c>
      <c r="S21" s="30">
        <f t="shared" si="0"/>
        <v>4.2666666666666666</v>
      </c>
      <c r="T21" s="32">
        <f t="shared" si="1"/>
        <v>4.2142857142857144</v>
      </c>
      <c r="U21" s="25">
        <f t="shared" si="2"/>
        <v>6</v>
      </c>
      <c r="V21" s="10" t="str">
        <f t="shared" si="3"/>
        <v>VI</v>
      </c>
    </row>
    <row r="22" spans="1:22" x14ac:dyDescent="0.2">
      <c r="A22" s="21">
        <v>17</v>
      </c>
      <c r="B22" s="24" t="s">
        <v>26</v>
      </c>
      <c r="C22" s="25" t="s">
        <v>27</v>
      </c>
      <c r="D22" s="1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6</v>
      </c>
      <c r="P22" s="2">
        <v>5</v>
      </c>
      <c r="Q22" s="3">
        <v>5</v>
      </c>
      <c r="R22" s="3">
        <v>4</v>
      </c>
      <c r="S22" s="30">
        <f t="shared" si="0"/>
        <v>5</v>
      </c>
      <c r="T22" s="32">
        <f t="shared" si="1"/>
        <v>5</v>
      </c>
      <c r="U22" s="25">
        <f t="shared" si="2"/>
        <v>1</v>
      </c>
      <c r="V22" s="10" t="str">
        <f t="shared" si="3"/>
        <v>I</v>
      </c>
    </row>
    <row r="23" spans="1:22" x14ac:dyDescent="0.2">
      <c r="A23" s="21">
        <v>18</v>
      </c>
      <c r="B23" s="24" t="s">
        <v>28</v>
      </c>
      <c r="C23" s="25" t="s">
        <v>29</v>
      </c>
      <c r="D23" s="1">
        <v>4</v>
      </c>
      <c r="E23" s="2">
        <v>4</v>
      </c>
      <c r="F23" s="2">
        <v>5</v>
      </c>
      <c r="G23" s="2">
        <v>5</v>
      </c>
      <c r="H23" s="2">
        <v>4</v>
      </c>
      <c r="I23" s="2">
        <v>3</v>
      </c>
      <c r="J23" s="2">
        <v>3</v>
      </c>
      <c r="K23" s="2">
        <v>3</v>
      </c>
      <c r="L23" s="2">
        <v>3</v>
      </c>
      <c r="M23" s="2">
        <v>4</v>
      </c>
      <c r="N23" s="2">
        <v>5</v>
      </c>
      <c r="O23" s="2">
        <v>4</v>
      </c>
      <c r="P23" s="2">
        <v>5</v>
      </c>
      <c r="Q23" s="3">
        <v>5</v>
      </c>
      <c r="R23" s="3">
        <v>6</v>
      </c>
      <c r="S23" s="30">
        <f t="shared" si="0"/>
        <v>4.2</v>
      </c>
      <c r="T23" s="32">
        <f t="shared" si="1"/>
        <v>4.2142857142857144</v>
      </c>
      <c r="U23" s="25">
        <f t="shared" si="2"/>
        <v>10</v>
      </c>
      <c r="V23" s="10" t="str">
        <f t="shared" si="3"/>
        <v>X</v>
      </c>
    </row>
    <row r="24" spans="1:22" x14ac:dyDescent="0.2">
      <c r="A24" s="21">
        <v>19</v>
      </c>
      <c r="B24" s="24" t="s">
        <v>30</v>
      </c>
      <c r="C24" s="25" t="s">
        <v>31</v>
      </c>
      <c r="D24" s="1">
        <v>5</v>
      </c>
      <c r="E24" s="2">
        <v>4</v>
      </c>
      <c r="F24" s="2">
        <v>5</v>
      </c>
      <c r="G24" s="2">
        <v>5</v>
      </c>
      <c r="H24" s="2">
        <v>4</v>
      </c>
      <c r="I24" s="2">
        <v>3</v>
      </c>
      <c r="J24" s="2">
        <v>4</v>
      </c>
      <c r="K24" s="2">
        <v>3</v>
      </c>
      <c r="L24" s="2">
        <v>5</v>
      </c>
      <c r="M24" s="2">
        <v>5</v>
      </c>
      <c r="N24" s="2">
        <v>5</v>
      </c>
      <c r="O24" s="2">
        <v>5</v>
      </c>
      <c r="P24" s="2">
        <v>4</v>
      </c>
      <c r="Q24" s="3">
        <v>5</v>
      </c>
      <c r="R24" s="3">
        <v>5</v>
      </c>
      <c r="S24" s="30">
        <f t="shared" si="0"/>
        <v>4.4666666666666668</v>
      </c>
      <c r="T24" s="32">
        <f t="shared" si="1"/>
        <v>4.4285714285714288</v>
      </c>
      <c r="U24" s="25">
        <f t="shared" si="2"/>
        <v>3</v>
      </c>
      <c r="V24" s="10" t="str">
        <f t="shared" si="3"/>
        <v>III</v>
      </c>
    </row>
    <row r="25" spans="1:22" ht="13.5" thickBot="1" x14ac:dyDescent="0.25">
      <c r="A25" s="22">
        <v>20</v>
      </c>
      <c r="B25" s="26" t="s">
        <v>32</v>
      </c>
      <c r="C25" s="27" t="s">
        <v>33</v>
      </c>
      <c r="D25" s="4">
        <v>3</v>
      </c>
      <c r="E25" s="5">
        <v>3</v>
      </c>
      <c r="F25" s="5">
        <v>3</v>
      </c>
      <c r="G25" s="5">
        <v>5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5">
        <v>3</v>
      </c>
      <c r="N25" s="5">
        <v>2</v>
      </c>
      <c r="O25" s="5">
        <v>4</v>
      </c>
      <c r="P25" s="5">
        <v>3</v>
      </c>
      <c r="Q25" s="6">
        <v>4</v>
      </c>
      <c r="R25" s="6">
        <v>5</v>
      </c>
      <c r="S25" s="31">
        <f t="shared" si="0"/>
        <v>3</v>
      </c>
      <c r="T25" s="80">
        <f t="shared" si="1"/>
        <v>3</v>
      </c>
      <c r="U25" s="27">
        <f t="shared" si="2"/>
        <v>23</v>
      </c>
      <c r="V25" s="11" t="str">
        <f t="shared" si="3"/>
        <v>XXIII</v>
      </c>
    </row>
    <row r="26" spans="1:22" ht="13.5" thickTop="1" x14ac:dyDescent="0.2">
      <c r="A26" s="20">
        <v>21</v>
      </c>
      <c r="B26" s="28" t="s">
        <v>34</v>
      </c>
      <c r="C26" s="29" t="s">
        <v>17</v>
      </c>
      <c r="D26" s="7">
        <v>4</v>
      </c>
      <c r="E26" s="8">
        <v>3</v>
      </c>
      <c r="F26" s="8">
        <v>5</v>
      </c>
      <c r="G26" s="8">
        <v>5</v>
      </c>
      <c r="H26" s="8">
        <v>4</v>
      </c>
      <c r="I26" s="8">
        <v>3</v>
      </c>
      <c r="J26" s="8">
        <v>4</v>
      </c>
      <c r="K26" s="8">
        <v>4</v>
      </c>
      <c r="L26" s="8">
        <v>3</v>
      </c>
      <c r="M26" s="8">
        <v>4</v>
      </c>
      <c r="N26" s="8">
        <v>5</v>
      </c>
      <c r="O26" s="8">
        <v>5</v>
      </c>
      <c r="P26" s="8">
        <v>5</v>
      </c>
      <c r="Q26" s="9">
        <v>5</v>
      </c>
      <c r="R26" s="9">
        <v>5</v>
      </c>
      <c r="S26" s="30">
        <f t="shared" si="0"/>
        <v>4.2666666666666666</v>
      </c>
      <c r="T26" s="32">
        <f t="shared" si="1"/>
        <v>4.2857142857142856</v>
      </c>
      <c r="U26" s="19">
        <f t="shared" si="2"/>
        <v>6</v>
      </c>
      <c r="V26" s="12" t="str">
        <f t="shared" si="3"/>
        <v>VI</v>
      </c>
    </row>
    <row r="27" spans="1:22" x14ac:dyDescent="0.2">
      <c r="A27" s="21">
        <v>22</v>
      </c>
      <c r="B27" s="24" t="s">
        <v>35</v>
      </c>
      <c r="C27" s="25" t="s">
        <v>23</v>
      </c>
      <c r="D27" s="1">
        <v>2</v>
      </c>
      <c r="E27" s="2">
        <v>3</v>
      </c>
      <c r="F27" s="2">
        <v>2</v>
      </c>
      <c r="G27" s="2">
        <v>5</v>
      </c>
      <c r="H27" s="2">
        <v>2</v>
      </c>
      <c r="I27" s="2">
        <v>2</v>
      </c>
      <c r="J27" s="2">
        <v>2</v>
      </c>
      <c r="K27" s="2">
        <v>2</v>
      </c>
      <c r="L27" s="2">
        <v>1</v>
      </c>
      <c r="M27" s="2">
        <v>3</v>
      </c>
      <c r="N27" s="2">
        <v>2</v>
      </c>
      <c r="O27" s="2">
        <v>4</v>
      </c>
      <c r="P27" s="2">
        <v>3</v>
      </c>
      <c r="Q27" s="3">
        <v>4</v>
      </c>
      <c r="R27" s="3">
        <v>5</v>
      </c>
      <c r="S27" s="30">
        <f t="shared" si="0"/>
        <v>2.8</v>
      </c>
      <c r="T27" s="32">
        <f t="shared" si="1"/>
        <v>2.8571428571428572</v>
      </c>
      <c r="U27" s="25">
        <f t="shared" si="2"/>
        <v>24</v>
      </c>
      <c r="V27" s="10" t="str">
        <f t="shared" si="3"/>
        <v>XXIV</v>
      </c>
    </row>
    <row r="28" spans="1:22" x14ac:dyDescent="0.2">
      <c r="A28" s="21">
        <v>23</v>
      </c>
      <c r="B28" s="24" t="s">
        <v>36</v>
      </c>
      <c r="C28" s="25" t="s">
        <v>37</v>
      </c>
      <c r="D28" s="1">
        <v>5</v>
      </c>
      <c r="E28" s="2">
        <v>4</v>
      </c>
      <c r="F28" s="2">
        <v>5</v>
      </c>
      <c r="G28" s="2">
        <v>5</v>
      </c>
      <c r="H28" s="2">
        <v>3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4</v>
      </c>
      <c r="O28" s="2">
        <v>5</v>
      </c>
      <c r="P28" s="2">
        <v>5</v>
      </c>
      <c r="Q28" s="3">
        <v>5</v>
      </c>
      <c r="R28" s="3">
        <v>4</v>
      </c>
      <c r="S28" s="30">
        <f t="shared" si="0"/>
        <v>4.2666666666666666</v>
      </c>
      <c r="T28" s="32">
        <f t="shared" si="1"/>
        <v>4.2142857142857144</v>
      </c>
      <c r="U28" s="25">
        <f t="shared" si="2"/>
        <v>6</v>
      </c>
      <c r="V28" s="10" t="str">
        <f t="shared" si="3"/>
        <v>VI</v>
      </c>
    </row>
    <row r="29" spans="1:22" ht="13.5" thickBot="1" x14ac:dyDescent="0.25">
      <c r="A29" s="22">
        <v>24</v>
      </c>
      <c r="B29" s="27" t="s">
        <v>40</v>
      </c>
      <c r="C29" s="27" t="s">
        <v>41</v>
      </c>
      <c r="D29" s="4">
        <v>4</v>
      </c>
      <c r="E29" s="5">
        <v>4</v>
      </c>
      <c r="F29" s="5">
        <v>4</v>
      </c>
      <c r="G29" s="5">
        <v>5</v>
      </c>
      <c r="H29" s="5">
        <v>5</v>
      </c>
      <c r="I29" s="5">
        <v>4</v>
      </c>
      <c r="J29" s="5">
        <v>4</v>
      </c>
      <c r="K29" s="5">
        <v>4</v>
      </c>
      <c r="L29" s="5">
        <v>5</v>
      </c>
      <c r="M29" s="5">
        <v>5</v>
      </c>
      <c r="N29" s="5">
        <v>4</v>
      </c>
      <c r="O29" s="5">
        <v>5</v>
      </c>
      <c r="P29" s="5">
        <v>5</v>
      </c>
      <c r="Q29" s="6">
        <v>4</v>
      </c>
      <c r="R29" s="6">
        <v>5</v>
      </c>
      <c r="S29" s="31">
        <f t="shared" si="0"/>
        <v>4.4666666666666668</v>
      </c>
      <c r="T29" s="80">
        <f t="shared" si="1"/>
        <v>4.5</v>
      </c>
      <c r="U29" s="27">
        <f t="shared" si="2"/>
        <v>3</v>
      </c>
      <c r="V29" s="11" t="str">
        <f t="shared" si="3"/>
        <v>III</v>
      </c>
    </row>
    <row r="30" spans="1:22" ht="13.5" thickTop="1" x14ac:dyDescent="0.2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workbookViewId="0">
      <selection activeCell="R8" sqref="R8"/>
    </sheetView>
  </sheetViews>
  <sheetFormatPr defaultRowHeight="12.75" x14ac:dyDescent="0.2"/>
  <cols>
    <col min="1" max="1" width="11.7109375" customWidth="1"/>
    <col min="2" max="12" width="3.85546875" customWidth="1"/>
  </cols>
  <sheetData>
    <row r="3" spans="2:12" ht="13.5" thickBot="1" x14ac:dyDescent="0.25"/>
    <row r="4" spans="2:12" ht="18.75" customHeight="1" thickBot="1" x14ac:dyDescent="0.25">
      <c r="B4" s="92"/>
      <c r="C4" s="93">
        <v>1</v>
      </c>
      <c r="D4" s="94">
        <v>2</v>
      </c>
      <c r="E4" s="94">
        <v>3</v>
      </c>
      <c r="F4" s="94">
        <v>4</v>
      </c>
      <c r="G4" s="94">
        <v>5</v>
      </c>
      <c r="H4" s="94">
        <v>6</v>
      </c>
      <c r="I4" s="94">
        <v>7</v>
      </c>
      <c r="J4" s="94">
        <v>8</v>
      </c>
      <c r="K4" s="94">
        <v>9</v>
      </c>
      <c r="L4" s="95">
        <v>10</v>
      </c>
    </row>
    <row r="5" spans="2:12" ht="18.75" customHeight="1" x14ac:dyDescent="0.2">
      <c r="B5" s="96">
        <v>1</v>
      </c>
      <c r="C5" s="99">
        <v>1</v>
      </c>
      <c r="D5" s="100">
        <v>2</v>
      </c>
      <c r="E5" s="100">
        <v>3</v>
      </c>
      <c r="F5" s="100">
        <v>4</v>
      </c>
      <c r="G5" s="100">
        <v>5</v>
      </c>
      <c r="H5" s="100">
        <v>6</v>
      </c>
      <c r="I5" s="100">
        <v>7</v>
      </c>
      <c r="J5" s="100">
        <v>8</v>
      </c>
      <c r="K5" s="100">
        <v>9</v>
      </c>
      <c r="L5" s="101">
        <v>10</v>
      </c>
    </row>
    <row r="6" spans="2:12" ht="18.75" customHeight="1" x14ac:dyDescent="0.2">
      <c r="B6" s="97">
        <v>2</v>
      </c>
      <c r="C6" s="102">
        <v>2</v>
      </c>
      <c r="D6" s="103">
        <f>D$5*$C6</f>
        <v>4</v>
      </c>
      <c r="E6" s="103">
        <f t="shared" ref="E6:L14" si="0">E$5*$C6</f>
        <v>6</v>
      </c>
      <c r="F6" s="103">
        <f t="shared" si="0"/>
        <v>8</v>
      </c>
      <c r="G6" s="103">
        <f t="shared" si="0"/>
        <v>10</v>
      </c>
      <c r="H6" s="103">
        <f t="shared" si="0"/>
        <v>12</v>
      </c>
      <c r="I6" s="103">
        <f t="shared" si="0"/>
        <v>14</v>
      </c>
      <c r="J6" s="103">
        <f t="shared" si="0"/>
        <v>16</v>
      </c>
      <c r="K6" s="103">
        <f t="shared" si="0"/>
        <v>18</v>
      </c>
      <c r="L6" s="104">
        <f t="shared" si="0"/>
        <v>20</v>
      </c>
    </row>
    <row r="7" spans="2:12" ht="18.75" customHeight="1" x14ac:dyDescent="0.2">
      <c r="B7" s="97">
        <v>3</v>
      </c>
      <c r="C7" s="102">
        <v>3</v>
      </c>
      <c r="D7" s="103">
        <f t="shared" ref="D7:D14" si="1">D$5*$C7</f>
        <v>6</v>
      </c>
      <c r="E7" s="103">
        <f t="shared" si="0"/>
        <v>9</v>
      </c>
      <c r="F7" s="103">
        <f t="shared" si="0"/>
        <v>12</v>
      </c>
      <c r="G7" s="103">
        <f t="shared" si="0"/>
        <v>15</v>
      </c>
      <c r="H7" s="103">
        <f t="shared" si="0"/>
        <v>18</v>
      </c>
      <c r="I7" s="103">
        <f t="shared" si="0"/>
        <v>21</v>
      </c>
      <c r="J7" s="103">
        <f t="shared" si="0"/>
        <v>24</v>
      </c>
      <c r="K7" s="103">
        <f t="shared" si="0"/>
        <v>27</v>
      </c>
      <c r="L7" s="104">
        <f t="shared" si="0"/>
        <v>30</v>
      </c>
    </row>
    <row r="8" spans="2:12" ht="18.75" customHeight="1" x14ac:dyDescent="0.2">
      <c r="B8" s="97">
        <v>4</v>
      </c>
      <c r="C8" s="102">
        <v>4</v>
      </c>
      <c r="D8" s="103">
        <f t="shared" si="1"/>
        <v>8</v>
      </c>
      <c r="E8" s="103">
        <f t="shared" si="0"/>
        <v>12</v>
      </c>
      <c r="F8" s="103">
        <f t="shared" si="0"/>
        <v>16</v>
      </c>
      <c r="G8" s="103">
        <f t="shared" si="0"/>
        <v>20</v>
      </c>
      <c r="H8" s="103">
        <f t="shared" si="0"/>
        <v>24</v>
      </c>
      <c r="I8" s="103">
        <f t="shared" si="0"/>
        <v>28</v>
      </c>
      <c r="J8" s="103">
        <f t="shared" si="0"/>
        <v>32</v>
      </c>
      <c r="K8" s="103">
        <f t="shared" si="0"/>
        <v>36</v>
      </c>
      <c r="L8" s="104">
        <f t="shared" si="0"/>
        <v>40</v>
      </c>
    </row>
    <row r="9" spans="2:12" ht="18.75" customHeight="1" x14ac:dyDescent="0.2">
      <c r="B9" s="97">
        <v>5</v>
      </c>
      <c r="C9" s="102">
        <v>5</v>
      </c>
      <c r="D9" s="103">
        <f t="shared" si="1"/>
        <v>10</v>
      </c>
      <c r="E9" s="103">
        <f t="shared" si="0"/>
        <v>15</v>
      </c>
      <c r="F9" s="103">
        <f t="shared" si="0"/>
        <v>20</v>
      </c>
      <c r="G9" s="103">
        <f t="shared" si="0"/>
        <v>25</v>
      </c>
      <c r="H9" s="103">
        <f t="shared" si="0"/>
        <v>30</v>
      </c>
      <c r="I9" s="103">
        <f t="shared" si="0"/>
        <v>35</v>
      </c>
      <c r="J9" s="103">
        <f t="shared" si="0"/>
        <v>40</v>
      </c>
      <c r="K9" s="103">
        <f t="shared" si="0"/>
        <v>45</v>
      </c>
      <c r="L9" s="104">
        <f t="shared" si="0"/>
        <v>50</v>
      </c>
    </row>
    <row r="10" spans="2:12" ht="18.75" customHeight="1" x14ac:dyDescent="0.2">
      <c r="B10" s="97">
        <v>6</v>
      </c>
      <c r="C10" s="102">
        <v>6</v>
      </c>
      <c r="D10" s="103">
        <f t="shared" si="1"/>
        <v>12</v>
      </c>
      <c r="E10" s="103">
        <f t="shared" si="0"/>
        <v>18</v>
      </c>
      <c r="F10" s="103">
        <f t="shared" si="0"/>
        <v>24</v>
      </c>
      <c r="G10" s="103">
        <f t="shared" si="0"/>
        <v>30</v>
      </c>
      <c r="H10" s="103">
        <f t="shared" si="0"/>
        <v>36</v>
      </c>
      <c r="I10" s="103">
        <f t="shared" si="0"/>
        <v>42</v>
      </c>
      <c r="J10" s="103">
        <f t="shared" si="0"/>
        <v>48</v>
      </c>
      <c r="K10" s="103">
        <f t="shared" si="0"/>
        <v>54</v>
      </c>
      <c r="L10" s="104">
        <f t="shared" si="0"/>
        <v>60</v>
      </c>
    </row>
    <row r="11" spans="2:12" ht="18.75" customHeight="1" x14ac:dyDescent="0.2">
      <c r="B11" s="97">
        <v>7</v>
      </c>
      <c r="C11" s="102">
        <v>7</v>
      </c>
      <c r="D11" s="103">
        <f t="shared" si="1"/>
        <v>14</v>
      </c>
      <c r="E11" s="103">
        <f t="shared" si="0"/>
        <v>21</v>
      </c>
      <c r="F11" s="103">
        <f t="shared" si="0"/>
        <v>28</v>
      </c>
      <c r="G11" s="103">
        <f t="shared" si="0"/>
        <v>35</v>
      </c>
      <c r="H11" s="103">
        <f t="shared" si="0"/>
        <v>42</v>
      </c>
      <c r="I11" s="103">
        <f t="shared" si="0"/>
        <v>49</v>
      </c>
      <c r="J11" s="103">
        <f t="shared" si="0"/>
        <v>56</v>
      </c>
      <c r="K11" s="103">
        <f t="shared" si="0"/>
        <v>63</v>
      </c>
      <c r="L11" s="104">
        <f t="shared" si="0"/>
        <v>70</v>
      </c>
    </row>
    <row r="12" spans="2:12" ht="18.75" customHeight="1" x14ac:dyDescent="0.2">
      <c r="B12" s="97">
        <v>8</v>
      </c>
      <c r="C12" s="102">
        <v>8</v>
      </c>
      <c r="D12" s="103">
        <f t="shared" si="1"/>
        <v>16</v>
      </c>
      <c r="E12" s="103">
        <f t="shared" si="0"/>
        <v>24</v>
      </c>
      <c r="F12" s="103">
        <f t="shared" si="0"/>
        <v>32</v>
      </c>
      <c r="G12" s="103">
        <f t="shared" si="0"/>
        <v>40</v>
      </c>
      <c r="H12" s="103">
        <f t="shared" si="0"/>
        <v>48</v>
      </c>
      <c r="I12" s="103">
        <f t="shared" si="0"/>
        <v>56</v>
      </c>
      <c r="J12" s="103">
        <f t="shared" si="0"/>
        <v>64</v>
      </c>
      <c r="K12" s="103">
        <f t="shared" si="0"/>
        <v>72</v>
      </c>
      <c r="L12" s="104">
        <f t="shared" si="0"/>
        <v>80</v>
      </c>
    </row>
    <row r="13" spans="2:12" ht="18.75" customHeight="1" x14ac:dyDescent="0.2">
      <c r="B13" s="97">
        <v>9</v>
      </c>
      <c r="C13" s="102">
        <v>9</v>
      </c>
      <c r="D13" s="103">
        <f t="shared" si="1"/>
        <v>18</v>
      </c>
      <c r="E13" s="103">
        <f t="shared" si="0"/>
        <v>27</v>
      </c>
      <c r="F13" s="103">
        <f t="shared" si="0"/>
        <v>36</v>
      </c>
      <c r="G13" s="103">
        <f t="shared" si="0"/>
        <v>45</v>
      </c>
      <c r="H13" s="103">
        <f t="shared" si="0"/>
        <v>54</v>
      </c>
      <c r="I13" s="103">
        <f t="shared" si="0"/>
        <v>63</v>
      </c>
      <c r="J13" s="103">
        <f t="shared" si="0"/>
        <v>72</v>
      </c>
      <c r="K13" s="103">
        <f t="shared" si="0"/>
        <v>81</v>
      </c>
      <c r="L13" s="104">
        <f t="shared" si="0"/>
        <v>90</v>
      </c>
    </row>
    <row r="14" spans="2:12" ht="18.75" customHeight="1" thickBot="1" x14ac:dyDescent="0.25">
      <c r="B14" s="98">
        <v>10</v>
      </c>
      <c r="C14" s="105">
        <v>10</v>
      </c>
      <c r="D14" s="106">
        <f t="shared" si="1"/>
        <v>20</v>
      </c>
      <c r="E14" s="106">
        <f t="shared" si="0"/>
        <v>30</v>
      </c>
      <c r="F14" s="106">
        <f t="shared" si="0"/>
        <v>40</v>
      </c>
      <c r="G14" s="106">
        <f t="shared" si="0"/>
        <v>50</v>
      </c>
      <c r="H14" s="106">
        <f t="shared" si="0"/>
        <v>60</v>
      </c>
      <c r="I14" s="106">
        <f t="shared" si="0"/>
        <v>70</v>
      </c>
      <c r="J14" s="106">
        <f t="shared" si="0"/>
        <v>80</v>
      </c>
      <c r="K14" s="106">
        <f t="shared" si="0"/>
        <v>90</v>
      </c>
      <c r="L14" s="107">
        <f t="shared" si="0"/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Q29" sqref="Q29"/>
    </sheetView>
  </sheetViews>
  <sheetFormatPr defaultRowHeight="12.75" x14ac:dyDescent="0.2"/>
  <cols>
    <col min="2" max="2" width="13.85546875" bestFit="1" customWidth="1"/>
    <col min="10" max="10" width="11.28515625" bestFit="1" customWidth="1"/>
  </cols>
  <sheetData>
    <row r="1" spans="1:17" ht="13.5" thickBot="1" x14ac:dyDescent="0.25"/>
    <row r="2" spans="1:17" ht="13.5" thickBot="1" x14ac:dyDescent="0.25">
      <c r="B2" s="111" t="s">
        <v>113</v>
      </c>
      <c r="C2" s="91" t="s">
        <v>117</v>
      </c>
    </row>
    <row r="3" spans="1:17" x14ac:dyDescent="0.2">
      <c r="B3" s="84" t="s">
        <v>116</v>
      </c>
      <c r="C3" s="121">
        <v>3.8</v>
      </c>
    </row>
    <row r="4" spans="1:17" x14ac:dyDescent="0.2">
      <c r="B4" s="85" t="s">
        <v>124</v>
      </c>
      <c r="C4" s="108">
        <v>4.99</v>
      </c>
    </row>
    <row r="5" spans="1:17" x14ac:dyDescent="0.2">
      <c r="B5" s="85" t="s">
        <v>114</v>
      </c>
      <c r="C5" s="108">
        <v>5.2</v>
      </c>
    </row>
    <row r="6" spans="1:17" x14ac:dyDescent="0.2">
      <c r="B6" s="85" t="s">
        <v>115</v>
      </c>
      <c r="C6" s="108">
        <v>9.99</v>
      </c>
    </row>
    <row r="7" spans="1:17" ht="13.5" thickBot="1" x14ac:dyDescent="0.25">
      <c r="B7" s="87" t="s">
        <v>118</v>
      </c>
      <c r="C7" s="109">
        <v>12.5</v>
      </c>
    </row>
    <row r="8" spans="1:17" ht="13.5" thickBot="1" x14ac:dyDescent="0.25"/>
    <row r="9" spans="1:17" ht="39" thickBot="1" x14ac:dyDescent="0.25">
      <c r="A9" s="112"/>
      <c r="B9" s="114" t="s">
        <v>119</v>
      </c>
      <c r="C9" s="115" t="s">
        <v>125</v>
      </c>
      <c r="D9" s="115" t="s">
        <v>120</v>
      </c>
      <c r="E9" s="115" t="s">
        <v>121</v>
      </c>
      <c r="F9" s="115" t="s">
        <v>126</v>
      </c>
      <c r="G9" s="116" t="s">
        <v>122</v>
      </c>
      <c r="H9" s="112"/>
      <c r="I9" s="112"/>
      <c r="J9" s="114" t="s">
        <v>127</v>
      </c>
      <c r="K9" s="116" t="s">
        <v>128</v>
      </c>
      <c r="L9" s="112"/>
      <c r="M9" s="114" t="s">
        <v>120</v>
      </c>
      <c r="N9" s="115" t="s">
        <v>129</v>
      </c>
      <c r="O9" s="116" t="s">
        <v>130</v>
      </c>
      <c r="P9" s="112"/>
      <c r="Q9" s="112"/>
    </row>
    <row r="10" spans="1:17" x14ac:dyDescent="0.2">
      <c r="B10" s="117">
        <v>43350</v>
      </c>
      <c r="C10" s="8"/>
      <c r="D10" s="8" t="s">
        <v>116</v>
      </c>
      <c r="E10" s="8"/>
      <c r="F10" s="8">
        <v>10</v>
      </c>
      <c r="G10" s="90"/>
      <c r="J10" s="110" t="s">
        <v>123</v>
      </c>
      <c r="K10" s="90"/>
      <c r="M10" s="110" t="s">
        <v>116</v>
      </c>
      <c r="N10" s="8"/>
      <c r="O10" s="90"/>
    </row>
    <row r="11" spans="1:17" x14ac:dyDescent="0.2">
      <c r="B11" s="118">
        <v>43350</v>
      </c>
      <c r="C11" s="2"/>
      <c r="D11" s="2" t="s">
        <v>115</v>
      </c>
      <c r="E11" s="2"/>
      <c r="F11" s="2">
        <v>8</v>
      </c>
      <c r="G11" s="86"/>
      <c r="J11" s="110" t="s">
        <v>131</v>
      </c>
      <c r="K11" s="86"/>
      <c r="M11" s="85" t="s">
        <v>124</v>
      </c>
      <c r="N11" s="2"/>
      <c r="O11" s="86"/>
    </row>
    <row r="12" spans="1:17" x14ac:dyDescent="0.2">
      <c r="B12" s="117">
        <v>43350</v>
      </c>
      <c r="C12" s="2"/>
      <c r="D12" s="2" t="s">
        <v>124</v>
      </c>
      <c r="E12" s="2"/>
      <c r="F12" s="2">
        <v>3</v>
      </c>
      <c r="G12" s="86"/>
      <c r="J12" s="110" t="s">
        <v>132</v>
      </c>
      <c r="K12" s="86"/>
      <c r="M12" s="85" t="s">
        <v>114</v>
      </c>
      <c r="N12" s="2"/>
      <c r="O12" s="86"/>
    </row>
    <row r="13" spans="1:17" x14ac:dyDescent="0.2">
      <c r="B13" s="118">
        <v>43350</v>
      </c>
      <c r="C13" s="2"/>
      <c r="D13" s="2" t="s">
        <v>118</v>
      </c>
      <c r="E13" s="2"/>
      <c r="F13" s="2">
        <v>4</v>
      </c>
      <c r="G13" s="86"/>
      <c r="J13" s="110" t="s">
        <v>133</v>
      </c>
      <c r="K13" s="86"/>
      <c r="M13" s="85" t="s">
        <v>115</v>
      </c>
      <c r="N13" s="2"/>
      <c r="O13" s="86"/>
    </row>
    <row r="14" spans="1:17" ht="13.5" thickBot="1" x14ac:dyDescent="0.25">
      <c r="B14" s="117">
        <v>43350</v>
      </c>
      <c r="C14" s="2"/>
      <c r="D14" s="2" t="s">
        <v>114</v>
      </c>
      <c r="E14" s="2"/>
      <c r="F14" s="2">
        <v>2</v>
      </c>
      <c r="G14" s="86"/>
      <c r="J14" s="110" t="s">
        <v>134</v>
      </c>
      <c r="K14" s="86"/>
      <c r="M14" s="87" t="s">
        <v>118</v>
      </c>
      <c r="N14" s="88"/>
      <c r="O14" s="89"/>
    </row>
    <row r="15" spans="1:17" x14ac:dyDescent="0.2">
      <c r="B15" s="117">
        <v>43351</v>
      </c>
      <c r="C15" s="2"/>
      <c r="D15" s="2" t="s">
        <v>114</v>
      </c>
      <c r="E15" s="2"/>
      <c r="F15" s="2">
        <v>5</v>
      </c>
      <c r="G15" s="86"/>
      <c r="J15" s="110" t="s">
        <v>135</v>
      </c>
      <c r="K15" s="86"/>
      <c r="M15" s="113"/>
    </row>
    <row r="16" spans="1:17" ht="13.5" thickBot="1" x14ac:dyDescent="0.25">
      <c r="B16" s="117">
        <v>43352</v>
      </c>
      <c r="C16" s="2"/>
      <c r="D16" s="2" t="s">
        <v>118</v>
      </c>
      <c r="E16" s="2"/>
      <c r="F16" s="2">
        <v>6</v>
      </c>
      <c r="G16" s="86"/>
      <c r="J16" s="120" t="s">
        <v>136</v>
      </c>
      <c r="K16" s="89"/>
    </row>
    <row r="17" spans="2:7" x14ac:dyDescent="0.2">
      <c r="B17" s="118">
        <v>43352</v>
      </c>
      <c r="C17" s="2"/>
      <c r="D17" s="2" t="s">
        <v>124</v>
      </c>
      <c r="E17" s="2"/>
      <c r="F17" s="2">
        <v>17</v>
      </c>
      <c r="G17" s="86"/>
    </row>
    <row r="18" spans="2:7" x14ac:dyDescent="0.2">
      <c r="B18" s="117">
        <v>43352</v>
      </c>
      <c r="C18" s="2"/>
      <c r="D18" s="2" t="s">
        <v>115</v>
      </c>
      <c r="E18" s="2"/>
      <c r="F18" s="2">
        <v>9</v>
      </c>
      <c r="G18" s="86"/>
    </row>
    <row r="19" spans="2:7" x14ac:dyDescent="0.2">
      <c r="B19" s="118">
        <v>43352</v>
      </c>
      <c r="C19" s="2"/>
      <c r="D19" s="2" t="s">
        <v>115</v>
      </c>
      <c r="E19" s="2"/>
      <c r="F19" s="2">
        <v>2</v>
      </c>
      <c r="G19" s="86"/>
    </row>
    <row r="20" spans="2:7" x14ac:dyDescent="0.2">
      <c r="B20" s="118">
        <v>43353</v>
      </c>
      <c r="C20" s="2"/>
      <c r="D20" s="2" t="s">
        <v>116</v>
      </c>
      <c r="E20" s="2"/>
      <c r="F20" s="2">
        <v>4</v>
      </c>
      <c r="G20" s="86"/>
    </row>
    <row r="21" spans="2:7" x14ac:dyDescent="0.2">
      <c r="B21" s="118">
        <v>43354</v>
      </c>
      <c r="C21" s="2"/>
      <c r="D21" s="2" t="s">
        <v>118</v>
      </c>
      <c r="E21" s="2"/>
      <c r="F21" s="2">
        <v>6</v>
      </c>
      <c r="G21" s="86"/>
    </row>
    <row r="22" spans="2:7" x14ac:dyDescent="0.2">
      <c r="B22" s="118">
        <v>43355</v>
      </c>
      <c r="C22" s="2"/>
      <c r="D22" s="2" t="s">
        <v>116</v>
      </c>
      <c r="E22" s="2"/>
      <c r="F22" s="2">
        <v>21</v>
      </c>
      <c r="G22" s="86"/>
    </row>
    <row r="23" spans="2:7" x14ac:dyDescent="0.2">
      <c r="B23" s="118">
        <v>43356</v>
      </c>
      <c r="C23" s="2"/>
      <c r="D23" s="2" t="s">
        <v>115</v>
      </c>
      <c r="E23" s="2"/>
      <c r="F23" s="2">
        <v>6</v>
      </c>
      <c r="G23" s="86"/>
    </row>
    <row r="24" spans="2:7" ht="13.5" thickBot="1" x14ac:dyDescent="0.25">
      <c r="B24" s="119">
        <v>43356</v>
      </c>
      <c r="C24" s="88"/>
      <c r="D24" s="88" t="s">
        <v>114</v>
      </c>
      <c r="E24" s="88"/>
      <c r="F24" s="88">
        <v>3</v>
      </c>
      <c r="G24" s="89"/>
    </row>
  </sheetData>
  <sortState ref="B3:C7">
    <sortCondition ref="C3:C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test</vt:lpstr>
      <vt:lpstr>kryteria</vt:lpstr>
      <vt:lpstr>krasnale</vt:lpstr>
      <vt:lpstr>klasyfikacja</vt:lpstr>
      <vt:lpstr>tabl.mnoz.</vt:lpstr>
      <vt:lpstr>zaddom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koszowska</dc:creator>
  <cp:lastModifiedBy>Uczeń</cp:lastModifiedBy>
  <dcterms:created xsi:type="dcterms:W3CDTF">2005-11-29T11:56:31Z</dcterms:created>
  <dcterms:modified xsi:type="dcterms:W3CDTF">2020-09-04T08:48:49Z</dcterms:modified>
</cp:coreProperties>
</file>