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kb\sesja2\zestaw2\zbiornik wody\"/>
    </mc:Choice>
  </mc:AlternateContent>
  <bookViews>
    <workbookView xWindow="0" yWindow="0" windowWidth="17256" windowHeight="5928"/>
  </bookViews>
  <sheets>
    <sheet name="5.1,5.3,5.4" sheetId="1" r:id="rId1"/>
    <sheet name="5.2" sheetId="3" r:id="rId2"/>
  </sheets>
  <definedNames>
    <definedName name="_xlnm._FilterDatabase" localSheetId="0" hidden="1">'5.1,5.3,5.4'!$A$1:$K$185</definedName>
    <definedName name="pogoda" localSheetId="0">'5.1,5.3,5.4'!$C$2:$D$185</definedName>
    <definedName name="pogoda" localSheetId="1">'5.2'!$B$2:$C$185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Q18" i="1" s="1"/>
  <c r="P19" i="1"/>
  <c r="Q19" i="1" s="1"/>
  <c r="P14" i="1"/>
  <c r="Q14" i="1" s="1"/>
  <c r="Q15" i="1"/>
  <c r="Q16" i="1"/>
  <c r="Q17" i="1"/>
  <c r="F4" i="1" l="1"/>
  <c r="F5" i="1"/>
  <c r="F6" i="1"/>
  <c r="F9" i="1"/>
  <c r="F10" i="1"/>
  <c r="F11" i="1"/>
  <c r="F12" i="1"/>
  <c r="F13" i="1"/>
  <c r="F14" i="1"/>
  <c r="F15" i="1"/>
  <c r="F22" i="1"/>
  <c r="F23" i="1"/>
  <c r="F24" i="1"/>
  <c r="F25" i="1"/>
  <c r="F26" i="1"/>
  <c r="F27" i="1"/>
  <c r="F29" i="1"/>
  <c r="F30" i="1"/>
  <c r="F33" i="1"/>
  <c r="F34" i="1"/>
  <c r="F35" i="1"/>
  <c r="F36" i="1"/>
  <c r="F37" i="1"/>
  <c r="F41" i="1"/>
  <c r="F42" i="1"/>
  <c r="F44" i="1"/>
  <c r="F48" i="1"/>
  <c r="F49" i="1"/>
  <c r="F50" i="1"/>
  <c r="F51" i="1"/>
  <c r="F52" i="1"/>
  <c r="F53" i="1"/>
  <c r="F54" i="1"/>
  <c r="F55" i="1"/>
  <c r="F56" i="1"/>
  <c r="F60" i="1"/>
  <c r="F64" i="1"/>
  <c r="F65" i="1"/>
  <c r="F70" i="1"/>
  <c r="F71" i="1"/>
  <c r="F72" i="1"/>
  <c r="F75" i="1"/>
  <c r="F76" i="1"/>
  <c r="F81" i="1"/>
  <c r="F82" i="1"/>
  <c r="F83" i="1"/>
  <c r="F85" i="1"/>
  <c r="F86" i="1"/>
  <c r="F89" i="1"/>
  <c r="F90" i="1"/>
  <c r="F100" i="1"/>
  <c r="F101" i="1"/>
  <c r="F102" i="1"/>
  <c r="F103" i="1"/>
  <c r="F105" i="1"/>
  <c r="F106" i="1"/>
  <c r="F112" i="1"/>
  <c r="F114" i="1"/>
  <c r="F118" i="1"/>
  <c r="F120" i="1"/>
  <c r="F121" i="1"/>
  <c r="F136" i="1"/>
  <c r="F137" i="1"/>
  <c r="F139" i="1"/>
  <c r="F141" i="1"/>
  <c r="F148" i="1"/>
  <c r="F149" i="1"/>
  <c r="F150" i="1"/>
  <c r="F152" i="1"/>
  <c r="F153" i="1"/>
  <c r="F156" i="1"/>
  <c r="F159" i="1"/>
  <c r="F161" i="1"/>
  <c r="F163" i="1"/>
  <c r="F166" i="1"/>
  <c r="F169" i="1"/>
  <c r="F170" i="1"/>
  <c r="F172" i="1"/>
  <c r="F175" i="1"/>
  <c r="F3" i="1"/>
  <c r="G3" i="1" s="1"/>
  <c r="H3" i="1"/>
  <c r="H4" i="1"/>
  <c r="H5" i="1"/>
  <c r="I5" i="1" s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H31" i="1"/>
  <c r="I31" i="1" s="1"/>
  <c r="H32" i="1"/>
  <c r="I32" i="1" s="1"/>
  <c r="H33" i="1"/>
  <c r="I33" i="1" s="1"/>
  <c r="H34" i="1"/>
  <c r="I34" i="1" s="1"/>
  <c r="H35" i="1"/>
  <c r="H36" i="1"/>
  <c r="H37" i="1"/>
  <c r="I37" i="1" s="1"/>
  <c r="H3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H45" i="1"/>
  <c r="I45" i="1" s="1"/>
  <c r="H46" i="1"/>
  <c r="H47" i="1"/>
  <c r="H48" i="1"/>
  <c r="I48" i="1" s="1"/>
  <c r="H49" i="1"/>
  <c r="I49" i="1" s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H79" i="1"/>
  <c r="H80" i="1"/>
  <c r="H81" i="1"/>
  <c r="H82" i="1"/>
  <c r="I82" i="1" s="1"/>
  <c r="H83" i="1"/>
  <c r="I83" i="1" s="1"/>
  <c r="H84" i="1"/>
  <c r="H85" i="1"/>
  <c r="I85" i="1" s="1"/>
  <c r="H86" i="1"/>
  <c r="H87" i="1"/>
  <c r="H88" i="1"/>
  <c r="H89" i="1"/>
  <c r="H90" i="1"/>
  <c r="H91" i="1"/>
  <c r="I91" i="1" s="1"/>
  <c r="H92" i="1"/>
  <c r="H93" i="1"/>
  <c r="I93" i="1" s="1"/>
  <c r="H94" i="1"/>
  <c r="H95" i="1"/>
  <c r="H96" i="1"/>
  <c r="H97" i="1"/>
  <c r="H98" i="1"/>
  <c r="H99" i="1"/>
  <c r="I99" i="1" s="1"/>
  <c r="H100" i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H117" i="1"/>
  <c r="I117" i="1" s="1"/>
  <c r="H118" i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H125" i="1"/>
  <c r="I125" i="1" s="1"/>
  <c r="H126" i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H140" i="1"/>
  <c r="H141" i="1"/>
  <c r="I141" i="1" s="1"/>
  <c r="H142" i="1"/>
  <c r="H143" i="1"/>
  <c r="H144" i="1"/>
  <c r="I144" i="1" s="1"/>
  <c r="H145" i="1"/>
  <c r="I145" i="1" s="1"/>
  <c r="H146" i="1"/>
  <c r="I146" i="1" s="1"/>
  <c r="H147" i="1"/>
  <c r="H148" i="1"/>
  <c r="H149" i="1"/>
  <c r="I149" i="1" s="1"/>
  <c r="H150" i="1"/>
  <c r="H151" i="1"/>
  <c r="H152" i="1"/>
  <c r="H153" i="1"/>
  <c r="I153" i="1" s="1"/>
  <c r="H154" i="1"/>
  <c r="I154" i="1" s="1"/>
  <c r="H155" i="1"/>
  <c r="H156" i="1"/>
  <c r="H157" i="1"/>
  <c r="I157" i="1" s="1"/>
  <c r="H158" i="1"/>
  <c r="H159" i="1"/>
  <c r="H160" i="1"/>
  <c r="H161" i="1"/>
  <c r="I161" i="1" s="1"/>
  <c r="H162" i="1"/>
  <c r="I162" i="1" s="1"/>
  <c r="H163" i="1"/>
  <c r="I163" i="1" s="1"/>
  <c r="H164" i="1"/>
  <c r="H165" i="1"/>
  <c r="I165" i="1" s="1"/>
  <c r="H166" i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H181" i="1"/>
  <c r="I181" i="1" s="1"/>
  <c r="H182" i="1"/>
  <c r="H183" i="1"/>
  <c r="I183" i="1" s="1"/>
  <c r="H184" i="1"/>
  <c r="I184" i="1" s="1"/>
  <c r="H185" i="1"/>
  <c r="I185" i="1" s="1"/>
  <c r="I3" i="1"/>
  <c r="P25" i="1"/>
  <c r="P24" i="1"/>
  <c r="P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3" i="1"/>
  <c r="I35" i="1"/>
  <c r="J2" i="1"/>
  <c r="I4" i="1"/>
  <c r="I6" i="1"/>
  <c r="I12" i="1"/>
  <c r="I20" i="1"/>
  <c r="I21" i="1"/>
  <c r="I22" i="1"/>
  <c r="I28" i="1"/>
  <c r="I30" i="1"/>
  <c r="I36" i="1"/>
  <c r="I38" i="1"/>
  <c r="I44" i="1"/>
  <c r="I46" i="1"/>
  <c r="I47" i="1"/>
  <c r="I52" i="1"/>
  <c r="I60" i="1"/>
  <c r="I68" i="1"/>
  <c r="I70" i="1"/>
  <c r="I76" i="1"/>
  <c r="I78" i="1"/>
  <c r="I79" i="1"/>
  <c r="I80" i="1"/>
  <c r="I81" i="1"/>
  <c r="I84" i="1"/>
  <c r="I86" i="1"/>
  <c r="I87" i="1"/>
  <c r="I88" i="1"/>
  <c r="I89" i="1"/>
  <c r="I90" i="1"/>
  <c r="I92" i="1"/>
  <c r="I94" i="1"/>
  <c r="I95" i="1"/>
  <c r="I96" i="1"/>
  <c r="I97" i="1"/>
  <c r="I98" i="1"/>
  <c r="I100" i="1"/>
  <c r="I101" i="1"/>
  <c r="I108" i="1"/>
  <c r="I116" i="1"/>
  <c r="I118" i="1"/>
  <c r="I124" i="1"/>
  <c r="I126" i="1"/>
  <c r="I132" i="1"/>
  <c r="I139" i="1"/>
  <c r="I140" i="1"/>
  <c r="I142" i="1"/>
  <c r="I143" i="1"/>
  <c r="I147" i="1"/>
  <c r="I148" i="1"/>
  <c r="I150" i="1"/>
  <c r="I151" i="1"/>
  <c r="I152" i="1"/>
  <c r="I155" i="1"/>
  <c r="I156" i="1"/>
  <c r="I158" i="1"/>
  <c r="I159" i="1"/>
  <c r="I160" i="1"/>
  <c r="I164" i="1"/>
  <c r="I166" i="1"/>
  <c r="I172" i="1"/>
  <c r="I174" i="1"/>
  <c r="I180" i="1"/>
  <c r="I18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3" i="1"/>
  <c r="J3" i="1" l="1"/>
  <c r="K3" i="1"/>
  <c r="G4" i="1" l="1"/>
  <c r="K4" i="1" l="1"/>
  <c r="J4" i="1"/>
  <c r="G5" i="1"/>
  <c r="J5" i="1" l="1"/>
  <c r="K5" i="1"/>
  <c r="G6" i="1" l="1"/>
  <c r="J6" i="1" l="1"/>
  <c r="F7" i="1" s="1"/>
  <c r="K6" i="1"/>
  <c r="G7" i="1" l="1"/>
  <c r="J7" i="1" l="1"/>
  <c r="F8" i="1" s="1"/>
  <c r="K7" i="1"/>
  <c r="G8" i="1" l="1"/>
  <c r="J8" i="1" l="1"/>
  <c r="K8" i="1"/>
  <c r="G9" i="1" l="1"/>
  <c r="J9" i="1" l="1"/>
  <c r="K9" i="1"/>
  <c r="G10" i="1" l="1"/>
  <c r="J10" i="1" l="1"/>
  <c r="K10" i="1"/>
  <c r="G11" i="1" l="1"/>
  <c r="J11" i="1" l="1"/>
  <c r="K11" i="1"/>
  <c r="G12" i="1" l="1"/>
  <c r="J12" i="1" l="1"/>
  <c r="K12" i="1"/>
  <c r="G13" i="1" l="1"/>
  <c r="J13" i="1" l="1"/>
  <c r="K13" i="1"/>
  <c r="G14" i="1" l="1"/>
  <c r="J14" i="1" l="1"/>
  <c r="K14" i="1"/>
  <c r="G15" i="1" l="1"/>
  <c r="J15" i="1" l="1"/>
  <c r="F16" i="1" s="1"/>
  <c r="K15" i="1"/>
  <c r="G16" i="1" l="1"/>
  <c r="J16" i="1" l="1"/>
  <c r="F17" i="1" s="1"/>
  <c r="K16" i="1"/>
  <c r="G17" i="1" l="1"/>
  <c r="J17" i="1" l="1"/>
  <c r="F18" i="1" s="1"/>
  <c r="K17" i="1"/>
  <c r="G18" i="1" l="1"/>
  <c r="J18" i="1" l="1"/>
  <c r="F19" i="1" s="1"/>
  <c r="K18" i="1"/>
  <c r="G19" i="1" l="1"/>
  <c r="J19" i="1" l="1"/>
  <c r="F20" i="1" s="1"/>
  <c r="K19" i="1"/>
  <c r="G20" i="1" l="1"/>
  <c r="K20" i="1" l="1"/>
  <c r="J20" i="1"/>
  <c r="F21" i="1" s="1"/>
  <c r="G21" i="1" l="1"/>
  <c r="J21" i="1" l="1"/>
  <c r="K21" i="1"/>
  <c r="G22" i="1" l="1"/>
  <c r="J22" i="1" l="1"/>
  <c r="K22" i="1"/>
  <c r="G23" i="1" l="1"/>
  <c r="J23" i="1" l="1"/>
  <c r="K23" i="1"/>
  <c r="G24" i="1" l="1"/>
  <c r="J24" i="1" l="1"/>
  <c r="K24" i="1"/>
  <c r="G25" i="1" l="1"/>
  <c r="J25" i="1" l="1"/>
  <c r="K25" i="1"/>
  <c r="G26" i="1" l="1"/>
  <c r="J26" i="1" l="1"/>
  <c r="K26" i="1"/>
  <c r="G27" i="1" l="1"/>
  <c r="J27" i="1" l="1"/>
  <c r="F28" i="1" s="1"/>
  <c r="K27" i="1"/>
  <c r="G28" i="1" l="1"/>
  <c r="J28" i="1" l="1"/>
  <c r="K28" i="1"/>
  <c r="G29" i="1" l="1"/>
  <c r="J29" i="1" l="1"/>
  <c r="K29" i="1"/>
  <c r="G30" i="1" l="1"/>
  <c r="K30" i="1" l="1"/>
  <c r="J30" i="1"/>
  <c r="F31" i="1" s="1"/>
  <c r="G31" i="1" l="1"/>
  <c r="J31" i="1" l="1"/>
  <c r="F32" i="1" s="1"/>
  <c r="K31" i="1"/>
  <c r="G32" i="1" l="1"/>
  <c r="K32" i="1" l="1"/>
  <c r="J32" i="1"/>
  <c r="G33" i="1" l="1"/>
  <c r="J33" i="1" l="1"/>
  <c r="K33" i="1"/>
  <c r="G34" i="1" l="1"/>
  <c r="J34" i="1" l="1"/>
  <c r="K34" i="1"/>
  <c r="G35" i="1" l="1"/>
  <c r="J35" i="1" l="1"/>
  <c r="K35" i="1"/>
  <c r="G36" i="1" l="1"/>
  <c r="K36" i="1" l="1"/>
  <c r="J36" i="1"/>
  <c r="G37" i="1" l="1"/>
  <c r="J37" i="1" l="1"/>
  <c r="F38" i="1" s="1"/>
  <c r="K37" i="1"/>
  <c r="G38" i="1" l="1"/>
  <c r="J38" i="1" l="1"/>
  <c r="F39" i="1" s="1"/>
  <c r="K38" i="1"/>
  <c r="G39" i="1" l="1"/>
  <c r="J39" i="1" l="1"/>
  <c r="F40" i="1" s="1"/>
  <c r="K39" i="1"/>
  <c r="G40" i="1" l="1"/>
  <c r="J40" i="1" l="1"/>
  <c r="K40" i="1"/>
  <c r="G41" i="1" l="1"/>
  <c r="J41" i="1" l="1"/>
  <c r="K41" i="1"/>
  <c r="G42" i="1" l="1"/>
  <c r="J42" i="1" l="1"/>
  <c r="F43" i="1" s="1"/>
  <c r="K42" i="1"/>
  <c r="G43" i="1" l="1"/>
  <c r="J43" i="1" l="1"/>
  <c r="K43" i="1"/>
  <c r="G44" i="1" l="1"/>
  <c r="J44" i="1" l="1"/>
  <c r="F45" i="1" s="1"/>
  <c r="K44" i="1"/>
  <c r="G45" i="1" l="1"/>
  <c r="J45" i="1" l="1"/>
  <c r="F46" i="1" s="1"/>
  <c r="K45" i="1"/>
  <c r="G46" i="1" l="1"/>
  <c r="J46" i="1" l="1"/>
  <c r="F47" i="1" s="1"/>
  <c r="K46" i="1"/>
  <c r="G47" i="1" l="1"/>
  <c r="J47" i="1" l="1"/>
  <c r="K47" i="1"/>
  <c r="G48" i="1" l="1"/>
  <c r="J48" i="1" l="1"/>
  <c r="K48" i="1"/>
  <c r="G49" i="1" l="1"/>
  <c r="J49" i="1" l="1"/>
  <c r="K49" i="1"/>
  <c r="G50" i="1" l="1"/>
  <c r="J50" i="1" l="1"/>
  <c r="K50" i="1"/>
  <c r="G51" i="1" l="1"/>
  <c r="J51" i="1" l="1"/>
  <c r="K51" i="1"/>
  <c r="G52" i="1" l="1"/>
  <c r="J52" i="1" l="1"/>
  <c r="K52" i="1"/>
  <c r="G53" i="1" l="1"/>
  <c r="J53" i="1" l="1"/>
  <c r="K53" i="1"/>
  <c r="G54" i="1" l="1"/>
  <c r="J54" i="1" l="1"/>
  <c r="K54" i="1"/>
  <c r="G55" i="1" l="1"/>
  <c r="J55" i="1" l="1"/>
  <c r="K55" i="1"/>
  <c r="G56" i="1" l="1"/>
  <c r="J56" i="1" l="1"/>
  <c r="F57" i="1" s="1"/>
  <c r="K56" i="1"/>
  <c r="G57" i="1" l="1"/>
  <c r="J57" i="1" l="1"/>
  <c r="F58" i="1" s="1"/>
  <c r="K57" i="1"/>
  <c r="G58" i="1" l="1"/>
  <c r="J58" i="1" l="1"/>
  <c r="F59" i="1" s="1"/>
  <c r="K58" i="1"/>
  <c r="G59" i="1" l="1"/>
  <c r="J59" i="1" l="1"/>
  <c r="K59" i="1"/>
  <c r="G60" i="1" l="1"/>
  <c r="J60" i="1" l="1"/>
  <c r="F61" i="1" s="1"/>
  <c r="K60" i="1"/>
  <c r="G61" i="1" l="1"/>
  <c r="J61" i="1" l="1"/>
  <c r="F62" i="1" s="1"/>
  <c r="K61" i="1"/>
  <c r="G62" i="1" l="1"/>
  <c r="J62" i="1" l="1"/>
  <c r="F63" i="1" s="1"/>
  <c r="K62" i="1"/>
  <c r="G63" i="1" l="1"/>
  <c r="J63" i="1" l="1"/>
  <c r="K63" i="1"/>
  <c r="G64" i="1" l="1"/>
  <c r="J64" i="1" l="1"/>
  <c r="K64" i="1"/>
  <c r="G65" i="1" l="1"/>
  <c r="J65" i="1" l="1"/>
  <c r="F66" i="1" s="1"/>
  <c r="K65" i="1"/>
  <c r="G66" i="1" l="1"/>
  <c r="J66" i="1" l="1"/>
  <c r="F67" i="1" s="1"/>
  <c r="K66" i="1"/>
  <c r="G67" i="1" l="1"/>
  <c r="J67" i="1" l="1"/>
  <c r="F68" i="1" s="1"/>
  <c r="K67" i="1"/>
  <c r="G68" i="1" l="1"/>
  <c r="J68" i="1" l="1"/>
  <c r="F69" i="1" s="1"/>
  <c r="K68" i="1"/>
  <c r="G69" i="1" l="1"/>
  <c r="J69" i="1" l="1"/>
  <c r="K69" i="1"/>
  <c r="G70" i="1" l="1"/>
  <c r="J70" i="1" l="1"/>
  <c r="K70" i="1"/>
  <c r="G71" i="1" l="1"/>
  <c r="J71" i="1" l="1"/>
  <c r="K71" i="1"/>
  <c r="G72" i="1" l="1"/>
  <c r="J72" i="1" l="1"/>
  <c r="F73" i="1" s="1"/>
  <c r="K72" i="1"/>
  <c r="G73" i="1" l="1"/>
  <c r="J73" i="1" l="1"/>
  <c r="F74" i="1" s="1"/>
  <c r="K73" i="1"/>
  <c r="G74" i="1" l="1"/>
  <c r="J74" i="1" l="1"/>
  <c r="K74" i="1"/>
  <c r="G75" i="1" l="1"/>
  <c r="J75" i="1" l="1"/>
  <c r="K75" i="1"/>
  <c r="G76" i="1" l="1"/>
  <c r="J76" i="1" l="1"/>
  <c r="F77" i="1" s="1"/>
  <c r="K76" i="1"/>
  <c r="G77" i="1" l="1"/>
  <c r="J77" i="1" l="1"/>
  <c r="F78" i="1" s="1"/>
  <c r="K77" i="1"/>
  <c r="G78" i="1" l="1"/>
  <c r="J78" i="1" l="1"/>
  <c r="F79" i="1" s="1"/>
  <c r="K78" i="1"/>
  <c r="G79" i="1" l="1"/>
  <c r="J79" i="1" l="1"/>
  <c r="F80" i="1" s="1"/>
  <c r="K79" i="1"/>
  <c r="G80" i="1" l="1"/>
  <c r="J80" i="1" l="1"/>
  <c r="K80" i="1"/>
  <c r="G81" i="1" l="1"/>
  <c r="J81" i="1" l="1"/>
  <c r="K81" i="1"/>
  <c r="G82" i="1" l="1"/>
  <c r="J82" i="1" l="1"/>
  <c r="K82" i="1"/>
  <c r="G83" i="1" l="1"/>
  <c r="J83" i="1" l="1"/>
  <c r="F84" i="1" s="1"/>
  <c r="K83" i="1"/>
  <c r="G84" i="1" l="1"/>
  <c r="J84" i="1" l="1"/>
  <c r="K84" i="1"/>
  <c r="G85" i="1" l="1"/>
  <c r="J85" i="1" l="1"/>
  <c r="K85" i="1"/>
  <c r="G86" i="1" l="1"/>
  <c r="J86" i="1" l="1"/>
  <c r="F87" i="1" s="1"/>
  <c r="K86" i="1"/>
  <c r="G87" i="1" l="1"/>
  <c r="J87" i="1" l="1"/>
  <c r="F88" i="1" s="1"/>
  <c r="K87" i="1"/>
  <c r="G88" i="1" l="1"/>
  <c r="J88" i="1" l="1"/>
  <c r="K88" i="1"/>
  <c r="G89" i="1" l="1"/>
  <c r="J89" i="1" l="1"/>
  <c r="K89" i="1"/>
  <c r="G90" i="1" l="1"/>
  <c r="J90" i="1" l="1"/>
  <c r="F91" i="1" s="1"/>
  <c r="K90" i="1"/>
  <c r="G91" i="1" l="1"/>
  <c r="J91" i="1" l="1"/>
  <c r="F92" i="1" s="1"/>
  <c r="K91" i="1"/>
  <c r="G92" i="1" l="1"/>
  <c r="J92" i="1" l="1"/>
  <c r="F93" i="1" s="1"/>
  <c r="K92" i="1"/>
  <c r="G93" i="1" l="1"/>
  <c r="J93" i="1" l="1"/>
  <c r="F94" i="1" s="1"/>
  <c r="K93" i="1"/>
  <c r="G94" i="1" l="1"/>
  <c r="J94" i="1" l="1"/>
  <c r="F95" i="1" s="1"/>
  <c r="K94" i="1"/>
  <c r="G95" i="1" l="1"/>
  <c r="J95" i="1" l="1"/>
  <c r="F96" i="1" s="1"/>
  <c r="K95" i="1"/>
  <c r="G96" i="1" l="1"/>
  <c r="J96" i="1" l="1"/>
  <c r="F97" i="1" s="1"/>
  <c r="K96" i="1"/>
  <c r="G97" i="1" l="1"/>
  <c r="J97" i="1" l="1"/>
  <c r="F98" i="1" s="1"/>
  <c r="K97" i="1"/>
  <c r="G98" i="1" l="1"/>
  <c r="J98" i="1" l="1"/>
  <c r="F99" i="1" s="1"/>
  <c r="K98" i="1"/>
  <c r="G99" i="1" l="1"/>
  <c r="K99" i="1" l="1"/>
  <c r="J99" i="1"/>
  <c r="G100" i="1" l="1"/>
  <c r="J100" i="1" l="1"/>
  <c r="K100" i="1"/>
  <c r="G101" i="1" l="1"/>
  <c r="J101" i="1" l="1"/>
  <c r="K101" i="1"/>
  <c r="G102" i="1" l="1"/>
  <c r="J102" i="1" l="1"/>
  <c r="K102" i="1"/>
  <c r="G103" i="1" l="1"/>
  <c r="J103" i="1" l="1"/>
  <c r="F104" i="1" s="1"/>
  <c r="K103" i="1"/>
  <c r="G104" i="1" l="1"/>
  <c r="J104" i="1" l="1"/>
  <c r="K104" i="1"/>
  <c r="G105" i="1" l="1"/>
  <c r="J105" i="1" l="1"/>
  <c r="K105" i="1"/>
  <c r="G106" i="1" l="1"/>
  <c r="J106" i="1" l="1"/>
  <c r="F107" i="1" s="1"/>
  <c r="K106" i="1"/>
  <c r="G107" i="1" l="1"/>
  <c r="J107" i="1" l="1"/>
  <c r="F108" i="1" s="1"/>
  <c r="K107" i="1"/>
  <c r="G108" i="1" l="1"/>
  <c r="J108" i="1" l="1"/>
  <c r="F109" i="1" s="1"/>
  <c r="K108" i="1"/>
  <c r="G109" i="1" l="1"/>
  <c r="J109" i="1" l="1"/>
  <c r="F110" i="1" s="1"/>
  <c r="K109" i="1"/>
  <c r="G110" i="1" l="1"/>
  <c r="J110" i="1" l="1"/>
  <c r="F111" i="1" s="1"/>
  <c r="K110" i="1"/>
  <c r="G111" i="1" l="1"/>
  <c r="J111" i="1" l="1"/>
  <c r="K111" i="1"/>
  <c r="G112" i="1" l="1"/>
  <c r="J112" i="1" l="1"/>
  <c r="F113" i="1" s="1"/>
  <c r="K112" i="1"/>
  <c r="G113" i="1" l="1"/>
  <c r="J113" i="1" l="1"/>
  <c r="K113" i="1"/>
  <c r="G114" i="1" l="1"/>
  <c r="J114" i="1" l="1"/>
  <c r="F115" i="1" s="1"/>
  <c r="K114" i="1"/>
  <c r="G115" i="1" l="1"/>
  <c r="J115" i="1" l="1"/>
  <c r="F116" i="1" s="1"/>
  <c r="K115" i="1"/>
  <c r="G116" i="1" l="1"/>
  <c r="J116" i="1" l="1"/>
  <c r="F117" i="1" s="1"/>
  <c r="K116" i="1"/>
  <c r="G117" i="1" l="1"/>
  <c r="J117" i="1" l="1"/>
  <c r="K117" i="1"/>
  <c r="G118" i="1" l="1"/>
  <c r="J118" i="1" l="1"/>
  <c r="F119" i="1" s="1"/>
  <c r="K118" i="1"/>
  <c r="G119" i="1" l="1"/>
  <c r="J119" i="1" l="1"/>
  <c r="K119" i="1"/>
  <c r="G120" i="1" l="1"/>
  <c r="J120" i="1" l="1"/>
  <c r="K120" i="1"/>
  <c r="G121" i="1" l="1"/>
  <c r="J121" i="1" l="1"/>
  <c r="F122" i="1" s="1"/>
  <c r="K121" i="1"/>
  <c r="G122" i="1" l="1"/>
  <c r="J122" i="1" l="1"/>
  <c r="F123" i="1" s="1"/>
  <c r="K122" i="1"/>
  <c r="G123" i="1" l="1"/>
  <c r="J123" i="1" l="1"/>
  <c r="F124" i="1" s="1"/>
  <c r="K123" i="1"/>
  <c r="G124" i="1" l="1"/>
  <c r="J124" i="1" l="1"/>
  <c r="F125" i="1" s="1"/>
  <c r="K124" i="1"/>
  <c r="G125" i="1" l="1"/>
  <c r="J125" i="1" l="1"/>
  <c r="F126" i="1" s="1"/>
  <c r="K125" i="1"/>
  <c r="G126" i="1" l="1"/>
  <c r="J126" i="1" l="1"/>
  <c r="F127" i="1" s="1"/>
  <c r="K126" i="1"/>
  <c r="G127" i="1" l="1"/>
  <c r="J127" i="1" l="1"/>
  <c r="F128" i="1" s="1"/>
  <c r="K127" i="1"/>
  <c r="G128" i="1" l="1"/>
  <c r="J128" i="1" l="1"/>
  <c r="F129" i="1" s="1"/>
  <c r="K128" i="1"/>
  <c r="G129" i="1" l="1"/>
  <c r="J129" i="1" l="1"/>
  <c r="F130" i="1" s="1"/>
  <c r="K129" i="1"/>
  <c r="G130" i="1" l="1"/>
  <c r="J130" i="1" l="1"/>
  <c r="F131" i="1" s="1"/>
  <c r="K130" i="1"/>
  <c r="G131" i="1" l="1"/>
  <c r="J131" i="1" l="1"/>
  <c r="F132" i="1" s="1"/>
  <c r="K131" i="1"/>
  <c r="G132" i="1" l="1"/>
  <c r="J132" i="1" l="1"/>
  <c r="F133" i="1" s="1"/>
  <c r="K132" i="1"/>
  <c r="G133" i="1" l="1"/>
  <c r="J133" i="1" l="1"/>
  <c r="F134" i="1" s="1"/>
  <c r="K133" i="1"/>
  <c r="G134" i="1" l="1"/>
  <c r="J134" i="1" l="1"/>
  <c r="F135" i="1" s="1"/>
  <c r="K134" i="1"/>
  <c r="G135" i="1" l="1"/>
  <c r="J135" i="1" l="1"/>
  <c r="K135" i="1"/>
  <c r="G136" i="1" l="1"/>
  <c r="J136" i="1" l="1"/>
  <c r="K136" i="1"/>
  <c r="G137" i="1" l="1"/>
  <c r="J137" i="1" l="1"/>
  <c r="F138" i="1" s="1"/>
  <c r="K137" i="1"/>
  <c r="G138" i="1" l="1"/>
  <c r="J138" i="1" l="1"/>
  <c r="K138" i="1"/>
  <c r="G139" i="1" l="1"/>
  <c r="J139" i="1" l="1"/>
  <c r="F140" i="1" s="1"/>
  <c r="K139" i="1"/>
  <c r="G140" i="1" l="1"/>
  <c r="J140" i="1" l="1"/>
  <c r="K140" i="1"/>
  <c r="G141" i="1" l="1"/>
  <c r="J141" i="1" l="1"/>
  <c r="F142" i="1" s="1"/>
  <c r="K141" i="1"/>
  <c r="G142" i="1" l="1"/>
  <c r="J142" i="1" l="1"/>
  <c r="F143" i="1" s="1"/>
  <c r="K142" i="1"/>
  <c r="G143" i="1" l="1"/>
  <c r="J143" i="1" l="1"/>
  <c r="F144" i="1" s="1"/>
  <c r="K143" i="1"/>
  <c r="G144" i="1" l="1"/>
  <c r="J144" i="1" l="1"/>
  <c r="F145" i="1" s="1"/>
  <c r="K144" i="1"/>
  <c r="G145" i="1" l="1"/>
  <c r="J145" i="1" l="1"/>
  <c r="F146" i="1" s="1"/>
  <c r="K145" i="1"/>
  <c r="G146" i="1" l="1"/>
  <c r="J146" i="1" l="1"/>
  <c r="F147" i="1" s="1"/>
  <c r="K146" i="1"/>
  <c r="G147" i="1" l="1"/>
  <c r="J147" i="1" l="1"/>
  <c r="K147" i="1"/>
  <c r="G148" i="1" l="1"/>
  <c r="J148" i="1" l="1"/>
  <c r="K148" i="1"/>
  <c r="G149" i="1" l="1"/>
  <c r="J149" i="1" l="1"/>
  <c r="K149" i="1"/>
  <c r="G150" i="1" l="1"/>
  <c r="J150" i="1" l="1"/>
  <c r="F151" i="1" s="1"/>
  <c r="K150" i="1"/>
  <c r="G151" i="1" l="1"/>
  <c r="J151" i="1" l="1"/>
  <c r="K151" i="1"/>
  <c r="G152" i="1" l="1"/>
  <c r="J152" i="1" l="1"/>
  <c r="K152" i="1"/>
  <c r="G153" i="1" l="1"/>
  <c r="J153" i="1" l="1"/>
  <c r="F154" i="1" s="1"/>
  <c r="K153" i="1"/>
  <c r="G154" i="1" l="1"/>
  <c r="J154" i="1" l="1"/>
  <c r="F155" i="1" s="1"/>
  <c r="K154" i="1"/>
  <c r="G155" i="1" l="1"/>
  <c r="J155" i="1" l="1"/>
  <c r="K155" i="1"/>
  <c r="G156" i="1" l="1"/>
  <c r="J156" i="1" l="1"/>
  <c r="F157" i="1" s="1"/>
  <c r="K156" i="1"/>
  <c r="G157" i="1" l="1"/>
  <c r="J157" i="1" l="1"/>
  <c r="F158" i="1" s="1"/>
  <c r="K157" i="1"/>
  <c r="G158" i="1" l="1"/>
  <c r="J158" i="1" l="1"/>
  <c r="K158" i="1"/>
  <c r="G159" i="1" l="1"/>
  <c r="J159" i="1" l="1"/>
  <c r="F160" i="1" s="1"/>
  <c r="K159" i="1"/>
  <c r="G160" i="1" l="1"/>
  <c r="J160" i="1" l="1"/>
  <c r="K160" i="1"/>
  <c r="G161" i="1" l="1"/>
  <c r="J161" i="1" l="1"/>
  <c r="F162" i="1" s="1"/>
  <c r="K161" i="1"/>
  <c r="G162" i="1" l="1"/>
  <c r="J162" i="1" l="1"/>
  <c r="K162" i="1"/>
  <c r="G163" i="1" l="1"/>
  <c r="J163" i="1" l="1"/>
  <c r="F164" i="1" s="1"/>
  <c r="K163" i="1"/>
  <c r="G164" i="1" l="1"/>
  <c r="J164" i="1" l="1"/>
  <c r="F165" i="1" s="1"/>
  <c r="K164" i="1"/>
  <c r="G165" i="1" l="1"/>
  <c r="J165" i="1" l="1"/>
  <c r="K165" i="1"/>
  <c r="G166" i="1" l="1"/>
  <c r="J166" i="1" l="1"/>
  <c r="F167" i="1" s="1"/>
  <c r="K166" i="1"/>
  <c r="G167" i="1" l="1"/>
  <c r="J167" i="1" l="1"/>
  <c r="F168" i="1" s="1"/>
  <c r="K167" i="1"/>
  <c r="G168" i="1" l="1"/>
  <c r="J168" i="1" l="1"/>
  <c r="K168" i="1"/>
  <c r="G169" i="1" l="1"/>
  <c r="J169" i="1" l="1"/>
  <c r="K169" i="1"/>
  <c r="G170" i="1" l="1"/>
  <c r="J170" i="1" l="1"/>
  <c r="F171" i="1" s="1"/>
  <c r="K170" i="1"/>
  <c r="G171" i="1" l="1"/>
  <c r="J171" i="1" l="1"/>
  <c r="K171" i="1"/>
  <c r="G172" i="1" l="1"/>
  <c r="J172" i="1" l="1"/>
  <c r="F173" i="1" s="1"/>
  <c r="K172" i="1"/>
  <c r="G173" i="1" l="1"/>
  <c r="J173" i="1" l="1"/>
  <c r="F174" i="1" s="1"/>
  <c r="K173" i="1"/>
  <c r="G174" i="1" l="1"/>
  <c r="J174" i="1" l="1"/>
  <c r="K174" i="1"/>
  <c r="G175" i="1" l="1"/>
  <c r="J175" i="1" l="1"/>
  <c r="F176" i="1" s="1"/>
  <c r="K175" i="1"/>
  <c r="G176" i="1" l="1"/>
  <c r="J176" i="1" l="1"/>
  <c r="F177" i="1" s="1"/>
  <c r="K176" i="1"/>
  <c r="G177" i="1" l="1"/>
  <c r="J177" i="1" l="1"/>
  <c r="F178" i="1" s="1"/>
  <c r="K177" i="1"/>
  <c r="G178" i="1" l="1"/>
  <c r="J178" i="1" l="1"/>
  <c r="F179" i="1" s="1"/>
  <c r="K178" i="1"/>
  <c r="G179" i="1" l="1"/>
  <c r="J179" i="1" l="1"/>
  <c r="F180" i="1" s="1"/>
  <c r="K179" i="1"/>
  <c r="G180" i="1" l="1"/>
  <c r="J180" i="1" l="1"/>
  <c r="F181" i="1" s="1"/>
  <c r="K180" i="1"/>
  <c r="G181" i="1" l="1"/>
  <c r="J181" i="1" l="1"/>
  <c r="F182" i="1" s="1"/>
  <c r="K181" i="1"/>
  <c r="G182" i="1" l="1"/>
  <c r="J182" i="1" l="1"/>
  <c r="F183" i="1" s="1"/>
  <c r="K182" i="1"/>
  <c r="G183" i="1" l="1"/>
  <c r="J183" i="1" l="1"/>
  <c r="F184" i="1" s="1"/>
  <c r="K183" i="1"/>
  <c r="G184" i="1" l="1"/>
  <c r="J184" i="1" l="1"/>
  <c r="F185" i="1" s="1"/>
  <c r="K184" i="1"/>
  <c r="G185" i="1" l="1"/>
  <c r="J185" i="1" l="1"/>
  <c r="K185" i="1"/>
  <c r="M8" i="1" l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D:\infa\inf kb\sesja2\zestaw2\zbiornik wody\pogoda.txt" decimal="," thousands=" ">
      <textFields count="2">
        <textField/>
        <textField/>
      </textFields>
    </textPr>
  </connection>
  <connection id="2" name="pogoda1" type="6" refreshedVersion="5" background="1" saveData="1">
    <textPr codePage="852" sourceFile="D:\infa\inf kb\sesja2\zestaw2\zbiornik wody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<sst xmlns="http://schemas.openxmlformats.org/spreadsheetml/2006/main" count="41" uniqueCount="29">
  <si>
    <t>pojemnosc</t>
  </si>
  <si>
    <t>temperatura_srednia</t>
  </si>
  <si>
    <t>opady</t>
  </si>
  <si>
    <t>data</t>
  </si>
  <si>
    <t>ubytek</t>
  </si>
  <si>
    <t>woda z opadow</t>
  </si>
  <si>
    <t>stan zbiornika</t>
  </si>
  <si>
    <t>ogrod</t>
  </si>
  <si>
    <t>czy podlewamy</t>
  </si>
  <si>
    <t>stan zbiornika po podlewaniu</t>
  </si>
  <si>
    <t>ile dolano tego dnia</t>
  </si>
  <si>
    <t>suma dolanych</t>
  </si>
  <si>
    <t>porcja</t>
  </si>
  <si>
    <t>zad 5.1</t>
  </si>
  <si>
    <t>filtrowaniem</t>
  </si>
  <si>
    <t>zad 5.2</t>
  </si>
  <si>
    <t>cena</t>
  </si>
  <si>
    <t>miesiąc</t>
  </si>
  <si>
    <t>zad 5.3</t>
  </si>
  <si>
    <t>kwiecień</t>
  </si>
  <si>
    <t>maj</t>
  </si>
  <si>
    <t>czerwiec</t>
  </si>
  <si>
    <t>lipiec</t>
  </si>
  <si>
    <t>sierpień</t>
  </si>
  <si>
    <t>wrzesień</t>
  </si>
  <si>
    <t>zad 5.4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</si>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</sst>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/>
    <xf numFmtId="16" fontId="2" fillId="0" borderId="0" xfId="0" applyNumberFormat="1" applyFon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1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Kształtowanie</a:t>
            </a:r>
            <a:r>
              <a:rPr lang="pl-PL" baseline="0"/>
              <a:t> się ilości wody w zborniku w danym okresie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'5.2'!$A$3:$A$184</c:f>
              <c:numCache>
                <c:formatCode>m/d/yyyy</c:formatCode>
                <c:ptCount val="182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</c:numCache>
            </c:numRef>
          </c:cat>
          <c:val>
            <c:numRef>
              <c:f>'5.2'!$I$3:$I$184</c:f>
              <c:numCache>
                <c:formatCode>General</c:formatCode>
                <c:ptCount val="182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33392"/>
        <c:axId val="1757165584"/>
      </c:lineChart>
      <c:dateAx>
        <c:axId val="15704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7165584"/>
        <c:crosses val="autoZero"/>
        <c:auto val="0"/>
        <c:lblOffset val="100"/>
        <c:baseTimeUnit val="days"/>
      </c:dateAx>
      <c:valAx>
        <c:axId val="17571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wody w zbiorniku [l]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04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22860</xdr:rowOff>
    </xdr:from>
    <xdr:to>
      <xdr:col>22</xdr:col>
      <xdr:colOff>586740</xdr:colOff>
      <xdr:row>22</xdr:row>
      <xdr:rowOff>22860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tabSelected="1" topLeftCell="H1" workbookViewId="0">
      <selection activeCell="O13" sqref="O13:Q19"/>
    </sheetView>
  </sheetViews>
  <sheetFormatPr defaultRowHeight="14.4" x14ac:dyDescent="0.3"/>
  <cols>
    <col min="1" max="1" width="10.109375" bestFit="1" customWidth="1"/>
    <col min="2" max="3" width="7.109375" bestFit="1" customWidth="1"/>
    <col min="4" max="4" width="6" customWidth="1"/>
    <col min="5" max="5" width="6.77734375" customWidth="1"/>
    <col min="6" max="6" width="6.44140625" bestFit="1" customWidth="1"/>
    <col min="7" max="7" width="8.33203125" bestFit="1" customWidth="1"/>
    <col min="8" max="8" width="8" bestFit="1" customWidth="1"/>
    <col min="9" max="9" width="6" bestFit="1" customWidth="1"/>
    <col min="10" max="10" width="12.21875" bestFit="1" customWidth="1"/>
    <col min="11" max="11" width="9" bestFit="1" customWidth="1"/>
    <col min="15" max="15" width="10.109375" bestFit="1" customWidth="1"/>
    <col min="16" max="17" width="14.44140625" bestFit="1" customWidth="1"/>
  </cols>
  <sheetData>
    <row r="1" spans="1:17" ht="43.2" x14ac:dyDescent="0.3">
      <c r="A1" s="9" t="s">
        <v>3</v>
      </c>
      <c r="B1" s="9" t="s">
        <v>17</v>
      </c>
      <c r="C1" s="9" t="s">
        <v>1</v>
      </c>
      <c r="D1" s="9" t="s">
        <v>2</v>
      </c>
      <c r="E1" s="9" t="s">
        <v>5</v>
      </c>
      <c r="F1" s="9" t="s">
        <v>4</v>
      </c>
      <c r="G1" s="9" t="s">
        <v>6</v>
      </c>
      <c r="H1" s="9" t="s">
        <v>8</v>
      </c>
      <c r="I1" s="9" t="s">
        <v>7</v>
      </c>
      <c r="J1" s="3" t="s">
        <v>9</v>
      </c>
      <c r="K1" s="9" t="s">
        <v>10</v>
      </c>
    </row>
    <row r="2" spans="1:17" x14ac:dyDescent="0.3">
      <c r="A2" s="9"/>
      <c r="B2" s="9"/>
      <c r="C2" s="9"/>
      <c r="D2" s="9"/>
      <c r="E2" s="9"/>
      <c r="F2" s="9"/>
      <c r="G2" s="9"/>
      <c r="H2" s="9"/>
      <c r="I2" s="9"/>
      <c r="J2" s="2">
        <f>M3</f>
        <v>25000</v>
      </c>
      <c r="K2" s="9"/>
      <c r="M2" t="s">
        <v>0</v>
      </c>
      <c r="N2" t="s">
        <v>12</v>
      </c>
      <c r="O2" t="s">
        <v>16</v>
      </c>
    </row>
    <row r="3" spans="1:17" x14ac:dyDescent="0.3">
      <c r="A3" s="1">
        <v>42095</v>
      </c>
      <c r="B3" s="8">
        <f>MONTH(A3)</f>
        <v>4</v>
      </c>
      <c r="C3">
        <v>4</v>
      </c>
      <c r="D3">
        <v>2</v>
      </c>
      <c r="E3">
        <f t="shared" ref="E3:E66" si="0">D3*700</f>
        <v>1400</v>
      </c>
      <c r="F3">
        <f>IF(D3=0,CEILING(J2*0.0003*POWER(C3,1.5),1),0)</f>
        <v>0</v>
      </c>
      <c r="G3">
        <f>IF(J2+E3-F3&gt;$M$3,$M$3,J2+E3-F3)</f>
        <v>25000</v>
      </c>
      <c r="H3">
        <f>IF(C3&gt;15,IF(D3&lt;=0.6,1,0),0)</f>
        <v>0</v>
      </c>
      <c r="I3">
        <f>IF(H3=1,IF(C3&gt;30,$N$3*2,$N$3),0)</f>
        <v>0</v>
      </c>
      <c r="J3">
        <f>IF(I3&gt;G3,$M$3-I3,G3-I3)</f>
        <v>25000</v>
      </c>
      <c r="K3">
        <f>IF(I3&gt;G3,$M$3-G3,0)</f>
        <v>0</v>
      </c>
      <c r="M3">
        <v>25000</v>
      </c>
      <c r="N3">
        <v>12000</v>
      </c>
      <c r="O3" s="6">
        <v>11.74</v>
      </c>
    </row>
    <row r="4" spans="1:17" x14ac:dyDescent="0.3">
      <c r="A4" s="1">
        <v>42096</v>
      </c>
      <c r="B4" s="8">
        <f t="shared" ref="B4:B67" si="1">MONTH(A4)</f>
        <v>4</v>
      </c>
      <c r="C4">
        <v>2</v>
      </c>
      <c r="D4">
        <v>6</v>
      </c>
      <c r="E4">
        <f t="shared" si="0"/>
        <v>4200</v>
      </c>
      <c r="F4">
        <f t="shared" ref="F4:F67" si="2">IF(D4=0,CEILING(J3*0.0003*POWER(C4,1.5),1),0)</f>
        <v>0</v>
      </c>
      <c r="G4">
        <f>IF(J3+E4-F4&gt;$M$3,$M$3,J3+E4-F4)</f>
        <v>25000</v>
      </c>
      <c r="H4">
        <f t="shared" ref="H4:H67" si="3">IF(C4&gt;15,IF(D4&lt;=0.6,1,0),0)</f>
        <v>0</v>
      </c>
      <c r="I4">
        <f>IF(H4=1,IF(C4&gt;30,$N$3*2,$N$3),0)</f>
        <v>0</v>
      </c>
      <c r="J4">
        <f>IF(I4&gt;G4,$M$3-I4,G4-I4)</f>
        <v>25000</v>
      </c>
      <c r="K4">
        <f>IF(I4&gt;G4,$M$3-G4,0)</f>
        <v>0</v>
      </c>
    </row>
    <row r="5" spans="1:17" x14ac:dyDescent="0.3">
      <c r="A5" s="1">
        <v>42097</v>
      </c>
      <c r="B5" s="8">
        <f t="shared" si="1"/>
        <v>4</v>
      </c>
      <c r="C5">
        <v>4</v>
      </c>
      <c r="D5">
        <v>1</v>
      </c>
      <c r="E5">
        <f t="shared" si="0"/>
        <v>700</v>
      </c>
      <c r="F5">
        <f t="shared" si="2"/>
        <v>0</v>
      </c>
      <c r="G5">
        <f>IF(J4+E5-F5&gt;$M$3,$M$3,J4+E5-F5)</f>
        <v>25000</v>
      </c>
      <c r="H5">
        <f t="shared" si="3"/>
        <v>0</v>
      </c>
      <c r="I5">
        <f>IF(H5=1,IF(C5&gt;30,$N$3*2,$N$3),0)</f>
        <v>0</v>
      </c>
      <c r="J5">
        <f>IF(I5&gt;G5,$M$3-I5,G5-I5)</f>
        <v>25000</v>
      </c>
      <c r="K5">
        <f>IF(I5&gt;G5,$M$3-G5,0)</f>
        <v>0</v>
      </c>
    </row>
    <row r="6" spans="1:17" x14ac:dyDescent="0.3">
      <c r="A6" s="1">
        <v>42098</v>
      </c>
      <c r="B6" s="8">
        <f t="shared" si="1"/>
        <v>4</v>
      </c>
      <c r="C6">
        <v>4</v>
      </c>
      <c r="D6">
        <v>0.8</v>
      </c>
      <c r="E6">
        <f t="shared" si="0"/>
        <v>560</v>
      </c>
      <c r="F6">
        <f t="shared" si="2"/>
        <v>0</v>
      </c>
      <c r="G6">
        <f>IF(J5+E6-F6&gt;$M$3,$M$3,J5+E6-F6)</f>
        <v>25000</v>
      </c>
      <c r="H6">
        <f t="shared" si="3"/>
        <v>0</v>
      </c>
      <c r="I6">
        <f>IF(H6=1,IF(C6&gt;30,$N$3*2,$N$3),0)</f>
        <v>0</v>
      </c>
      <c r="J6">
        <f>IF(I6&gt;G6,$M$3-I6,G6-I6)</f>
        <v>25000</v>
      </c>
      <c r="K6">
        <f>IF(I6&gt;G6,$M$3-G6,0)</f>
        <v>0</v>
      </c>
    </row>
    <row r="7" spans="1:17" x14ac:dyDescent="0.3">
      <c r="A7" s="1">
        <v>42099</v>
      </c>
      <c r="B7" s="8">
        <f t="shared" si="1"/>
        <v>4</v>
      </c>
      <c r="C7">
        <v>3</v>
      </c>
      <c r="D7">
        <v>0</v>
      </c>
      <c r="E7">
        <f t="shared" si="0"/>
        <v>0</v>
      </c>
      <c r="F7">
        <f t="shared" si="2"/>
        <v>39</v>
      </c>
      <c r="G7">
        <f>IF(J6+E7-F7&gt;$M$3,$M$3,J6+E7-F7)</f>
        <v>24961</v>
      </c>
      <c r="H7">
        <f t="shared" si="3"/>
        <v>0</v>
      </c>
      <c r="I7">
        <f>IF(H7=1,IF(C7&gt;30,$N$3*2,$N$3),0)</f>
        <v>0</v>
      </c>
      <c r="J7">
        <f>IF(I7&gt;G7,$M$3-I7,G7-I7)</f>
        <v>24961</v>
      </c>
      <c r="K7">
        <f>IF(I7&gt;G7,$M$3-G7,0)</f>
        <v>0</v>
      </c>
      <c r="M7" t="s">
        <v>11</v>
      </c>
    </row>
    <row r="8" spans="1:17" x14ac:dyDescent="0.3">
      <c r="A8" s="1">
        <v>42100</v>
      </c>
      <c r="B8" s="8">
        <f t="shared" si="1"/>
        <v>4</v>
      </c>
      <c r="C8">
        <v>4</v>
      </c>
      <c r="D8">
        <v>0</v>
      </c>
      <c r="E8">
        <f t="shared" si="0"/>
        <v>0</v>
      </c>
      <c r="F8">
        <f t="shared" si="2"/>
        <v>60</v>
      </c>
      <c r="G8">
        <f>IF(J7+E8-F8&gt;$M$3,$M$3,J7+E8-F8)</f>
        <v>24901</v>
      </c>
      <c r="H8">
        <f t="shared" si="3"/>
        <v>0</v>
      </c>
      <c r="I8">
        <f>IF(H8=1,IF(C8&gt;30,$N$3*2,$N$3),0)</f>
        <v>0</v>
      </c>
      <c r="J8">
        <f>IF(I8&gt;G8,$M$3-I8,G8-I8)</f>
        <v>24901</v>
      </c>
      <c r="K8">
        <f>IF(I8&gt;G8,$M$3-G8,0)</f>
        <v>0</v>
      </c>
      <c r="M8">
        <f>SUM(K3:K185)</f>
        <v>743427</v>
      </c>
    </row>
    <row r="9" spans="1:17" x14ac:dyDescent="0.3">
      <c r="A9" s="1">
        <v>42101</v>
      </c>
      <c r="B9" s="8">
        <f t="shared" si="1"/>
        <v>4</v>
      </c>
      <c r="C9">
        <v>4</v>
      </c>
      <c r="D9">
        <v>1</v>
      </c>
      <c r="E9">
        <f t="shared" si="0"/>
        <v>700</v>
      </c>
      <c r="F9">
        <f t="shared" si="2"/>
        <v>0</v>
      </c>
      <c r="G9">
        <f>IF(J8+E9-F9&gt;$M$3,$M$3,J8+E9-F9)</f>
        <v>25000</v>
      </c>
      <c r="H9">
        <f t="shared" si="3"/>
        <v>0</v>
      </c>
      <c r="I9">
        <f>IF(H9=1,IF(C9&gt;30,$N$3*2,$N$3),0)</f>
        <v>0</v>
      </c>
      <c r="J9">
        <f>IF(I9&gt;G9,$M$3-I9,G9-I9)</f>
        <v>25000</v>
      </c>
      <c r="K9">
        <f>IF(I9&gt;G9,$M$3-G9,0)</f>
        <v>0</v>
      </c>
      <c r="O9" s="5" t="s">
        <v>13</v>
      </c>
      <c r="P9" t="s">
        <v>14</v>
      </c>
    </row>
    <row r="10" spans="1:17" x14ac:dyDescent="0.3">
      <c r="A10" s="1">
        <v>42102</v>
      </c>
      <c r="B10" s="8">
        <f t="shared" si="1"/>
        <v>4</v>
      </c>
      <c r="C10">
        <v>8</v>
      </c>
      <c r="D10">
        <v>1</v>
      </c>
      <c r="E10">
        <f t="shared" si="0"/>
        <v>700</v>
      </c>
      <c r="F10">
        <f t="shared" si="2"/>
        <v>0</v>
      </c>
      <c r="G10">
        <f>IF(J9+E10-F10&gt;$M$3,$M$3,J9+E10-F10)</f>
        <v>25000</v>
      </c>
      <c r="H10">
        <f t="shared" si="3"/>
        <v>0</v>
      </c>
      <c r="I10">
        <f>IF(H10=1,IF(C10&gt;30,$N$3*2,$N$3),0)</f>
        <v>0</v>
      </c>
      <c r="J10">
        <f>IF(I10&gt;G10,$M$3-I10,G10-I10)</f>
        <v>25000</v>
      </c>
      <c r="K10">
        <f>IF(I10&gt;G10,$M$3-G10,0)</f>
        <v>0</v>
      </c>
      <c r="O10" s="1">
        <v>42130</v>
      </c>
      <c r="P10">
        <v>13172</v>
      </c>
    </row>
    <row r="11" spans="1:17" x14ac:dyDescent="0.3">
      <c r="A11" s="1">
        <v>42103</v>
      </c>
      <c r="B11" s="8">
        <f t="shared" si="1"/>
        <v>4</v>
      </c>
      <c r="C11">
        <v>6</v>
      </c>
      <c r="D11">
        <v>2</v>
      </c>
      <c r="E11">
        <f t="shared" si="0"/>
        <v>1400</v>
      </c>
      <c r="F11">
        <f t="shared" si="2"/>
        <v>0</v>
      </c>
      <c r="G11">
        <f>IF(J10+E11-F11&gt;$M$3,$M$3,J10+E11-F11)</f>
        <v>25000</v>
      </c>
      <c r="H11">
        <f t="shared" si="3"/>
        <v>0</v>
      </c>
      <c r="I11">
        <f>IF(H11=1,IF(C11&gt;30,$N$3*2,$N$3),0)</f>
        <v>0</v>
      </c>
      <c r="J11">
        <f>IF(I11&gt;G11,$M$3-I11,G11-I11)</f>
        <v>25000</v>
      </c>
      <c r="K11">
        <f>IF(I11&gt;G11,$M$3-G11,0)</f>
        <v>0</v>
      </c>
    </row>
    <row r="12" spans="1:17" x14ac:dyDescent="0.3">
      <c r="A12" s="1">
        <v>42104</v>
      </c>
      <c r="B12" s="8">
        <f t="shared" si="1"/>
        <v>4</v>
      </c>
      <c r="C12">
        <v>9</v>
      </c>
      <c r="D12">
        <v>2</v>
      </c>
      <c r="E12">
        <f t="shared" si="0"/>
        <v>1400</v>
      </c>
      <c r="F12">
        <f t="shared" si="2"/>
        <v>0</v>
      </c>
      <c r="G12">
        <f>IF(J11+E12-F12&gt;$M$3,$M$3,J11+E12-F12)</f>
        <v>25000</v>
      </c>
      <c r="H12">
        <f t="shared" si="3"/>
        <v>0</v>
      </c>
      <c r="I12">
        <f>IF(H12=1,IF(C12&gt;30,$N$3*2,$N$3),0)</f>
        <v>0</v>
      </c>
      <c r="J12">
        <f>IF(I12&gt;G12,$M$3-I12,G12-I12)</f>
        <v>25000</v>
      </c>
      <c r="K12">
        <f>IF(I12&gt;G12,$M$3-G12,0)</f>
        <v>0</v>
      </c>
    </row>
    <row r="13" spans="1:17" x14ac:dyDescent="0.3">
      <c r="A13" s="1">
        <v>42105</v>
      </c>
      <c r="B13" s="8">
        <f t="shared" si="1"/>
        <v>4</v>
      </c>
      <c r="C13">
        <v>12</v>
      </c>
      <c r="D13">
        <v>3</v>
      </c>
      <c r="E13">
        <f t="shared" si="0"/>
        <v>2100</v>
      </c>
      <c r="F13">
        <f t="shared" si="2"/>
        <v>0</v>
      </c>
      <c r="G13">
        <f>IF(J12+E13-F13&gt;$M$3,$M$3,J12+E13-F13)</f>
        <v>25000</v>
      </c>
      <c r="H13">
        <f t="shared" si="3"/>
        <v>0</v>
      </c>
      <c r="I13">
        <f>IF(H13=1,IF(C13&gt;30,$N$3*2,$N$3),0)</f>
        <v>0</v>
      </c>
      <c r="J13">
        <f>IF(I13&gt;G13,$M$3-I13,G13-I13)</f>
        <v>25000</v>
      </c>
      <c r="K13">
        <f>IF(I13&gt;G13,$M$3-G13,0)</f>
        <v>0</v>
      </c>
      <c r="O13" s="5" t="s">
        <v>18</v>
      </c>
    </row>
    <row r="14" spans="1:17" x14ac:dyDescent="0.3">
      <c r="A14" s="1">
        <v>42106</v>
      </c>
      <c r="B14" s="8">
        <f t="shared" si="1"/>
        <v>4</v>
      </c>
      <c r="C14">
        <v>10</v>
      </c>
      <c r="D14">
        <v>2</v>
      </c>
      <c r="E14">
        <f t="shared" si="0"/>
        <v>1400</v>
      </c>
      <c r="F14">
        <f t="shared" si="2"/>
        <v>0</v>
      </c>
      <c r="G14">
        <f>IF(J13+E14-F14&gt;$M$3,$M$3,J13+E14-F14)</f>
        <v>25000</v>
      </c>
      <c r="H14">
        <f t="shared" si="3"/>
        <v>0</v>
      </c>
      <c r="I14">
        <f>IF(H14=1,IF(C14&gt;30,$N$3*2,$N$3),0)</f>
        <v>0</v>
      </c>
      <c r="J14">
        <f>IF(I14&gt;G14,$M$3-I14,G14-I14)</f>
        <v>25000</v>
      </c>
      <c r="K14">
        <f>IF(I14&gt;G14,$M$3-G14,0)</f>
        <v>0</v>
      </c>
      <c r="N14">
        <v>4</v>
      </c>
      <c r="O14" t="s">
        <v>19</v>
      </c>
      <c r="P14" s="10">
        <f>CEILING(SUMIF(B:B,N14,K:K),1000)/1000</f>
        <v>0</v>
      </c>
      <c r="Q14" s="7">
        <f>P14*$O$3</f>
        <v>0</v>
      </c>
    </row>
    <row r="15" spans="1:17" x14ac:dyDescent="0.3">
      <c r="A15" s="1">
        <v>42107</v>
      </c>
      <c r="B15" s="8">
        <f t="shared" si="1"/>
        <v>4</v>
      </c>
      <c r="C15">
        <v>8</v>
      </c>
      <c r="D15">
        <v>1</v>
      </c>
      <c r="E15">
        <f t="shared" si="0"/>
        <v>700</v>
      </c>
      <c r="F15">
        <f t="shared" si="2"/>
        <v>0</v>
      </c>
      <c r="G15">
        <f>IF(J14+E15-F15&gt;$M$3,$M$3,J14+E15-F15)</f>
        <v>25000</v>
      </c>
      <c r="H15">
        <f t="shared" si="3"/>
        <v>0</v>
      </c>
      <c r="I15">
        <f>IF(H15=1,IF(C15&gt;30,$N$3*2,$N$3),0)</f>
        <v>0</v>
      </c>
      <c r="J15">
        <f>IF(I15&gt;G15,$M$3-I15,G15-I15)</f>
        <v>25000</v>
      </c>
      <c r="K15">
        <f>IF(I15&gt;G15,$M$3-G15,0)</f>
        <v>0</v>
      </c>
      <c r="N15">
        <v>5</v>
      </c>
      <c r="O15" t="s">
        <v>20</v>
      </c>
      <c r="P15" s="10">
        <f t="shared" ref="P15:P19" si="4">CEILING(SUMIF(B:B,N15,K:K),1000)/1000</f>
        <v>14</v>
      </c>
      <c r="Q15" s="7">
        <f t="shared" ref="Q15:Q19" si="5">P15*$O$3</f>
        <v>164.36</v>
      </c>
    </row>
    <row r="16" spans="1:17" x14ac:dyDescent="0.3">
      <c r="A16" s="1">
        <v>42108</v>
      </c>
      <c r="B16" s="8">
        <f t="shared" si="1"/>
        <v>4</v>
      </c>
      <c r="C16">
        <v>6</v>
      </c>
      <c r="D16">
        <v>0</v>
      </c>
      <c r="E16">
        <f t="shared" si="0"/>
        <v>0</v>
      </c>
      <c r="F16">
        <f t="shared" si="2"/>
        <v>111</v>
      </c>
      <c r="G16">
        <f>IF(J15+E16-F16&gt;$M$3,$M$3,J15+E16-F16)</f>
        <v>24889</v>
      </c>
      <c r="H16">
        <f t="shared" si="3"/>
        <v>0</v>
      </c>
      <c r="I16">
        <f>IF(H16=1,IF(C16&gt;30,$N$3*2,$N$3),0)</f>
        <v>0</v>
      </c>
      <c r="J16">
        <f>IF(I16&gt;G16,$M$3-I16,G16-I16)</f>
        <v>24889</v>
      </c>
      <c r="K16">
        <f>IF(I16&gt;G16,$M$3-G16,0)</f>
        <v>0</v>
      </c>
      <c r="N16">
        <v>6</v>
      </c>
      <c r="O16" t="s">
        <v>21</v>
      </c>
      <c r="P16" s="10">
        <f t="shared" si="4"/>
        <v>90</v>
      </c>
      <c r="Q16" s="7">
        <f t="shared" si="5"/>
        <v>1056.5999999999999</v>
      </c>
    </row>
    <row r="17" spans="1:17" x14ac:dyDescent="0.3">
      <c r="A17" s="1">
        <v>42109</v>
      </c>
      <c r="B17" s="8">
        <f t="shared" si="1"/>
        <v>4</v>
      </c>
      <c r="C17">
        <v>14</v>
      </c>
      <c r="D17">
        <v>0</v>
      </c>
      <c r="E17">
        <f t="shared" si="0"/>
        <v>0</v>
      </c>
      <c r="F17">
        <f t="shared" si="2"/>
        <v>392</v>
      </c>
      <c r="G17">
        <f>IF(J16+E17-F17&gt;$M$3,$M$3,J16+E17-F17)</f>
        <v>24497</v>
      </c>
      <c r="H17">
        <f t="shared" si="3"/>
        <v>0</v>
      </c>
      <c r="I17">
        <f>IF(H17=1,IF(C17&gt;30,$N$3*2,$N$3),0)</f>
        <v>0</v>
      </c>
      <c r="J17">
        <f>IF(I17&gt;G17,$M$3-I17,G17-I17)</f>
        <v>24497</v>
      </c>
      <c r="K17">
        <f>IF(I17&gt;G17,$M$3-G17,0)</f>
        <v>0</v>
      </c>
      <c r="N17">
        <v>7</v>
      </c>
      <c r="O17" t="s">
        <v>22</v>
      </c>
      <c r="P17" s="10">
        <f t="shared" si="4"/>
        <v>218</v>
      </c>
      <c r="Q17" s="7">
        <f t="shared" si="5"/>
        <v>2559.3200000000002</v>
      </c>
    </row>
    <row r="18" spans="1:17" x14ac:dyDescent="0.3">
      <c r="A18" s="1">
        <v>42110</v>
      </c>
      <c r="B18" s="8">
        <f t="shared" si="1"/>
        <v>4</v>
      </c>
      <c r="C18">
        <v>10</v>
      </c>
      <c r="D18">
        <v>0</v>
      </c>
      <c r="E18">
        <f t="shared" si="0"/>
        <v>0</v>
      </c>
      <c r="F18">
        <f t="shared" si="2"/>
        <v>233</v>
      </c>
      <c r="G18">
        <f>IF(J17+E18-F18&gt;$M$3,$M$3,J17+E18-F18)</f>
        <v>24264</v>
      </c>
      <c r="H18">
        <f t="shared" si="3"/>
        <v>0</v>
      </c>
      <c r="I18">
        <f>IF(H18=1,IF(C18&gt;30,$N$3*2,$N$3),0)</f>
        <v>0</v>
      </c>
      <c r="J18">
        <f>IF(I18&gt;G18,$M$3-I18,G18-I18)</f>
        <v>24264</v>
      </c>
      <c r="K18">
        <f>IF(I18&gt;G18,$M$3-G18,0)</f>
        <v>0</v>
      </c>
      <c r="N18">
        <v>8</v>
      </c>
      <c r="O18" t="s">
        <v>23</v>
      </c>
      <c r="P18" s="10">
        <f t="shared" si="4"/>
        <v>311</v>
      </c>
      <c r="Q18" s="7">
        <f t="shared" si="5"/>
        <v>3651.14</v>
      </c>
    </row>
    <row r="19" spans="1:17" x14ac:dyDescent="0.3">
      <c r="A19" s="1">
        <v>42111</v>
      </c>
      <c r="B19" s="8">
        <f t="shared" si="1"/>
        <v>4</v>
      </c>
      <c r="C19">
        <v>6</v>
      </c>
      <c r="D19">
        <v>0</v>
      </c>
      <c r="E19">
        <f t="shared" si="0"/>
        <v>0</v>
      </c>
      <c r="F19">
        <f t="shared" si="2"/>
        <v>107</v>
      </c>
      <c r="G19">
        <f>IF(J18+E19-F19&gt;$M$3,$M$3,J18+E19-F19)</f>
        <v>24157</v>
      </c>
      <c r="H19">
        <f t="shared" si="3"/>
        <v>0</v>
      </c>
      <c r="I19">
        <f>IF(H19=1,IF(C19&gt;30,$N$3*2,$N$3),0)</f>
        <v>0</v>
      </c>
      <c r="J19">
        <f>IF(I19&gt;G19,$M$3-I19,G19-I19)</f>
        <v>24157</v>
      </c>
      <c r="K19">
        <f>IF(I19&gt;G19,$M$3-G19,0)</f>
        <v>0</v>
      </c>
      <c r="N19">
        <v>9</v>
      </c>
      <c r="O19" t="s">
        <v>24</v>
      </c>
      <c r="P19" s="10">
        <f t="shared" si="4"/>
        <v>113</v>
      </c>
      <c r="Q19" s="7">
        <f t="shared" si="5"/>
        <v>1326.6200000000001</v>
      </c>
    </row>
    <row r="20" spans="1:17" x14ac:dyDescent="0.3">
      <c r="A20" s="1">
        <v>42112</v>
      </c>
      <c r="B20" s="8">
        <f t="shared" si="1"/>
        <v>4</v>
      </c>
      <c r="C20">
        <v>4</v>
      </c>
      <c r="D20">
        <v>0</v>
      </c>
      <c r="E20">
        <f t="shared" si="0"/>
        <v>0</v>
      </c>
      <c r="F20">
        <f t="shared" si="2"/>
        <v>58</v>
      </c>
      <c r="G20">
        <f>IF(J19+E20-F20&gt;$M$3,$M$3,J19+E20-F20)</f>
        <v>24099</v>
      </c>
      <c r="H20">
        <f t="shared" si="3"/>
        <v>0</v>
      </c>
      <c r="I20">
        <f>IF(H20=1,IF(C20&gt;30,$N$3*2,$N$3),0)</f>
        <v>0</v>
      </c>
      <c r="J20">
        <f>IF(I20&gt;G20,$M$3-I20,G20-I20)</f>
        <v>24099</v>
      </c>
      <c r="K20">
        <f>IF(I20&gt;G20,$M$3-G20,0)</f>
        <v>0</v>
      </c>
    </row>
    <row r="21" spans="1:17" x14ac:dyDescent="0.3">
      <c r="A21" s="1">
        <v>42113</v>
      </c>
      <c r="B21" s="8">
        <f t="shared" si="1"/>
        <v>4</v>
      </c>
      <c r="C21">
        <v>7</v>
      </c>
      <c r="D21">
        <v>0</v>
      </c>
      <c r="E21">
        <f t="shared" si="0"/>
        <v>0</v>
      </c>
      <c r="F21">
        <f t="shared" si="2"/>
        <v>134</v>
      </c>
      <c r="G21">
        <f>IF(J20+E21-F21&gt;$M$3,$M$3,J20+E21-F21)</f>
        <v>23965</v>
      </c>
      <c r="H21">
        <f t="shared" si="3"/>
        <v>0</v>
      </c>
      <c r="I21">
        <f>IF(H21=1,IF(C21&gt;30,$N$3*2,$N$3),0)</f>
        <v>0</v>
      </c>
      <c r="J21">
        <f>IF(I21&gt;G21,$M$3-I21,G21-I21)</f>
        <v>23965</v>
      </c>
      <c r="K21">
        <f>IF(I21&gt;G21,$M$3-G21,0)</f>
        <v>0</v>
      </c>
    </row>
    <row r="22" spans="1:17" x14ac:dyDescent="0.3">
      <c r="A22" s="1">
        <v>42114</v>
      </c>
      <c r="B22" s="8">
        <f t="shared" si="1"/>
        <v>4</v>
      </c>
      <c r="C22">
        <v>10</v>
      </c>
      <c r="D22">
        <v>1</v>
      </c>
      <c r="E22">
        <f t="shared" si="0"/>
        <v>700</v>
      </c>
      <c r="F22">
        <f t="shared" si="2"/>
        <v>0</v>
      </c>
      <c r="G22">
        <f>IF(J21+E22-F22&gt;$M$3,$M$3,J21+E22-F22)</f>
        <v>24665</v>
      </c>
      <c r="H22">
        <f t="shared" si="3"/>
        <v>0</v>
      </c>
      <c r="I22">
        <f>IF(H22=1,IF(C22&gt;30,$N$3*2,$N$3),0)</f>
        <v>0</v>
      </c>
      <c r="J22">
        <f>IF(I22&gt;G22,$M$3-I22,G22-I22)</f>
        <v>24665</v>
      </c>
      <c r="K22">
        <f>IF(I22&gt;G22,$M$3-G22,0)</f>
        <v>0</v>
      </c>
      <c r="O22" s="5" t="s">
        <v>25</v>
      </c>
    </row>
    <row r="23" spans="1:17" x14ac:dyDescent="0.3">
      <c r="A23" s="1">
        <v>42115</v>
      </c>
      <c r="B23" s="8">
        <f t="shared" si="1"/>
        <v>4</v>
      </c>
      <c r="C23">
        <v>11</v>
      </c>
      <c r="D23">
        <v>3.2</v>
      </c>
      <c r="E23">
        <f t="shared" si="0"/>
        <v>2240</v>
      </c>
      <c r="F23">
        <f t="shared" si="2"/>
        <v>0</v>
      </c>
      <c r="G23">
        <f>IF(J22+E23-F23&gt;$M$3,$M$3,J22+E23-F23)</f>
        <v>25000</v>
      </c>
      <c r="H23">
        <f t="shared" si="3"/>
        <v>0</v>
      </c>
      <c r="I23">
        <f>IF(H23=1,IF(C23&gt;30,$N$3*2,$N$3),0)</f>
        <v>0</v>
      </c>
      <c r="J23">
        <f>IF(I23&gt;G23,$M$3-I23,G23-I23)</f>
        <v>25000</v>
      </c>
      <c r="K23">
        <f>IF(I23&gt;G23,$M$3-G23,0)</f>
        <v>0</v>
      </c>
      <c r="O23" t="s">
        <v>26</v>
      </c>
      <c r="P23">
        <f>COUNTIF(C:C,"&lt;=15")</f>
        <v>88</v>
      </c>
    </row>
    <row r="24" spans="1:17" x14ac:dyDescent="0.3">
      <c r="A24" s="1">
        <v>42116</v>
      </c>
      <c r="B24" s="8">
        <f t="shared" si="1"/>
        <v>4</v>
      </c>
      <c r="C24">
        <v>8</v>
      </c>
      <c r="D24">
        <v>2.2000000000000002</v>
      </c>
      <c r="E24">
        <f t="shared" si="0"/>
        <v>1540.0000000000002</v>
      </c>
      <c r="F24">
        <f t="shared" si="2"/>
        <v>0</v>
      </c>
      <c r="G24">
        <f>IF(J23+E24-F24&gt;$M$3,$M$3,J23+E24-F24)</f>
        <v>25000</v>
      </c>
      <c r="H24">
        <f t="shared" si="3"/>
        <v>0</v>
      </c>
      <c r="I24">
        <f>IF(H24=1,IF(C24&gt;30,$N$3*2,$N$3),0)</f>
        <v>0</v>
      </c>
      <c r="J24">
        <f>IF(I24&gt;G24,$M$3-I24,G24-I24)</f>
        <v>25000</v>
      </c>
      <c r="K24">
        <f>IF(I24&gt;G24,$M$3-G24,0)</f>
        <v>0</v>
      </c>
      <c r="O24" t="s">
        <v>27</v>
      </c>
      <c r="P24">
        <f>COUNTIFS(C:C,"&gt;15",D:D,"&lt;=0,6")</f>
        <v>73</v>
      </c>
    </row>
    <row r="25" spans="1:17" x14ac:dyDescent="0.3">
      <c r="A25" s="1">
        <v>42117</v>
      </c>
      <c r="B25" s="8">
        <f t="shared" si="1"/>
        <v>4</v>
      </c>
      <c r="C25">
        <v>11</v>
      </c>
      <c r="D25">
        <v>1</v>
      </c>
      <c r="E25">
        <f t="shared" si="0"/>
        <v>700</v>
      </c>
      <c r="F25">
        <f t="shared" si="2"/>
        <v>0</v>
      </c>
      <c r="G25">
        <f>IF(J24+E25-F25&gt;$M$3,$M$3,J24+E25-F25)</f>
        <v>25000</v>
      </c>
      <c r="H25">
        <f t="shared" si="3"/>
        <v>0</v>
      </c>
      <c r="I25">
        <f>IF(H25=1,IF(C25&gt;30,$N$3*2,$N$3),0)</f>
        <v>0</v>
      </c>
      <c r="J25">
        <f>IF(I25&gt;G25,$M$3-I25,G25-I25)</f>
        <v>25000</v>
      </c>
      <c r="K25">
        <f>IF(I25&gt;G25,$M$3-G25,0)</f>
        <v>0</v>
      </c>
      <c r="O25" t="s">
        <v>28</v>
      </c>
      <c r="P25">
        <f>COUNTIFS(C:C,"&gt;15",D:D,"&gt;0,6")</f>
        <v>22</v>
      </c>
    </row>
    <row r="26" spans="1:17" x14ac:dyDescent="0.3">
      <c r="A26" s="1">
        <v>42118</v>
      </c>
      <c r="B26" s="8">
        <f t="shared" si="1"/>
        <v>4</v>
      </c>
      <c r="C26">
        <v>12</v>
      </c>
      <c r="D26">
        <v>1</v>
      </c>
      <c r="E26">
        <f t="shared" si="0"/>
        <v>700</v>
      </c>
      <c r="F26">
        <f t="shared" si="2"/>
        <v>0</v>
      </c>
      <c r="G26">
        <f>IF(J25+E26-F26&gt;$M$3,$M$3,J25+E26-F26)</f>
        <v>25000</v>
      </c>
      <c r="H26">
        <f t="shared" si="3"/>
        <v>0</v>
      </c>
      <c r="I26">
        <f>IF(H26=1,IF(C26&gt;30,$N$3*2,$N$3),0)</f>
        <v>0</v>
      </c>
      <c r="J26">
        <f>IF(I26&gt;G26,$M$3-I26,G26-I26)</f>
        <v>25000</v>
      </c>
      <c r="K26">
        <f>IF(I26&gt;G26,$M$3-G26,0)</f>
        <v>0</v>
      </c>
    </row>
    <row r="27" spans="1:17" x14ac:dyDescent="0.3">
      <c r="A27" s="1">
        <v>42119</v>
      </c>
      <c r="B27" s="8">
        <f t="shared" si="1"/>
        <v>4</v>
      </c>
      <c r="C27">
        <v>14</v>
      </c>
      <c r="D27">
        <v>1</v>
      </c>
      <c r="E27">
        <f t="shared" si="0"/>
        <v>700</v>
      </c>
      <c r="F27">
        <f t="shared" si="2"/>
        <v>0</v>
      </c>
      <c r="G27">
        <f>IF(J26+E27-F27&gt;$M$3,$M$3,J26+E27-F27)</f>
        <v>25000</v>
      </c>
      <c r="H27">
        <f t="shared" si="3"/>
        <v>0</v>
      </c>
      <c r="I27">
        <f>IF(H27=1,IF(C27&gt;30,$N$3*2,$N$3),0)</f>
        <v>0</v>
      </c>
      <c r="J27">
        <f>IF(I27&gt;G27,$M$3-I27,G27-I27)</f>
        <v>25000</v>
      </c>
      <c r="K27">
        <f>IF(I27&gt;G27,$M$3-G27,0)</f>
        <v>0</v>
      </c>
    </row>
    <row r="28" spans="1:17" x14ac:dyDescent="0.3">
      <c r="A28" s="1">
        <v>42120</v>
      </c>
      <c r="B28" s="8">
        <f t="shared" si="1"/>
        <v>4</v>
      </c>
      <c r="C28">
        <v>16</v>
      </c>
      <c r="D28">
        <v>0</v>
      </c>
      <c r="E28">
        <f t="shared" si="0"/>
        <v>0</v>
      </c>
      <c r="F28">
        <f t="shared" si="2"/>
        <v>480</v>
      </c>
      <c r="G28">
        <f>IF(J27+E28-F28&gt;$M$3,$M$3,J27+E28-F28)</f>
        <v>24520</v>
      </c>
      <c r="H28">
        <f t="shared" si="3"/>
        <v>1</v>
      </c>
      <c r="I28">
        <f>IF(H28=1,IF(C28&gt;30,$N$3*2,$N$3),0)</f>
        <v>12000</v>
      </c>
      <c r="J28">
        <f>IF(I28&gt;G28,$M$3-I28,G28-I28)</f>
        <v>12520</v>
      </c>
      <c r="K28">
        <f>IF(I28&gt;G28,$M$3-G28,0)</f>
        <v>0</v>
      </c>
    </row>
    <row r="29" spans="1:17" x14ac:dyDescent="0.3">
      <c r="A29" s="1">
        <v>42121</v>
      </c>
      <c r="B29" s="8">
        <f t="shared" si="1"/>
        <v>4</v>
      </c>
      <c r="C29">
        <v>16</v>
      </c>
      <c r="D29">
        <v>1</v>
      </c>
      <c r="E29">
        <f t="shared" si="0"/>
        <v>700</v>
      </c>
      <c r="F29">
        <f t="shared" si="2"/>
        <v>0</v>
      </c>
      <c r="G29">
        <f>IF(J28+E29-F29&gt;$M$3,$M$3,J28+E29-F29)</f>
        <v>13220</v>
      </c>
      <c r="H29">
        <f t="shared" si="3"/>
        <v>0</v>
      </c>
      <c r="I29">
        <f>IF(H29=1,IF(C29&gt;30,$N$3*2,$N$3),0)</f>
        <v>0</v>
      </c>
      <c r="J29">
        <f>IF(I29&gt;G29,$M$3-I29,G29-I29)</f>
        <v>13220</v>
      </c>
      <c r="K29">
        <f>IF(I29&gt;G29,$M$3-G29,0)</f>
        <v>0</v>
      </c>
    </row>
    <row r="30" spans="1:17" x14ac:dyDescent="0.3">
      <c r="A30" s="1">
        <v>42122</v>
      </c>
      <c r="B30" s="8">
        <f t="shared" si="1"/>
        <v>4</v>
      </c>
      <c r="C30">
        <v>6</v>
      </c>
      <c r="D30">
        <v>2</v>
      </c>
      <c r="E30">
        <f t="shared" si="0"/>
        <v>1400</v>
      </c>
      <c r="F30">
        <f t="shared" si="2"/>
        <v>0</v>
      </c>
      <c r="G30">
        <f>IF(J29+E30-F30&gt;$M$3,$M$3,J29+E30-F30)</f>
        <v>14620</v>
      </c>
      <c r="H30">
        <f t="shared" si="3"/>
        <v>0</v>
      </c>
      <c r="I30">
        <f>IF(H30=1,IF(C30&gt;30,$N$3*2,$N$3),0)</f>
        <v>0</v>
      </c>
      <c r="J30">
        <f>IF(I30&gt;G30,$M$3-I30,G30-I30)</f>
        <v>14620</v>
      </c>
      <c r="K30">
        <f>IF(I30&gt;G30,$M$3-G30,0)</f>
        <v>0</v>
      </c>
    </row>
    <row r="31" spans="1:17" x14ac:dyDescent="0.3">
      <c r="A31" s="1">
        <v>42123</v>
      </c>
      <c r="B31" s="8">
        <f t="shared" si="1"/>
        <v>4</v>
      </c>
      <c r="C31">
        <v>7</v>
      </c>
      <c r="D31">
        <v>0</v>
      </c>
      <c r="E31">
        <f t="shared" si="0"/>
        <v>0</v>
      </c>
      <c r="F31">
        <f t="shared" si="2"/>
        <v>82</v>
      </c>
      <c r="G31">
        <f>IF(J30+E31-F31&gt;$M$3,$M$3,J30+E31-F31)</f>
        <v>14538</v>
      </c>
      <c r="H31">
        <f t="shared" si="3"/>
        <v>0</v>
      </c>
      <c r="I31">
        <f>IF(H31=1,IF(C31&gt;30,$N$3*2,$N$3),0)</f>
        <v>0</v>
      </c>
      <c r="J31">
        <f>IF(I31&gt;G31,$M$3-I31,G31-I31)</f>
        <v>14538</v>
      </c>
      <c r="K31">
        <f>IF(I31&gt;G31,$M$3-G31,0)</f>
        <v>0</v>
      </c>
    </row>
    <row r="32" spans="1:17" x14ac:dyDescent="0.3">
      <c r="A32" s="1">
        <v>42124</v>
      </c>
      <c r="B32" s="8">
        <f t="shared" si="1"/>
        <v>4</v>
      </c>
      <c r="C32">
        <v>10</v>
      </c>
      <c r="D32">
        <v>0</v>
      </c>
      <c r="E32">
        <f t="shared" si="0"/>
        <v>0</v>
      </c>
      <c r="F32">
        <f t="shared" si="2"/>
        <v>138</v>
      </c>
      <c r="G32">
        <f>IF(J31+E32-F32&gt;$M$3,$M$3,J31+E32-F32)</f>
        <v>14400</v>
      </c>
      <c r="H32">
        <f t="shared" si="3"/>
        <v>0</v>
      </c>
      <c r="I32">
        <f>IF(H32=1,IF(C32&gt;30,$N$3*2,$N$3),0)</f>
        <v>0</v>
      </c>
      <c r="J32">
        <f>IF(I32&gt;G32,$M$3-I32,G32-I32)</f>
        <v>14400</v>
      </c>
      <c r="K32">
        <f>IF(I32&gt;G32,$M$3-G32,0)</f>
        <v>0</v>
      </c>
    </row>
    <row r="33" spans="1:11" x14ac:dyDescent="0.3">
      <c r="A33" s="1">
        <v>42125</v>
      </c>
      <c r="B33" s="8">
        <f t="shared" si="1"/>
        <v>5</v>
      </c>
      <c r="C33">
        <v>10</v>
      </c>
      <c r="D33">
        <v>4</v>
      </c>
      <c r="E33">
        <f t="shared" si="0"/>
        <v>2800</v>
      </c>
      <c r="F33">
        <f t="shared" si="2"/>
        <v>0</v>
      </c>
      <c r="G33">
        <f>IF(J32+E33-F33&gt;$M$3,$M$3,J32+E33-F33)</f>
        <v>17200</v>
      </c>
      <c r="H33">
        <f t="shared" si="3"/>
        <v>0</v>
      </c>
      <c r="I33">
        <f>IF(H33=1,IF(C33&gt;30,$N$3*2,$N$3),0)</f>
        <v>0</v>
      </c>
      <c r="J33">
        <f>IF(I33&gt;G33,$M$3-I33,G33-I33)</f>
        <v>17200</v>
      </c>
      <c r="K33">
        <f>IF(I33&gt;G33,$M$3-G33,0)</f>
        <v>0</v>
      </c>
    </row>
    <row r="34" spans="1:11" x14ac:dyDescent="0.3">
      <c r="A34" s="1">
        <v>42126</v>
      </c>
      <c r="B34" s="8">
        <f t="shared" si="1"/>
        <v>5</v>
      </c>
      <c r="C34">
        <v>7</v>
      </c>
      <c r="D34">
        <v>5</v>
      </c>
      <c r="E34">
        <f t="shared" si="0"/>
        <v>3500</v>
      </c>
      <c r="F34">
        <f t="shared" si="2"/>
        <v>0</v>
      </c>
      <c r="G34">
        <f>IF(J33+E34-F34&gt;$M$3,$M$3,J33+E34-F34)</f>
        <v>20700</v>
      </c>
      <c r="H34">
        <f t="shared" si="3"/>
        <v>0</v>
      </c>
      <c r="I34">
        <f>IF(H34=1,IF(C34&gt;30,$N$3*2,$N$3),0)</f>
        <v>0</v>
      </c>
      <c r="J34">
        <f>IF(I34&gt;G34,$M$3-I34,G34-I34)</f>
        <v>20700</v>
      </c>
      <c r="K34">
        <f>IF(I34&gt;G34,$M$3-G34,0)</f>
        <v>0</v>
      </c>
    </row>
    <row r="35" spans="1:11" x14ac:dyDescent="0.3">
      <c r="A35" s="1">
        <v>42127</v>
      </c>
      <c r="B35" s="8">
        <f t="shared" si="1"/>
        <v>5</v>
      </c>
      <c r="C35">
        <v>9</v>
      </c>
      <c r="D35">
        <v>4</v>
      </c>
      <c r="E35">
        <f t="shared" si="0"/>
        <v>2800</v>
      </c>
      <c r="F35">
        <f t="shared" si="2"/>
        <v>0</v>
      </c>
      <c r="G35">
        <f>IF(J34+E35-F35&gt;$M$3,$M$3,J34+E35-F35)</f>
        <v>23500</v>
      </c>
      <c r="H35">
        <f t="shared" si="3"/>
        <v>0</v>
      </c>
      <c r="I35">
        <f>IF(H35=1,IF(C35&gt;30,$N$3*2,$N$3),0)</f>
        <v>0</v>
      </c>
      <c r="J35">
        <f>IF(I35&gt;G35,$M$3-I35,G35-I35)</f>
        <v>23500</v>
      </c>
      <c r="K35">
        <f>IF(I35&gt;G35,$M$3-G35,0)</f>
        <v>0</v>
      </c>
    </row>
    <row r="36" spans="1:11" x14ac:dyDescent="0.3">
      <c r="A36" s="1">
        <v>42128</v>
      </c>
      <c r="B36" s="8">
        <f t="shared" si="1"/>
        <v>5</v>
      </c>
      <c r="C36">
        <v>15</v>
      </c>
      <c r="D36">
        <v>0.4</v>
      </c>
      <c r="E36">
        <f t="shared" si="0"/>
        <v>280</v>
      </c>
      <c r="F36">
        <f t="shared" si="2"/>
        <v>0</v>
      </c>
      <c r="G36">
        <f>IF(J35+E36-F36&gt;$M$3,$M$3,J35+E36-F36)</f>
        <v>23780</v>
      </c>
      <c r="H36">
        <f t="shared" si="3"/>
        <v>0</v>
      </c>
      <c r="I36">
        <f>IF(H36=1,IF(C36&gt;30,$N$3*2,$N$3),0)</f>
        <v>0</v>
      </c>
      <c r="J36">
        <f>IF(I36&gt;G36,$M$3-I36,G36-I36)</f>
        <v>23780</v>
      </c>
      <c r="K36">
        <f>IF(I36&gt;G36,$M$3-G36,0)</f>
        <v>0</v>
      </c>
    </row>
    <row r="37" spans="1:11" x14ac:dyDescent="0.3">
      <c r="A37" s="1">
        <v>42129</v>
      </c>
      <c r="B37" s="8">
        <f t="shared" si="1"/>
        <v>5</v>
      </c>
      <c r="C37">
        <v>18</v>
      </c>
      <c r="D37">
        <v>0.4</v>
      </c>
      <c r="E37">
        <f t="shared" si="0"/>
        <v>280</v>
      </c>
      <c r="F37">
        <f t="shared" si="2"/>
        <v>0</v>
      </c>
      <c r="G37">
        <f>IF(J36+E37-F37&gt;$M$3,$M$3,J36+E37-F37)</f>
        <v>24060</v>
      </c>
      <c r="H37">
        <f t="shared" si="3"/>
        <v>1</v>
      </c>
      <c r="I37">
        <f>IF(H37=1,IF(C37&gt;30,$N$3*2,$N$3),0)</f>
        <v>12000</v>
      </c>
      <c r="J37">
        <f>IF(I37&gt;G37,$M$3-I37,G37-I37)</f>
        <v>12060</v>
      </c>
      <c r="K37">
        <f>IF(I37&gt;G37,$M$3-G37,0)</f>
        <v>0</v>
      </c>
    </row>
    <row r="38" spans="1:11" x14ac:dyDescent="0.3">
      <c r="A38" s="1">
        <v>42130</v>
      </c>
      <c r="B38" s="8">
        <f t="shared" si="1"/>
        <v>5</v>
      </c>
      <c r="C38">
        <v>16</v>
      </c>
      <c r="D38">
        <v>0</v>
      </c>
      <c r="E38">
        <f t="shared" si="0"/>
        <v>0</v>
      </c>
      <c r="F38">
        <f t="shared" si="2"/>
        <v>232</v>
      </c>
      <c r="G38">
        <f>IF(J37+E38-F38&gt;$M$3,$M$3,J37+E38-F38)</f>
        <v>11828</v>
      </c>
      <c r="H38">
        <f t="shared" si="3"/>
        <v>1</v>
      </c>
      <c r="I38">
        <f>IF(H38=1,IF(C38&gt;30,$N$3*2,$N$3),0)</f>
        <v>12000</v>
      </c>
      <c r="J38">
        <f>IF(I38&gt;G38,$M$3-I38,G38-I38)</f>
        <v>13000</v>
      </c>
      <c r="K38">
        <f>IF(I38&gt;G38,$M$3-G38,0)</f>
        <v>13172</v>
      </c>
    </row>
    <row r="39" spans="1:11" x14ac:dyDescent="0.3">
      <c r="A39" s="1">
        <v>42131</v>
      </c>
      <c r="B39" s="8">
        <f t="shared" si="1"/>
        <v>5</v>
      </c>
      <c r="C39">
        <v>14</v>
      </c>
      <c r="D39">
        <v>0</v>
      </c>
      <c r="E39">
        <f t="shared" si="0"/>
        <v>0</v>
      </c>
      <c r="F39">
        <f t="shared" si="2"/>
        <v>205</v>
      </c>
      <c r="G39">
        <f>IF(J38+E39-F39&gt;$M$3,$M$3,J38+E39-F39)</f>
        <v>12795</v>
      </c>
      <c r="H39">
        <f t="shared" si="3"/>
        <v>0</v>
      </c>
      <c r="I39">
        <f>IF(H39=1,IF(C39&gt;30,$N$3*2,$N$3),0)</f>
        <v>0</v>
      </c>
      <c r="J39">
        <f>IF(I39&gt;G39,$M$3-I39,G39-I39)</f>
        <v>12795</v>
      </c>
      <c r="K39">
        <f>IF(I39&gt;G39,$M$3-G39,0)</f>
        <v>0</v>
      </c>
    </row>
    <row r="40" spans="1:11" x14ac:dyDescent="0.3">
      <c r="A40" s="1">
        <v>42132</v>
      </c>
      <c r="B40" s="8">
        <f t="shared" si="1"/>
        <v>5</v>
      </c>
      <c r="C40">
        <v>10</v>
      </c>
      <c r="D40">
        <v>0</v>
      </c>
      <c r="E40">
        <f t="shared" si="0"/>
        <v>0</v>
      </c>
      <c r="F40">
        <f t="shared" si="2"/>
        <v>122</v>
      </c>
      <c r="G40">
        <f>IF(J39+E40-F40&gt;$M$3,$M$3,J39+E40-F40)</f>
        <v>12673</v>
      </c>
      <c r="H40">
        <f t="shared" si="3"/>
        <v>0</v>
      </c>
      <c r="I40">
        <f>IF(H40=1,IF(C40&gt;30,$N$3*2,$N$3),0)</f>
        <v>0</v>
      </c>
      <c r="J40">
        <f>IF(I40&gt;G40,$M$3-I40,G40-I40)</f>
        <v>12673</v>
      </c>
      <c r="K40">
        <f>IF(I40&gt;G40,$M$3-G40,0)</f>
        <v>0</v>
      </c>
    </row>
    <row r="41" spans="1:11" x14ac:dyDescent="0.3">
      <c r="A41" s="1">
        <v>42133</v>
      </c>
      <c r="B41" s="8">
        <f t="shared" si="1"/>
        <v>5</v>
      </c>
      <c r="C41">
        <v>14</v>
      </c>
      <c r="D41">
        <v>0.3</v>
      </c>
      <c r="E41">
        <f t="shared" si="0"/>
        <v>210</v>
      </c>
      <c r="F41">
        <f t="shared" si="2"/>
        <v>0</v>
      </c>
      <c r="G41">
        <f>IF(J40+E41-F41&gt;$M$3,$M$3,J40+E41-F41)</f>
        <v>12883</v>
      </c>
      <c r="H41">
        <f t="shared" si="3"/>
        <v>0</v>
      </c>
      <c r="I41">
        <f>IF(H41=1,IF(C41&gt;30,$N$3*2,$N$3),0)</f>
        <v>0</v>
      </c>
      <c r="J41">
        <f>IF(I41&gt;G41,$M$3-I41,G41-I41)</f>
        <v>12883</v>
      </c>
      <c r="K41">
        <f>IF(I41&gt;G41,$M$3-G41,0)</f>
        <v>0</v>
      </c>
    </row>
    <row r="42" spans="1:11" x14ac:dyDescent="0.3">
      <c r="A42" s="1">
        <v>42134</v>
      </c>
      <c r="B42" s="8">
        <f t="shared" si="1"/>
        <v>5</v>
      </c>
      <c r="C42">
        <v>12</v>
      </c>
      <c r="D42">
        <v>0.1</v>
      </c>
      <c r="E42">
        <f t="shared" si="0"/>
        <v>70</v>
      </c>
      <c r="F42">
        <f t="shared" si="2"/>
        <v>0</v>
      </c>
      <c r="G42">
        <f>IF(J41+E42-F42&gt;$M$3,$M$3,J41+E42-F42)</f>
        <v>12953</v>
      </c>
      <c r="H42">
        <f t="shared" si="3"/>
        <v>0</v>
      </c>
      <c r="I42">
        <f>IF(H42=1,IF(C42&gt;30,$N$3*2,$N$3),0)</f>
        <v>0</v>
      </c>
      <c r="J42">
        <f>IF(I42&gt;G42,$M$3-I42,G42-I42)</f>
        <v>12953</v>
      </c>
      <c r="K42">
        <f>IF(I42&gt;G42,$M$3-G42,0)</f>
        <v>0</v>
      </c>
    </row>
    <row r="43" spans="1:11" x14ac:dyDescent="0.3">
      <c r="A43" s="1">
        <v>42135</v>
      </c>
      <c r="B43" s="8">
        <f t="shared" si="1"/>
        <v>5</v>
      </c>
      <c r="C43">
        <v>11</v>
      </c>
      <c r="D43">
        <v>0</v>
      </c>
      <c r="E43">
        <f t="shared" si="0"/>
        <v>0</v>
      </c>
      <c r="F43">
        <f t="shared" si="2"/>
        <v>142</v>
      </c>
      <c r="G43">
        <f>IF(J42+E43-F43&gt;$M$3,$M$3,J42+E43-F43)</f>
        <v>12811</v>
      </c>
      <c r="H43">
        <f t="shared" si="3"/>
        <v>0</v>
      </c>
      <c r="I43">
        <f>IF(H43=1,IF(C43&gt;30,$N$3*2,$N$3),0)</f>
        <v>0</v>
      </c>
      <c r="J43">
        <f>IF(I43&gt;G43,$M$3-I43,G43-I43)</f>
        <v>12811</v>
      </c>
      <c r="K43">
        <f>IF(I43&gt;G43,$M$3-G43,0)</f>
        <v>0</v>
      </c>
    </row>
    <row r="44" spans="1:11" x14ac:dyDescent="0.3">
      <c r="A44" s="1">
        <v>42136</v>
      </c>
      <c r="B44" s="8">
        <f t="shared" si="1"/>
        <v>5</v>
      </c>
      <c r="C44">
        <v>16</v>
      </c>
      <c r="D44">
        <v>3</v>
      </c>
      <c r="E44">
        <f t="shared" si="0"/>
        <v>2100</v>
      </c>
      <c r="F44">
        <f t="shared" si="2"/>
        <v>0</v>
      </c>
      <c r="G44">
        <f>IF(J43+E44-F44&gt;$M$3,$M$3,J43+E44-F44)</f>
        <v>14911</v>
      </c>
      <c r="H44">
        <f t="shared" si="3"/>
        <v>0</v>
      </c>
      <c r="I44">
        <f>IF(H44=1,IF(C44&gt;30,$N$3*2,$N$3),0)</f>
        <v>0</v>
      </c>
      <c r="J44">
        <f>IF(I44&gt;G44,$M$3-I44,G44-I44)</f>
        <v>14911</v>
      </c>
      <c r="K44">
        <f>IF(I44&gt;G44,$M$3-G44,0)</f>
        <v>0</v>
      </c>
    </row>
    <row r="45" spans="1:11" x14ac:dyDescent="0.3">
      <c r="A45" s="1">
        <v>42137</v>
      </c>
      <c r="B45" s="8">
        <f t="shared" si="1"/>
        <v>5</v>
      </c>
      <c r="C45">
        <v>12</v>
      </c>
      <c r="D45">
        <v>0</v>
      </c>
      <c r="E45">
        <f t="shared" si="0"/>
        <v>0</v>
      </c>
      <c r="F45">
        <f t="shared" si="2"/>
        <v>186</v>
      </c>
      <c r="G45">
        <f>IF(J44+E45-F45&gt;$M$3,$M$3,J44+E45-F45)</f>
        <v>14725</v>
      </c>
      <c r="H45">
        <f t="shared" si="3"/>
        <v>0</v>
      </c>
      <c r="I45">
        <f>IF(H45=1,IF(C45&gt;30,$N$3*2,$N$3),0)</f>
        <v>0</v>
      </c>
      <c r="J45">
        <f>IF(I45&gt;G45,$M$3-I45,G45-I45)</f>
        <v>14725</v>
      </c>
      <c r="K45">
        <f>IF(I45&gt;G45,$M$3-G45,0)</f>
        <v>0</v>
      </c>
    </row>
    <row r="46" spans="1:11" x14ac:dyDescent="0.3">
      <c r="A46" s="1">
        <v>42138</v>
      </c>
      <c r="B46" s="8">
        <f t="shared" si="1"/>
        <v>5</v>
      </c>
      <c r="C46">
        <v>10</v>
      </c>
      <c r="D46">
        <v>0</v>
      </c>
      <c r="E46">
        <f t="shared" si="0"/>
        <v>0</v>
      </c>
      <c r="F46">
        <f t="shared" si="2"/>
        <v>140</v>
      </c>
      <c r="G46">
        <f>IF(J45+E46-F46&gt;$M$3,$M$3,J45+E46-F46)</f>
        <v>14585</v>
      </c>
      <c r="H46">
        <f t="shared" si="3"/>
        <v>0</v>
      </c>
      <c r="I46">
        <f>IF(H46=1,IF(C46&gt;30,$N$3*2,$N$3),0)</f>
        <v>0</v>
      </c>
      <c r="J46">
        <f>IF(I46&gt;G46,$M$3-I46,G46-I46)</f>
        <v>14585</v>
      </c>
      <c r="K46">
        <f>IF(I46&gt;G46,$M$3-G46,0)</f>
        <v>0</v>
      </c>
    </row>
    <row r="47" spans="1:11" x14ac:dyDescent="0.3">
      <c r="A47" s="1">
        <v>42139</v>
      </c>
      <c r="B47" s="8">
        <f t="shared" si="1"/>
        <v>5</v>
      </c>
      <c r="C47">
        <v>12</v>
      </c>
      <c r="D47">
        <v>0</v>
      </c>
      <c r="E47">
        <f t="shared" si="0"/>
        <v>0</v>
      </c>
      <c r="F47">
        <f t="shared" si="2"/>
        <v>182</v>
      </c>
      <c r="G47">
        <f>IF(J46+E47-F47&gt;$M$3,$M$3,J46+E47-F47)</f>
        <v>14403</v>
      </c>
      <c r="H47">
        <f t="shared" si="3"/>
        <v>0</v>
      </c>
      <c r="I47">
        <f>IF(H47=1,IF(C47&gt;30,$N$3*2,$N$3),0)</f>
        <v>0</v>
      </c>
      <c r="J47">
        <f>IF(I47&gt;G47,$M$3-I47,G47-I47)</f>
        <v>14403</v>
      </c>
      <c r="K47">
        <f>IF(I47&gt;G47,$M$3-G47,0)</f>
        <v>0</v>
      </c>
    </row>
    <row r="48" spans="1:11" x14ac:dyDescent="0.3">
      <c r="A48" s="1">
        <v>42140</v>
      </c>
      <c r="B48" s="8">
        <f t="shared" si="1"/>
        <v>5</v>
      </c>
      <c r="C48">
        <v>10</v>
      </c>
      <c r="D48">
        <v>1.8</v>
      </c>
      <c r="E48">
        <f t="shared" si="0"/>
        <v>1260</v>
      </c>
      <c r="F48">
        <f t="shared" si="2"/>
        <v>0</v>
      </c>
      <c r="G48">
        <f>IF(J47+E48-F48&gt;$M$3,$M$3,J47+E48-F48)</f>
        <v>15663</v>
      </c>
      <c r="H48">
        <f t="shared" si="3"/>
        <v>0</v>
      </c>
      <c r="I48">
        <f>IF(H48=1,IF(C48&gt;30,$N$3*2,$N$3),0)</f>
        <v>0</v>
      </c>
      <c r="J48">
        <f>IF(I48&gt;G48,$M$3-I48,G48-I48)</f>
        <v>15663</v>
      </c>
      <c r="K48">
        <f>IF(I48&gt;G48,$M$3-G48,0)</f>
        <v>0</v>
      </c>
    </row>
    <row r="49" spans="1:11" x14ac:dyDescent="0.3">
      <c r="A49" s="1">
        <v>42141</v>
      </c>
      <c r="B49" s="8">
        <f t="shared" si="1"/>
        <v>5</v>
      </c>
      <c r="C49">
        <v>11</v>
      </c>
      <c r="D49">
        <v>2.8</v>
      </c>
      <c r="E49">
        <f t="shared" si="0"/>
        <v>1959.9999999999998</v>
      </c>
      <c r="F49">
        <f t="shared" si="2"/>
        <v>0</v>
      </c>
      <c r="G49">
        <f>IF(J48+E49-F49&gt;$M$3,$M$3,J48+E49-F49)</f>
        <v>17623</v>
      </c>
      <c r="H49">
        <f t="shared" si="3"/>
        <v>0</v>
      </c>
      <c r="I49">
        <f>IF(H49=1,IF(C49&gt;30,$N$3*2,$N$3),0)</f>
        <v>0</v>
      </c>
      <c r="J49">
        <f>IF(I49&gt;G49,$M$3-I49,G49-I49)</f>
        <v>17623</v>
      </c>
      <c r="K49">
        <f>IF(I49&gt;G49,$M$3-G49,0)</f>
        <v>0</v>
      </c>
    </row>
    <row r="50" spans="1:11" x14ac:dyDescent="0.3">
      <c r="A50" s="1">
        <v>42142</v>
      </c>
      <c r="B50" s="8">
        <f t="shared" si="1"/>
        <v>5</v>
      </c>
      <c r="C50">
        <v>12</v>
      </c>
      <c r="D50">
        <v>1.9</v>
      </c>
      <c r="E50">
        <f t="shared" si="0"/>
        <v>1330</v>
      </c>
      <c r="F50">
        <f t="shared" si="2"/>
        <v>0</v>
      </c>
      <c r="G50">
        <f>IF(J49+E50-F50&gt;$M$3,$M$3,J49+E50-F50)</f>
        <v>18953</v>
      </c>
      <c r="H50">
        <f t="shared" si="3"/>
        <v>0</v>
      </c>
      <c r="I50">
        <f>IF(H50=1,IF(C50&gt;30,$N$3*2,$N$3),0)</f>
        <v>0</v>
      </c>
      <c r="J50">
        <f>IF(I50&gt;G50,$M$3-I50,G50-I50)</f>
        <v>18953</v>
      </c>
      <c r="K50">
        <f>IF(I50&gt;G50,$M$3-G50,0)</f>
        <v>0</v>
      </c>
    </row>
    <row r="51" spans="1:11" x14ac:dyDescent="0.3">
      <c r="A51" s="1">
        <v>42143</v>
      </c>
      <c r="B51" s="8">
        <f t="shared" si="1"/>
        <v>5</v>
      </c>
      <c r="C51">
        <v>16</v>
      </c>
      <c r="D51">
        <v>2.2000000000000002</v>
      </c>
      <c r="E51">
        <f t="shared" si="0"/>
        <v>1540.0000000000002</v>
      </c>
      <c r="F51">
        <f t="shared" si="2"/>
        <v>0</v>
      </c>
      <c r="G51">
        <f>IF(J50+E51-F51&gt;$M$3,$M$3,J50+E51-F51)</f>
        <v>20493</v>
      </c>
      <c r="H51">
        <f t="shared" si="3"/>
        <v>0</v>
      </c>
      <c r="I51">
        <f>IF(H51=1,IF(C51&gt;30,$N$3*2,$N$3),0)</f>
        <v>0</v>
      </c>
      <c r="J51">
        <f>IF(I51&gt;G51,$M$3-I51,G51-I51)</f>
        <v>20493</v>
      </c>
      <c r="K51">
        <f>IF(I51&gt;G51,$M$3-G51,0)</f>
        <v>0</v>
      </c>
    </row>
    <row r="52" spans="1:11" x14ac:dyDescent="0.3">
      <c r="A52" s="1">
        <v>42144</v>
      </c>
      <c r="B52" s="8">
        <f t="shared" si="1"/>
        <v>5</v>
      </c>
      <c r="C52">
        <v>13</v>
      </c>
      <c r="D52">
        <v>2.2999999999999998</v>
      </c>
      <c r="E52">
        <f t="shared" si="0"/>
        <v>1609.9999999999998</v>
      </c>
      <c r="F52">
        <f t="shared" si="2"/>
        <v>0</v>
      </c>
      <c r="G52">
        <f>IF(J51+E52-F52&gt;$M$3,$M$3,J51+E52-F52)</f>
        <v>22103</v>
      </c>
      <c r="H52">
        <f t="shared" si="3"/>
        <v>0</v>
      </c>
      <c r="I52">
        <f>IF(H52=1,IF(C52&gt;30,$N$3*2,$N$3),0)</f>
        <v>0</v>
      </c>
      <c r="J52">
        <f>IF(I52&gt;G52,$M$3-I52,G52-I52)</f>
        <v>22103</v>
      </c>
      <c r="K52">
        <f>IF(I52&gt;G52,$M$3-G52,0)</f>
        <v>0</v>
      </c>
    </row>
    <row r="53" spans="1:11" x14ac:dyDescent="0.3">
      <c r="A53" s="1">
        <v>42145</v>
      </c>
      <c r="B53" s="8">
        <f t="shared" si="1"/>
        <v>5</v>
      </c>
      <c r="C53">
        <v>11</v>
      </c>
      <c r="D53">
        <v>5.4</v>
      </c>
      <c r="E53">
        <f t="shared" si="0"/>
        <v>3780.0000000000005</v>
      </c>
      <c r="F53">
        <f t="shared" si="2"/>
        <v>0</v>
      </c>
      <c r="G53">
        <f>IF(J52+E53-F53&gt;$M$3,$M$3,J52+E53-F53)</f>
        <v>25000</v>
      </c>
      <c r="H53">
        <f t="shared" si="3"/>
        <v>0</v>
      </c>
      <c r="I53">
        <f>IF(H53=1,IF(C53&gt;30,$N$3*2,$N$3),0)</f>
        <v>0</v>
      </c>
      <c r="J53">
        <f>IF(I53&gt;G53,$M$3-I53,G53-I53)</f>
        <v>25000</v>
      </c>
      <c r="K53">
        <f>IF(I53&gt;G53,$M$3-G53,0)</f>
        <v>0</v>
      </c>
    </row>
    <row r="54" spans="1:11" x14ac:dyDescent="0.3">
      <c r="A54" s="1">
        <v>42146</v>
      </c>
      <c r="B54" s="8">
        <f t="shared" si="1"/>
        <v>5</v>
      </c>
      <c r="C54">
        <v>12</v>
      </c>
      <c r="D54">
        <v>5.5</v>
      </c>
      <c r="E54">
        <f t="shared" si="0"/>
        <v>3850</v>
      </c>
      <c r="F54">
        <f t="shared" si="2"/>
        <v>0</v>
      </c>
      <c r="G54">
        <f>IF(J53+E54-F54&gt;$M$3,$M$3,J53+E54-F54)</f>
        <v>25000</v>
      </c>
      <c r="H54">
        <f t="shared" si="3"/>
        <v>0</v>
      </c>
      <c r="I54">
        <f>IF(H54=1,IF(C54&gt;30,$N$3*2,$N$3),0)</f>
        <v>0</v>
      </c>
      <c r="J54">
        <f>IF(I54&gt;G54,$M$3-I54,G54-I54)</f>
        <v>25000</v>
      </c>
      <c r="K54">
        <f>IF(I54&gt;G54,$M$3-G54,0)</f>
        <v>0</v>
      </c>
    </row>
    <row r="55" spans="1:11" x14ac:dyDescent="0.3">
      <c r="A55" s="1">
        <v>42147</v>
      </c>
      <c r="B55" s="8">
        <f t="shared" si="1"/>
        <v>5</v>
      </c>
      <c r="C55">
        <v>12</v>
      </c>
      <c r="D55">
        <v>5.2</v>
      </c>
      <c r="E55">
        <f t="shared" si="0"/>
        <v>3640</v>
      </c>
      <c r="F55">
        <f t="shared" si="2"/>
        <v>0</v>
      </c>
      <c r="G55">
        <f>IF(J54+E55-F55&gt;$M$3,$M$3,J54+E55-F55)</f>
        <v>25000</v>
      </c>
      <c r="H55">
        <f t="shared" si="3"/>
        <v>0</v>
      </c>
      <c r="I55">
        <f>IF(H55=1,IF(C55&gt;30,$N$3*2,$N$3),0)</f>
        <v>0</v>
      </c>
      <c r="J55">
        <f>IF(I55&gt;G55,$M$3-I55,G55-I55)</f>
        <v>25000</v>
      </c>
      <c r="K55">
        <f>IF(I55&gt;G55,$M$3-G55,0)</f>
        <v>0</v>
      </c>
    </row>
    <row r="56" spans="1:11" x14ac:dyDescent="0.3">
      <c r="A56" s="1">
        <v>42148</v>
      </c>
      <c r="B56" s="8">
        <f t="shared" si="1"/>
        <v>5</v>
      </c>
      <c r="C56">
        <v>14</v>
      </c>
      <c r="D56">
        <v>3</v>
      </c>
      <c r="E56">
        <f t="shared" si="0"/>
        <v>2100</v>
      </c>
      <c r="F56">
        <f t="shared" si="2"/>
        <v>0</v>
      </c>
      <c r="G56">
        <f>IF(J55+E56-F56&gt;$M$3,$M$3,J55+E56-F56)</f>
        <v>25000</v>
      </c>
      <c r="H56">
        <f t="shared" si="3"/>
        <v>0</v>
      </c>
      <c r="I56">
        <f>IF(H56=1,IF(C56&gt;30,$N$3*2,$N$3),0)</f>
        <v>0</v>
      </c>
      <c r="J56">
        <f>IF(I56&gt;G56,$M$3-I56,G56-I56)</f>
        <v>25000</v>
      </c>
      <c r="K56">
        <f>IF(I56&gt;G56,$M$3-G56,0)</f>
        <v>0</v>
      </c>
    </row>
    <row r="57" spans="1:11" x14ac:dyDescent="0.3">
      <c r="A57" s="1">
        <v>42149</v>
      </c>
      <c r="B57" s="8">
        <f t="shared" si="1"/>
        <v>5</v>
      </c>
      <c r="C57">
        <v>15</v>
      </c>
      <c r="D57">
        <v>0</v>
      </c>
      <c r="E57">
        <f t="shared" si="0"/>
        <v>0</v>
      </c>
      <c r="F57">
        <f t="shared" si="2"/>
        <v>436</v>
      </c>
      <c r="G57">
        <f>IF(J56+E57-F57&gt;$M$3,$M$3,J56+E57-F57)</f>
        <v>24564</v>
      </c>
      <c r="H57">
        <f t="shared" si="3"/>
        <v>0</v>
      </c>
      <c r="I57">
        <f>IF(H57=1,IF(C57&gt;30,$N$3*2,$N$3),0)</f>
        <v>0</v>
      </c>
      <c r="J57">
        <f>IF(I57&gt;G57,$M$3-I57,G57-I57)</f>
        <v>24564</v>
      </c>
      <c r="K57">
        <f>IF(I57&gt;G57,$M$3-G57,0)</f>
        <v>0</v>
      </c>
    </row>
    <row r="58" spans="1:11" x14ac:dyDescent="0.3">
      <c r="A58" s="1">
        <v>42150</v>
      </c>
      <c r="B58" s="8">
        <f t="shared" si="1"/>
        <v>5</v>
      </c>
      <c r="C58">
        <v>14</v>
      </c>
      <c r="D58">
        <v>0</v>
      </c>
      <c r="E58">
        <f t="shared" si="0"/>
        <v>0</v>
      </c>
      <c r="F58">
        <f t="shared" si="2"/>
        <v>387</v>
      </c>
      <c r="G58">
        <f>IF(J57+E58-F58&gt;$M$3,$M$3,J57+E58-F58)</f>
        <v>24177</v>
      </c>
      <c r="H58">
        <f t="shared" si="3"/>
        <v>0</v>
      </c>
      <c r="I58">
        <f>IF(H58=1,IF(C58&gt;30,$N$3*2,$N$3),0)</f>
        <v>0</v>
      </c>
      <c r="J58">
        <f>IF(I58&gt;G58,$M$3-I58,G58-I58)</f>
        <v>24177</v>
      </c>
      <c r="K58">
        <f>IF(I58&gt;G58,$M$3-G58,0)</f>
        <v>0</v>
      </c>
    </row>
    <row r="59" spans="1:11" x14ac:dyDescent="0.3">
      <c r="A59" s="1">
        <v>42151</v>
      </c>
      <c r="B59" s="8">
        <f t="shared" si="1"/>
        <v>5</v>
      </c>
      <c r="C59">
        <v>10</v>
      </c>
      <c r="D59">
        <v>0</v>
      </c>
      <c r="E59">
        <f t="shared" si="0"/>
        <v>0</v>
      </c>
      <c r="F59">
        <f t="shared" si="2"/>
        <v>230</v>
      </c>
      <c r="G59">
        <f>IF(J58+E59-F59&gt;$M$3,$M$3,J58+E59-F59)</f>
        <v>23947</v>
      </c>
      <c r="H59">
        <f t="shared" si="3"/>
        <v>0</v>
      </c>
      <c r="I59">
        <f>IF(H59=1,IF(C59&gt;30,$N$3*2,$N$3),0)</f>
        <v>0</v>
      </c>
      <c r="J59">
        <f>IF(I59&gt;G59,$M$3-I59,G59-I59)</f>
        <v>23947</v>
      </c>
      <c r="K59">
        <f>IF(I59&gt;G59,$M$3-G59,0)</f>
        <v>0</v>
      </c>
    </row>
    <row r="60" spans="1:11" x14ac:dyDescent="0.3">
      <c r="A60" s="1">
        <v>42152</v>
      </c>
      <c r="B60" s="8">
        <f t="shared" si="1"/>
        <v>5</v>
      </c>
      <c r="C60">
        <v>12</v>
      </c>
      <c r="D60">
        <v>0.1</v>
      </c>
      <c r="E60">
        <f t="shared" si="0"/>
        <v>70</v>
      </c>
      <c r="F60">
        <f t="shared" si="2"/>
        <v>0</v>
      </c>
      <c r="G60">
        <f>IF(J59+E60-F60&gt;$M$3,$M$3,J59+E60-F60)</f>
        <v>24017</v>
      </c>
      <c r="H60">
        <f t="shared" si="3"/>
        <v>0</v>
      </c>
      <c r="I60">
        <f>IF(H60=1,IF(C60&gt;30,$N$3*2,$N$3),0)</f>
        <v>0</v>
      </c>
      <c r="J60">
        <f>IF(I60&gt;G60,$M$3-I60,G60-I60)</f>
        <v>24017</v>
      </c>
      <c r="K60">
        <f>IF(I60&gt;G60,$M$3-G60,0)</f>
        <v>0</v>
      </c>
    </row>
    <row r="61" spans="1:11" x14ac:dyDescent="0.3">
      <c r="A61" s="1">
        <v>42153</v>
      </c>
      <c r="B61" s="8">
        <f t="shared" si="1"/>
        <v>5</v>
      </c>
      <c r="C61">
        <v>14</v>
      </c>
      <c r="D61">
        <v>0</v>
      </c>
      <c r="E61">
        <f t="shared" si="0"/>
        <v>0</v>
      </c>
      <c r="F61">
        <f t="shared" si="2"/>
        <v>378</v>
      </c>
      <c r="G61">
        <f>IF(J60+E61-F61&gt;$M$3,$M$3,J60+E61-F61)</f>
        <v>23639</v>
      </c>
      <c r="H61">
        <f t="shared" si="3"/>
        <v>0</v>
      </c>
      <c r="I61">
        <f>IF(H61=1,IF(C61&gt;30,$N$3*2,$N$3),0)</f>
        <v>0</v>
      </c>
      <c r="J61">
        <f>IF(I61&gt;G61,$M$3-I61,G61-I61)</f>
        <v>23639</v>
      </c>
      <c r="K61">
        <f>IF(I61&gt;G61,$M$3-G61,0)</f>
        <v>0</v>
      </c>
    </row>
    <row r="62" spans="1:11" x14ac:dyDescent="0.3">
      <c r="A62" s="1">
        <v>42154</v>
      </c>
      <c r="B62" s="8">
        <f t="shared" si="1"/>
        <v>5</v>
      </c>
      <c r="C62">
        <v>13</v>
      </c>
      <c r="D62">
        <v>0</v>
      </c>
      <c r="E62">
        <f t="shared" si="0"/>
        <v>0</v>
      </c>
      <c r="F62">
        <f t="shared" si="2"/>
        <v>333</v>
      </c>
      <c r="G62">
        <f>IF(J61+E62-F62&gt;$M$3,$M$3,J61+E62-F62)</f>
        <v>23306</v>
      </c>
      <c r="H62">
        <f t="shared" si="3"/>
        <v>0</v>
      </c>
      <c r="I62">
        <f>IF(H62=1,IF(C62&gt;30,$N$3*2,$N$3),0)</f>
        <v>0</v>
      </c>
      <c r="J62">
        <f>IF(I62&gt;G62,$M$3-I62,G62-I62)</f>
        <v>23306</v>
      </c>
      <c r="K62">
        <f>IF(I62&gt;G62,$M$3-G62,0)</f>
        <v>0</v>
      </c>
    </row>
    <row r="63" spans="1:11" x14ac:dyDescent="0.3">
      <c r="A63" s="1">
        <v>42155</v>
      </c>
      <c r="B63" s="8">
        <f t="shared" si="1"/>
        <v>5</v>
      </c>
      <c r="C63">
        <v>12</v>
      </c>
      <c r="D63">
        <v>0</v>
      </c>
      <c r="E63">
        <f t="shared" si="0"/>
        <v>0</v>
      </c>
      <c r="F63">
        <f t="shared" si="2"/>
        <v>291</v>
      </c>
      <c r="G63">
        <f>IF(J62+E63-F63&gt;$M$3,$M$3,J62+E63-F63)</f>
        <v>23015</v>
      </c>
      <c r="H63">
        <f t="shared" si="3"/>
        <v>0</v>
      </c>
      <c r="I63">
        <f>IF(H63=1,IF(C63&gt;30,$N$3*2,$N$3),0)</f>
        <v>0</v>
      </c>
      <c r="J63">
        <f>IF(I63&gt;G63,$M$3-I63,G63-I63)</f>
        <v>23015</v>
      </c>
      <c r="K63">
        <f>IF(I63&gt;G63,$M$3-G63,0)</f>
        <v>0</v>
      </c>
    </row>
    <row r="64" spans="1:11" x14ac:dyDescent="0.3">
      <c r="A64" s="1">
        <v>42156</v>
      </c>
      <c r="B64" s="8">
        <f t="shared" si="1"/>
        <v>6</v>
      </c>
      <c r="C64">
        <v>18</v>
      </c>
      <c r="D64">
        <v>4</v>
      </c>
      <c r="E64">
        <f t="shared" si="0"/>
        <v>2800</v>
      </c>
      <c r="F64">
        <f t="shared" si="2"/>
        <v>0</v>
      </c>
      <c r="G64">
        <f>IF(J63+E64-F64&gt;$M$3,$M$3,J63+E64-F64)</f>
        <v>25000</v>
      </c>
      <c r="H64">
        <f t="shared" si="3"/>
        <v>0</v>
      </c>
      <c r="I64">
        <f>IF(H64=1,IF(C64&gt;30,$N$3*2,$N$3),0)</f>
        <v>0</v>
      </c>
      <c r="J64">
        <f>IF(I64&gt;G64,$M$3-I64,G64-I64)</f>
        <v>25000</v>
      </c>
      <c r="K64">
        <f>IF(I64&gt;G64,$M$3-G64,0)</f>
        <v>0</v>
      </c>
    </row>
    <row r="65" spans="1:11" x14ac:dyDescent="0.3">
      <c r="A65" s="1">
        <v>42157</v>
      </c>
      <c r="B65" s="8">
        <f t="shared" si="1"/>
        <v>6</v>
      </c>
      <c r="C65">
        <v>18</v>
      </c>
      <c r="D65">
        <v>3</v>
      </c>
      <c r="E65">
        <f t="shared" si="0"/>
        <v>2100</v>
      </c>
      <c r="F65">
        <f t="shared" si="2"/>
        <v>0</v>
      </c>
      <c r="G65">
        <f>IF(J64+E65-F65&gt;$M$3,$M$3,J64+E65-F65)</f>
        <v>25000</v>
      </c>
      <c r="H65">
        <f t="shared" si="3"/>
        <v>0</v>
      </c>
      <c r="I65">
        <f>IF(H65=1,IF(C65&gt;30,$N$3*2,$N$3),0)</f>
        <v>0</v>
      </c>
      <c r="J65">
        <f>IF(I65&gt;G65,$M$3-I65,G65-I65)</f>
        <v>25000</v>
      </c>
      <c r="K65">
        <f>IF(I65&gt;G65,$M$3-G65,0)</f>
        <v>0</v>
      </c>
    </row>
    <row r="66" spans="1:11" x14ac:dyDescent="0.3">
      <c r="A66" s="1">
        <v>42158</v>
      </c>
      <c r="B66" s="8">
        <f t="shared" si="1"/>
        <v>6</v>
      </c>
      <c r="C66">
        <v>22</v>
      </c>
      <c r="D66">
        <v>0</v>
      </c>
      <c r="E66">
        <f t="shared" si="0"/>
        <v>0</v>
      </c>
      <c r="F66">
        <f t="shared" si="2"/>
        <v>774</v>
      </c>
      <c r="G66">
        <f>IF(J65+E66-F66&gt;$M$3,$M$3,J65+E66-F66)</f>
        <v>24226</v>
      </c>
      <c r="H66">
        <f t="shared" si="3"/>
        <v>1</v>
      </c>
      <c r="I66">
        <f>IF(H66=1,IF(C66&gt;30,$N$3*2,$N$3),0)</f>
        <v>12000</v>
      </c>
      <c r="J66">
        <f>IF(I66&gt;G66,$M$3-I66,G66-I66)</f>
        <v>12226</v>
      </c>
      <c r="K66">
        <f>IF(I66&gt;G66,$M$3-G66,0)</f>
        <v>0</v>
      </c>
    </row>
    <row r="67" spans="1:11" x14ac:dyDescent="0.3">
      <c r="A67" s="1">
        <v>42159</v>
      </c>
      <c r="B67" s="8">
        <f t="shared" si="1"/>
        <v>6</v>
      </c>
      <c r="C67">
        <v>15</v>
      </c>
      <c r="D67">
        <v>0</v>
      </c>
      <c r="E67">
        <f t="shared" ref="E67:E130" si="6">D67*700</f>
        <v>0</v>
      </c>
      <c r="F67">
        <f t="shared" si="2"/>
        <v>214</v>
      </c>
      <c r="G67">
        <f>IF(J66+E67-F67&gt;$M$3,$M$3,J66+E67-F67)</f>
        <v>12012</v>
      </c>
      <c r="H67">
        <f t="shared" si="3"/>
        <v>0</v>
      </c>
      <c r="I67">
        <f>IF(H67=1,IF(C67&gt;30,$N$3*2,$N$3),0)</f>
        <v>0</v>
      </c>
      <c r="J67">
        <f>IF(I67&gt;G67,$M$3-I67,G67-I67)</f>
        <v>12012</v>
      </c>
      <c r="K67">
        <f>IF(I67&gt;G67,$M$3-G67,0)</f>
        <v>0</v>
      </c>
    </row>
    <row r="68" spans="1:11" x14ac:dyDescent="0.3">
      <c r="A68" s="1">
        <v>42160</v>
      </c>
      <c r="B68" s="8">
        <f t="shared" ref="B68:B131" si="7">MONTH(A68)</f>
        <v>6</v>
      </c>
      <c r="C68">
        <v>18</v>
      </c>
      <c r="D68">
        <v>0</v>
      </c>
      <c r="E68">
        <f t="shared" si="6"/>
        <v>0</v>
      </c>
      <c r="F68">
        <f t="shared" ref="F68:F131" si="8">IF(D68=0,CEILING(J67*0.0003*POWER(C68,1.5),1),0)</f>
        <v>276</v>
      </c>
      <c r="G68">
        <f t="shared" ref="G68:G131" si="9">IF(J67+E68-F68&gt;$M$3,$M$3,J67+E68-F68)</f>
        <v>11736</v>
      </c>
      <c r="H68">
        <f t="shared" ref="H68:H131" si="10">IF(C68&gt;15,IF(D68&lt;=0.6,1,0),0)</f>
        <v>1</v>
      </c>
      <c r="I68">
        <f t="shared" ref="I68:I131" si="11">IF(H68=1,IF(C68&gt;30,$N$3*2,$N$3),0)</f>
        <v>12000</v>
      </c>
      <c r="J68">
        <f t="shared" ref="J68:J131" si="12">IF(I68&gt;G68,$M$3-I68,G68-I68)</f>
        <v>13000</v>
      </c>
      <c r="K68">
        <f t="shared" ref="K68:K131" si="13">IF(I68&gt;G68,$M$3-G68,0)</f>
        <v>13264</v>
      </c>
    </row>
    <row r="69" spans="1:11" x14ac:dyDescent="0.3">
      <c r="A69" s="1">
        <v>42161</v>
      </c>
      <c r="B69" s="8">
        <f t="shared" si="7"/>
        <v>6</v>
      </c>
      <c r="C69">
        <v>22</v>
      </c>
      <c r="D69">
        <v>0</v>
      </c>
      <c r="E69">
        <f t="shared" si="6"/>
        <v>0</v>
      </c>
      <c r="F69">
        <f t="shared" si="8"/>
        <v>403</v>
      </c>
      <c r="G69">
        <f t="shared" si="9"/>
        <v>12597</v>
      </c>
      <c r="H69">
        <f t="shared" si="10"/>
        <v>1</v>
      </c>
      <c r="I69">
        <f t="shared" si="11"/>
        <v>12000</v>
      </c>
      <c r="J69">
        <f t="shared" si="12"/>
        <v>597</v>
      </c>
      <c r="K69">
        <f t="shared" si="13"/>
        <v>0</v>
      </c>
    </row>
    <row r="70" spans="1:11" x14ac:dyDescent="0.3">
      <c r="A70" s="1">
        <v>42162</v>
      </c>
      <c r="B70" s="8">
        <f t="shared" si="7"/>
        <v>6</v>
      </c>
      <c r="C70">
        <v>14</v>
      </c>
      <c r="D70">
        <v>8</v>
      </c>
      <c r="E70">
        <f t="shared" si="6"/>
        <v>5600</v>
      </c>
      <c r="F70">
        <f t="shared" si="8"/>
        <v>0</v>
      </c>
      <c r="G70">
        <f t="shared" si="9"/>
        <v>6197</v>
      </c>
      <c r="H70">
        <f t="shared" si="10"/>
        <v>0</v>
      </c>
      <c r="I70">
        <f t="shared" si="11"/>
        <v>0</v>
      </c>
      <c r="J70">
        <f t="shared" si="12"/>
        <v>6197</v>
      </c>
      <c r="K70">
        <f t="shared" si="13"/>
        <v>0</v>
      </c>
    </row>
    <row r="71" spans="1:11" x14ac:dyDescent="0.3">
      <c r="A71" s="1">
        <v>42163</v>
      </c>
      <c r="B71" s="8">
        <f t="shared" si="7"/>
        <v>6</v>
      </c>
      <c r="C71">
        <v>14</v>
      </c>
      <c r="D71">
        <v>5.9</v>
      </c>
      <c r="E71">
        <f t="shared" si="6"/>
        <v>4130</v>
      </c>
      <c r="F71">
        <f t="shared" si="8"/>
        <v>0</v>
      </c>
      <c r="G71">
        <f t="shared" si="9"/>
        <v>10327</v>
      </c>
      <c r="H71">
        <f t="shared" si="10"/>
        <v>0</v>
      </c>
      <c r="I71">
        <f t="shared" si="11"/>
        <v>0</v>
      </c>
      <c r="J71">
        <f t="shared" si="12"/>
        <v>10327</v>
      </c>
      <c r="K71">
        <f t="shared" si="13"/>
        <v>0</v>
      </c>
    </row>
    <row r="72" spans="1:11" x14ac:dyDescent="0.3">
      <c r="A72" s="1">
        <v>42164</v>
      </c>
      <c r="B72" s="8">
        <f t="shared" si="7"/>
        <v>6</v>
      </c>
      <c r="C72">
        <v>12</v>
      </c>
      <c r="D72">
        <v>5</v>
      </c>
      <c r="E72">
        <f t="shared" si="6"/>
        <v>3500</v>
      </c>
      <c r="F72">
        <f t="shared" si="8"/>
        <v>0</v>
      </c>
      <c r="G72">
        <f t="shared" si="9"/>
        <v>13827</v>
      </c>
      <c r="H72">
        <f t="shared" si="10"/>
        <v>0</v>
      </c>
      <c r="I72">
        <f t="shared" si="11"/>
        <v>0</v>
      </c>
      <c r="J72">
        <f t="shared" si="12"/>
        <v>13827</v>
      </c>
      <c r="K72">
        <f t="shared" si="13"/>
        <v>0</v>
      </c>
    </row>
    <row r="73" spans="1:11" x14ac:dyDescent="0.3">
      <c r="A73" s="1">
        <v>42165</v>
      </c>
      <c r="B73" s="8">
        <f t="shared" si="7"/>
        <v>6</v>
      </c>
      <c r="C73">
        <v>16</v>
      </c>
      <c r="D73">
        <v>0</v>
      </c>
      <c r="E73">
        <f t="shared" si="6"/>
        <v>0</v>
      </c>
      <c r="F73">
        <f t="shared" si="8"/>
        <v>266</v>
      </c>
      <c r="G73">
        <f t="shared" si="9"/>
        <v>13561</v>
      </c>
      <c r="H73">
        <f t="shared" si="10"/>
        <v>1</v>
      </c>
      <c r="I73">
        <f t="shared" si="11"/>
        <v>12000</v>
      </c>
      <c r="J73">
        <f t="shared" si="12"/>
        <v>1561</v>
      </c>
      <c r="K73">
        <f t="shared" si="13"/>
        <v>0</v>
      </c>
    </row>
    <row r="74" spans="1:11" x14ac:dyDescent="0.3">
      <c r="A74" s="1">
        <v>42166</v>
      </c>
      <c r="B74" s="8">
        <f t="shared" si="7"/>
        <v>6</v>
      </c>
      <c r="C74">
        <v>16</v>
      </c>
      <c r="D74">
        <v>0</v>
      </c>
      <c r="E74">
        <f t="shared" si="6"/>
        <v>0</v>
      </c>
      <c r="F74">
        <f t="shared" si="8"/>
        <v>30</v>
      </c>
      <c r="G74">
        <f t="shared" si="9"/>
        <v>1531</v>
      </c>
      <c r="H74">
        <f t="shared" si="10"/>
        <v>1</v>
      </c>
      <c r="I74">
        <f t="shared" si="11"/>
        <v>12000</v>
      </c>
      <c r="J74">
        <f t="shared" si="12"/>
        <v>13000</v>
      </c>
      <c r="K74">
        <f t="shared" si="13"/>
        <v>23469</v>
      </c>
    </row>
    <row r="75" spans="1:11" x14ac:dyDescent="0.3">
      <c r="A75" s="1">
        <v>42167</v>
      </c>
      <c r="B75" s="8">
        <f t="shared" si="7"/>
        <v>6</v>
      </c>
      <c r="C75">
        <v>18</v>
      </c>
      <c r="D75">
        <v>5</v>
      </c>
      <c r="E75">
        <f t="shared" si="6"/>
        <v>3500</v>
      </c>
      <c r="F75">
        <f t="shared" si="8"/>
        <v>0</v>
      </c>
      <c r="G75">
        <f t="shared" si="9"/>
        <v>16500</v>
      </c>
      <c r="H75">
        <f t="shared" si="10"/>
        <v>0</v>
      </c>
      <c r="I75">
        <f t="shared" si="11"/>
        <v>0</v>
      </c>
      <c r="J75">
        <f t="shared" si="12"/>
        <v>16500</v>
      </c>
      <c r="K75">
        <f t="shared" si="13"/>
        <v>0</v>
      </c>
    </row>
    <row r="76" spans="1:11" x14ac:dyDescent="0.3">
      <c r="A76" s="1">
        <v>42168</v>
      </c>
      <c r="B76" s="8">
        <f t="shared" si="7"/>
        <v>6</v>
      </c>
      <c r="C76">
        <v>19</v>
      </c>
      <c r="D76">
        <v>1</v>
      </c>
      <c r="E76">
        <f t="shared" si="6"/>
        <v>700</v>
      </c>
      <c r="F76">
        <f t="shared" si="8"/>
        <v>0</v>
      </c>
      <c r="G76">
        <f t="shared" si="9"/>
        <v>17200</v>
      </c>
      <c r="H76">
        <f t="shared" si="10"/>
        <v>0</v>
      </c>
      <c r="I76">
        <f t="shared" si="11"/>
        <v>0</v>
      </c>
      <c r="J76">
        <f t="shared" si="12"/>
        <v>17200</v>
      </c>
      <c r="K76">
        <f t="shared" si="13"/>
        <v>0</v>
      </c>
    </row>
    <row r="77" spans="1:11" x14ac:dyDescent="0.3">
      <c r="A77" s="1">
        <v>42169</v>
      </c>
      <c r="B77" s="8">
        <f t="shared" si="7"/>
        <v>6</v>
      </c>
      <c r="C77">
        <v>22</v>
      </c>
      <c r="D77">
        <v>0</v>
      </c>
      <c r="E77">
        <f t="shared" si="6"/>
        <v>0</v>
      </c>
      <c r="F77">
        <f t="shared" si="8"/>
        <v>533</v>
      </c>
      <c r="G77">
        <f t="shared" si="9"/>
        <v>16667</v>
      </c>
      <c r="H77">
        <f t="shared" si="10"/>
        <v>1</v>
      </c>
      <c r="I77">
        <f t="shared" si="11"/>
        <v>12000</v>
      </c>
      <c r="J77">
        <f t="shared" si="12"/>
        <v>4667</v>
      </c>
      <c r="K77">
        <f t="shared" si="13"/>
        <v>0</v>
      </c>
    </row>
    <row r="78" spans="1:11" x14ac:dyDescent="0.3">
      <c r="A78" s="1">
        <v>42170</v>
      </c>
      <c r="B78" s="8">
        <f t="shared" si="7"/>
        <v>6</v>
      </c>
      <c r="C78">
        <v>16</v>
      </c>
      <c r="D78">
        <v>0</v>
      </c>
      <c r="E78">
        <f t="shared" si="6"/>
        <v>0</v>
      </c>
      <c r="F78">
        <f t="shared" si="8"/>
        <v>90</v>
      </c>
      <c r="G78">
        <f t="shared" si="9"/>
        <v>4577</v>
      </c>
      <c r="H78">
        <f t="shared" si="10"/>
        <v>1</v>
      </c>
      <c r="I78">
        <f t="shared" si="11"/>
        <v>12000</v>
      </c>
      <c r="J78">
        <f t="shared" si="12"/>
        <v>13000</v>
      </c>
      <c r="K78">
        <f t="shared" si="13"/>
        <v>20423</v>
      </c>
    </row>
    <row r="79" spans="1:11" x14ac:dyDescent="0.3">
      <c r="A79" s="1">
        <v>42171</v>
      </c>
      <c r="B79" s="8">
        <f t="shared" si="7"/>
        <v>6</v>
      </c>
      <c r="C79">
        <v>12</v>
      </c>
      <c r="D79">
        <v>0</v>
      </c>
      <c r="E79">
        <f t="shared" si="6"/>
        <v>0</v>
      </c>
      <c r="F79">
        <f t="shared" si="8"/>
        <v>163</v>
      </c>
      <c r="G79">
        <f t="shared" si="9"/>
        <v>12837</v>
      </c>
      <c r="H79">
        <f t="shared" si="10"/>
        <v>0</v>
      </c>
      <c r="I79">
        <f t="shared" si="11"/>
        <v>0</v>
      </c>
      <c r="J79">
        <f t="shared" si="12"/>
        <v>12837</v>
      </c>
      <c r="K79">
        <f t="shared" si="13"/>
        <v>0</v>
      </c>
    </row>
    <row r="80" spans="1:11" x14ac:dyDescent="0.3">
      <c r="A80" s="1">
        <v>42172</v>
      </c>
      <c r="B80" s="8">
        <f t="shared" si="7"/>
        <v>6</v>
      </c>
      <c r="C80">
        <v>14</v>
      </c>
      <c r="D80">
        <v>0</v>
      </c>
      <c r="E80">
        <f t="shared" si="6"/>
        <v>0</v>
      </c>
      <c r="F80">
        <f t="shared" si="8"/>
        <v>202</v>
      </c>
      <c r="G80">
        <f t="shared" si="9"/>
        <v>12635</v>
      </c>
      <c r="H80">
        <f t="shared" si="10"/>
        <v>0</v>
      </c>
      <c r="I80">
        <f t="shared" si="11"/>
        <v>0</v>
      </c>
      <c r="J80">
        <f t="shared" si="12"/>
        <v>12635</v>
      </c>
      <c r="K80">
        <f t="shared" si="13"/>
        <v>0</v>
      </c>
    </row>
    <row r="81" spans="1:11" x14ac:dyDescent="0.3">
      <c r="A81" s="1">
        <v>42173</v>
      </c>
      <c r="B81" s="8">
        <f t="shared" si="7"/>
        <v>6</v>
      </c>
      <c r="C81">
        <v>16</v>
      </c>
      <c r="D81">
        <v>0.3</v>
      </c>
      <c r="E81">
        <f t="shared" si="6"/>
        <v>210</v>
      </c>
      <c r="F81">
        <f t="shared" si="8"/>
        <v>0</v>
      </c>
      <c r="G81">
        <f t="shared" si="9"/>
        <v>12845</v>
      </c>
      <c r="H81">
        <f t="shared" si="10"/>
        <v>1</v>
      </c>
      <c r="I81">
        <f t="shared" si="11"/>
        <v>12000</v>
      </c>
      <c r="J81">
        <f t="shared" si="12"/>
        <v>845</v>
      </c>
      <c r="K81">
        <f t="shared" si="13"/>
        <v>0</v>
      </c>
    </row>
    <row r="82" spans="1:11" x14ac:dyDescent="0.3">
      <c r="A82" s="1">
        <v>42174</v>
      </c>
      <c r="B82" s="8">
        <f t="shared" si="7"/>
        <v>6</v>
      </c>
      <c r="C82">
        <v>12</v>
      </c>
      <c r="D82">
        <v>3</v>
      </c>
      <c r="E82">
        <f t="shared" si="6"/>
        <v>2100</v>
      </c>
      <c r="F82">
        <f t="shared" si="8"/>
        <v>0</v>
      </c>
      <c r="G82">
        <f t="shared" si="9"/>
        <v>2945</v>
      </c>
      <c r="H82">
        <f t="shared" si="10"/>
        <v>0</v>
      </c>
      <c r="I82">
        <f t="shared" si="11"/>
        <v>0</v>
      </c>
      <c r="J82">
        <f t="shared" si="12"/>
        <v>2945</v>
      </c>
      <c r="K82">
        <f t="shared" si="13"/>
        <v>0</v>
      </c>
    </row>
    <row r="83" spans="1:11" x14ac:dyDescent="0.3">
      <c r="A83" s="1">
        <v>42175</v>
      </c>
      <c r="B83" s="8">
        <f t="shared" si="7"/>
        <v>6</v>
      </c>
      <c r="C83">
        <v>13</v>
      </c>
      <c r="D83">
        <v>2</v>
      </c>
      <c r="E83">
        <f t="shared" si="6"/>
        <v>1400</v>
      </c>
      <c r="F83">
        <f t="shared" si="8"/>
        <v>0</v>
      </c>
      <c r="G83">
        <f t="shared" si="9"/>
        <v>4345</v>
      </c>
      <c r="H83">
        <f t="shared" si="10"/>
        <v>0</v>
      </c>
      <c r="I83">
        <f t="shared" si="11"/>
        <v>0</v>
      </c>
      <c r="J83">
        <f t="shared" si="12"/>
        <v>4345</v>
      </c>
      <c r="K83">
        <f t="shared" si="13"/>
        <v>0</v>
      </c>
    </row>
    <row r="84" spans="1:11" x14ac:dyDescent="0.3">
      <c r="A84" s="1">
        <v>42176</v>
      </c>
      <c r="B84" s="8">
        <f t="shared" si="7"/>
        <v>6</v>
      </c>
      <c r="C84">
        <v>12</v>
      </c>
      <c r="D84">
        <v>0</v>
      </c>
      <c r="E84">
        <f t="shared" si="6"/>
        <v>0</v>
      </c>
      <c r="F84">
        <f t="shared" si="8"/>
        <v>55</v>
      </c>
      <c r="G84">
        <f t="shared" si="9"/>
        <v>4290</v>
      </c>
      <c r="H84">
        <f t="shared" si="10"/>
        <v>0</v>
      </c>
      <c r="I84">
        <f t="shared" si="11"/>
        <v>0</v>
      </c>
      <c r="J84">
        <f t="shared" si="12"/>
        <v>4290</v>
      </c>
      <c r="K84">
        <f t="shared" si="13"/>
        <v>0</v>
      </c>
    </row>
    <row r="85" spans="1:11" x14ac:dyDescent="0.3">
      <c r="A85" s="1">
        <v>42177</v>
      </c>
      <c r="B85" s="8">
        <f t="shared" si="7"/>
        <v>6</v>
      </c>
      <c r="C85">
        <v>12</v>
      </c>
      <c r="D85">
        <v>3</v>
      </c>
      <c r="E85">
        <f t="shared" si="6"/>
        <v>2100</v>
      </c>
      <c r="F85">
        <f t="shared" si="8"/>
        <v>0</v>
      </c>
      <c r="G85">
        <f t="shared" si="9"/>
        <v>6390</v>
      </c>
      <c r="H85">
        <f t="shared" si="10"/>
        <v>0</v>
      </c>
      <c r="I85">
        <f t="shared" si="11"/>
        <v>0</v>
      </c>
      <c r="J85">
        <f t="shared" si="12"/>
        <v>6390</v>
      </c>
      <c r="K85">
        <f t="shared" si="13"/>
        <v>0</v>
      </c>
    </row>
    <row r="86" spans="1:11" x14ac:dyDescent="0.3">
      <c r="A86" s="1">
        <v>42178</v>
      </c>
      <c r="B86" s="8">
        <f t="shared" si="7"/>
        <v>6</v>
      </c>
      <c r="C86">
        <v>13</v>
      </c>
      <c r="D86">
        <v>3</v>
      </c>
      <c r="E86">
        <f t="shared" si="6"/>
        <v>2100</v>
      </c>
      <c r="F86">
        <f t="shared" si="8"/>
        <v>0</v>
      </c>
      <c r="G86">
        <f t="shared" si="9"/>
        <v>8490</v>
      </c>
      <c r="H86">
        <f t="shared" si="10"/>
        <v>0</v>
      </c>
      <c r="I86">
        <f t="shared" si="11"/>
        <v>0</v>
      </c>
      <c r="J86">
        <f t="shared" si="12"/>
        <v>8490</v>
      </c>
      <c r="K86">
        <f t="shared" si="13"/>
        <v>0</v>
      </c>
    </row>
    <row r="87" spans="1:11" x14ac:dyDescent="0.3">
      <c r="A87" s="1">
        <v>42179</v>
      </c>
      <c r="B87" s="8">
        <f t="shared" si="7"/>
        <v>6</v>
      </c>
      <c r="C87">
        <v>12</v>
      </c>
      <c r="D87">
        <v>0</v>
      </c>
      <c r="E87">
        <f t="shared" si="6"/>
        <v>0</v>
      </c>
      <c r="F87">
        <f t="shared" si="8"/>
        <v>106</v>
      </c>
      <c r="G87">
        <f t="shared" si="9"/>
        <v>8384</v>
      </c>
      <c r="H87">
        <f t="shared" si="10"/>
        <v>0</v>
      </c>
      <c r="I87">
        <f t="shared" si="11"/>
        <v>0</v>
      </c>
      <c r="J87">
        <f t="shared" si="12"/>
        <v>8384</v>
      </c>
      <c r="K87">
        <f t="shared" si="13"/>
        <v>0</v>
      </c>
    </row>
    <row r="88" spans="1:11" x14ac:dyDescent="0.3">
      <c r="A88" s="1">
        <v>42180</v>
      </c>
      <c r="B88" s="8">
        <f t="shared" si="7"/>
        <v>6</v>
      </c>
      <c r="C88">
        <v>16</v>
      </c>
      <c r="D88">
        <v>0</v>
      </c>
      <c r="E88">
        <f t="shared" si="6"/>
        <v>0</v>
      </c>
      <c r="F88">
        <f t="shared" si="8"/>
        <v>161</v>
      </c>
      <c r="G88">
        <f t="shared" si="9"/>
        <v>8223</v>
      </c>
      <c r="H88">
        <f t="shared" si="10"/>
        <v>1</v>
      </c>
      <c r="I88">
        <f t="shared" si="11"/>
        <v>12000</v>
      </c>
      <c r="J88">
        <f t="shared" si="12"/>
        <v>13000</v>
      </c>
      <c r="K88">
        <f t="shared" si="13"/>
        <v>16777</v>
      </c>
    </row>
    <row r="89" spans="1:11" x14ac:dyDescent="0.3">
      <c r="A89" s="1">
        <v>42181</v>
      </c>
      <c r="B89" s="8">
        <f t="shared" si="7"/>
        <v>6</v>
      </c>
      <c r="C89">
        <v>16</v>
      </c>
      <c r="D89">
        <v>7</v>
      </c>
      <c r="E89">
        <f t="shared" si="6"/>
        <v>4900</v>
      </c>
      <c r="F89">
        <f t="shared" si="8"/>
        <v>0</v>
      </c>
      <c r="G89">
        <f t="shared" si="9"/>
        <v>17900</v>
      </c>
      <c r="H89">
        <f t="shared" si="10"/>
        <v>0</v>
      </c>
      <c r="I89">
        <f t="shared" si="11"/>
        <v>0</v>
      </c>
      <c r="J89">
        <f t="shared" si="12"/>
        <v>17900</v>
      </c>
      <c r="K89">
        <f t="shared" si="13"/>
        <v>0</v>
      </c>
    </row>
    <row r="90" spans="1:11" x14ac:dyDescent="0.3">
      <c r="A90" s="1">
        <v>42182</v>
      </c>
      <c r="B90" s="8">
        <f t="shared" si="7"/>
        <v>6</v>
      </c>
      <c r="C90">
        <v>18</v>
      </c>
      <c r="D90">
        <v>6</v>
      </c>
      <c r="E90">
        <f t="shared" si="6"/>
        <v>4200</v>
      </c>
      <c r="F90">
        <f t="shared" si="8"/>
        <v>0</v>
      </c>
      <c r="G90">
        <f t="shared" si="9"/>
        <v>22100</v>
      </c>
      <c r="H90">
        <f t="shared" si="10"/>
        <v>0</v>
      </c>
      <c r="I90">
        <f t="shared" si="11"/>
        <v>0</v>
      </c>
      <c r="J90">
        <f t="shared" si="12"/>
        <v>22100</v>
      </c>
      <c r="K90">
        <f t="shared" si="13"/>
        <v>0</v>
      </c>
    </row>
    <row r="91" spans="1:11" x14ac:dyDescent="0.3">
      <c r="A91" s="1">
        <v>42183</v>
      </c>
      <c r="B91" s="8">
        <f t="shared" si="7"/>
        <v>6</v>
      </c>
      <c r="C91">
        <v>16</v>
      </c>
      <c r="D91">
        <v>0</v>
      </c>
      <c r="E91">
        <f t="shared" si="6"/>
        <v>0</v>
      </c>
      <c r="F91">
        <f t="shared" si="8"/>
        <v>425</v>
      </c>
      <c r="G91">
        <f t="shared" si="9"/>
        <v>21675</v>
      </c>
      <c r="H91">
        <f t="shared" si="10"/>
        <v>1</v>
      </c>
      <c r="I91">
        <f t="shared" si="11"/>
        <v>12000</v>
      </c>
      <c r="J91">
        <f t="shared" si="12"/>
        <v>9675</v>
      </c>
      <c r="K91">
        <f t="shared" si="13"/>
        <v>0</v>
      </c>
    </row>
    <row r="92" spans="1:11" x14ac:dyDescent="0.3">
      <c r="A92" s="1">
        <v>42184</v>
      </c>
      <c r="B92" s="8">
        <f t="shared" si="7"/>
        <v>6</v>
      </c>
      <c r="C92">
        <v>16</v>
      </c>
      <c r="D92">
        <v>0</v>
      </c>
      <c r="E92">
        <f t="shared" si="6"/>
        <v>0</v>
      </c>
      <c r="F92">
        <f t="shared" si="8"/>
        <v>186</v>
      </c>
      <c r="G92">
        <f t="shared" si="9"/>
        <v>9489</v>
      </c>
      <c r="H92">
        <f t="shared" si="10"/>
        <v>1</v>
      </c>
      <c r="I92">
        <f t="shared" si="11"/>
        <v>12000</v>
      </c>
      <c r="J92">
        <f t="shared" si="12"/>
        <v>13000</v>
      </c>
      <c r="K92">
        <f t="shared" si="13"/>
        <v>15511</v>
      </c>
    </row>
    <row r="93" spans="1:11" x14ac:dyDescent="0.3">
      <c r="A93" s="1">
        <v>42185</v>
      </c>
      <c r="B93" s="8">
        <f t="shared" si="7"/>
        <v>6</v>
      </c>
      <c r="C93">
        <v>19</v>
      </c>
      <c r="D93">
        <v>0</v>
      </c>
      <c r="E93">
        <f t="shared" si="6"/>
        <v>0</v>
      </c>
      <c r="F93">
        <f t="shared" si="8"/>
        <v>323</v>
      </c>
      <c r="G93">
        <f t="shared" si="9"/>
        <v>12677</v>
      </c>
      <c r="H93">
        <f t="shared" si="10"/>
        <v>1</v>
      </c>
      <c r="I93">
        <f t="shared" si="11"/>
        <v>12000</v>
      </c>
      <c r="J93">
        <f t="shared" si="12"/>
        <v>677</v>
      </c>
      <c r="K93">
        <f t="shared" si="13"/>
        <v>0</v>
      </c>
    </row>
    <row r="94" spans="1:11" x14ac:dyDescent="0.3">
      <c r="A94" s="1">
        <v>42186</v>
      </c>
      <c r="B94" s="8">
        <f t="shared" si="7"/>
        <v>7</v>
      </c>
      <c r="C94">
        <v>18</v>
      </c>
      <c r="D94">
        <v>0</v>
      </c>
      <c r="E94">
        <f t="shared" si="6"/>
        <v>0</v>
      </c>
      <c r="F94">
        <f t="shared" si="8"/>
        <v>16</v>
      </c>
      <c r="G94">
        <f t="shared" si="9"/>
        <v>661</v>
      </c>
      <c r="H94">
        <f t="shared" si="10"/>
        <v>1</v>
      </c>
      <c r="I94">
        <f t="shared" si="11"/>
        <v>12000</v>
      </c>
      <c r="J94">
        <f t="shared" si="12"/>
        <v>13000</v>
      </c>
      <c r="K94">
        <f t="shared" si="13"/>
        <v>24339</v>
      </c>
    </row>
    <row r="95" spans="1:11" x14ac:dyDescent="0.3">
      <c r="A95" s="1">
        <v>42187</v>
      </c>
      <c r="B95" s="8">
        <f t="shared" si="7"/>
        <v>7</v>
      </c>
      <c r="C95">
        <v>20</v>
      </c>
      <c r="D95">
        <v>0</v>
      </c>
      <c r="E95">
        <f t="shared" si="6"/>
        <v>0</v>
      </c>
      <c r="F95">
        <f t="shared" si="8"/>
        <v>349</v>
      </c>
      <c r="G95">
        <f t="shared" si="9"/>
        <v>12651</v>
      </c>
      <c r="H95">
        <f t="shared" si="10"/>
        <v>1</v>
      </c>
      <c r="I95">
        <f t="shared" si="11"/>
        <v>12000</v>
      </c>
      <c r="J95">
        <f t="shared" si="12"/>
        <v>651</v>
      </c>
      <c r="K95">
        <f t="shared" si="13"/>
        <v>0</v>
      </c>
    </row>
    <row r="96" spans="1:11" x14ac:dyDescent="0.3">
      <c r="A96" s="1">
        <v>42188</v>
      </c>
      <c r="B96" s="8">
        <f t="shared" si="7"/>
        <v>7</v>
      </c>
      <c r="C96">
        <v>22</v>
      </c>
      <c r="D96">
        <v>0</v>
      </c>
      <c r="E96">
        <f t="shared" si="6"/>
        <v>0</v>
      </c>
      <c r="F96">
        <f t="shared" si="8"/>
        <v>21</v>
      </c>
      <c r="G96">
        <f t="shared" si="9"/>
        <v>630</v>
      </c>
      <c r="H96">
        <f t="shared" si="10"/>
        <v>1</v>
      </c>
      <c r="I96">
        <f t="shared" si="11"/>
        <v>12000</v>
      </c>
      <c r="J96">
        <f t="shared" si="12"/>
        <v>13000</v>
      </c>
      <c r="K96">
        <f t="shared" si="13"/>
        <v>24370</v>
      </c>
    </row>
    <row r="97" spans="1:11" x14ac:dyDescent="0.3">
      <c r="A97" s="1">
        <v>42189</v>
      </c>
      <c r="B97" s="8">
        <f t="shared" si="7"/>
        <v>7</v>
      </c>
      <c r="C97">
        <v>25</v>
      </c>
      <c r="D97">
        <v>0</v>
      </c>
      <c r="E97">
        <f t="shared" si="6"/>
        <v>0</v>
      </c>
      <c r="F97">
        <f t="shared" si="8"/>
        <v>488</v>
      </c>
      <c r="G97">
        <f t="shared" si="9"/>
        <v>12512</v>
      </c>
      <c r="H97">
        <f t="shared" si="10"/>
        <v>1</v>
      </c>
      <c r="I97">
        <f t="shared" si="11"/>
        <v>12000</v>
      </c>
      <c r="J97">
        <f t="shared" si="12"/>
        <v>512</v>
      </c>
      <c r="K97">
        <f t="shared" si="13"/>
        <v>0</v>
      </c>
    </row>
    <row r="98" spans="1:11" x14ac:dyDescent="0.3">
      <c r="A98" s="1">
        <v>42190</v>
      </c>
      <c r="B98" s="8">
        <f t="shared" si="7"/>
        <v>7</v>
      </c>
      <c r="C98">
        <v>26</v>
      </c>
      <c r="D98">
        <v>0</v>
      </c>
      <c r="E98">
        <f t="shared" si="6"/>
        <v>0</v>
      </c>
      <c r="F98">
        <f t="shared" si="8"/>
        <v>21</v>
      </c>
      <c r="G98">
        <f t="shared" si="9"/>
        <v>491</v>
      </c>
      <c r="H98">
        <f t="shared" si="10"/>
        <v>1</v>
      </c>
      <c r="I98">
        <f t="shared" si="11"/>
        <v>12000</v>
      </c>
      <c r="J98">
        <f t="shared" si="12"/>
        <v>13000</v>
      </c>
      <c r="K98">
        <f t="shared" si="13"/>
        <v>24509</v>
      </c>
    </row>
    <row r="99" spans="1:11" x14ac:dyDescent="0.3">
      <c r="A99" s="1">
        <v>42191</v>
      </c>
      <c r="B99" s="8">
        <f t="shared" si="7"/>
        <v>7</v>
      </c>
      <c r="C99">
        <v>22</v>
      </c>
      <c r="D99">
        <v>0</v>
      </c>
      <c r="E99">
        <f t="shared" si="6"/>
        <v>0</v>
      </c>
      <c r="F99">
        <f t="shared" si="8"/>
        <v>403</v>
      </c>
      <c r="G99">
        <f t="shared" si="9"/>
        <v>12597</v>
      </c>
      <c r="H99">
        <f t="shared" si="10"/>
        <v>1</v>
      </c>
      <c r="I99">
        <f t="shared" si="11"/>
        <v>12000</v>
      </c>
      <c r="J99">
        <f t="shared" si="12"/>
        <v>597</v>
      </c>
      <c r="K99">
        <f t="shared" si="13"/>
        <v>0</v>
      </c>
    </row>
    <row r="100" spans="1:11" x14ac:dyDescent="0.3">
      <c r="A100" s="1">
        <v>42192</v>
      </c>
      <c r="B100" s="8">
        <f t="shared" si="7"/>
        <v>7</v>
      </c>
      <c r="C100">
        <v>22</v>
      </c>
      <c r="D100">
        <v>18</v>
      </c>
      <c r="E100">
        <f t="shared" si="6"/>
        <v>12600</v>
      </c>
      <c r="F100">
        <f t="shared" si="8"/>
        <v>0</v>
      </c>
      <c r="G100">
        <f t="shared" si="9"/>
        <v>13197</v>
      </c>
      <c r="H100">
        <f t="shared" si="10"/>
        <v>0</v>
      </c>
      <c r="I100">
        <f t="shared" si="11"/>
        <v>0</v>
      </c>
      <c r="J100">
        <f t="shared" si="12"/>
        <v>13197</v>
      </c>
      <c r="K100">
        <f t="shared" si="13"/>
        <v>0</v>
      </c>
    </row>
    <row r="101" spans="1:11" x14ac:dyDescent="0.3">
      <c r="A101" s="1">
        <v>42193</v>
      </c>
      <c r="B101" s="8">
        <f t="shared" si="7"/>
        <v>7</v>
      </c>
      <c r="C101">
        <v>20</v>
      </c>
      <c r="D101">
        <v>3</v>
      </c>
      <c r="E101">
        <f t="shared" si="6"/>
        <v>2100</v>
      </c>
      <c r="F101">
        <f t="shared" si="8"/>
        <v>0</v>
      </c>
      <c r="G101">
        <f t="shared" si="9"/>
        <v>15297</v>
      </c>
      <c r="H101">
        <f t="shared" si="10"/>
        <v>0</v>
      </c>
      <c r="I101">
        <f t="shared" si="11"/>
        <v>0</v>
      </c>
      <c r="J101">
        <f t="shared" si="12"/>
        <v>15297</v>
      </c>
      <c r="K101">
        <f t="shared" si="13"/>
        <v>0</v>
      </c>
    </row>
    <row r="102" spans="1:11" x14ac:dyDescent="0.3">
      <c r="A102" s="1">
        <v>42194</v>
      </c>
      <c r="B102" s="8">
        <f t="shared" si="7"/>
        <v>7</v>
      </c>
      <c r="C102">
        <v>16</v>
      </c>
      <c r="D102">
        <v>0.2</v>
      </c>
      <c r="E102">
        <f t="shared" si="6"/>
        <v>140</v>
      </c>
      <c r="F102">
        <f t="shared" si="8"/>
        <v>0</v>
      </c>
      <c r="G102">
        <f t="shared" si="9"/>
        <v>15437</v>
      </c>
      <c r="H102">
        <f t="shared" si="10"/>
        <v>1</v>
      </c>
      <c r="I102">
        <f t="shared" si="11"/>
        <v>12000</v>
      </c>
      <c r="J102">
        <f t="shared" si="12"/>
        <v>3437</v>
      </c>
      <c r="K102">
        <f t="shared" si="13"/>
        <v>0</v>
      </c>
    </row>
    <row r="103" spans="1:11" x14ac:dyDescent="0.3">
      <c r="A103" s="1">
        <v>42195</v>
      </c>
      <c r="B103" s="8">
        <f t="shared" si="7"/>
        <v>7</v>
      </c>
      <c r="C103">
        <v>13</v>
      </c>
      <c r="D103">
        <v>12.2</v>
      </c>
      <c r="E103">
        <f t="shared" si="6"/>
        <v>8540</v>
      </c>
      <c r="F103">
        <f t="shared" si="8"/>
        <v>0</v>
      </c>
      <c r="G103">
        <f t="shared" si="9"/>
        <v>11977</v>
      </c>
      <c r="H103">
        <f t="shared" si="10"/>
        <v>0</v>
      </c>
      <c r="I103">
        <f t="shared" si="11"/>
        <v>0</v>
      </c>
      <c r="J103">
        <f t="shared" si="12"/>
        <v>11977</v>
      </c>
      <c r="K103">
        <f t="shared" si="13"/>
        <v>0</v>
      </c>
    </row>
    <row r="104" spans="1:11" x14ac:dyDescent="0.3">
      <c r="A104" s="1">
        <v>42196</v>
      </c>
      <c r="B104" s="8">
        <f t="shared" si="7"/>
        <v>7</v>
      </c>
      <c r="C104">
        <v>16</v>
      </c>
      <c r="D104">
        <v>0</v>
      </c>
      <c r="E104">
        <f t="shared" si="6"/>
        <v>0</v>
      </c>
      <c r="F104">
        <f t="shared" si="8"/>
        <v>230</v>
      </c>
      <c r="G104">
        <f t="shared" si="9"/>
        <v>11747</v>
      </c>
      <c r="H104">
        <f t="shared" si="10"/>
        <v>1</v>
      </c>
      <c r="I104">
        <f t="shared" si="11"/>
        <v>12000</v>
      </c>
      <c r="J104">
        <f t="shared" si="12"/>
        <v>13000</v>
      </c>
      <c r="K104">
        <f t="shared" si="13"/>
        <v>13253</v>
      </c>
    </row>
    <row r="105" spans="1:11" x14ac:dyDescent="0.3">
      <c r="A105" s="1">
        <v>42197</v>
      </c>
      <c r="B105" s="8">
        <f t="shared" si="7"/>
        <v>7</v>
      </c>
      <c r="C105">
        <v>18</v>
      </c>
      <c r="D105">
        <v>2</v>
      </c>
      <c r="E105">
        <f t="shared" si="6"/>
        <v>1400</v>
      </c>
      <c r="F105">
        <f t="shared" si="8"/>
        <v>0</v>
      </c>
      <c r="G105">
        <f t="shared" si="9"/>
        <v>14400</v>
      </c>
      <c r="H105">
        <f t="shared" si="10"/>
        <v>0</v>
      </c>
      <c r="I105">
        <f t="shared" si="11"/>
        <v>0</v>
      </c>
      <c r="J105">
        <f t="shared" si="12"/>
        <v>14400</v>
      </c>
      <c r="K105">
        <f t="shared" si="13"/>
        <v>0</v>
      </c>
    </row>
    <row r="106" spans="1:11" x14ac:dyDescent="0.3">
      <c r="A106" s="1">
        <v>42198</v>
      </c>
      <c r="B106" s="8">
        <f t="shared" si="7"/>
        <v>7</v>
      </c>
      <c r="C106">
        <v>18</v>
      </c>
      <c r="D106">
        <v>12</v>
      </c>
      <c r="E106">
        <f t="shared" si="6"/>
        <v>8400</v>
      </c>
      <c r="F106">
        <f t="shared" si="8"/>
        <v>0</v>
      </c>
      <c r="G106">
        <f t="shared" si="9"/>
        <v>22800</v>
      </c>
      <c r="H106">
        <f t="shared" si="10"/>
        <v>0</v>
      </c>
      <c r="I106">
        <f t="shared" si="11"/>
        <v>0</v>
      </c>
      <c r="J106">
        <f t="shared" si="12"/>
        <v>22800</v>
      </c>
      <c r="K106">
        <f t="shared" si="13"/>
        <v>0</v>
      </c>
    </row>
    <row r="107" spans="1:11" x14ac:dyDescent="0.3">
      <c r="A107" s="1">
        <v>42199</v>
      </c>
      <c r="B107" s="8">
        <f t="shared" si="7"/>
        <v>7</v>
      </c>
      <c r="C107">
        <v>18</v>
      </c>
      <c r="D107">
        <v>0</v>
      </c>
      <c r="E107">
        <f t="shared" si="6"/>
        <v>0</v>
      </c>
      <c r="F107">
        <f t="shared" si="8"/>
        <v>523</v>
      </c>
      <c r="G107">
        <f t="shared" si="9"/>
        <v>22277</v>
      </c>
      <c r="H107">
        <f t="shared" si="10"/>
        <v>1</v>
      </c>
      <c r="I107">
        <f t="shared" si="11"/>
        <v>12000</v>
      </c>
      <c r="J107">
        <f t="shared" si="12"/>
        <v>10277</v>
      </c>
      <c r="K107">
        <f t="shared" si="13"/>
        <v>0</v>
      </c>
    </row>
    <row r="108" spans="1:11" x14ac:dyDescent="0.3">
      <c r="A108" s="1">
        <v>42200</v>
      </c>
      <c r="B108" s="8">
        <f t="shared" si="7"/>
        <v>7</v>
      </c>
      <c r="C108">
        <v>18</v>
      </c>
      <c r="D108">
        <v>0</v>
      </c>
      <c r="E108">
        <f t="shared" si="6"/>
        <v>0</v>
      </c>
      <c r="F108">
        <f t="shared" si="8"/>
        <v>236</v>
      </c>
      <c r="G108">
        <f t="shared" si="9"/>
        <v>10041</v>
      </c>
      <c r="H108">
        <f t="shared" si="10"/>
        <v>1</v>
      </c>
      <c r="I108">
        <f t="shared" si="11"/>
        <v>12000</v>
      </c>
      <c r="J108">
        <f t="shared" si="12"/>
        <v>13000</v>
      </c>
      <c r="K108">
        <f t="shared" si="13"/>
        <v>14959</v>
      </c>
    </row>
    <row r="109" spans="1:11" x14ac:dyDescent="0.3">
      <c r="A109" s="1">
        <v>42201</v>
      </c>
      <c r="B109" s="8">
        <f t="shared" si="7"/>
        <v>7</v>
      </c>
      <c r="C109">
        <v>16</v>
      </c>
      <c r="D109">
        <v>0</v>
      </c>
      <c r="E109">
        <f t="shared" si="6"/>
        <v>0</v>
      </c>
      <c r="F109">
        <f t="shared" si="8"/>
        <v>250</v>
      </c>
      <c r="G109">
        <f t="shared" si="9"/>
        <v>12750</v>
      </c>
      <c r="H109">
        <f t="shared" si="10"/>
        <v>1</v>
      </c>
      <c r="I109">
        <f t="shared" si="11"/>
        <v>12000</v>
      </c>
      <c r="J109">
        <f t="shared" si="12"/>
        <v>750</v>
      </c>
      <c r="K109">
        <f t="shared" si="13"/>
        <v>0</v>
      </c>
    </row>
    <row r="110" spans="1:11" x14ac:dyDescent="0.3">
      <c r="A110" s="1">
        <v>42202</v>
      </c>
      <c r="B110" s="8">
        <f t="shared" si="7"/>
        <v>7</v>
      </c>
      <c r="C110">
        <v>21</v>
      </c>
      <c r="D110">
        <v>0</v>
      </c>
      <c r="E110">
        <f t="shared" si="6"/>
        <v>0</v>
      </c>
      <c r="F110">
        <f t="shared" si="8"/>
        <v>22</v>
      </c>
      <c r="G110">
        <f t="shared" si="9"/>
        <v>728</v>
      </c>
      <c r="H110">
        <f t="shared" si="10"/>
        <v>1</v>
      </c>
      <c r="I110">
        <f t="shared" si="11"/>
        <v>12000</v>
      </c>
      <c r="J110">
        <f t="shared" si="12"/>
        <v>13000</v>
      </c>
      <c r="K110">
        <f t="shared" si="13"/>
        <v>24272</v>
      </c>
    </row>
    <row r="111" spans="1:11" x14ac:dyDescent="0.3">
      <c r="A111" s="1">
        <v>42203</v>
      </c>
      <c r="B111" s="8">
        <f t="shared" si="7"/>
        <v>7</v>
      </c>
      <c r="C111">
        <v>26</v>
      </c>
      <c r="D111">
        <v>0</v>
      </c>
      <c r="E111">
        <f t="shared" si="6"/>
        <v>0</v>
      </c>
      <c r="F111">
        <f t="shared" si="8"/>
        <v>518</v>
      </c>
      <c r="G111">
        <f t="shared" si="9"/>
        <v>12482</v>
      </c>
      <c r="H111">
        <f t="shared" si="10"/>
        <v>1</v>
      </c>
      <c r="I111">
        <f t="shared" si="11"/>
        <v>12000</v>
      </c>
      <c r="J111">
        <f t="shared" si="12"/>
        <v>482</v>
      </c>
      <c r="K111">
        <f t="shared" si="13"/>
        <v>0</v>
      </c>
    </row>
    <row r="112" spans="1:11" x14ac:dyDescent="0.3">
      <c r="A112" s="1">
        <v>42204</v>
      </c>
      <c r="B112" s="8">
        <f t="shared" si="7"/>
        <v>7</v>
      </c>
      <c r="C112">
        <v>23</v>
      </c>
      <c r="D112">
        <v>18</v>
      </c>
      <c r="E112">
        <f t="shared" si="6"/>
        <v>12600</v>
      </c>
      <c r="F112">
        <f t="shared" si="8"/>
        <v>0</v>
      </c>
      <c r="G112">
        <f t="shared" si="9"/>
        <v>13082</v>
      </c>
      <c r="H112">
        <f t="shared" si="10"/>
        <v>0</v>
      </c>
      <c r="I112">
        <f t="shared" si="11"/>
        <v>0</v>
      </c>
      <c r="J112">
        <f t="shared" si="12"/>
        <v>13082</v>
      </c>
      <c r="K112">
        <f t="shared" si="13"/>
        <v>0</v>
      </c>
    </row>
    <row r="113" spans="1:11" x14ac:dyDescent="0.3">
      <c r="A113" s="1">
        <v>42205</v>
      </c>
      <c r="B113" s="8">
        <f t="shared" si="7"/>
        <v>7</v>
      </c>
      <c r="C113">
        <v>19</v>
      </c>
      <c r="D113">
        <v>0</v>
      </c>
      <c r="E113">
        <f t="shared" si="6"/>
        <v>0</v>
      </c>
      <c r="F113">
        <f t="shared" si="8"/>
        <v>326</v>
      </c>
      <c r="G113">
        <f t="shared" si="9"/>
        <v>12756</v>
      </c>
      <c r="H113">
        <f t="shared" si="10"/>
        <v>1</v>
      </c>
      <c r="I113">
        <f t="shared" si="11"/>
        <v>12000</v>
      </c>
      <c r="J113">
        <f t="shared" si="12"/>
        <v>756</v>
      </c>
      <c r="K113">
        <f t="shared" si="13"/>
        <v>0</v>
      </c>
    </row>
    <row r="114" spans="1:11" x14ac:dyDescent="0.3">
      <c r="A114" s="1">
        <v>42206</v>
      </c>
      <c r="B114" s="8">
        <f t="shared" si="7"/>
        <v>7</v>
      </c>
      <c r="C114">
        <v>20</v>
      </c>
      <c r="D114">
        <v>6</v>
      </c>
      <c r="E114">
        <f t="shared" si="6"/>
        <v>4200</v>
      </c>
      <c r="F114">
        <f t="shared" si="8"/>
        <v>0</v>
      </c>
      <c r="G114">
        <f t="shared" si="9"/>
        <v>4956</v>
      </c>
      <c r="H114">
        <f t="shared" si="10"/>
        <v>0</v>
      </c>
      <c r="I114">
        <f t="shared" si="11"/>
        <v>0</v>
      </c>
      <c r="J114">
        <f t="shared" si="12"/>
        <v>4956</v>
      </c>
      <c r="K114">
        <f t="shared" si="13"/>
        <v>0</v>
      </c>
    </row>
    <row r="115" spans="1:11" x14ac:dyDescent="0.3">
      <c r="A115" s="1">
        <v>42207</v>
      </c>
      <c r="B115" s="8">
        <f t="shared" si="7"/>
        <v>7</v>
      </c>
      <c r="C115">
        <v>22</v>
      </c>
      <c r="D115">
        <v>0</v>
      </c>
      <c r="E115">
        <f t="shared" si="6"/>
        <v>0</v>
      </c>
      <c r="F115">
        <f t="shared" si="8"/>
        <v>154</v>
      </c>
      <c r="G115">
        <f t="shared" si="9"/>
        <v>4802</v>
      </c>
      <c r="H115">
        <f t="shared" si="10"/>
        <v>1</v>
      </c>
      <c r="I115">
        <f t="shared" si="11"/>
        <v>12000</v>
      </c>
      <c r="J115">
        <f t="shared" si="12"/>
        <v>13000</v>
      </c>
      <c r="K115">
        <f t="shared" si="13"/>
        <v>20198</v>
      </c>
    </row>
    <row r="116" spans="1:11" x14ac:dyDescent="0.3">
      <c r="A116" s="1">
        <v>42208</v>
      </c>
      <c r="B116" s="8">
        <f t="shared" si="7"/>
        <v>7</v>
      </c>
      <c r="C116">
        <v>20</v>
      </c>
      <c r="D116">
        <v>0</v>
      </c>
      <c r="E116">
        <f t="shared" si="6"/>
        <v>0</v>
      </c>
      <c r="F116">
        <f t="shared" si="8"/>
        <v>349</v>
      </c>
      <c r="G116">
        <f t="shared" si="9"/>
        <v>12651</v>
      </c>
      <c r="H116">
        <f t="shared" si="10"/>
        <v>1</v>
      </c>
      <c r="I116">
        <f t="shared" si="11"/>
        <v>12000</v>
      </c>
      <c r="J116">
        <f t="shared" si="12"/>
        <v>651</v>
      </c>
      <c r="K116">
        <f t="shared" si="13"/>
        <v>0</v>
      </c>
    </row>
    <row r="117" spans="1:11" x14ac:dyDescent="0.3">
      <c r="A117" s="1">
        <v>42209</v>
      </c>
      <c r="B117" s="8">
        <f t="shared" si="7"/>
        <v>7</v>
      </c>
      <c r="C117">
        <v>20</v>
      </c>
      <c r="D117">
        <v>0</v>
      </c>
      <c r="E117">
        <f t="shared" si="6"/>
        <v>0</v>
      </c>
      <c r="F117">
        <f t="shared" si="8"/>
        <v>18</v>
      </c>
      <c r="G117">
        <f t="shared" si="9"/>
        <v>633</v>
      </c>
      <c r="H117">
        <f t="shared" si="10"/>
        <v>1</v>
      </c>
      <c r="I117">
        <f t="shared" si="11"/>
        <v>12000</v>
      </c>
      <c r="J117">
        <f t="shared" si="12"/>
        <v>13000</v>
      </c>
      <c r="K117">
        <f t="shared" si="13"/>
        <v>24367</v>
      </c>
    </row>
    <row r="118" spans="1:11" x14ac:dyDescent="0.3">
      <c r="A118" s="1">
        <v>42210</v>
      </c>
      <c r="B118" s="8">
        <f t="shared" si="7"/>
        <v>7</v>
      </c>
      <c r="C118">
        <v>23</v>
      </c>
      <c r="D118">
        <v>0.1</v>
      </c>
      <c r="E118">
        <f t="shared" si="6"/>
        <v>70</v>
      </c>
      <c r="F118">
        <f t="shared" si="8"/>
        <v>0</v>
      </c>
      <c r="G118">
        <f t="shared" si="9"/>
        <v>13070</v>
      </c>
      <c r="H118">
        <f t="shared" si="10"/>
        <v>1</v>
      </c>
      <c r="I118">
        <f t="shared" si="11"/>
        <v>12000</v>
      </c>
      <c r="J118">
        <f t="shared" si="12"/>
        <v>1070</v>
      </c>
      <c r="K118">
        <f t="shared" si="13"/>
        <v>0</v>
      </c>
    </row>
    <row r="119" spans="1:11" x14ac:dyDescent="0.3">
      <c r="A119" s="1">
        <v>42211</v>
      </c>
      <c r="B119" s="8">
        <f t="shared" si="7"/>
        <v>7</v>
      </c>
      <c r="C119">
        <v>16</v>
      </c>
      <c r="D119">
        <v>0</v>
      </c>
      <c r="E119">
        <f t="shared" si="6"/>
        <v>0</v>
      </c>
      <c r="F119">
        <f t="shared" si="8"/>
        <v>21</v>
      </c>
      <c r="G119">
        <f t="shared" si="9"/>
        <v>1049</v>
      </c>
      <c r="H119">
        <f t="shared" si="10"/>
        <v>1</v>
      </c>
      <c r="I119">
        <f t="shared" si="11"/>
        <v>12000</v>
      </c>
      <c r="J119">
        <f t="shared" si="12"/>
        <v>13000</v>
      </c>
      <c r="K119">
        <f t="shared" si="13"/>
        <v>23951</v>
      </c>
    </row>
    <row r="120" spans="1:11" x14ac:dyDescent="0.3">
      <c r="A120" s="1">
        <v>42212</v>
      </c>
      <c r="B120" s="8">
        <f t="shared" si="7"/>
        <v>7</v>
      </c>
      <c r="C120">
        <v>16</v>
      </c>
      <c r="D120">
        <v>0.1</v>
      </c>
      <c r="E120">
        <f t="shared" si="6"/>
        <v>70</v>
      </c>
      <c r="F120">
        <f t="shared" si="8"/>
        <v>0</v>
      </c>
      <c r="G120">
        <f t="shared" si="9"/>
        <v>13070</v>
      </c>
      <c r="H120">
        <f t="shared" si="10"/>
        <v>1</v>
      </c>
      <c r="I120">
        <f t="shared" si="11"/>
        <v>12000</v>
      </c>
      <c r="J120">
        <f t="shared" si="12"/>
        <v>1070</v>
      </c>
      <c r="K120">
        <f t="shared" si="13"/>
        <v>0</v>
      </c>
    </row>
    <row r="121" spans="1:11" x14ac:dyDescent="0.3">
      <c r="A121" s="1">
        <v>42213</v>
      </c>
      <c r="B121" s="8">
        <f t="shared" si="7"/>
        <v>7</v>
      </c>
      <c r="C121">
        <v>18</v>
      </c>
      <c r="D121">
        <v>0.3</v>
      </c>
      <c r="E121">
        <f t="shared" si="6"/>
        <v>210</v>
      </c>
      <c r="F121">
        <f t="shared" si="8"/>
        <v>0</v>
      </c>
      <c r="G121">
        <f t="shared" si="9"/>
        <v>1280</v>
      </c>
      <c r="H121">
        <f t="shared" si="10"/>
        <v>1</v>
      </c>
      <c r="I121">
        <f t="shared" si="11"/>
        <v>12000</v>
      </c>
      <c r="J121">
        <f t="shared" si="12"/>
        <v>13000</v>
      </c>
      <c r="K121">
        <f t="shared" si="13"/>
        <v>23720</v>
      </c>
    </row>
    <row r="122" spans="1:11" x14ac:dyDescent="0.3">
      <c r="A122" s="1">
        <v>42214</v>
      </c>
      <c r="B122" s="8">
        <f t="shared" si="7"/>
        <v>7</v>
      </c>
      <c r="C122">
        <v>18</v>
      </c>
      <c r="D122">
        <v>0</v>
      </c>
      <c r="E122">
        <f t="shared" si="6"/>
        <v>0</v>
      </c>
      <c r="F122">
        <f t="shared" si="8"/>
        <v>298</v>
      </c>
      <c r="G122">
        <f t="shared" si="9"/>
        <v>12702</v>
      </c>
      <c r="H122">
        <f t="shared" si="10"/>
        <v>1</v>
      </c>
      <c r="I122">
        <f t="shared" si="11"/>
        <v>12000</v>
      </c>
      <c r="J122">
        <f t="shared" si="12"/>
        <v>702</v>
      </c>
      <c r="K122">
        <f t="shared" si="13"/>
        <v>0</v>
      </c>
    </row>
    <row r="123" spans="1:11" x14ac:dyDescent="0.3">
      <c r="A123" s="1">
        <v>42215</v>
      </c>
      <c r="B123" s="8">
        <f t="shared" si="7"/>
        <v>7</v>
      </c>
      <c r="C123">
        <v>14</v>
      </c>
      <c r="D123">
        <v>0</v>
      </c>
      <c r="E123">
        <f t="shared" si="6"/>
        <v>0</v>
      </c>
      <c r="F123">
        <f t="shared" si="8"/>
        <v>12</v>
      </c>
      <c r="G123">
        <f t="shared" si="9"/>
        <v>690</v>
      </c>
      <c r="H123">
        <f t="shared" si="10"/>
        <v>0</v>
      </c>
      <c r="I123">
        <f t="shared" si="11"/>
        <v>0</v>
      </c>
      <c r="J123">
        <f t="shared" si="12"/>
        <v>690</v>
      </c>
      <c r="K123">
        <f t="shared" si="13"/>
        <v>0</v>
      </c>
    </row>
    <row r="124" spans="1:11" x14ac:dyDescent="0.3">
      <c r="A124" s="1">
        <v>42216</v>
      </c>
      <c r="B124" s="8">
        <f t="shared" si="7"/>
        <v>7</v>
      </c>
      <c r="C124">
        <v>14</v>
      </c>
      <c r="D124">
        <v>0</v>
      </c>
      <c r="E124">
        <f t="shared" si="6"/>
        <v>0</v>
      </c>
      <c r="F124">
        <f t="shared" si="8"/>
        <v>11</v>
      </c>
      <c r="G124">
        <f t="shared" si="9"/>
        <v>679</v>
      </c>
      <c r="H124">
        <f t="shared" si="10"/>
        <v>0</v>
      </c>
      <c r="I124">
        <f t="shared" si="11"/>
        <v>0</v>
      </c>
      <c r="J124">
        <f t="shared" si="12"/>
        <v>679</v>
      </c>
      <c r="K124">
        <f t="shared" si="13"/>
        <v>0</v>
      </c>
    </row>
    <row r="125" spans="1:11" x14ac:dyDescent="0.3">
      <c r="A125" s="1">
        <v>42217</v>
      </c>
      <c r="B125" s="8">
        <f t="shared" si="7"/>
        <v>8</v>
      </c>
      <c r="C125">
        <v>16</v>
      </c>
      <c r="D125">
        <v>0</v>
      </c>
      <c r="E125">
        <f t="shared" si="6"/>
        <v>0</v>
      </c>
      <c r="F125">
        <f t="shared" si="8"/>
        <v>14</v>
      </c>
      <c r="G125">
        <f t="shared" si="9"/>
        <v>665</v>
      </c>
      <c r="H125">
        <f t="shared" si="10"/>
        <v>1</v>
      </c>
      <c r="I125">
        <f t="shared" si="11"/>
        <v>12000</v>
      </c>
      <c r="J125">
        <f t="shared" si="12"/>
        <v>13000</v>
      </c>
      <c r="K125">
        <f t="shared" si="13"/>
        <v>24335</v>
      </c>
    </row>
    <row r="126" spans="1:11" x14ac:dyDescent="0.3">
      <c r="A126" s="1">
        <v>42218</v>
      </c>
      <c r="B126" s="8">
        <f t="shared" si="7"/>
        <v>8</v>
      </c>
      <c r="C126">
        <v>22</v>
      </c>
      <c r="D126">
        <v>0</v>
      </c>
      <c r="E126">
        <f t="shared" si="6"/>
        <v>0</v>
      </c>
      <c r="F126">
        <f t="shared" si="8"/>
        <v>403</v>
      </c>
      <c r="G126">
        <f t="shared" si="9"/>
        <v>12597</v>
      </c>
      <c r="H126">
        <f t="shared" si="10"/>
        <v>1</v>
      </c>
      <c r="I126">
        <f t="shared" si="11"/>
        <v>12000</v>
      </c>
      <c r="J126">
        <f t="shared" si="12"/>
        <v>597</v>
      </c>
      <c r="K126">
        <f t="shared" si="13"/>
        <v>0</v>
      </c>
    </row>
    <row r="127" spans="1:11" x14ac:dyDescent="0.3">
      <c r="A127" s="1">
        <v>42219</v>
      </c>
      <c r="B127" s="8">
        <f t="shared" si="7"/>
        <v>8</v>
      </c>
      <c r="C127">
        <v>22</v>
      </c>
      <c r="D127">
        <v>0</v>
      </c>
      <c r="E127">
        <f t="shared" si="6"/>
        <v>0</v>
      </c>
      <c r="F127">
        <f t="shared" si="8"/>
        <v>19</v>
      </c>
      <c r="G127">
        <f t="shared" si="9"/>
        <v>578</v>
      </c>
      <c r="H127">
        <f t="shared" si="10"/>
        <v>1</v>
      </c>
      <c r="I127">
        <f t="shared" si="11"/>
        <v>12000</v>
      </c>
      <c r="J127">
        <f t="shared" si="12"/>
        <v>13000</v>
      </c>
      <c r="K127">
        <f t="shared" si="13"/>
        <v>24422</v>
      </c>
    </row>
    <row r="128" spans="1:11" x14ac:dyDescent="0.3">
      <c r="A128" s="1">
        <v>42220</v>
      </c>
      <c r="B128" s="8">
        <f t="shared" si="7"/>
        <v>8</v>
      </c>
      <c r="C128">
        <v>25</v>
      </c>
      <c r="D128">
        <v>0</v>
      </c>
      <c r="E128">
        <f t="shared" si="6"/>
        <v>0</v>
      </c>
      <c r="F128">
        <f t="shared" si="8"/>
        <v>488</v>
      </c>
      <c r="G128">
        <f t="shared" si="9"/>
        <v>12512</v>
      </c>
      <c r="H128">
        <f t="shared" si="10"/>
        <v>1</v>
      </c>
      <c r="I128">
        <f t="shared" si="11"/>
        <v>12000</v>
      </c>
      <c r="J128">
        <f t="shared" si="12"/>
        <v>512</v>
      </c>
      <c r="K128">
        <f t="shared" si="13"/>
        <v>0</v>
      </c>
    </row>
    <row r="129" spans="1:11" x14ac:dyDescent="0.3">
      <c r="A129" s="1">
        <v>42221</v>
      </c>
      <c r="B129" s="8">
        <f t="shared" si="7"/>
        <v>8</v>
      </c>
      <c r="C129">
        <v>24</v>
      </c>
      <c r="D129">
        <v>0</v>
      </c>
      <c r="E129">
        <f t="shared" si="6"/>
        <v>0</v>
      </c>
      <c r="F129">
        <f t="shared" si="8"/>
        <v>19</v>
      </c>
      <c r="G129">
        <f t="shared" si="9"/>
        <v>493</v>
      </c>
      <c r="H129">
        <f t="shared" si="10"/>
        <v>1</v>
      </c>
      <c r="I129">
        <f t="shared" si="11"/>
        <v>12000</v>
      </c>
      <c r="J129">
        <f t="shared" si="12"/>
        <v>13000</v>
      </c>
      <c r="K129">
        <f t="shared" si="13"/>
        <v>24507</v>
      </c>
    </row>
    <row r="130" spans="1:11" x14ac:dyDescent="0.3">
      <c r="A130" s="1">
        <v>42222</v>
      </c>
      <c r="B130" s="8">
        <f t="shared" si="7"/>
        <v>8</v>
      </c>
      <c r="C130">
        <v>24</v>
      </c>
      <c r="D130">
        <v>0</v>
      </c>
      <c r="E130">
        <f t="shared" si="6"/>
        <v>0</v>
      </c>
      <c r="F130">
        <f t="shared" si="8"/>
        <v>459</v>
      </c>
      <c r="G130">
        <f t="shared" si="9"/>
        <v>12541</v>
      </c>
      <c r="H130">
        <f t="shared" si="10"/>
        <v>1</v>
      </c>
      <c r="I130">
        <f t="shared" si="11"/>
        <v>12000</v>
      </c>
      <c r="J130">
        <f t="shared" si="12"/>
        <v>541</v>
      </c>
      <c r="K130">
        <f t="shared" si="13"/>
        <v>0</v>
      </c>
    </row>
    <row r="131" spans="1:11" x14ac:dyDescent="0.3">
      <c r="A131" s="1">
        <v>42223</v>
      </c>
      <c r="B131" s="8">
        <f t="shared" si="7"/>
        <v>8</v>
      </c>
      <c r="C131">
        <v>28</v>
      </c>
      <c r="D131">
        <v>0</v>
      </c>
      <c r="E131">
        <f t="shared" ref="E131:E185" si="14">D131*700</f>
        <v>0</v>
      </c>
      <c r="F131">
        <f t="shared" si="8"/>
        <v>25</v>
      </c>
      <c r="G131">
        <f t="shared" si="9"/>
        <v>516</v>
      </c>
      <c r="H131">
        <f t="shared" si="10"/>
        <v>1</v>
      </c>
      <c r="I131">
        <f t="shared" si="11"/>
        <v>12000</v>
      </c>
      <c r="J131">
        <f t="shared" si="12"/>
        <v>13000</v>
      </c>
      <c r="K131">
        <f t="shared" si="13"/>
        <v>24484</v>
      </c>
    </row>
    <row r="132" spans="1:11" x14ac:dyDescent="0.3">
      <c r="A132" s="1">
        <v>42224</v>
      </c>
      <c r="B132" s="8">
        <f t="shared" ref="B132:B185" si="15">MONTH(A132)</f>
        <v>8</v>
      </c>
      <c r="C132">
        <v>28</v>
      </c>
      <c r="D132">
        <v>0</v>
      </c>
      <c r="E132">
        <f t="shared" si="14"/>
        <v>0</v>
      </c>
      <c r="F132">
        <f t="shared" ref="F132:F185" si="16">IF(D132=0,CEILING(J131*0.0003*POWER(C132,1.5),1),0)</f>
        <v>578</v>
      </c>
      <c r="G132">
        <f t="shared" ref="G132:G185" si="17">IF(J131+E132-F132&gt;$M$3,$M$3,J131+E132-F132)</f>
        <v>12422</v>
      </c>
      <c r="H132">
        <f t="shared" ref="H132:H185" si="18">IF(C132&gt;15,IF(D132&lt;=0.6,1,0),0)</f>
        <v>1</v>
      </c>
      <c r="I132">
        <f t="shared" ref="I132:I185" si="19">IF(H132=1,IF(C132&gt;30,$N$3*2,$N$3),0)</f>
        <v>12000</v>
      </c>
      <c r="J132">
        <f t="shared" ref="J132:J185" si="20">IF(I132&gt;G132,$M$3-I132,G132-I132)</f>
        <v>422</v>
      </c>
      <c r="K132">
        <f t="shared" ref="K132:K185" si="21">IF(I132&gt;G132,$M$3-G132,0)</f>
        <v>0</v>
      </c>
    </row>
    <row r="133" spans="1:11" x14ac:dyDescent="0.3">
      <c r="A133" s="1">
        <v>42225</v>
      </c>
      <c r="B133" s="8">
        <f t="shared" si="15"/>
        <v>8</v>
      </c>
      <c r="C133">
        <v>24</v>
      </c>
      <c r="D133">
        <v>0</v>
      </c>
      <c r="E133">
        <f t="shared" si="14"/>
        <v>0</v>
      </c>
      <c r="F133">
        <f t="shared" si="16"/>
        <v>15</v>
      </c>
      <c r="G133">
        <f t="shared" si="17"/>
        <v>407</v>
      </c>
      <c r="H133">
        <f t="shared" si="18"/>
        <v>1</v>
      </c>
      <c r="I133">
        <f t="shared" si="19"/>
        <v>12000</v>
      </c>
      <c r="J133">
        <f t="shared" si="20"/>
        <v>13000</v>
      </c>
      <c r="K133">
        <f t="shared" si="21"/>
        <v>24593</v>
      </c>
    </row>
    <row r="134" spans="1:11" x14ac:dyDescent="0.3">
      <c r="A134" s="1">
        <v>42226</v>
      </c>
      <c r="B134" s="8">
        <f t="shared" si="15"/>
        <v>8</v>
      </c>
      <c r="C134">
        <v>24</v>
      </c>
      <c r="D134">
        <v>0</v>
      </c>
      <c r="E134">
        <f t="shared" si="14"/>
        <v>0</v>
      </c>
      <c r="F134">
        <f t="shared" si="16"/>
        <v>459</v>
      </c>
      <c r="G134">
        <f t="shared" si="17"/>
        <v>12541</v>
      </c>
      <c r="H134">
        <f t="shared" si="18"/>
        <v>1</v>
      </c>
      <c r="I134">
        <f t="shared" si="19"/>
        <v>12000</v>
      </c>
      <c r="J134">
        <f t="shared" si="20"/>
        <v>541</v>
      </c>
      <c r="K134">
        <f t="shared" si="21"/>
        <v>0</v>
      </c>
    </row>
    <row r="135" spans="1:11" x14ac:dyDescent="0.3">
      <c r="A135" s="1">
        <v>42227</v>
      </c>
      <c r="B135" s="8">
        <f t="shared" si="15"/>
        <v>8</v>
      </c>
      <c r="C135">
        <v>26</v>
      </c>
      <c r="D135">
        <v>0</v>
      </c>
      <c r="E135">
        <f t="shared" si="14"/>
        <v>0</v>
      </c>
      <c r="F135">
        <f t="shared" si="16"/>
        <v>22</v>
      </c>
      <c r="G135">
        <f t="shared" si="17"/>
        <v>519</v>
      </c>
      <c r="H135">
        <f t="shared" si="18"/>
        <v>1</v>
      </c>
      <c r="I135">
        <f t="shared" si="19"/>
        <v>12000</v>
      </c>
      <c r="J135">
        <f t="shared" si="20"/>
        <v>13000</v>
      </c>
      <c r="K135">
        <f t="shared" si="21"/>
        <v>24481</v>
      </c>
    </row>
    <row r="136" spans="1:11" x14ac:dyDescent="0.3">
      <c r="A136" s="1">
        <v>42228</v>
      </c>
      <c r="B136" s="8">
        <f t="shared" si="15"/>
        <v>8</v>
      </c>
      <c r="C136">
        <v>32</v>
      </c>
      <c r="D136">
        <v>0.6</v>
      </c>
      <c r="E136">
        <f t="shared" si="14"/>
        <v>420</v>
      </c>
      <c r="F136">
        <f t="shared" si="16"/>
        <v>0</v>
      </c>
      <c r="G136">
        <f t="shared" si="17"/>
        <v>13420</v>
      </c>
      <c r="H136">
        <f t="shared" si="18"/>
        <v>1</v>
      </c>
      <c r="I136">
        <f t="shared" si="19"/>
        <v>24000</v>
      </c>
      <c r="J136">
        <f t="shared" si="20"/>
        <v>1000</v>
      </c>
      <c r="K136">
        <f t="shared" si="21"/>
        <v>11580</v>
      </c>
    </row>
    <row r="137" spans="1:11" x14ac:dyDescent="0.3">
      <c r="A137" s="1">
        <v>42229</v>
      </c>
      <c r="B137" s="8">
        <f t="shared" si="15"/>
        <v>8</v>
      </c>
      <c r="C137">
        <v>31</v>
      </c>
      <c r="D137">
        <v>0.1</v>
      </c>
      <c r="E137">
        <f t="shared" si="14"/>
        <v>70</v>
      </c>
      <c r="F137">
        <f t="shared" si="16"/>
        <v>0</v>
      </c>
      <c r="G137">
        <f t="shared" si="17"/>
        <v>1070</v>
      </c>
      <c r="H137">
        <f t="shared" si="18"/>
        <v>1</v>
      </c>
      <c r="I137">
        <f t="shared" si="19"/>
        <v>24000</v>
      </c>
      <c r="J137">
        <f t="shared" si="20"/>
        <v>1000</v>
      </c>
      <c r="K137">
        <f t="shared" si="21"/>
        <v>23930</v>
      </c>
    </row>
    <row r="138" spans="1:11" x14ac:dyDescent="0.3">
      <c r="A138" s="1">
        <v>42230</v>
      </c>
      <c r="B138" s="8">
        <f t="shared" si="15"/>
        <v>8</v>
      </c>
      <c r="C138">
        <v>33</v>
      </c>
      <c r="D138">
        <v>0</v>
      </c>
      <c r="E138">
        <f t="shared" si="14"/>
        <v>0</v>
      </c>
      <c r="F138">
        <f t="shared" si="16"/>
        <v>57</v>
      </c>
      <c r="G138">
        <f t="shared" si="17"/>
        <v>943</v>
      </c>
      <c r="H138">
        <f t="shared" si="18"/>
        <v>1</v>
      </c>
      <c r="I138">
        <f t="shared" si="19"/>
        <v>24000</v>
      </c>
      <c r="J138">
        <f t="shared" si="20"/>
        <v>1000</v>
      </c>
      <c r="K138">
        <f t="shared" si="21"/>
        <v>24057</v>
      </c>
    </row>
    <row r="139" spans="1:11" x14ac:dyDescent="0.3">
      <c r="A139" s="1">
        <v>42231</v>
      </c>
      <c r="B139" s="8">
        <f t="shared" si="15"/>
        <v>8</v>
      </c>
      <c r="C139">
        <v>31</v>
      </c>
      <c r="D139">
        <v>12</v>
      </c>
      <c r="E139">
        <f t="shared" si="14"/>
        <v>8400</v>
      </c>
      <c r="F139">
        <f t="shared" si="16"/>
        <v>0</v>
      </c>
      <c r="G139">
        <f t="shared" si="17"/>
        <v>9400</v>
      </c>
      <c r="H139">
        <f t="shared" si="18"/>
        <v>0</v>
      </c>
      <c r="I139">
        <f t="shared" si="19"/>
        <v>0</v>
      </c>
      <c r="J139">
        <f t="shared" si="20"/>
        <v>9400</v>
      </c>
      <c r="K139">
        <f t="shared" si="21"/>
        <v>0</v>
      </c>
    </row>
    <row r="140" spans="1:11" x14ac:dyDescent="0.3">
      <c r="A140" s="1">
        <v>42232</v>
      </c>
      <c r="B140" s="8">
        <f t="shared" si="15"/>
        <v>8</v>
      </c>
      <c r="C140">
        <v>22</v>
      </c>
      <c r="D140">
        <v>0</v>
      </c>
      <c r="E140">
        <f t="shared" si="14"/>
        <v>0</v>
      </c>
      <c r="F140">
        <f t="shared" si="16"/>
        <v>291</v>
      </c>
      <c r="G140">
        <f t="shared" si="17"/>
        <v>9109</v>
      </c>
      <c r="H140">
        <f t="shared" si="18"/>
        <v>1</v>
      </c>
      <c r="I140">
        <f t="shared" si="19"/>
        <v>12000</v>
      </c>
      <c r="J140">
        <f t="shared" si="20"/>
        <v>13000</v>
      </c>
      <c r="K140">
        <f t="shared" si="21"/>
        <v>15891</v>
      </c>
    </row>
    <row r="141" spans="1:11" x14ac:dyDescent="0.3">
      <c r="A141" s="1">
        <v>42233</v>
      </c>
      <c r="B141" s="8">
        <f t="shared" si="15"/>
        <v>8</v>
      </c>
      <c r="C141">
        <v>24</v>
      </c>
      <c r="D141">
        <v>0.2</v>
      </c>
      <c r="E141">
        <f t="shared" si="14"/>
        <v>140</v>
      </c>
      <c r="F141">
        <f t="shared" si="16"/>
        <v>0</v>
      </c>
      <c r="G141">
        <f t="shared" si="17"/>
        <v>13140</v>
      </c>
      <c r="H141">
        <f t="shared" si="18"/>
        <v>1</v>
      </c>
      <c r="I141">
        <f t="shared" si="19"/>
        <v>12000</v>
      </c>
      <c r="J141">
        <f t="shared" si="20"/>
        <v>1140</v>
      </c>
      <c r="K141">
        <f t="shared" si="21"/>
        <v>0</v>
      </c>
    </row>
    <row r="142" spans="1:11" x14ac:dyDescent="0.3">
      <c r="A142" s="1">
        <v>42234</v>
      </c>
      <c r="B142" s="8">
        <f t="shared" si="15"/>
        <v>8</v>
      </c>
      <c r="C142">
        <v>22</v>
      </c>
      <c r="D142">
        <v>0</v>
      </c>
      <c r="E142">
        <f t="shared" si="14"/>
        <v>0</v>
      </c>
      <c r="F142">
        <f t="shared" si="16"/>
        <v>36</v>
      </c>
      <c r="G142">
        <f t="shared" si="17"/>
        <v>1104</v>
      </c>
      <c r="H142">
        <f t="shared" si="18"/>
        <v>1</v>
      </c>
      <c r="I142">
        <f t="shared" si="19"/>
        <v>12000</v>
      </c>
      <c r="J142">
        <f t="shared" si="20"/>
        <v>13000</v>
      </c>
      <c r="K142">
        <f t="shared" si="21"/>
        <v>23896</v>
      </c>
    </row>
    <row r="143" spans="1:11" x14ac:dyDescent="0.3">
      <c r="A143" s="1">
        <v>42235</v>
      </c>
      <c r="B143" s="8">
        <f t="shared" si="15"/>
        <v>8</v>
      </c>
      <c r="C143">
        <v>19</v>
      </c>
      <c r="D143">
        <v>0</v>
      </c>
      <c r="E143">
        <f t="shared" si="14"/>
        <v>0</v>
      </c>
      <c r="F143">
        <f t="shared" si="16"/>
        <v>323</v>
      </c>
      <c r="G143">
        <f t="shared" si="17"/>
        <v>12677</v>
      </c>
      <c r="H143">
        <f t="shared" si="18"/>
        <v>1</v>
      </c>
      <c r="I143">
        <f t="shared" si="19"/>
        <v>12000</v>
      </c>
      <c r="J143">
        <f t="shared" si="20"/>
        <v>677</v>
      </c>
      <c r="K143">
        <f t="shared" si="21"/>
        <v>0</v>
      </c>
    </row>
    <row r="144" spans="1:11" x14ac:dyDescent="0.3">
      <c r="A144" s="1">
        <v>42236</v>
      </c>
      <c r="B144" s="8">
        <f t="shared" si="15"/>
        <v>8</v>
      </c>
      <c r="C144">
        <v>18</v>
      </c>
      <c r="D144">
        <v>0</v>
      </c>
      <c r="E144">
        <f t="shared" si="14"/>
        <v>0</v>
      </c>
      <c r="F144">
        <f t="shared" si="16"/>
        <v>16</v>
      </c>
      <c r="G144">
        <f t="shared" si="17"/>
        <v>661</v>
      </c>
      <c r="H144">
        <f t="shared" si="18"/>
        <v>1</v>
      </c>
      <c r="I144">
        <f t="shared" si="19"/>
        <v>12000</v>
      </c>
      <c r="J144">
        <f t="shared" si="20"/>
        <v>13000</v>
      </c>
      <c r="K144">
        <f t="shared" si="21"/>
        <v>24339</v>
      </c>
    </row>
    <row r="145" spans="1:11" x14ac:dyDescent="0.3">
      <c r="A145" s="1">
        <v>42237</v>
      </c>
      <c r="B145" s="8">
        <f t="shared" si="15"/>
        <v>8</v>
      </c>
      <c r="C145">
        <v>18</v>
      </c>
      <c r="D145">
        <v>0</v>
      </c>
      <c r="E145">
        <f t="shared" si="14"/>
        <v>0</v>
      </c>
      <c r="F145">
        <f t="shared" si="16"/>
        <v>298</v>
      </c>
      <c r="G145">
        <f t="shared" si="17"/>
        <v>12702</v>
      </c>
      <c r="H145">
        <f t="shared" si="18"/>
        <v>1</v>
      </c>
      <c r="I145">
        <f t="shared" si="19"/>
        <v>12000</v>
      </c>
      <c r="J145">
        <f t="shared" si="20"/>
        <v>702</v>
      </c>
      <c r="K145">
        <f t="shared" si="21"/>
        <v>0</v>
      </c>
    </row>
    <row r="146" spans="1:11" x14ac:dyDescent="0.3">
      <c r="A146" s="1">
        <v>42238</v>
      </c>
      <c r="B146" s="8">
        <f t="shared" si="15"/>
        <v>8</v>
      </c>
      <c r="C146">
        <v>18</v>
      </c>
      <c r="D146">
        <v>0</v>
      </c>
      <c r="E146">
        <f t="shared" si="14"/>
        <v>0</v>
      </c>
      <c r="F146">
        <f t="shared" si="16"/>
        <v>17</v>
      </c>
      <c r="G146">
        <f t="shared" si="17"/>
        <v>685</v>
      </c>
      <c r="H146">
        <f t="shared" si="18"/>
        <v>1</v>
      </c>
      <c r="I146">
        <f t="shared" si="19"/>
        <v>12000</v>
      </c>
      <c r="J146">
        <f t="shared" si="20"/>
        <v>13000</v>
      </c>
      <c r="K146">
        <f t="shared" si="21"/>
        <v>24315</v>
      </c>
    </row>
    <row r="147" spans="1:11" x14ac:dyDescent="0.3">
      <c r="A147" s="1">
        <v>42239</v>
      </c>
      <c r="B147" s="8">
        <f t="shared" si="15"/>
        <v>8</v>
      </c>
      <c r="C147">
        <v>19</v>
      </c>
      <c r="D147">
        <v>0</v>
      </c>
      <c r="E147">
        <f t="shared" si="14"/>
        <v>0</v>
      </c>
      <c r="F147">
        <f t="shared" si="16"/>
        <v>323</v>
      </c>
      <c r="G147">
        <f t="shared" si="17"/>
        <v>12677</v>
      </c>
      <c r="H147">
        <f t="shared" si="18"/>
        <v>1</v>
      </c>
      <c r="I147">
        <f t="shared" si="19"/>
        <v>12000</v>
      </c>
      <c r="J147">
        <f t="shared" si="20"/>
        <v>677</v>
      </c>
      <c r="K147">
        <f t="shared" si="21"/>
        <v>0</v>
      </c>
    </row>
    <row r="148" spans="1:11" x14ac:dyDescent="0.3">
      <c r="A148" s="1">
        <v>42240</v>
      </c>
      <c r="B148" s="8">
        <f t="shared" si="15"/>
        <v>8</v>
      </c>
      <c r="C148">
        <v>21</v>
      </c>
      <c r="D148">
        <v>5.5</v>
      </c>
      <c r="E148">
        <f t="shared" si="14"/>
        <v>3850</v>
      </c>
      <c r="F148">
        <f t="shared" si="16"/>
        <v>0</v>
      </c>
      <c r="G148">
        <f t="shared" si="17"/>
        <v>4527</v>
      </c>
      <c r="H148">
        <f t="shared" si="18"/>
        <v>0</v>
      </c>
      <c r="I148">
        <f t="shared" si="19"/>
        <v>0</v>
      </c>
      <c r="J148">
        <f t="shared" si="20"/>
        <v>4527</v>
      </c>
      <c r="K148">
        <f t="shared" si="21"/>
        <v>0</v>
      </c>
    </row>
    <row r="149" spans="1:11" x14ac:dyDescent="0.3">
      <c r="A149" s="1">
        <v>42241</v>
      </c>
      <c r="B149" s="8">
        <f t="shared" si="15"/>
        <v>8</v>
      </c>
      <c r="C149">
        <v>18</v>
      </c>
      <c r="D149">
        <v>18</v>
      </c>
      <c r="E149">
        <f t="shared" si="14"/>
        <v>12600</v>
      </c>
      <c r="F149">
        <f t="shared" si="16"/>
        <v>0</v>
      </c>
      <c r="G149">
        <f t="shared" si="17"/>
        <v>17127</v>
      </c>
      <c r="H149">
        <f t="shared" si="18"/>
        <v>0</v>
      </c>
      <c r="I149">
        <f t="shared" si="19"/>
        <v>0</v>
      </c>
      <c r="J149">
        <f t="shared" si="20"/>
        <v>17127</v>
      </c>
      <c r="K149">
        <f t="shared" si="21"/>
        <v>0</v>
      </c>
    </row>
    <row r="150" spans="1:11" x14ac:dyDescent="0.3">
      <c r="A150" s="1">
        <v>42242</v>
      </c>
      <c r="B150" s="8">
        <f t="shared" si="15"/>
        <v>8</v>
      </c>
      <c r="C150">
        <v>19</v>
      </c>
      <c r="D150">
        <v>12</v>
      </c>
      <c r="E150">
        <f t="shared" si="14"/>
        <v>8400</v>
      </c>
      <c r="F150">
        <f t="shared" si="16"/>
        <v>0</v>
      </c>
      <c r="G150">
        <f t="shared" si="17"/>
        <v>25000</v>
      </c>
      <c r="H150">
        <f t="shared" si="18"/>
        <v>0</v>
      </c>
      <c r="I150">
        <f t="shared" si="19"/>
        <v>0</v>
      </c>
      <c r="J150">
        <f t="shared" si="20"/>
        <v>25000</v>
      </c>
      <c r="K150">
        <f t="shared" si="21"/>
        <v>0</v>
      </c>
    </row>
    <row r="151" spans="1:11" x14ac:dyDescent="0.3">
      <c r="A151" s="1">
        <v>42243</v>
      </c>
      <c r="B151" s="8">
        <f t="shared" si="15"/>
        <v>8</v>
      </c>
      <c r="C151">
        <v>23</v>
      </c>
      <c r="D151">
        <v>0</v>
      </c>
      <c r="E151">
        <f t="shared" si="14"/>
        <v>0</v>
      </c>
      <c r="F151">
        <f t="shared" si="16"/>
        <v>828</v>
      </c>
      <c r="G151">
        <f t="shared" si="17"/>
        <v>24172</v>
      </c>
      <c r="H151">
        <f t="shared" si="18"/>
        <v>1</v>
      </c>
      <c r="I151">
        <f t="shared" si="19"/>
        <v>12000</v>
      </c>
      <c r="J151">
        <f t="shared" si="20"/>
        <v>12172</v>
      </c>
      <c r="K151">
        <f t="shared" si="21"/>
        <v>0</v>
      </c>
    </row>
    <row r="152" spans="1:11" x14ac:dyDescent="0.3">
      <c r="A152" s="1">
        <v>42244</v>
      </c>
      <c r="B152" s="8">
        <f t="shared" si="15"/>
        <v>8</v>
      </c>
      <c r="C152">
        <v>17</v>
      </c>
      <c r="D152">
        <v>0.1</v>
      </c>
      <c r="E152">
        <f t="shared" si="14"/>
        <v>70</v>
      </c>
      <c r="F152">
        <f t="shared" si="16"/>
        <v>0</v>
      </c>
      <c r="G152">
        <f t="shared" si="17"/>
        <v>12242</v>
      </c>
      <c r="H152">
        <f t="shared" si="18"/>
        <v>1</v>
      </c>
      <c r="I152">
        <f t="shared" si="19"/>
        <v>12000</v>
      </c>
      <c r="J152">
        <f t="shared" si="20"/>
        <v>242</v>
      </c>
      <c r="K152">
        <f t="shared" si="21"/>
        <v>0</v>
      </c>
    </row>
    <row r="153" spans="1:11" x14ac:dyDescent="0.3">
      <c r="A153" s="1">
        <v>42245</v>
      </c>
      <c r="B153" s="8">
        <f t="shared" si="15"/>
        <v>8</v>
      </c>
      <c r="C153">
        <v>16</v>
      </c>
      <c r="D153">
        <v>14</v>
      </c>
      <c r="E153">
        <f t="shared" si="14"/>
        <v>9800</v>
      </c>
      <c r="F153">
        <f t="shared" si="16"/>
        <v>0</v>
      </c>
      <c r="G153">
        <f t="shared" si="17"/>
        <v>10042</v>
      </c>
      <c r="H153">
        <f t="shared" si="18"/>
        <v>0</v>
      </c>
      <c r="I153">
        <f t="shared" si="19"/>
        <v>0</v>
      </c>
      <c r="J153">
        <f t="shared" si="20"/>
        <v>10042</v>
      </c>
      <c r="K153">
        <f t="shared" si="21"/>
        <v>0</v>
      </c>
    </row>
    <row r="154" spans="1:11" x14ac:dyDescent="0.3">
      <c r="A154" s="1">
        <v>42246</v>
      </c>
      <c r="B154" s="8">
        <f t="shared" si="15"/>
        <v>8</v>
      </c>
      <c r="C154">
        <v>22</v>
      </c>
      <c r="D154">
        <v>0</v>
      </c>
      <c r="E154">
        <f t="shared" si="14"/>
        <v>0</v>
      </c>
      <c r="F154">
        <f t="shared" si="16"/>
        <v>311</v>
      </c>
      <c r="G154">
        <f t="shared" si="17"/>
        <v>9731</v>
      </c>
      <c r="H154">
        <f t="shared" si="18"/>
        <v>1</v>
      </c>
      <c r="I154">
        <f t="shared" si="19"/>
        <v>12000</v>
      </c>
      <c r="J154">
        <f t="shared" si="20"/>
        <v>13000</v>
      </c>
      <c r="K154">
        <f t="shared" si="21"/>
        <v>15269</v>
      </c>
    </row>
    <row r="155" spans="1:11" x14ac:dyDescent="0.3">
      <c r="A155" s="1">
        <v>42247</v>
      </c>
      <c r="B155" s="8">
        <f t="shared" si="15"/>
        <v>8</v>
      </c>
      <c r="C155">
        <v>26</v>
      </c>
      <c r="D155">
        <v>0</v>
      </c>
      <c r="E155">
        <f t="shared" si="14"/>
        <v>0</v>
      </c>
      <c r="F155">
        <f t="shared" si="16"/>
        <v>518</v>
      </c>
      <c r="G155">
        <f t="shared" si="17"/>
        <v>12482</v>
      </c>
      <c r="H155">
        <f t="shared" si="18"/>
        <v>1</v>
      </c>
      <c r="I155">
        <f t="shared" si="19"/>
        <v>12000</v>
      </c>
      <c r="J155">
        <f t="shared" si="20"/>
        <v>482</v>
      </c>
      <c r="K155">
        <f t="shared" si="21"/>
        <v>0</v>
      </c>
    </row>
    <row r="156" spans="1:11" x14ac:dyDescent="0.3">
      <c r="A156" s="1">
        <v>42248</v>
      </c>
      <c r="B156" s="8">
        <f t="shared" si="15"/>
        <v>9</v>
      </c>
      <c r="C156">
        <v>27</v>
      </c>
      <c r="D156">
        <v>2</v>
      </c>
      <c r="E156">
        <f t="shared" si="14"/>
        <v>1400</v>
      </c>
      <c r="F156">
        <f t="shared" si="16"/>
        <v>0</v>
      </c>
      <c r="G156">
        <f t="shared" si="17"/>
        <v>1882</v>
      </c>
      <c r="H156">
        <f t="shared" si="18"/>
        <v>0</v>
      </c>
      <c r="I156">
        <f t="shared" si="19"/>
        <v>0</v>
      </c>
      <c r="J156">
        <f t="shared" si="20"/>
        <v>1882</v>
      </c>
      <c r="K156">
        <f t="shared" si="21"/>
        <v>0</v>
      </c>
    </row>
    <row r="157" spans="1:11" x14ac:dyDescent="0.3">
      <c r="A157" s="1">
        <v>42249</v>
      </c>
      <c r="B157" s="8">
        <f t="shared" si="15"/>
        <v>9</v>
      </c>
      <c r="C157">
        <v>18</v>
      </c>
      <c r="D157">
        <v>0</v>
      </c>
      <c r="E157">
        <f t="shared" si="14"/>
        <v>0</v>
      </c>
      <c r="F157">
        <f t="shared" si="16"/>
        <v>44</v>
      </c>
      <c r="G157">
        <f t="shared" si="17"/>
        <v>1838</v>
      </c>
      <c r="H157">
        <f t="shared" si="18"/>
        <v>1</v>
      </c>
      <c r="I157">
        <f t="shared" si="19"/>
        <v>12000</v>
      </c>
      <c r="J157">
        <f t="shared" si="20"/>
        <v>13000</v>
      </c>
      <c r="K157">
        <f t="shared" si="21"/>
        <v>23162</v>
      </c>
    </row>
    <row r="158" spans="1:11" x14ac:dyDescent="0.3">
      <c r="A158" s="1">
        <v>42250</v>
      </c>
      <c r="B158" s="8">
        <f t="shared" si="15"/>
        <v>9</v>
      </c>
      <c r="C158">
        <v>17</v>
      </c>
      <c r="D158">
        <v>0</v>
      </c>
      <c r="E158">
        <f t="shared" si="14"/>
        <v>0</v>
      </c>
      <c r="F158">
        <f t="shared" si="16"/>
        <v>274</v>
      </c>
      <c r="G158">
        <f t="shared" si="17"/>
        <v>12726</v>
      </c>
      <c r="H158">
        <f t="shared" si="18"/>
        <v>1</v>
      </c>
      <c r="I158">
        <f t="shared" si="19"/>
        <v>12000</v>
      </c>
      <c r="J158">
        <f t="shared" si="20"/>
        <v>726</v>
      </c>
      <c r="K158">
        <f t="shared" si="21"/>
        <v>0</v>
      </c>
    </row>
    <row r="159" spans="1:11" x14ac:dyDescent="0.3">
      <c r="A159" s="1">
        <v>42251</v>
      </c>
      <c r="B159" s="8">
        <f t="shared" si="15"/>
        <v>9</v>
      </c>
      <c r="C159">
        <v>16</v>
      </c>
      <c r="D159">
        <v>0.1</v>
      </c>
      <c r="E159">
        <f t="shared" si="14"/>
        <v>70</v>
      </c>
      <c r="F159">
        <f t="shared" si="16"/>
        <v>0</v>
      </c>
      <c r="G159">
        <f t="shared" si="17"/>
        <v>796</v>
      </c>
      <c r="H159">
        <f t="shared" si="18"/>
        <v>1</v>
      </c>
      <c r="I159">
        <f t="shared" si="19"/>
        <v>12000</v>
      </c>
      <c r="J159">
        <f t="shared" si="20"/>
        <v>13000</v>
      </c>
      <c r="K159">
        <f t="shared" si="21"/>
        <v>24204</v>
      </c>
    </row>
    <row r="160" spans="1:11" x14ac:dyDescent="0.3">
      <c r="A160" s="1">
        <v>42252</v>
      </c>
      <c r="B160" s="8">
        <f t="shared" si="15"/>
        <v>9</v>
      </c>
      <c r="C160">
        <v>15</v>
      </c>
      <c r="D160">
        <v>0</v>
      </c>
      <c r="E160">
        <f t="shared" si="14"/>
        <v>0</v>
      </c>
      <c r="F160">
        <f t="shared" si="16"/>
        <v>227</v>
      </c>
      <c r="G160">
        <f t="shared" si="17"/>
        <v>12773</v>
      </c>
      <c r="H160">
        <f t="shared" si="18"/>
        <v>0</v>
      </c>
      <c r="I160">
        <f t="shared" si="19"/>
        <v>0</v>
      </c>
      <c r="J160">
        <f t="shared" si="20"/>
        <v>12773</v>
      </c>
      <c r="K160">
        <f t="shared" si="21"/>
        <v>0</v>
      </c>
    </row>
    <row r="161" spans="1:11" x14ac:dyDescent="0.3">
      <c r="A161" s="1">
        <v>42253</v>
      </c>
      <c r="B161" s="8">
        <f t="shared" si="15"/>
        <v>9</v>
      </c>
      <c r="C161">
        <v>12</v>
      </c>
      <c r="D161">
        <v>4</v>
      </c>
      <c r="E161">
        <f t="shared" si="14"/>
        <v>2800</v>
      </c>
      <c r="F161">
        <f t="shared" si="16"/>
        <v>0</v>
      </c>
      <c r="G161">
        <f t="shared" si="17"/>
        <v>15573</v>
      </c>
      <c r="H161">
        <f t="shared" si="18"/>
        <v>0</v>
      </c>
      <c r="I161">
        <f t="shared" si="19"/>
        <v>0</v>
      </c>
      <c r="J161">
        <f t="shared" si="20"/>
        <v>15573</v>
      </c>
      <c r="K161">
        <f t="shared" si="21"/>
        <v>0</v>
      </c>
    </row>
    <row r="162" spans="1:11" x14ac:dyDescent="0.3">
      <c r="A162" s="1">
        <v>42254</v>
      </c>
      <c r="B162" s="8">
        <f t="shared" si="15"/>
        <v>9</v>
      </c>
      <c r="C162">
        <v>13</v>
      </c>
      <c r="D162">
        <v>0</v>
      </c>
      <c r="E162">
        <f t="shared" si="14"/>
        <v>0</v>
      </c>
      <c r="F162">
        <f t="shared" si="16"/>
        <v>219</v>
      </c>
      <c r="G162">
        <f t="shared" si="17"/>
        <v>15354</v>
      </c>
      <c r="H162">
        <f t="shared" si="18"/>
        <v>0</v>
      </c>
      <c r="I162">
        <f t="shared" si="19"/>
        <v>0</v>
      </c>
      <c r="J162">
        <f t="shared" si="20"/>
        <v>15354</v>
      </c>
      <c r="K162">
        <f t="shared" si="21"/>
        <v>0</v>
      </c>
    </row>
    <row r="163" spans="1:11" x14ac:dyDescent="0.3">
      <c r="A163" s="1">
        <v>42255</v>
      </c>
      <c r="B163" s="8">
        <f t="shared" si="15"/>
        <v>9</v>
      </c>
      <c r="C163">
        <v>11</v>
      </c>
      <c r="D163">
        <v>4</v>
      </c>
      <c r="E163">
        <f t="shared" si="14"/>
        <v>2800</v>
      </c>
      <c r="F163">
        <f t="shared" si="16"/>
        <v>0</v>
      </c>
      <c r="G163">
        <f t="shared" si="17"/>
        <v>18154</v>
      </c>
      <c r="H163">
        <f t="shared" si="18"/>
        <v>0</v>
      </c>
      <c r="I163">
        <f t="shared" si="19"/>
        <v>0</v>
      </c>
      <c r="J163">
        <f t="shared" si="20"/>
        <v>18154</v>
      </c>
      <c r="K163">
        <f t="shared" si="21"/>
        <v>0</v>
      </c>
    </row>
    <row r="164" spans="1:11" x14ac:dyDescent="0.3">
      <c r="A164" s="1">
        <v>42256</v>
      </c>
      <c r="B164" s="8">
        <f t="shared" si="15"/>
        <v>9</v>
      </c>
      <c r="C164">
        <v>11</v>
      </c>
      <c r="D164">
        <v>0</v>
      </c>
      <c r="E164">
        <f t="shared" si="14"/>
        <v>0</v>
      </c>
      <c r="F164">
        <f t="shared" si="16"/>
        <v>199</v>
      </c>
      <c r="G164">
        <f t="shared" si="17"/>
        <v>17955</v>
      </c>
      <c r="H164">
        <f t="shared" si="18"/>
        <v>0</v>
      </c>
      <c r="I164">
        <f t="shared" si="19"/>
        <v>0</v>
      </c>
      <c r="J164">
        <f t="shared" si="20"/>
        <v>17955</v>
      </c>
      <c r="K164">
        <f t="shared" si="21"/>
        <v>0</v>
      </c>
    </row>
    <row r="165" spans="1:11" x14ac:dyDescent="0.3">
      <c r="A165" s="1">
        <v>42257</v>
      </c>
      <c r="B165" s="8">
        <f t="shared" si="15"/>
        <v>9</v>
      </c>
      <c r="C165">
        <v>12</v>
      </c>
      <c r="D165">
        <v>0</v>
      </c>
      <c r="E165">
        <f t="shared" si="14"/>
        <v>0</v>
      </c>
      <c r="F165">
        <f t="shared" si="16"/>
        <v>224</v>
      </c>
      <c r="G165">
        <f t="shared" si="17"/>
        <v>17731</v>
      </c>
      <c r="H165">
        <f t="shared" si="18"/>
        <v>0</v>
      </c>
      <c r="I165">
        <f t="shared" si="19"/>
        <v>0</v>
      </c>
      <c r="J165">
        <f t="shared" si="20"/>
        <v>17731</v>
      </c>
      <c r="K165">
        <f t="shared" si="21"/>
        <v>0</v>
      </c>
    </row>
    <row r="166" spans="1:11" x14ac:dyDescent="0.3">
      <c r="A166" s="1">
        <v>42258</v>
      </c>
      <c r="B166" s="8">
        <f t="shared" si="15"/>
        <v>9</v>
      </c>
      <c r="C166">
        <v>16</v>
      </c>
      <c r="D166">
        <v>0.1</v>
      </c>
      <c r="E166">
        <f t="shared" si="14"/>
        <v>70</v>
      </c>
      <c r="F166">
        <f t="shared" si="16"/>
        <v>0</v>
      </c>
      <c r="G166">
        <f t="shared" si="17"/>
        <v>17801</v>
      </c>
      <c r="H166">
        <f t="shared" si="18"/>
        <v>1</v>
      </c>
      <c r="I166">
        <f t="shared" si="19"/>
        <v>12000</v>
      </c>
      <c r="J166">
        <f t="shared" si="20"/>
        <v>5801</v>
      </c>
      <c r="K166">
        <f t="shared" si="21"/>
        <v>0</v>
      </c>
    </row>
    <row r="167" spans="1:11" x14ac:dyDescent="0.3">
      <c r="A167" s="1">
        <v>42259</v>
      </c>
      <c r="B167" s="8">
        <f t="shared" si="15"/>
        <v>9</v>
      </c>
      <c r="C167">
        <v>18</v>
      </c>
      <c r="D167">
        <v>0</v>
      </c>
      <c r="E167">
        <f t="shared" si="14"/>
        <v>0</v>
      </c>
      <c r="F167">
        <f t="shared" si="16"/>
        <v>133</v>
      </c>
      <c r="G167">
        <f t="shared" si="17"/>
        <v>5668</v>
      </c>
      <c r="H167">
        <f t="shared" si="18"/>
        <v>1</v>
      </c>
      <c r="I167">
        <f t="shared" si="19"/>
        <v>12000</v>
      </c>
      <c r="J167">
        <f t="shared" si="20"/>
        <v>13000</v>
      </c>
      <c r="K167">
        <f t="shared" si="21"/>
        <v>19332</v>
      </c>
    </row>
    <row r="168" spans="1:11" x14ac:dyDescent="0.3">
      <c r="A168" s="1">
        <v>42260</v>
      </c>
      <c r="B168" s="8">
        <f t="shared" si="15"/>
        <v>9</v>
      </c>
      <c r="C168">
        <v>18</v>
      </c>
      <c r="D168">
        <v>0</v>
      </c>
      <c r="E168">
        <f t="shared" si="14"/>
        <v>0</v>
      </c>
      <c r="F168">
        <f t="shared" si="16"/>
        <v>298</v>
      </c>
      <c r="G168">
        <f t="shared" si="17"/>
        <v>12702</v>
      </c>
      <c r="H168">
        <f t="shared" si="18"/>
        <v>1</v>
      </c>
      <c r="I168">
        <f t="shared" si="19"/>
        <v>12000</v>
      </c>
      <c r="J168">
        <f t="shared" si="20"/>
        <v>702</v>
      </c>
      <c r="K168">
        <f t="shared" si="21"/>
        <v>0</v>
      </c>
    </row>
    <row r="169" spans="1:11" x14ac:dyDescent="0.3">
      <c r="A169" s="1">
        <v>42261</v>
      </c>
      <c r="B169" s="8">
        <f t="shared" si="15"/>
        <v>9</v>
      </c>
      <c r="C169">
        <v>19</v>
      </c>
      <c r="D169">
        <v>3</v>
      </c>
      <c r="E169">
        <f t="shared" si="14"/>
        <v>2100</v>
      </c>
      <c r="F169">
        <f t="shared" si="16"/>
        <v>0</v>
      </c>
      <c r="G169">
        <f t="shared" si="17"/>
        <v>2802</v>
      </c>
      <c r="H169">
        <f t="shared" si="18"/>
        <v>0</v>
      </c>
      <c r="I169">
        <f t="shared" si="19"/>
        <v>0</v>
      </c>
      <c r="J169">
        <f t="shared" si="20"/>
        <v>2802</v>
      </c>
      <c r="K169">
        <f t="shared" si="21"/>
        <v>0</v>
      </c>
    </row>
    <row r="170" spans="1:11" x14ac:dyDescent="0.3">
      <c r="A170" s="1">
        <v>42262</v>
      </c>
      <c r="B170" s="8">
        <f t="shared" si="15"/>
        <v>9</v>
      </c>
      <c r="C170">
        <v>16</v>
      </c>
      <c r="D170">
        <v>0.1</v>
      </c>
      <c r="E170">
        <f t="shared" si="14"/>
        <v>70</v>
      </c>
      <c r="F170">
        <f t="shared" si="16"/>
        <v>0</v>
      </c>
      <c r="G170">
        <f t="shared" si="17"/>
        <v>2872</v>
      </c>
      <c r="H170">
        <f t="shared" si="18"/>
        <v>1</v>
      </c>
      <c r="I170">
        <f t="shared" si="19"/>
        <v>12000</v>
      </c>
      <c r="J170">
        <f t="shared" si="20"/>
        <v>13000</v>
      </c>
      <c r="K170">
        <f t="shared" si="21"/>
        <v>22128</v>
      </c>
    </row>
    <row r="171" spans="1:11" x14ac:dyDescent="0.3">
      <c r="A171" s="1">
        <v>42263</v>
      </c>
      <c r="B171" s="8">
        <f t="shared" si="15"/>
        <v>9</v>
      </c>
      <c r="C171">
        <v>18</v>
      </c>
      <c r="D171">
        <v>0</v>
      </c>
      <c r="E171">
        <f t="shared" si="14"/>
        <v>0</v>
      </c>
      <c r="F171">
        <f t="shared" si="16"/>
        <v>298</v>
      </c>
      <c r="G171">
        <f t="shared" si="17"/>
        <v>12702</v>
      </c>
      <c r="H171">
        <f t="shared" si="18"/>
        <v>1</v>
      </c>
      <c r="I171">
        <f t="shared" si="19"/>
        <v>12000</v>
      </c>
      <c r="J171">
        <f t="shared" si="20"/>
        <v>702</v>
      </c>
      <c r="K171">
        <f t="shared" si="21"/>
        <v>0</v>
      </c>
    </row>
    <row r="172" spans="1:11" x14ac:dyDescent="0.3">
      <c r="A172" s="1">
        <v>42264</v>
      </c>
      <c r="B172" s="8">
        <f t="shared" si="15"/>
        <v>9</v>
      </c>
      <c r="C172">
        <v>22</v>
      </c>
      <c r="D172">
        <v>0.5</v>
      </c>
      <c r="E172">
        <f t="shared" si="14"/>
        <v>350</v>
      </c>
      <c r="F172">
        <f t="shared" si="16"/>
        <v>0</v>
      </c>
      <c r="G172">
        <f t="shared" si="17"/>
        <v>1052</v>
      </c>
      <c r="H172">
        <f t="shared" si="18"/>
        <v>1</v>
      </c>
      <c r="I172">
        <f t="shared" si="19"/>
        <v>12000</v>
      </c>
      <c r="J172">
        <f t="shared" si="20"/>
        <v>13000</v>
      </c>
      <c r="K172">
        <f t="shared" si="21"/>
        <v>23948</v>
      </c>
    </row>
    <row r="173" spans="1:11" x14ac:dyDescent="0.3">
      <c r="A173" s="1">
        <v>42265</v>
      </c>
      <c r="B173" s="8">
        <f t="shared" si="15"/>
        <v>9</v>
      </c>
      <c r="C173">
        <v>16</v>
      </c>
      <c r="D173">
        <v>0</v>
      </c>
      <c r="E173">
        <f t="shared" si="14"/>
        <v>0</v>
      </c>
      <c r="F173">
        <f t="shared" si="16"/>
        <v>250</v>
      </c>
      <c r="G173">
        <f t="shared" si="17"/>
        <v>12750</v>
      </c>
      <c r="H173">
        <f t="shared" si="18"/>
        <v>1</v>
      </c>
      <c r="I173">
        <f t="shared" si="19"/>
        <v>12000</v>
      </c>
      <c r="J173">
        <f t="shared" si="20"/>
        <v>750</v>
      </c>
      <c r="K173">
        <f t="shared" si="21"/>
        <v>0</v>
      </c>
    </row>
    <row r="174" spans="1:11" x14ac:dyDescent="0.3">
      <c r="A174" s="1">
        <v>42266</v>
      </c>
      <c r="B174" s="8">
        <f t="shared" si="15"/>
        <v>9</v>
      </c>
      <c r="C174">
        <v>15</v>
      </c>
      <c r="D174">
        <v>0</v>
      </c>
      <c r="E174">
        <f t="shared" si="14"/>
        <v>0</v>
      </c>
      <c r="F174">
        <f t="shared" si="16"/>
        <v>14</v>
      </c>
      <c r="G174">
        <f t="shared" si="17"/>
        <v>736</v>
      </c>
      <c r="H174">
        <f t="shared" si="18"/>
        <v>0</v>
      </c>
      <c r="I174">
        <f t="shared" si="19"/>
        <v>0</v>
      </c>
      <c r="J174">
        <f t="shared" si="20"/>
        <v>736</v>
      </c>
      <c r="K174">
        <f t="shared" si="21"/>
        <v>0</v>
      </c>
    </row>
    <row r="175" spans="1:11" x14ac:dyDescent="0.3">
      <c r="A175" s="1">
        <v>42267</v>
      </c>
      <c r="B175" s="8">
        <f t="shared" si="15"/>
        <v>9</v>
      </c>
      <c r="C175">
        <v>14</v>
      </c>
      <c r="D175">
        <v>2</v>
      </c>
      <c r="E175">
        <f t="shared" si="14"/>
        <v>1400</v>
      </c>
      <c r="F175">
        <f t="shared" si="16"/>
        <v>0</v>
      </c>
      <c r="G175">
        <f t="shared" si="17"/>
        <v>2136</v>
      </c>
      <c r="H175">
        <f t="shared" si="18"/>
        <v>0</v>
      </c>
      <c r="I175">
        <f t="shared" si="19"/>
        <v>0</v>
      </c>
      <c r="J175">
        <f t="shared" si="20"/>
        <v>2136</v>
      </c>
      <c r="K175">
        <f t="shared" si="21"/>
        <v>0</v>
      </c>
    </row>
    <row r="176" spans="1:11" x14ac:dyDescent="0.3">
      <c r="A176" s="1">
        <v>42268</v>
      </c>
      <c r="B176" s="8">
        <f t="shared" si="15"/>
        <v>9</v>
      </c>
      <c r="C176">
        <v>12</v>
      </c>
      <c r="D176">
        <v>0</v>
      </c>
      <c r="E176">
        <f t="shared" si="14"/>
        <v>0</v>
      </c>
      <c r="F176">
        <f t="shared" si="16"/>
        <v>27</v>
      </c>
      <c r="G176">
        <f t="shared" si="17"/>
        <v>2109</v>
      </c>
      <c r="H176">
        <f t="shared" si="18"/>
        <v>0</v>
      </c>
      <c r="I176">
        <f t="shared" si="19"/>
        <v>0</v>
      </c>
      <c r="J176">
        <f t="shared" si="20"/>
        <v>2109</v>
      </c>
      <c r="K176">
        <f t="shared" si="21"/>
        <v>0</v>
      </c>
    </row>
    <row r="177" spans="1:11" x14ac:dyDescent="0.3">
      <c r="A177" s="1">
        <v>42269</v>
      </c>
      <c r="B177" s="8">
        <f t="shared" si="15"/>
        <v>9</v>
      </c>
      <c r="C177">
        <v>13</v>
      </c>
      <c r="D177">
        <v>0</v>
      </c>
      <c r="E177">
        <f t="shared" si="14"/>
        <v>0</v>
      </c>
      <c r="F177">
        <f t="shared" si="16"/>
        <v>30</v>
      </c>
      <c r="G177">
        <f t="shared" si="17"/>
        <v>2079</v>
      </c>
      <c r="H177">
        <f t="shared" si="18"/>
        <v>0</v>
      </c>
      <c r="I177">
        <f t="shared" si="19"/>
        <v>0</v>
      </c>
      <c r="J177">
        <f t="shared" si="20"/>
        <v>2079</v>
      </c>
      <c r="K177">
        <f t="shared" si="21"/>
        <v>0</v>
      </c>
    </row>
    <row r="178" spans="1:11" x14ac:dyDescent="0.3">
      <c r="A178" s="1">
        <v>42270</v>
      </c>
      <c r="B178" s="8">
        <f t="shared" si="15"/>
        <v>9</v>
      </c>
      <c r="C178">
        <v>15</v>
      </c>
      <c r="D178">
        <v>0</v>
      </c>
      <c r="E178">
        <f t="shared" si="14"/>
        <v>0</v>
      </c>
      <c r="F178">
        <f t="shared" si="16"/>
        <v>37</v>
      </c>
      <c r="G178">
        <f t="shared" si="17"/>
        <v>2042</v>
      </c>
      <c r="H178">
        <f t="shared" si="18"/>
        <v>0</v>
      </c>
      <c r="I178">
        <f t="shared" si="19"/>
        <v>0</v>
      </c>
      <c r="J178">
        <f t="shared" si="20"/>
        <v>2042</v>
      </c>
      <c r="K178">
        <f t="shared" si="21"/>
        <v>0</v>
      </c>
    </row>
    <row r="179" spans="1:11" x14ac:dyDescent="0.3">
      <c r="A179" s="1">
        <v>42271</v>
      </c>
      <c r="B179" s="8">
        <f t="shared" si="15"/>
        <v>9</v>
      </c>
      <c r="C179">
        <v>15</v>
      </c>
      <c r="D179">
        <v>0</v>
      </c>
      <c r="E179">
        <f t="shared" si="14"/>
        <v>0</v>
      </c>
      <c r="F179">
        <f t="shared" si="16"/>
        <v>36</v>
      </c>
      <c r="G179">
        <f t="shared" si="17"/>
        <v>2006</v>
      </c>
      <c r="H179">
        <f t="shared" si="18"/>
        <v>0</v>
      </c>
      <c r="I179">
        <f t="shared" si="19"/>
        <v>0</v>
      </c>
      <c r="J179">
        <f t="shared" si="20"/>
        <v>2006</v>
      </c>
      <c r="K179">
        <f t="shared" si="21"/>
        <v>0</v>
      </c>
    </row>
    <row r="180" spans="1:11" x14ac:dyDescent="0.3">
      <c r="A180" s="1">
        <v>42272</v>
      </c>
      <c r="B180" s="8">
        <f t="shared" si="15"/>
        <v>9</v>
      </c>
      <c r="C180">
        <v>14</v>
      </c>
      <c r="D180">
        <v>0</v>
      </c>
      <c r="E180">
        <f t="shared" si="14"/>
        <v>0</v>
      </c>
      <c r="F180">
        <f t="shared" si="16"/>
        <v>32</v>
      </c>
      <c r="G180">
        <f t="shared" si="17"/>
        <v>1974</v>
      </c>
      <c r="H180">
        <f t="shared" si="18"/>
        <v>0</v>
      </c>
      <c r="I180">
        <f t="shared" si="19"/>
        <v>0</v>
      </c>
      <c r="J180">
        <f t="shared" si="20"/>
        <v>1974</v>
      </c>
      <c r="K180">
        <f t="shared" si="21"/>
        <v>0</v>
      </c>
    </row>
    <row r="181" spans="1:11" x14ac:dyDescent="0.3">
      <c r="A181" s="1">
        <v>42273</v>
      </c>
      <c r="B181" s="8">
        <f t="shared" si="15"/>
        <v>9</v>
      </c>
      <c r="C181">
        <v>12</v>
      </c>
      <c r="D181">
        <v>0</v>
      </c>
      <c r="E181">
        <f t="shared" si="14"/>
        <v>0</v>
      </c>
      <c r="F181">
        <f t="shared" si="16"/>
        <v>25</v>
      </c>
      <c r="G181">
        <f t="shared" si="17"/>
        <v>1949</v>
      </c>
      <c r="H181">
        <f t="shared" si="18"/>
        <v>0</v>
      </c>
      <c r="I181">
        <f t="shared" si="19"/>
        <v>0</v>
      </c>
      <c r="J181">
        <f t="shared" si="20"/>
        <v>1949</v>
      </c>
      <c r="K181">
        <f t="shared" si="21"/>
        <v>0</v>
      </c>
    </row>
    <row r="182" spans="1:11" x14ac:dyDescent="0.3">
      <c r="A182" s="1">
        <v>42274</v>
      </c>
      <c r="B182" s="8">
        <f t="shared" si="15"/>
        <v>9</v>
      </c>
      <c r="C182">
        <v>11</v>
      </c>
      <c r="D182">
        <v>0</v>
      </c>
      <c r="E182">
        <f t="shared" si="14"/>
        <v>0</v>
      </c>
      <c r="F182">
        <f t="shared" si="16"/>
        <v>22</v>
      </c>
      <c r="G182">
        <f t="shared" si="17"/>
        <v>1927</v>
      </c>
      <c r="H182">
        <f t="shared" si="18"/>
        <v>0</v>
      </c>
      <c r="I182">
        <f t="shared" si="19"/>
        <v>0</v>
      </c>
      <c r="J182">
        <f t="shared" si="20"/>
        <v>1927</v>
      </c>
      <c r="K182">
        <f t="shared" si="21"/>
        <v>0</v>
      </c>
    </row>
    <row r="183" spans="1:11" x14ac:dyDescent="0.3">
      <c r="A183" s="1">
        <v>42275</v>
      </c>
      <c r="B183" s="8">
        <f t="shared" si="15"/>
        <v>9</v>
      </c>
      <c r="C183">
        <v>10</v>
      </c>
      <c r="D183">
        <v>0</v>
      </c>
      <c r="E183">
        <f t="shared" si="14"/>
        <v>0</v>
      </c>
      <c r="F183">
        <f t="shared" si="16"/>
        <v>19</v>
      </c>
      <c r="G183">
        <f t="shared" si="17"/>
        <v>1908</v>
      </c>
      <c r="H183">
        <f t="shared" si="18"/>
        <v>0</v>
      </c>
      <c r="I183">
        <f t="shared" si="19"/>
        <v>0</v>
      </c>
      <c r="J183">
        <f t="shared" si="20"/>
        <v>1908</v>
      </c>
      <c r="K183">
        <f t="shared" si="21"/>
        <v>0</v>
      </c>
    </row>
    <row r="184" spans="1:11" x14ac:dyDescent="0.3">
      <c r="A184" s="1">
        <v>42276</v>
      </c>
      <c r="B184" s="8">
        <f t="shared" si="15"/>
        <v>9</v>
      </c>
      <c r="C184">
        <v>10</v>
      </c>
      <c r="D184">
        <v>0</v>
      </c>
      <c r="E184">
        <f t="shared" si="14"/>
        <v>0</v>
      </c>
      <c r="F184">
        <f t="shared" si="16"/>
        <v>19</v>
      </c>
      <c r="G184">
        <f t="shared" si="17"/>
        <v>1889</v>
      </c>
      <c r="H184">
        <f t="shared" si="18"/>
        <v>0</v>
      </c>
      <c r="I184">
        <f t="shared" si="19"/>
        <v>0</v>
      </c>
      <c r="J184">
        <f t="shared" si="20"/>
        <v>1889</v>
      </c>
      <c r="K184">
        <f t="shared" si="21"/>
        <v>0</v>
      </c>
    </row>
    <row r="185" spans="1:11" x14ac:dyDescent="0.3">
      <c r="A185" s="1">
        <v>42277</v>
      </c>
      <c r="B185" s="8">
        <f t="shared" si="15"/>
        <v>9</v>
      </c>
      <c r="C185">
        <v>10</v>
      </c>
      <c r="D185">
        <v>0</v>
      </c>
      <c r="E185">
        <f t="shared" si="14"/>
        <v>0</v>
      </c>
      <c r="F185">
        <f t="shared" si="16"/>
        <v>18</v>
      </c>
      <c r="G185">
        <f t="shared" si="17"/>
        <v>1871</v>
      </c>
      <c r="H185">
        <f t="shared" si="18"/>
        <v>0</v>
      </c>
      <c r="I185">
        <f t="shared" si="19"/>
        <v>0</v>
      </c>
      <c r="J185">
        <f t="shared" si="20"/>
        <v>1871</v>
      </c>
      <c r="K185">
        <f t="shared" si="21"/>
        <v>0</v>
      </c>
    </row>
  </sheetData>
  <autoFilter ref="A1:K185"/>
  <mergeCells count="10">
    <mergeCell ref="H1:H2"/>
    <mergeCell ref="I1:I2"/>
    <mergeCell ref="K1:K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J1" workbookViewId="0">
      <selection activeCell="R26" sqref="R26"/>
    </sheetView>
  </sheetViews>
  <sheetFormatPr defaultRowHeight="14.4" x14ac:dyDescent="0.3"/>
  <cols>
    <col min="1" max="1" width="10.109375" bestFit="1" customWidth="1"/>
    <col min="2" max="2" width="7.109375" bestFit="1" customWidth="1"/>
    <col min="3" max="3" width="6" customWidth="1"/>
    <col min="4" max="4" width="6.77734375" customWidth="1"/>
    <col min="5" max="5" width="6.44140625" bestFit="1" customWidth="1"/>
    <col min="6" max="6" width="8.33203125" bestFit="1" customWidth="1"/>
    <col min="7" max="7" width="8" bestFit="1" customWidth="1"/>
    <col min="8" max="8" width="6" bestFit="1" customWidth="1"/>
    <col min="9" max="9" width="12.21875" bestFit="1" customWidth="1"/>
    <col min="10" max="10" width="9" bestFit="1" customWidth="1"/>
    <col min="14" max="14" width="10.109375" bestFit="1" customWidth="1"/>
  </cols>
  <sheetData>
    <row r="1" spans="1:13" ht="43.2" x14ac:dyDescent="0.3">
      <c r="A1" s="9" t="s">
        <v>3</v>
      </c>
      <c r="B1" s="9" t="s">
        <v>1</v>
      </c>
      <c r="C1" s="9" t="s">
        <v>2</v>
      </c>
      <c r="D1" s="9" t="s">
        <v>5</v>
      </c>
      <c r="E1" s="9" t="s">
        <v>4</v>
      </c>
      <c r="F1" s="9" t="s">
        <v>6</v>
      </c>
      <c r="G1" s="9" t="s">
        <v>8</v>
      </c>
      <c r="H1" s="9" t="s">
        <v>7</v>
      </c>
      <c r="I1" s="3" t="s">
        <v>9</v>
      </c>
      <c r="J1" s="9" t="s">
        <v>10</v>
      </c>
    </row>
    <row r="2" spans="1:13" x14ac:dyDescent="0.3">
      <c r="A2" s="9"/>
      <c r="B2" s="9"/>
      <c r="C2" s="9"/>
      <c r="D2" s="9"/>
      <c r="E2" s="9"/>
      <c r="F2" s="9"/>
      <c r="G2" s="9"/>
      <c r="H2" s="9"/>
      <c r="I2" s="2">
        <v>25000</v>
      </c>
      <c r="J2" s="9"/>
      <c r="L2" t="s">
        <v>0</v>
      </c>
      <c r="M2" t="s">
        <v>12</v>
      </c>
    </row>
    <row r="3" spans="1:13" x14ac:dyDescent="0.3">
      <c r="A3" s="1">
        <v>42095</v>
      </c>
      <c r="B3">
        <v>4</v>
      </c>
      <c r="C3">
        <v>2</v>
      </c>
      <c r="D3">
        <v>1400</v>
      </c>
      <c r="E3">
        <v>0</v>
      </c>
      <c r="F3">
        <v>25000</v>
      </c>
      <c r="G3">
        <v>0</v>
      </c>
      <c r="H3">
        <v>0</v>
      </c>
      <c r="I3">
        <v>25000</v>
      </c>
      <c r="J3">
        <v>0</v>
      </c>
      <c r="L3">
        <v>25000</v>
      </c>
      <c r="M3">
        <v>12000</v>
      </c>
    </row>
    <row r="4" spans="1:13" x14ac:dyDescent="0.3">
      <c r="A4" s="1">
        <v>42096</v>
      </c>
      <c r="B4">
        <v>2</v>
      </c>
      <c r="C4">
        <v>6</v>
      </c>
      <c r="D4">
        <v>4200</v>
      </c>
      <c r="E4">
        <v>0</v>
      </c>
      <c r="F4">
        <v>25000</v>
      </c>
      <c r="G4">
        <v>0</v>
      </c>
      <c r="H4">
        <v>0</v>
      </c>
      <c r="I4">
        <v>25000</v>
      </c>
      <c r="J4">
        <v>0</v>
      </c>
    </row>
    <row r="5" spans="1:13" x14ac:dyDescent="0.3">
      <c r="A5" s="1">
        <v>42097</v>
      </c>
      <c r="B5">
        <v>4</v>
      </c>
      <c r="C5">
        <v>1</v>
      </c>
      <c r="D5">
        <v>700</v>
      </c>
      <c r="E5">
        <v>0</v>
      </c>
      <c r="F5">
        <v>25000</v>
      </c>
      <c r="G5">
        <v>0</v>
      </c>
      <c r="H5">
        <v>0</v>
      </c>
      <c r="I5">
        <v>25000</v>
      </c>
      <c r="J5">
        <v>0</v>
      </c>
    </row>
    <row r="6" spans="1:13" x14ac:dyDescent="0.3">
      <c r="A6" s="1">
        <v>42098</v>
      </c>
      <c r="B6">
        <v>4</v>
      </c>
      <c r="C6">
        <v>0.8</v>
      </c>
      <c r="D6">
        <v>560</v>
      </c>
      <c r="E6">
        <v>0</v>
      </c>
      <c r="F6">
        <v>25000</v>
      </c>
      <c r="G6">
        <v>0</v>
      </c>
      <c r="H6">
        <v>0</v>
      </c>
      <c r="I6">
        <v>25000</v>
      </c>
      <c r="J6">
        <v>0</v>
      </c>
    </row>
    <row r="7" spans="1:13" x14ac:dyDescent="0.3">
      <c r="A7" s="1">
        <v>42099</v>
      </c>
      <c r="B7">
        <v>3</v>
      </c>
      <c r="C7">
        <v>0</v>
      </c>
      <c r="D7">
        <v>0</v>
      </c>
      <c r="E7">
        <v>39</v>
      </c>
      <c r="F7">
        <v>24961</v>
      </c>
      <c r="G7">
        <v>0</v>
      </c>
      <c r="H7">
        <v>0</v>
      </c>
      <c r="I7">
        <v>24961</v>
      </c>
      <c r="J7">
        <v>0</v>
      </c>
      <c r="L7" s="4" t="s">
        <v>15</v>
      </c>
    </row>
    <row r="8" spans="1:13" x14ac:dyDescent="0.3">
      <c r="A8" s="1">
        <v>42100</v>
      </c>
      <c r="B8">
        <v>4</v>
      </c>
      <c r="C8">
        <v>0</v>
      </c>
      <c r="D8">
        <v>0</v>
      </c>
      <c r="E8">
        <v>60</v>
      </c>
      <c r="F8">
        <v>24901</v>
      </c>
      <c r="G8">
        <v>0</v>
      </c>
      <c r="H8">
        <v>0</v>
      </c>
      <c r="I8">
        <v>24901</v>
      </c>
      <c r="J8">
        <v>0</v>
      </c>
    </row>
    <row r="9" spans="1:13" x14ac:dyDescent="0.3">
      <c r="A9" s="1">
        <v>42101</v>
      </c>
      <c r="B9">
        <v>4</v>
      </c>
      <c r="C9">
        <v>1</v>
      </c>
      <c r="D9">
        <v>700</v>
      </c>
      <c r="E9">
        <v>0</v>
      </c>
      <c r="F9">
        <v>25000</v>
      </c>
      <c r="G9">
        <v>0</v>
      </c>
      <c r="H9">
        <v>0</v>
      </c>
      <c r="I9">
        <v>25000</v>
      </c>
      <c r="J9">
        <v>0</v>
      </c>
    </row>
    <row r="10" spans="1:13" x14ac:dyDescent="0.3">
      <c r="A10" s="1">
        <v>42102</v>
      </c>
      <c r="B10">
        <v>8</v>
      </c>
      <c r="C10">
        <v>1</v>
      </c>
      <c r="D10">
        <v>700</v>
      </c>
      <c r="E10">
        <v>0</v>
      </c>
      <c r="F10">
        <v>25000</v>
      </c>
      <c r="G10">
        <v>0</v>
      </c>
      <c r="H10">
        <v>0</v>
      </c>
      <c r="I10">
        <v>25000</v>
      </c>
      <c r="J10">
        <v>0</v>
      </c>
    </row>
    <row r="11" spans="1:13" x14ac:dyDescent="0.3">
      <c r="A11" s="1">
        <v>42103</v>
      </c>
      <c r="B11">
        <v>6</v>
      </c>
      <c r="C11">
        <v>2</v>
      </c>
      <c r="D11">
        <v>1400</v>
      </c>
      <c r="E11">
        <v>0</v>
      </c>
      <c r="F11">
        <v>25000</v>
      </c>
      <c r="G11">
        <v>0</v>
      </c>
      <c r="H11">
        <v>0</v>
      </c>
      <c r="I11">
        <v>25000</v>
      </c>
      <c r="J11">
        <v>0</v>
      </c>
    </row>
    <row r="12" spans="1:13" x14ac:dyDescent="0.3">
      <c r="A12" s="1">
        <v>42104</v>
      </c>
      <c r="B12">
        <v>9</v>
      </c>
      <c r="C12">
        <v>2</v>
      </c>
      <c r="D12">
        <v>1400</v>
      </c>
      <c r="E12">
        <v>0</v>
      </c>
      <c r="F12">
        <v>25000</v>
      </c>
      <c r="G12">
        <v>0</v>
      </c>
      <c r="H12">
        <v>0</v>
      </c>
      <c r="I12">
        <v>25000</v>
      </c>
      <c r="J12">
        <v>0</v>
      </c>
    </row>
    <row r="13" spans="1:13" x14ac:dyDescent="0.3">
      <c r="A13" s="1">
        <v>42105</v>
      </c>
      <c r="B13">
        <v>12</v>
      </c>
      <c r="C13">
        <v>3</v>
      </c>
      <c r="D13">
        <v>2100</v>
      </c>
      <c r="E13">
        <v>0</v>
      </c>
      <c r="F13">
        <v>25000</v>
      </c>
      <c r="G13">
        <v>0</v>
      </c>
      <c r="H13">
        <v>0</v>
      </c>
      <c r="I13">
        <v>25000</v>
      </c>
      <c r="J13">
        <v>0</v>
      </c>
    </row>
    <row r="14" spans="1:13" x14ac:dyDescent="0.3">
      <c r="A14" s="1">
        <v>42106</v>
      </c>
      <c r="B14">
        <v>10</v>
      </c>
      <c r="C14">
        <v>2</v>
      </c>
      <c r="D14">
        <v>1400</v>
      </c>
      <c r="E14">
        <v>0</v>
      </c>
      <c r="F14">
        <v>25000</v>
      </c>
      <c r="G14">
        <v>0</v>
      </c>
      <c r="H14">
        <v>0</v>
      </c>
      <c r="I14">
        <v>25000</v>
      </c>
      <c r="J14">
        <v>0</v>
      </c>
    </row>
    <row r="15" spans="1:13" x14ac:dyDescent="0.3">
      <c r="A15" s="1">
        <v>42107</v>
      </c>
      <c r="B15">
        <v>8</v>
      </c>
      <c r="C15">
        <v>1</v>
      </c>
      <c r="D15">
        <v>700</v>
      </c>
      <c r="E15">
        <v>0</v>
      </c>
      <c r="F15">
        <v>25000</v>
      </c>
      <c r="G15">
        <v>0</v>
      </c>
      <c r="H15">
        <v>0</v>
      </c>
      <c r="I15">
        <v>25000</v>
      </c>
      <c r="J15">
        <v>0</v>
      </c>
    </row>
    <row r="16" spans="1:13" x14ac:dyDescent="0.3">
      <c r="A16" s="1">
        <v>42108</v>
      </c>
      <c r="B16">
        <v>6</v>
      </c>
      <c r="C16">
        <v>0</v>
      </c>
      <c r="D16">
        <v>0</v>
      </c>
      <c r="E16">
        <v>111</v>
      </c>
      <c r="F16">
        <v>24889</v>
      </c>
      <c r="G16">
        <v>0</v>
      </c>
      <c r="H16">
        <v>0</v>
      </c>
      <c r="I16">
        <v>24889</v>
      </c>
      <c r="J16">
        <v>0</v>
      </c>
    </row>
    <row r="17" spans="1:10" x14ac:dyDescent="0.3">
      <c r="A17" s="1">
        <v>42109</v>
      </c>
      <c r="B17">
        <v>14</v>
      </c>
      <c r="C17">
        <v>0</v>
      </c>
      <c r="D17">
        <v>0</v>
      </c>
      <c r="E17">
        <v>392</v>
      </c>
      <c r="F17">
        <v>24497</v>
      </c>
      <c r="G17">
        <v>0</v>
      </c>
      <c r="H17">
        <v>0</v>
      </c>
      <c r="I17">
        <v>24497</v>
      </c>
      <c r="J17">
        <v>0</v>
      </c>
    </row>
    <row r="18" spans="1:10" x14ac:dyDescent="0.3">
      <c r="A18" s="1">
        <v>42110</v>
      </c>
      <c r="B18">
        <v>10</v>
      </c>
      <c r="C18">
        <v>0</v>
      </c>
      <c r="D18">
        <v>0</v>
      </c>
      <c r="E18">
        <v>233</v>
      </c>
      <c r="F18">
        <v>24264</v>
      </c>
      <c r="G18">
        <v>0</v>
      </c>
      <c r="H18">
        <v>0</v>
      </c>
      <c r="I18">
        <v>24264</v>
      </c>
      <c r="J18">
        <v>0</v>
      </c>
    </row>
    <row r="19" spans="1:10" x14ac:dyDescent="0.3">
      <c r="A19" s="1">
        <v>42111</v>
      </c>
      <c r="B19">
        <v>6</v>
      </c>
      <c r="C19">
        <v>0</v>
      </c>
      <c r="D19">
        <v>0</v>
      </c>
      <c r="E19">
        <v>107</v>
      </c>
      <c r="F19">
        <v>24157</v>
      </c>
      <c r="G19">
        <v>0</v>
      </c>
      <c r="H19">
        <v>0</v>
      </c>
      <c r="I19">
        <v>24157</v>
      </c>
      <c r="J19">
        <v>0</v>
      </c>
    </row>
    <row r="20" spans="1:10" x14ac:dyDescent="0.3">
      <c r="A20" s="1">
        <v>42112</v>
      </c>
      <c r="B20">
        <v>4</v>
      </c>
      <c r="C20">
        <v>0</v>
      </c>
      <c r="D20">
        <v>0</v>
      </c>
      <c r="E20">
        <v>58</v>
      </c>
      <c r="F20">
        <v>24099</v>
      </c>
      <c r="G20">
        <v>0</v>
      </c>
      <c r="H20">
        <v>0</v>
      </c>
      <c r="I20">
        <v>24099</v>
      </c>
      <c r="J20">
        <v>0</v>
      </c>
    </row>
    <row r="21" spans="1:10" x14ac:dyDescent="0.3">
      <c r="A21" s="1">
        <v>42113</v>
      </c>
      <c r="B21">
        <v>7</v>
      </c>
      <c r="C21">
        <v>0</v>
      </c>
      <c r="D21">
        <v>0</v>
      </c>
      <c r="E21">
        <v>134</v>
      </c>
      <c r="F21">
        <v>23965</v>
      </c>
      <c r="G21">
        <v>0</v>
      </c>
      <c r="H21">
        <v>0</v>
      </c>
      <c r="I21">
        <v>23965</v>
      </c>
      <c r="J21">
        <v>0</v>
      </c>
    </row>
    <row r="22" spans="1:10" x14ac:dyDescent="0.3">
      <c r="A22" s="1">
        <v>42114</v>
      </c>
      <c r="B22">
        <v>10</v>
      </c>
      <c r="C22">
        <v>1</v>
      </c>
      <c r="D22">
        <v>700</v>
      </c>
      <c r="E22">
        <v>0</v>
      </c>
      <c r="F22">
        <v>24665</v>
      </c>
      <c r="G22">
        <v>0</v>
      </c>
      <c r="H22">
        <v>0</v>
      </c>
      <c r="I22">
        <v>24665</v>
      </c>
      <c r="J22">
        <v>0</v>
      </c>
    </row>
    <row r="23" spans="1:10" x14ac:dyDescent="0.3">
      <c r="A23" s="1">
        <v>42115</v>
      </c>
      <c r="B23">
        <v>11</v>
      </c>
      <c r="C23">
        <v>3.2</v>
      </c>
      <c r="D23">
        <v>2240</v>
      </c>
      <c r="E23">
        <v>0</v>
      </c>
      <c r="F23">
        <v>25000</v>
      </c>
      <c r="G23">
        <v>0</v>
      </c>
      <c r="H23">
        <v>0</v>
      </c>
      <c r="I23">
        <v>25000</v>
      </c>
      <c r="J23">
        <v>0</v>
      </c>
    </row>
    <row r="24" spans="1:10" x14ac:dyDescent="0.3">
      <c r="A24" s="1">
        <v>42116</v>
      </c>
      <c r="B24">
        <v>8</v>
      </c>
      <c r="C24">
        <v>2.2000000000000002</v>
      </c>
      <c r="D24">
        <v>1540.0000000000002</v>
      </c>
      <c r="E24">
        <v>0</v>
      </c>
      <c r="F24">
        <v>25000</v>
      </c>
      <c r="G24">
        <v>0</v>
      </c>
      <c r="H24">
        <v>0</v>
      </c>
      <c r="I24">
        <v>25000</v>
      </c>
      <c r="J24">
        <v>0</v>
      </c>
    </row>
    <row r="25" spans="1:10" x14ac:dyDescent="0.3">
      <c r="A25" s="1">
        <v>42117</v>
      </c>
      <c r="B25">
        <v>11</v>
      </c>
      <c r="C25">
        <v>1</v>
      </c>
      <c r="D25">
        <v>700</v>
      </c>
      <c r="E25">
        <v>0</v>
      </c>
      <c r="F25">
        <v>25000</v>
      </c>
      <c r="G25">
        <v>0</v>
      </c>
      <c r="H25">
        <v>0</v>
      </c>
      <c r="I25">
        <v>25000</v>
      </c>
      <c r="J25">
        <v>0</v>
      </c>
    </row>
    <row r="26" spans="1:10" x14ac:dyDescent="0.3">
      <c r="A26" s="1">
        <v>42118</v>
      </c>
      <c r="B26">
        <v>12</v>
      </c>
      <c r="C26">
        <v>1</v>
      </c>
      <c r="D26">
        <v>700</v>
      </c>
      <c r="E26">
        <v>0</v>
      </c>
      <c r="F26">
        <v>25000</v>
      </c>
      <c r="G26">
        <v>0</v>
      </c>
      <c r="H26">
        <v>0</v>
      </c>
      <c r="I26">
        <v>25000</v>
      </c>
      <c r="J26">
        <v>0</v>
      </c>
    </row>
    <row r="27" spans="1:10" x14ac:dyDescent="0.3">
      <c r="A27" s="1">
        <v>42119</v>
      </c>
      <c r="B27">
        <v>14</v>
      </c>
      <c r="C27">
        <v>1</v>
      </c>
      <c r="D27">
        <v>700</v>
      </c>
      <c r="E27">
        <v>0</v>
      </c>
      <c r="F27">
        <v>25000</v>
      </c>
      <c r="G27">
        <v>0</v>
      </c>
      <c r="H27">
        <v>0</v>
      </c>
      <c r="I27">
        <v>25000</v>
      </c>
      <c r="J27">
        <v>0</v>
      </c>
    </row>
    <row r="28" spans="1:10" x14ac:dyDescent="0.3">
      <c r="A28" s="1">
        <v>42120</v>
      </c>
      <c r="B28">
        <v>16</v>
      </c>
      <c r="C28">
        <v>0</v>
      </c>
      <c r="D28">
        <v>0</v>
      </c>
      <c r="E28">
        <v>480</v>
      </c>
      <c r="F28">
        <v>24520</v>
      </c>
      <c r="G28">
        <v>1</v>
      </c>
      <c r="H28">
        <v>12000</v>
      </c>
      <c r="I28">
        <v>12520</v>
      </c>
      <c r="J28">
        <v>0</v>
      </c>
    </row>
    <row r="29" spans="1:10" x14ac:dyDescent="0.3">
      <c r="A29" s="1">
        <v>42121</v>
      </c>
      <c r="B29">
        <v>16</v>
      </c>
      <c r="C29">
        <v>1</v>
      </c>
      <c r="D29">
        <v>700</v>
      </c>
      <c r="E29">
        <v>0</v>
      </c>
      <c r="F29">
        <v>13220</v>
      </c>
      <c r="G29">
        <v>0</v>
      </c>
      <c r="H29">
        <v>0</v>
      </c>
      <c r="I29">
        <v>13220</v>
      </c>
      <c r="J29">
        <v>0</v>
      </c>
    </row>
    <row r="30" spans="1:10" x14ac:dyDescent="0.3">
      <c r="A30" s="1">
        <v>42122</v>
      </c>
      <c r="B30">
        <v>6</v>
      </c>
      <c r="C30">
        <v>2</v>
      </c>
      <c r="D30">
        <v>1400</v>
      </c>
      <c r="E30">
        <v>0</v>
      </c>
      <c r="F30">
        <v>14620</v>
      </c>
      <c r="G30">
        <v>0</v>
      </c>
      <c r="H30">
        <v>0</v>
      </c>
      <c r="I30">
        <v>14620</v>
      </c>
      <c r="J30">
        <v>0</v>
      </c>
    </row>
    <row r="31" spans="1:10" x14ac:dyDescent="0.3">
      <c r="A31" s="1">
        <v>42123</v>
      </c>
      <c r="B31">
        <v>7</v>
      </c>
      <c r="C31">
        <v>0</v>
      </c>
      <c r="D31">
        <v>0</v>
      </c>
      <c r="E31">
        <v>82</v>
      </c>
      <c r="F31">
        <v>14538</v>
      </c>
      <c r="G31">
        <v>0</v>
      </c>
      <c r="H31">
        <v>0</v>
      </c>
      <c r="I31">
        <v>14538</v>
      </c>
      <c r="J31">
        <v>0</v>
      </c>
    </row>
    <row r="32" spans="1:10" x14ac:dyDescent="0.3">
      <c r="A32" s="1">
        <v>42124</v>
      </c>
      <c r="B32">
        <v>10</v>
      </c>
      <c r="C32">
        <v>0</v>
      </c>
      <c r="D32">
        <v>0</v>
      </c>
      <c r="E32">
        <v>138</v>
      </c>
      <c r="F32">
        <v>14400</v>
      </c>
      <c r="G32">
        <v>0</v>
      </c>
      <c r="H32">
        <v>0</v>
      </c>
      <c r="I32">
        <v>14400</v>
      </c>
      <c r="J32">
        <v>0</v>
      </c>
    </row>
    <row r="33" spans="1:10" x14ac:dyDescent="0.3">
      <c r="A33" s="1">
        <v>42125</v>
      </c>
      <c r="B33">
        <v>10</v>
      </c>
      <c r="C33">
        <v>4</v>
      </c>
      <c r="D33">
        <v>2800</v>
      </c>
      <c r="E33">
        <v>0</v>
      </c>
      <c r="F33">
        <v>17200</v>
      </c>
      <c r="G33">
        <v>0</v>
      </c>
      <c r="H33">
        <v>0</v>
      </c>
      <c r="I33">
        <v>17200</v>
      </c>
      <c r="J33">
        <v>0</v>
      </c>
    </row>
    <row r="34" spans="1:10" x14ac:dyDescent="0.3">
      <c r="A34" s="1">
        <v>42126</v>
      </c>
      <c r="B34">
        <v>7</v>
      </c>
      <c r="C34">
        <v>5</v>
      </c>
      <c r="D34">
        <v>3500</v>
      </c>
      <c r="E34">
        <v>0</v>
      </c>
      <c r="F34">
        <v>20700</v>
      </c>
      <c r="G34">
        <v>0</v>
      </c>
      <c r="H34">
        <v>0</v>
      </c>
      <c r="I34">
        <v>20700</v>
      </c>
      <c r="J34">
        <v>0</v>
      </c>
    </row>
    <row r="35" spans="1:10" x14ac:dyDescent="0.3">
      <c r="A35" s="1">
        <v>42127</v>
      </c>
      <c r="B35">
        <v>9</v>
      </c>
      <c r="C35">
        <v>4</v>
      </c>
      <c r="D35">
        <v>2800</v>
      </c>
      <c r="E35">
        <v>0</v>
      </c>
      <c r="F35">
        <v>23500</v>
      </c>
      <c r="G35">
        <v>0</v>
      </c>
      <c r="H35">
        <v>0</v>
      </c>
      <c r="I35">
        <v>23500</v>
      </c>
      <c r="J35">
        <v>0</v>
      </c>
    </row>
    <row r="36" spans="1:10" x14ac:dyDescent="0.3">
      <c r="A36" s="1">
        <v>42128</v>
      </c>
      <c r="B36">
        <v>15</v>
      </c>
      <c r="C36">
        <v>0.4</v>
      </c>
      <c r="D36">
        <v>280</v>
      </c>
      <c r="E36">
        <v>0</v>
      </c>
      <c r="F36">
        <v>23780</v>
      </c>
      <c r="G36">
        <v>0</v>
      </c>
      <c r="H36">
        <v>0</v>
      </c>
      <c r="I36">
        <v>23780</v>
      </c>
      <c r="J36">
        <v>0</v>
      </c>
    </row>
    <row r="37" spans="1:10" x14ac:dyDescent="0.3">
      <c r="A37" s="1">
        <v>42129</v>
      </c>
      <c r="B37">
        <v>18</v>
      </c>
      <c r="C37">
        <v>0.4</v>
      </c>
      <c r="D37">
        <v>280</v>
      </c>
      <c r="E37">
        <v>0</v>
      </c>
      <c r="F37">
        <v>24060</v>
      </c>
      <c r="G37">
        <v>1</v>
      </c>
      <c r="H37">
        <v>12000</v>
      </c>
      <c r="I37">
        <v>12060</v>
      </c>
      <c r="J37">
        <v>0</v>
      </c>
    </row>
    <row r="38" spans="1:10" x14ac:dyDescent="0.3">
      <c r="A38" s="1">
        <v>42130</v>
      </c>
      <c r="B38">
        <v>16</v>
      </c>
      <c r="C38">
        <v>0</v>
      </c>
      <c r="D38">
        <v>0</v>
      </c>
      <c r="E38">
        <v>232</v>
      </c>
      <c r="F38">
        <v>11828</v>
      </c>
      <c r="G38">
        <v>1</v>
      </c>
      <c r="H38">
        <v>12000</v>
      </c>
      <c r="I38">
        <v>13000</v>
      </c>
      <c r="J38">
        <v>13172</v>
      </c>
    </row>
    <row r="39" spans="1:10" x14ac:dyDescent="0.3">
      <c r="A39" s="1">
        <v>42131</v>
      </c>
      <c r="B39">
        <v>14</v>
      </c>
      <c r="C39">
        <v>0</v>
      </c>
      <c r="D39">
        <v>0</v>
      </c>
      <c r="E39">
        <v>205</v>
      </c>
      <c r="F39">
        <v>12795</v>
      </c>
      <c r="G39">
        <v>0</v>
      </c>
      <c r="H39">
        <v>0</v>
      </c>
      <c r="I39">
        <v>12795</v>
      </c>
      <c r="J39">
        <v>0</v>
      </c>
    </row>
    <row r="40" spans="1:10" x14ac:dyDescent="0.3">
      <c r="A40" s="1">
        <v>42132</v>
      </c>
      <c r="B40">
        <v>10</v>
      </c>
      <c r="C40">
        <v>0</v>
      </c>
      <c r="D40">
        <v>0</v>
      </c>
      <c r="E40">
        <v>122</v>
      </c>
      <c r="F40">
        <v>12673</v>
      </c>
      <c r="G40">
        <v>0</v>
      </c>
      <c r="H40">
        <v>0</v>
      </c>
      <c r="I40">
        <v>12673</v>
      </c>
      <c r="J40">
        <v>0</v>
      </c>
    </row>
    <row r="41" spans="1:10" x14ac:dyDescent="0.3">
      <c r="A41" s="1">
        <v>42133</v>
      </c>
      <c r="B41">
        <v>14</v>
      </c>
      <c r="C41">
        <v>0.3</v>
      </c>
      <c r="D41">
        <v>210</v>
      </c>
      <c r="E41">
        <v>0</v>
      </c>
      <c r="F41">
        <v>12883</v>
      </c>
      <c r="G41">
        <v>0</v>
      </c>
      <c r="H41">
        <v>0</v>
      </c>
      <c r="I41">
        <v>12883</v>
      </c>
      <c r="J41">
        <v>0</v>
      </c>
    </row>
    <row r="42" spans="1:10" x14ac:dyDescent="0.3">
      <c r="A42" s="1">
        <v>42134</v>
      </c>
      <c r="B42">
        <v>12</v>
      </c>
      <c r="C42">
        <v>0.1</v>
      </c>
      <c r="D42">
        <v>70</v>
      </c>
      <c r="E42">
        <v>0</v>
      </c>
      <c r="F42">
        <v>12953</v>
      </c>
      <c r="G42">
        <v>0</v>
      </c>
      <c r="H42">
        <v>0</v>
      </c>
      <c r="I42">
        <v>12953</v>
      </c>
      <c r="J42">
        <v>0</v>
      </c>
    </row>
    <row r="43" spans="1:10" x14ac:dyDescent="0.3">
      <c r="A43" s="1">
        <v>42135</v>
      </c>
      <c r="B43">
        <v>11</v>
      </c>
      <c r="C43">
        <v>0</v>
      </c>
      <c r="D43">
        <v>0</v>
      </c>
      <c r="E43">
        <v>142</v>
      </c>
      <c r="F43">
        <v>12811</v>
      </c>
      <c r="G43">
        <v>0</v>
      </c>
      <c r="H43">
        <v>0</v>
      </c>
      <c r="I43">
        <v>12811</v>
      </c>
      <c r="J43">
        <v>0</v>
      </c>
    </row>
    <row r="44" spans="1:10" x14ac:dyDescent="0.3">
      <c r="A44" s="1">
        <v>42136</v>
      </c>
      <c r="B44">
        <v>16</v>
      </c>
      <c r="C44">
        <v>3</v>
      </c>
      <c r="D44">
        <v>2100</v>
      </c>
      <c r="E44">
        <v>0</v>
      </c>
      <c r="F44">
        <v>14911</v>
      </c>
      <c r="G44">
        <v>0</v>
      </c>
      <c r="H44">
        <v>0</v>
      </c>
      <c r="I44">
        <v>14911</v>
      </c>
      <c r="J44">
        <v>0</v>
      </c>
    </row>
    <row r="45" spans="1:10" x14ac:dyDescent="0.3">
      <c r="A45" s="1">
        <v>42137</v>
      </c>
      <c r="B45">
        <v>12</v>
      </c>
      <c r="C45">
        <v>0</v>
      </c>
      <c r="D45">
        <v>0</v>
      </c>
      <c r="E45">
        <v>186</v>
      </c>
      <c r="F45">
        <v>14725</v>
      </c>
      <c r="G45">
        <v>0</v>
      </c>
      <c r="H45">
        <v>0</v>
      </c>
      <c r="I45">
        <v>14725</v>
      </c>
      <c r="J45">
        <v>0</v>
      </c>
    </row>
    <row r="46" spans="1:10" x14ac:dyDescent="0.3">
      <c r="A46" s="1">
        <v>42138</v>
      </c>
      <c r="B46">
        <v>10</v>
      </c>
      <c r="C46">
        <v>0</v>
      </c>
      <c r="D46">
        <v>0</v>
      </c>
      <c r="E46">
        <v>140</v>
      </c>
      <c r="F46">
        <v>14585</v>
      </c>
      <c r="G46">
        <v>0</v>
      </c>
      <c r="H46">
        <v>0</v>
      </c>
      <c r="I46">
        <v>14585</v>
      </c>
      <c r="J46">
        <v>0</v>
      </c>
    </row>
    <row r="47" spans="1:10" x14ac:dyDescent="0.3">
      <c r="A47" s="1">
        <v>42139</v>
      </c>
      <c r="B47">
        <v>12</v>
      </c>
      <c r="C47">
        <v>0</v>
      </c>
      <c r="D47">
        <v>0</v>
      </c>
      <c r="E47">
        <v>182</v>
      </c>
      <c r="F47">
        <v>14403</v>
      </c>
      <c r="G47">
        <v>0</v>
      </c>
      <c r="H47">
        <v>0</v>
      </c>
      <c r="I47">
        <v>14403</v>
      </c>
      <c r="J47">
        <v>0</v>
      </c>
    </row>
    <row r="48" spans="1:10" x14ac:dyDescent="0.3">
      <c r="A48" s="1">
        <v>42140</v>
      </c>
      <c r="B48">
        <v>10</v>
      </c>
      <c r="C48">
        <v>1.8</v>
      </c>
      <c r="D48">
        <v>1260</v>
      </c>
      <c r="E48">
        <v>0</v>
      </c>
      <c r="F48">
        <v>15663</v>
      </c>
      <c r="G48">
        <v>0</v>
      </c>
      <c r="H48">
        <v>0</v>
      </c>
      <c r="I48">
        <v>15663</v>
      </c>
      <c r="J48">
        <v>0</v>
      </c>
    </row>
    <row r="49" spans="1:10" x14ac:dyDescent="0.3">
      <c r="A49" s="1">
        <v>42141</v>
      </c>
      <c r="B49">
        <v>11</v>
      </c>
      <c r="C49">
        <v>2.8</v>
      </c>
      <c r="D49">
        <v>1959.9999999999998</v>
      </c>
      <c r="E49">
        <v>0</v>
      </c>
      <c r="F49">
        <v>17623</v>
      </c>
      <c r="G49">
        <v>0</v>
      </c>
      <c r="H49">
        <v>0</v>
      </c>
      <c r="I49">
        <v>17623</v>
      </c>
      <c r="J49">
        <v>0</v>
      </c>
    </row>
    <row r="50" spans="1:10" x14ac:dyDescent="0.3">
      <c r="A50" s="1">
        <v>42142</v>
      </c>
      <c r="B50">
        <v>12</v>
      </c>
      <c r="C50">
        <v>1.9</v>
      </c>
      <c r="D50">
        <v>1330</v>
      </c>
      <c r="E50">
        <v>0</v>
      </c>
      <c r="F50">
        <v>18953</v>
      </c>
      <c r="G50">
        <v>0</v>
      </c>
      <c r="H50">
        <v>0</v>
      </c>
      <c r="I50">
        <v>18953</v>
      </c>
      <c r="J50">
        <v>0</v>
      </c>
    </row>
    <row r="51" spans="1:10" x14ac:dyDescent="0.3">
      <c r="A51" s="1">
        <v>42143</v>
      </c>
      <c r="B51">
        <v>16</v>
      </c>
      <c r="C51">
        <v>2.2000000000000002</v>
      </c>
      <c r="D51">
        <v>1540.0000000000002</v>
      </c>
      <c r="E51">
        <v>0</v>
      </c>
      <c r="F51">
        <v>20493</v>
      </c>
      <c r="G51">
        <v>0</v>
      </c>
      <c r="H51">
        <v>0</v>
      </c>
      <c r="I51">
        <v>20493</v>
      </c>
      <c r="J51">
        <v>0</v>
      </c>
    </row>
    <row r="52" spans="1:10" x14ac:dyDescent="0.3">
      <c r="A52" s="1">
        <v>42144</v>
      </c>
      <c r="B52">
        <v>13</v>
      </c>
      <c r="C52">
        <v>2.2999999999999998</v>
      </c>
      <c r="D52">
        <v>1609.9999999999998</v>
      </c>
      <c r="E52">
        <v>0</v>
      </c>
      <c r="F52">
        <v>22103</v>
      </c>
      <c r="G52">
        <v>0</v>
      </c>
      <c r="H52">
        <v>0</v>
      </c>
      <c r="I52">
        <v>22103</v>
      </c>
      <c r="J52">
        <v>0</v>
      </c>
    </row>
    <row r="53" spans="1:10" x14ac:dyDescent="0.3">
      <c r="A53" s="1">
        <v>42145</v>
      </c>
      <c r="B53">
        <v>11</v>
      </c>
      <c r="C53">
        <v>5.4</v>
      </c>
      <c r="D53">
        <v>3780.0000000000005</v>
      </c>
      <c r="E53">
        <v>0</v>
      </c>
      <c r="F53">
        <v>25000</v>
      </c>
      <c r="G53">
        <v>0</v>
      </c>
      <c r="H53">
        <v>0</v>
      </c>
      <c r="I53">
        <v>25000</v>
      </c>
      <c r="J53">
        <v>0</v>
      </c>
    </row>
    <row r="54" spans="1:10" x14ac:dyDescent="0.3">
      <c r="A54" s="1">
        <v>42146</v>
      </c>
      <c r="B54">
        <v>12</v>
      </c>
      <c r="C54">
        <v>5.5</v>
      </c>
      <c r="D54">
        <v>3850</v>
      </c>
      <c r="E54">
        <v>0</v>
      </c>
      <c r="F54">
        <v>25000</v>
      </c>
      <c r="G54">
        <v>0</v>
      </c>
      <c r="H54">
        <v>0</v>
      </c>
      <c r="I54">
        <v>25000</v>
      </c>
      <c r="J54">
        <v>0</v>
      </c>
    </row>
    <row r="55" spans="1:10" x14ac:dyDescent="0.3">
      <c r="A55" s="1">
        <v>42147</v>
      </c>
      <c r="B55">
        <v>12</v>
      </c>
      <c r="C55">
        <v>5.2</v>
      </c>
      <c r="D55">
        <v>3640</v>
      </c>
      <c r="E55">
        <v>0</v>
      </c>
      <c r="F55">
        <v>25000</v>
      </c>
      <c r="G55">
        <v>0</v>
      </c>
      <c r="H55">
        <v>0</v>
      </c>
      <c r="I55">
        <v>25000</v>
      </c>
      <c r="J55">
        <v>0</v>
      </c>
    </row>
    <row r="56" spans="1:10" x14ac:dyDescent="0.3">
      <c r="A56" s="1">
        <v>42148</v>
      </c>
      <c r="B56">
        <v>14</v>
      </c>
      <c r="C56">
        <v>3</v>
      </c>
      <c r="D56">
        <v>2100</v>
      </c>
      <c r="E56">
        <v>0</v>
      </c>
      <c r="F56">
        <v>25000</v>
      </c>
      <c r="G56">
        <v>0</v>
      </c>
      <c r="H56">
        <v>0</v>
      </c>
      <c r="I56">
        <v>25000</v>
      </c>
      <c r="J56">
        <v>0</v>
      </c>
    </row>
    <row r="57" spans="1:10" x14ac:dyDescent="0.3">
      <c r="A57" s="1">
        <v>42149</v>
      </c>
      <c r="B57">
        <v>15</v>
      </c>
      <c r="C57">
        <v>0</v>
      </c>
      <c r="D57">
        <v>0</v>
      </c>
      <c r="E57">
        <v>436</v>
      </c>
      <c r="F57">
        <v>24564</v>
      </c>
      <c r="G57">
        <v>0</v>
      </c>
      <c r="H57">
        <v>0</v>
      </c>
      <c r="I57">
        <v>24564</v>
      </c>
      <c r="J57">
        <v>0</v>
      </c>
    </row>
    <row r="58" spans="1:10" x14ac:dyDescent="0.3">
      <c r="A58" s="1">
        <v>42150</v>
      </c>
      <c r="B58">
        <v>14</v>
      </c>
      <c r="C58">
        <v>0</v>
      </c>
      <c r="D58">
        <v>0</v>
      </c>
      <c r="E58">
        <v>387</v>
      </c>
      <c r="F58">
        <v>24177</v>
      </c>
      <c r="G58">
        <v>0</v>
      </c>
      <c r="H58">
        <v>0</v>
      </c>
      <c r="I58">
        <v>24177</v>
      </c>
      <c r="J58">
        <v>0</v>
      </c>
    </row>
    <row r="59" spans="1:10" x14ac:dyDescent="0.3">
      <c r="A59" s="1">
        <v>42151</v>
      </c>
      <c r="B59">
        <v>10</v>
      </c>
      <c r="C59">
        <v>0</v>
      </c>
      <c r="D59">
        <v>0</v>
      </c>
      <c r="E59">
        <v>230</v>
      </c>
      <c r="F59">
        <v>23947</v>
      </c>
      <c r="G59">
        <v>0</v>
      </c>
      <c r="H59">
        <v>0</v>
      </c>
      <c r="I59">
        <v>23947</v>
      </c>
      <c r="J59">
        <v>0</v>
      </c>
    </row>
    <row r="60" spans="1:10" x14ac:dyDescent="0.3">
      <c r="A60" s="1">
        <v>42152</v>
      </c>
      <c r="B60">
        <v>12</v>
      </c>
      <c r="C60">
        <v>0.1</v>
      </c>
      <c r="D60">
        <v>70</v>
      </c>
      <c r="E60">
        <v>0</v>
      </c>
      <c r="F60">
        <v>24017</v>
      </c>
      <c r="G60">
        <v>0</v>
      </c>
      <c r="H60">
        <v>0</v>
      </c>
      <c r="I60">
        <v>24017</v>
      </c>
      <c r="J60">
        <v>0</v>
      </c>
    </row>
    <row r="61" spans="1:10" x14ac:dyDescent="0.3">
      <c r="A61" s="1">
        <v>42153</v>
      </c>
      <c r="B61">
        <v>14</v>
      </c>
      <c r="C61">
        <v>0</v>
      </c>
      <c r="D61">
        <v>0</v>
      </c>
      <c r="E61">
        <v>378</v>
      </c>
      <c r="F61">
        <v>23639</v>
      </c>
      <c r="G61">
        <v>0</v>
      </c>
      <c r="H61">
        <v>0</v>
      </c>
      <c r="I61">
        <v>23639</v>
      </c>
      <c r="J61">
        <v>0</v>
      </c>
    </row>
    <row r="62" spans="1:10" x14ac:dyDescent="0.3">
      <c r="A62" s="1">
        <v>42154</v>
      </c>
      <c r="B62">
        <v>13</v>
      </c>
      <c r="C62">
        <v>0</v>
      </c>
      <c r="D62">
        <v>0</v>
      </c>
      <c r="E62">
        <v>333</v>
      </c>
      <c r="F62">
        <v>23306</v>
      </c>
      <c r="G62">
        <v>0</v>
      </c>
      <c r="H62">
        <v>0</v>
      </c>
      <c r="I62">
        <v>23306</v>
      </c>
      <c r="J62">
        <v>0</v>
      </c>
    </row>
    <row r="63" spans="1:10" x14ac:dyDescent="0.3">
      <c r="A63" s="1">
        <v>42155</v>
      </c>
      <c r="B63">
        <v>12</v>
      </c>
      <c r="C63">
        <v>0</v>
      </c>
      <c r="D63">
        <v>0</v>
      </c>
      <c r="E63">
        <v>291</v>
      </c>
      <c r="F63">
        <v>23015</v>
      </c>
      <c r="G63">
        <v>0</v>
      </c>
      <c r="H63">
        <v>0</v>
      </c>
      <c r="I63">
        <v>23015</v>
      </c>
      <c r="J63">
        <v>0</v>
      </c>
    </row>
    <row r="64" spans="1:10" x14ac:dyDescent="0.3">
      <c r="A64" s="1">
        <v>42156</v>
      </c>
      <c r="B64">
        <v>18</v>
      </c>
      <c r="C64">
        <v>4</v>
      </c>
      <c r="D64">
        <v>2800</v>
      </c>
      <c r="E64">
        <v>0</v>
      </c>
      <c r="F64">
        <v>25000</v>
      </c>
      <c r="G64">
        <v>0</v>
      </c>
      <c r="H64">
        <v>0</v>
      </c>
      <c r="I64">
        <v>25000</v>
      </c>
      <c r="J64">
        <v>0</v>
      </c>
    </row>
    <row r="65" spans="1:10" x14ac:dyDescent="0.3">
      <c r="A65" s="1">
        <v>42157</v>
      </c>
      <c r="B65">
        <v>18</v>
      </c>
      <c r="C65">
        <v>3</v>
      </c>
      <c r="D65">
        <v>2100</v>
      </c>
      <c r="E65">
        <v>0</v>
      </c>
      <c r="F65">
        <v>25000</v>
      </c>
      <c r="G65">
        <v>0</v>
      </c>
      <c r="H65">
        <v>0</v>
      </c>
      <c r="I65">
        <v>25000</v>
      </c>
      <c r="J65">
        <v>0</v>
      </c>
    </row>
    <row r="66" spans="1:10" x14ac:dyDescent="0.3">
      <c r="A66" s="1">
        <v>42158</v>
      </c>
      <c r="B66">
        <v>22</v>
      </c>
      <c r="C66">
        <v>0</v>
      </c>
      <c r="D66">
        <v>0</v>
      </c>
      <c r="E66">
        <v>774</v>
      </c>
      <c r="F66">
        <v>24226</v>
      </c>
      <c r="G66">
        <v>1</v>
      </c>
      <c r="H66">
        <v>12000</v>
      </c>
      <c r="I66">
        <v>12226</v>
      </c>
      <c r="J66">
        <v>0</v>
      </c>
    </row>
    <row r="67" spans="1:10" x14ac:dyDescent="0.3">
      <c r="A67" s="1">
        <v>42159</v>
      </c>
      <c r="B67">
        <v>15</v>
      </c>
      <c r="C67">
        <v>0</v>
      </c>
      <c r="D67">
        <v>0</v>
      </c>
      <c r="E67">
        <v>214</v>
      </c>
      <c r="F67">
        <v>12012</v>
      </c>
      <c r="G67">
        <v>0</v>
      </c>
      <c r="H67">
        <v>0</v>
      </c>
      <c r="I67">
        <v>12012</v>
      </c>
      <c r="J67">
        <v>0</v>
      </c>
    </row>
    <row r="68" spans="1:10" x14ac:dyDescent="0.3">
      <c r="A68" s="1">
        <v>42160</v>
      </c>
      <c r="B68">
        <v>18</v>
      </c>
      <c r="C68">
        <v>0</v>
      </c>
      <c r="D68">
        <v>0</v>
      </c>
      <c r="E68">
        <v>276</v>
      </c>
      <c r="F68">
        <v>11736</v>
      </c>
      <c r="G68">
        <v>1</v>
      </c>
      <c r="H68">
        <v>12000</v>
      </c>
      <c r="I68">
        <v>13000</v>
      </c>
      <c r="J68">
        <v>13264</v>
      </c>
    </row>
    <row r="69" spans="1:10" x14ac:dyDescent="0.3">
      <c r="A69" s="1">
        <v>42161</v>
      </c>
      <c r="B69">
        <v>22</v>
      </c>
      <c r="C69">
        <v>0</v>
      </c>
      <c r="D69">
        <v>0</v>
      </c>
      <c r="E69">
        <v>403</v>
      </c>
      <c r="F69">
        <v>12597</v>
      </c>
      <c r="G69">
        <v>1</v>
      </c>
      <c r="H69">
        <v>12000</v>
      </c>
      <c r="I69">
        <v>597</v>
      </c>
      <c r="J69">
        <v>0</v>
      </c>
    </row>
    <row r="70" spans="1:10" x14ac:dyDescent="0.3">
      <c r="A70" s="1">
        <v>42162</v>
      </c>
      <c r="B70">
        <v>14</v>
      </c>
      <c r="C70">
        <v>8</v>
      </c>
      <c r="D70">
        <v>5600</v>
      </c>
      <c r="E70">
        <v>0</v>
      </c>
      <c r="F70">
        <v>6197</v>
      </c>
      <c r="G70">
        <v>0</v>
      </c>
      <c r="H70">
        <v>0</v>
      </c>
      <c r="I70">
        <v>6197</v>
      </c>
      <c r="J70">
        <v>0</v>
      </c>
    </row>
    <row r="71" spans="1:10" x14ac:dyDescent="0.3">
      <c r="A71" s="1">
        <v>42163</v>
      </c>
      <c r="B71">
        <v>14</v>
      </c>
      <c r="C71">
        <v>5.9</v>
      </c>
      <c r="D71">
        <v>4130</v>
      </c>
      <c r="E71">
        <v>0</v>
      </c>
      <c r="F71">
        <v>10327</v>
      </c>
      <c r="G71">
        <v>0</v>
      </c>
      <c r="H71">
        <v>0</v>
      </c>
      <c r="I71">
        <v>10327</v>
      </c>
      <c r="J71">
        <v>0</v>
      </c>
    </row>
    <row r="72" spans="1:10" x14ac:dyDescent="0.3">
      <c r="A72" s="1">
        <v>42164</v>
      </c>
      <c r="B72">
        <v>12</v>
      </c>
      <c r="C72">
        <v>5</v>
      </c>
      <c r="D72">
        <v>3500</v>
      </c>
      <c r="E72">
        <v>0</v>
      </c>
      <c r="F72">
        <v>13827</v>
      </c>
      <c r="G72">
        <v>0</v>
      </c>
      <c r="H72">
        <v>0</v>
      </c>
      <c r="I72">
        <v>13827</v>
      </c>
      <c r="J72">
        <v>0</v>
      </c>
    </row>
    <row r="73" spans="1:10" x14ac:dyDescent="0.3">
      <c r="A73" s="1">
        <v>42165</v>
      </c>
      <c r="B73">
        <v>16</v>
      </c>
      <c r="C73">
        <v>0</v>
      </c>
      <c r="D73">
        <v>0</v>
      </c>
      <c r="E73">
        <v>266</v>
      </c>
      <c r="F73">
        <v>13561</v>
      </c>
      <c r="G73">
        <v>1</v>
      </c>
      <c r="H73">
        <v>12000</v>
      </c>
      <c r="I73">
        <v>1561</v>
      </c>
      <c r="J73">
        <v>0</v>
      </c>
    </row>
    <row r="74" spans="1:10" x14ac:dyDescent="0.3">
      <c r="A74" s="1">
        <v>42166</v>
      </c>
      <c r="B74">
        <v>16</v>
      </c>
      <c r="C74">
        <v>0</v>
      </c>
      <c r="D74">
        <v>0</v>
      </c>
      <c r="E74">
        <v>30</v>
      </c>
      <c r="F74">
        <v>1531</v>
      </c>
      <c r="G74">
        <v>1</v>
      </c>
      <c r="H74">
        <v>12000</v>
      </c>
      <c r="I74">
        <v>13000</v>
      </c>
      <c r="J74">
        <v>23469</v>
      </c>
    </row>
    <row r="75" spans="1:10" x14ac:dyDescent="0.3">
      <c r="A75" s="1">
        <v>42167</v>
      </c>
      <c r="B75">
        <v>18</v>
      </c>
      <c r="C75">
        <v>5</v>
      </c>
      <c r="D75">
        <v>3500</v>
      </c>
      <c r="E75">
        <v>0</v>
      </c>
      <c r="F75">
        <v>16500</v>
      </c>
      <c r="G75">
        <v>0</v>
      </c>
      <c r="H75">
        <v>0</v>
      </c>
      <c r="I75">
        <v>16500</v>
      </c>
      <c r="J75">
        <v>0</v>
      </c>
    </row>
    <row r="76" spans="1:10" x14ac:dyDescent="0.3">
      <c r="A76" s="1">
        <v>42168</v>
      </c>
      <c r="B76">
        <v>19</v>
      </c>
      <c r="C76">
        <v>1</v>
      </c>
      <c r="D76">
        <v>700</v>
      </c>
      <c r="E76">
        <v>0</v>
      </c>
      <c r="F76">
        <v>17200</v>
      </c>
      <c r="G76">
        <v>0</v>
      </c>
      <c r="H76">
        <v>0</v>
      </c>
      <c r="I76">
        <v>17200</v>
      </c>
      <c r="J76">
        <v>0</v>
      </c>
    </row>
    <row r="77" spans="1:10" x14ac:dyDescent="0.3">
      <c r="A77" s="1">
        <v>42169</v>
      </c>
      <c r="B77">
        <v>22</v>
      </c>
      <c r="C77">
        <v>0</v>
      </c>
      <c r="D77">
        <v>0</v>
      </c>
      <c r="E77">
        <v>533</v>
      </c>
      <c r="F77">
        <v>16667</v>
      </c>
      <c r="G77">
        <v>1</v>
      </c>
      <c r="H77">
        <v>12000</v>
      </c>
      <c r="I77">
        <v>4667</v>
      </c>
      <c r="J77">
        <v>0</v>
      </c>
    </row>
    <row r="78" spans="1:10" x14ac:dyDescent="0.3">
      <c r="A78" s="1">
        <v>42170</v>
      </c>
      <c r="B78">
        <v>16</v>
      </c>
      <c r="C78">
        <v>0</v>
      </c>
      <c r="D78">
        <v>0</v>
      </c>
      <c r="E78">
        <v>90</v>
      </c>
      <c r="F78">
        <v>4577</v>
      </c>
      <c r="G78">
        <v>1</v>
      </c>
      <c r="H78">
        <v>12000</v>
      </c>
      <c r="I78">
        <v>13000</v>
      </c>
      <c r="J78">
        <v>20423</v>
      </c>
    </row>
    <row r="79" spans="1:10" x14ac:dyDescent="0.3">
      <c r="A79" s="1">
        <v>42171</v>
      </c>
      <c r="B79">
        <v>12</v>
      </c>
      <c r="C79">
        <v>0</v>
      </c>
      <c r="D79">
        <v>0</v>
      </c>
      <c r="E79">
        <v>163</v>
      </c>
      <c r="F79">
        <v>12837</v>
      </c>
      <c r="G79">
        <v>0</v>
      </c>
      <c r="H79">
        <v>0</v>
      </c>
      <c r="I79">
        <v>12837</v>
      </c>
      <c r="J79">
        <v>0</v>
      </c>
    </row>
    <row r="80" spans="1:10" x14ac:dyDescent="0.3">
      <c r="A80" s="1">
        <v>42172</v>
      </c>
      <c r="B80">
        <v>14</v>
      </c>
      <c r="C80">
        <v>0</v>
      </c>
      <c r="D80">
        <v>0</v>
      </c>
      <c r="E80">
        <v>202</v>
      </c>
      <c r="F80">
        <v>12635</v>
      </c>
      <c r="G80">
        <v>0</v>
      </c>
      <c r="H80">
        <v>0</v>
      </c>
      <c r="I80">
        <v>12635</v>
      </c>
      <c r="J80">
        <v>0</v>
      </c>
    </row>
    <row r="81" spans="1:10" x14ac:dyDescent="0.3">
      <c r="A81" s="1">
        <v>42173</v>
      </c>
      <c r="B81">
        <v>16</v>
      </c>
      <c r="C81">
        <v>0.3</v>
      </c>
      <c r="D81">
        <v>210</v>
      </c>
      <c r="E81">
        <v>0</v>
      </c>
      <c r="F81">
        <v>12845</v>
      </c>
      <c r="G81">
        <v>1</v>
      </c>
      <c r="H81">
        <v>12000</v>
      </c>
      <c r="I81">
        <v>845</v>
      </c>
      <c r="J81">
        <v>0</v>
      </c>
    </row>
    <row r="82" spans="1:10" x14ac:dyDescent="0.3">
      <c r="A82" s="1">
        <v>42174</v>
      </c>
      <c r="B82">
        <v>12</v>
      </c>
      <c r="C82">
        <v>3</v>
      </c>
      <c r="D82">
        <v>2100</v>
      </c>
      <c r="E82">
        <v>0</v>
      </c>
      <c r="F82">
        <v>2945</v>
      </c>
      <c r="G82">
        <v>0</v>
      </c>
      <c r="H82">
        <v>0</v>
      </c>
      <c r="I82">
        <v>2945</v>
      </c>
      <c r="J82">
        <v>0</v>
      </c>
    </row>
    <row r="83" spans="1:10" x14ac:dyDescent="0.3">
      <c r="A83" s="1">
        <v>42175</v>
      </c>
      <c r="B83">
        <v>13</v>
      </c>
      <c r="C83">
        <v>2</v>
      </c>
      <c r="D83">
        <v>1400</v>
      </c>
      <c r="E83">
        <v>0</v>
      </c>
      <c r="F83">
        <v>4345</v>
      </c>
      <c r="G83">
        <v>0</v>
      </c>
      <c r="H83">
        <v>0</v>
      </c>
      <c r="I83">
        <v>4345</v>
      </c>
      <c r="J83">
        <v>0</v>
      </c>
    </row>
    <row r="84" spans="1:10" x14ac:dyDescent="0.3">
      <c r="A84" s="1">
        <v>42176</v>
      </c>
      <c r="B84">
        <v>12</v>
      </c>
      <c r="C84">
        <v>0</v>
      </c>
      <c r="D84">
        <v>0</v>
      </c>
      <c r="E84">
        <v>55</v>
      </c>
      <c r="F84">
        <v>4290</v>
      </c>
      <c r="G84">
        <v>0</v>
      </c>
      <c r="H84">
        <v>0</v>
      </c>
      <c r="I84">
        <v>4290</v>
      </c>
      <c r="J84">
        <v>0</v>
      </c>
    </row>
    <row r="85" spans="1:10" x14ac:dyDescent="0.3">
      <c r="A85" s="1">
        <v>42177</v>
      </c>
      <c r="B85">
        <v>12</v>
      </c>
      <c r="C85">
        <v>3</v>
      </c>
      <c r="D85">
        <v>2100</v>
      </c>
      <c r="E85">
        <v>0</v>
      </c>
      <c r="F85">
        <v>6390</v>
      </c>
      <c r="G85">
        <v>0</v>
      </c>
      <c r="H85">
        <v>0</v>
      </c>
      <c r="I85">
        <v>6390</v>
      </c>
      <c r="J85">
        <v>0</v>
      </c>
    </row>
    <row r="86" spans="1:10" x14ac:dyDescent="0.3">
      <c r="A86" s="1">
        <v>42178</v>
      </c>
      <c r="B86">
        <v>13</v>
      </c>
      <c r="C86">
        <v>3</v>
      </c>
      <c r="D86">
        <v>2100</v>
      </c>
      <c r="E86">
        <v>0</v>
      </c>
      <c r="F86">
        <v>8490</v>
      </c>
      <c r="G86">
        <v>0</v>
      </c>
      <c r="H86">
        <v>0</v>
      </c>
      <c r="I86">
        <v>8490</v>
      </c>
      <c r="J86">
        <v>0</v>
      </c>
    </row>
    <row r="87" spans="1:10" x14ac:dyDescent="0.3">
      <c r="A87" s="1">
        <v>42179</v>
      </c>
      <c r="B87">
        <v>12</v>
      </c>
      <c r="C87">
        <v>0</v>
      </c>
      <c r="D87">
        <v>0</v>
      </c>
      <c r="E87">
        <v>106</v>
      </c>
      <c r="F87">
        <v>8384</v>
      </c>
      <c r="G87">
        <v>0</v>
      </c>
      <c r="H87">
        <v>0</v>
      </c>
      <c r="I87">
        <v>8384</v>
      </c>
      <c r="J87">
        <v>0</v>
      </c>
    </row>
    <row r="88" spans="1:10" x14ac:dyDescent="0.3">
      <c r="A88" s="1">
        <v>42180</v>
      </c>
      <c r="B88">
        <v>16</v>
      </c>
      <c r="C88">
        <v>0</v>
      </c>
      <c r="D88">
        <v>0</v>
      </c>
      <c r="E88">
        <v>161</v>
      </c>
      <c r="F88">
        <v>8223</v>
      </c>
      <c r="G88">
        <v>1</v>
      </c>
      <c r="H88">
        <v>12000</v>
      </c>
      <c r="I88">
        <v>13000</v>
      </c>
      <c r="J88">
        <v>16777</v>
      </c>
    </row>
    <row r="89" spans="1:10" x14ac:dyDescent="0.3">
      <c r="A89" s="1">
        <v>42181</v>
      </c>
      <c r="B89">
        <v>16</v>
      </c>
      <c r="C89">
        <v>7</v>
      </c>
      <c r="D89">
        <v>4900</v>
      </c>
      <c r="E89">
        <v>0</v>
      </c>
      <c r="F89">
        <v>17900</v>
      </c>
      <c r="G89">
        <v>0</v>
      </c>
      <c r="H89">
        <v>0</v>
      </c>
      <c r="I89">
        <v>17900</v>
      </c>
      <c r="J89">
        <v>0</v>
      </c>
    </row>
    <row r="90" spans="1:10" x14ac:dyDescent="0.3">
      <c r="A90" s="1">
        <v>42182</v>
      </c>
      <c r="B90">
        <v>18</v>
      </c>
      <c r="C90">
        <v>6</v>
      </c>
      <c r="D90">
        <v>4200</v>
      </c>
      <c r="E90">
        <v>0</v>
      </c>
      <c r="F90">
        <v>22100</v>
      </c>
      <c r="G90">
        <v>0</v>
      </c>
      <c r="H90">
        <v>0</v>
      </c>
      <c r="I90">
        <v>22100</v>
      </c>
      <c r="J90">
        <v>0</v>
      </c>
    </row>
    <row r="91" spans="1:10" x14ac:dyDescent="0.3">
      <c r="A91" s="1">
        <v>42183</v>
      </c>
      <c r="B91">
        <v>16</v>
      </c>
      <c r="C91">
        <v>0</v>
      </c>
      <c r="D91">
        <v>0</v>
      </c>
      <c r="E91">
        <v>425</v>
      </c>
      <c r="F91">
        <v>21675</v>
      </c>
      <c r="G91">
        <v>1</v>
      </c>
      <c r="H91">
        <v>12000</v>
      </c>
      <c r="I91">
        <v>9675</v>
      </c>
      <c r="J91">
        <v>0</v>
      </c>
    </row>
    <row r="92" spans="1:10" x14ac:dyDescent="0.3">
      <c r="A92" s="1">
        <v>42184</v>
      </c>
      <c r="B92">
        <v>16</v>
      </c>
      <c r="C92">
        <v>0</v>
      </c>
      <c r="D92">
        <v>0</v>
      </c>
      <c r="E92">
        <v>186</v>
      </c>
      <c r="F92">
        <v>9489</v>
      </c>
      <c r="G92">
        <v>1</v>
      </c>
      <c r="H92">
        <v>12000</v>
      </c>
      <c r="I92">
        <v>13000</v>
      </c>
      <c r="J92">
        <v>15511</v>
      </c>
    </row>
    <row r="93" spans="1:10" x14ac:dyDescent="0.3">
      <c r="A93" s="1">
        <v>42185</v>
      </c>
      <c r="B93">
        <v>19</v>
      </c>
      <c r="C93">
        <v>0</v>
      </c>
      <c r="D93">
        <v>0</v>
      </c>
      <c r="E93">
        <v>323</v>
      </c>
      <c r="F93">
        <v>12677</v>
      </c>
      <c r="G93">
        <v>1</v>
      </c>
      <c r="H93">
        <v>12000</v>
      </c>
      <c r="I93">
        <v>677</v>
      </c>
      <c r="J93">
        <v>0</v>
      </c>
    </row>
    <row r="94" spans="1:10" x14ac:dyDescent="0.3">
      <c r="A94" s="1">
        <v>42186</v>
      </c>
      <c r="B94">
        <v>18</v>
      </c>
      <c r="C94">
        <v>0</v>
      </c>
      <c r="D94">
        <v>0</v>
      </c>
      <c r="E94">
        <v>16</v>
      </c>
      <c r="F94">
        <v>661</v>
      </c>
      <c r="G94">
        <v>1</v>
      </c>
      <c r="H94">
        <v>12000</v>
      </c>
      <c r="I94">
        <v>13000</v>
      </c>
      <c r="J94">
        <v>24339</v>
      </c>
    </row>
    <row r="95" spans="1:10" x14ac:dyDescent="0.3">
      <c r="A95" s="1">
        <v>42187</v>
      </c>
      <c r="B95">
        <v>20</v>
      </c>
      <c r="C95">
        <v>0</v>
      </c>
      <c r="D95">
        <v>0</v>
      </c>
      <c r="E95">
        <v>349</v>
      </c>
      <c r="F95">
        <v>12651</v>
      </c>
      <c r="G95">
        <v>1</v>
      </c>
      <c r="H95">
        <v>12000</v>
      </c>
      <c r="I95">
        <v>651</v>
      </c>
      <c r="J95">
        <v>0</v>
      </c>
    </row>
    <row r="96" spans="1:10" x14ac:dyDescent="0.3">
      <c r="A96" s="1">
        <v>42188</v>
      </c>
      <c r="B96">
        <v>22</v>
      </c>
      <c r="C96">
        <v>0</v>
      </c>
      <c r="D96">
        <v>0</v>
      </c>
      <c r="E96">
        <v>21</v>
      </c>
      <c r="F96">
        <v>630</v>
      </c>
      <c r="G96">
        <v>1</v>
      </c>
      <c r="H96">
        <v>12000</v>
      </c>
      <c r="I96">
        <v>13000</v>
      </c>
      <c r="J96">
        <v>24370</v>
      </c>
    </row>
    <row r="97" spans="1:10" x14ac:dyDescent="0.3">
      <c r="A97" s="1">
        <v>42189</v>
      </c>
      <c r="B97">
        <v>25</v>
      </c>
      <c r="C97">
        <v>0</v>
      </c>
      <c r="D97">
        <v>0</v>
      </c>
      <c r="E97">
        <v>488</v>
      </c>
      <c r="F97">
        <v>12512</v>
      </c>
      <c r="G97">
        <v>1</v>
      </c>
      <c r="H97">
        <v>12000</v>
      </c>
      <c r="I97">
        <v>512</v>
      </c>
      <c r="J97">
        <v>0</v>
      </c>
    </row>
    <row r="98" spans="1:10" x14ac:dyDescent="0.3">
      <c r="A98" s="1">
        <v>42190</v>
      </c>
      <c r="B98">
        <v>26</v>
      </c>
      <c r="C98">
        <v>0</v>
      </c>
      <c r="D98">
        <v>0</v>
      </c>
      <c r="E98">
        <v>21</v>
      </c>
      <c r="F98">
        <v>491</v>
      </c>
      <c r="G98">
        <v>1</v>
      </c>
      <c r="H98">
        <v>12000</v>
      </c>
      <c r="I98">
        <v>13000</v>
      </c>
      <c r="J98">
        <v>24509</v>
      </c>
    </row>
    <row r="99" spans="1:10" x14ac:dyDescent="0.3">
      <c r="A99" s="1">
        <v>42191</v>
      </c>
      <c r="B99">
        <v>22</v>
      </c>
      <c r="C99">
        <v>0</v>
      </c>
      <c r="D99">
        <v>0</v>
      </c>
      <c r="E99">
        <v>403</v>
      </c>
      <c r="F99">
        <v>12597</v>
      </c>
      <c r="G99">
        <v>1</v>
      </c>
      <c r="H99">
        <v>12000</v>
      </c>
      <c r="I99">
        <v>597</v>
      </c>
      <c r="J99">
        <v>0</v>
      </c>
    </row>
    <row r="100" spans="1:10" x14ac:dyDescent="0.3">
      <c r="A100" s="1">
        <v>42192</v>
      </c>
      <c r="B100">
        <v>22</v>
      </c>
      <c r="C100">
        <v>18</v>
      </c>
      <c r="D100">
        <v>12600</v>
      </c>
      <c r="E100">
        <v>0</v>
      </c>
      <c r="F100">
        <v>13197</v>
      </c>
      <c r="G100">
        <v>0</v>
      </c>
      <c r="H100">
        <v>0</v>
      </c>
      <c r="I100">
        <v>13197</v>
      </c>
      <c r="J100">
        <v>0</v>
      </c>
    </row>
    <row r="101" spans="1:10" x14ac:dyDescent="0.3">
      <c r="A101" s="1">
        <v>42193</v>
      </c>
      <c r="B101">
        <v>20</v>
      </c>
      <c r="C101">
        <v>3</v>
      </c>
      <c r="D101">
        <v>2100</v>
      </c>
      <c r="E101">
        <v>0</v>
      </c>
      <c r="F101">
        <v>15297</v>
      </c>
      <c r="G101">
        <v>0</v>
      </c>
      <c r="H101">
        <v>0</v>
      </c>
      <c r="I101">
        <v>15297</v>
      </c>
      <c r="J101">
        <v>0</v>
      </c>
    </row>
    <row r="102" spans="1:10" x14ac:dyDescent="0.3">
      <c r="A102" s="1">
        <v>42194</v>
      </c>
      <c r="B102">
        <v>16</v>
      </c>
      <c r="C102">
        <v>0.2</v>
      </c>
      <c r="D102">
        <v>140</v>
      </c>
      <c r="E102">
        <v>0</v>
      </c>
      <c r="F102">
        <v>15437</v>
      </c>
      <c r="G102">
        <v>1</v>
      </c>
      <c r="H102">
        <v>12000</v>
      </c>
      <c r="I102">
        <v>3437</v>
      </c>
      <c r="J102">
        <v>0</v>
      </c>
    </row>
    <row r="103" spans="1:10" x14ac:dyDescent="0.3">
      <c r="A103" s="1">
        <v>42195</v>
      </c>
      <c r="B103">
        <v>13</v>
      </c>
      <c r="C103">
        <v>12.2</v>
      </c>
      <c r="D103">
        <v>8540</v>
      </c>
      <c r="E103">
        <v>0</v>
      </c>
      <c r="F103">
        <v>11977</v>
      </c>
      <c r="G103">
        <v>0</v>
      </c>
      <c r="H103">
        <v>0</v>
      </c>
      <c r="I103">
        <v>11977</v>
      </c>
      <c r="J103">
        <v>0</v>
      </c>
    </row>
    <row r="104" spans="1:10" x14ac:dyDescent="0.3">
      <c r="A104" s="1">
        <v>42196</v>
      </c>
      <c r="B104">
        <v>16</v>
      </c>
      <c r="C104">
        <v>0</v>
      </c>
      <c r="D104">
        <v>0</v>
      </c>
      <c r="E104">
        <v>230</v>
      </c>
      <c r="F104">
        <v>11747</v>
      </c>
      <c r="G104">
        <v>1</v>
      </c>
      <c r="H104">
        <v>12000</v>
      </c>
      <c r="I104">
        <v>13000</v>
      </c>
      <c r="J104">
        <v>13253</v>
      </c>
    </row>
    <row r="105" spans="1:10" x14ac:dyDescent="0.3">
      <c r="A105" s="1">
        <v>42197</v>
      </c>
      <c r="B105">
        <v>18</v>
      </c>
      <c r="C105">
        <v>2</v>
      </c>
      <c r="D105">
        <v>1400</v>
      </c>
      <c r="E105">
        <v>0</v>
      </c>
      <c r="F105">
        <v>14400</v>
      </c>
      <c r="G105">
        <v>0</v>
      </c>
      <c r="H105">
        <v>0</v>
      </c>
      <c r="I105">
        <v>14400</v>
      </c>
      <c r="J105">
        <v>0</v>
      </c>
    </row>
    <row r="106" spans="1:10" x14ac:dyDescent="0.3">
      <c r="A106" s="1">
        <v>42198</v>
      </c>
      <c r="B106">
        <v>18</v>
      </c>
      <c r="C106">
        <v>12</v>
      </c>
      <c r="D106">
        <v>8400</v>
      </c>
      <c r="E106">
        <v>0</v>
      </c>
      <c r="F106">
        <v>22800</v>
      </c>
      <c r="G106">
        <v>0</v>
      </c>
      <c r="H106">
        <v>0</v>
      </c>
      <c r="I106">
        <v>22800</v>
      </c>
      <c r="J106">
        <v>0</v>
      </c>
    </row>
    <row r="107" spans="1:10" x14ac:dyDescent="0.3">
      <c r="A107" s="1">
        <v>42199</v>
      </c>
      <c r="B107">
        <v>18</v>
      </c>
      <c r="C107">
        <v>0</v>
      </c>
      <c r="D107">
        <v>0</v>
      </c>
      <c r="E107">
        <v>523</v>
      </c>
      <c r="F107">
        <v>22277</v>
      </c>
      <c r="G107">
        <v>1</v>
      </c>
      <c r="H107">
        <v>12000</v>
      </c>
      <c r="I107">
        <v>10277</v>
      </c>
      <c r="J107">
        <v>0</v>
      </c>
    </row>
    <row r="108" spans="1:10" x14ac:dyDescent="0.3">
      <c r="A108" s="1">
        <v>42200</v>
      </c>
      <c r="B108">
        <v>18</v>
      </c>
      <c r="C108">
        <v>0</v>
      </c>
      <c r="D108">
        <v>0</v>
      </c>
      <c r="E108">
        <v>236</v>
      </c>
      <c r="F108">
        <v>10041</v>
      </c>
      <c r="G108">
        <v>1</v>
      </c>
      <c r="H108">
        <v>12000</v>
      </c>
      <c r="I108">
        <v>13000</v>
      </c>
      <c r="J108">
        <v>14959</v>
      </c>
    </row>
    <row r="109" spans="1:10" x14ac:dyDescent="0.3">
      <c r="A109" s="1">
        <v>42201</v>
      </c>
      <c r="B109">
        <v>16</v>
      </c>
      <c r="C109">
        <v>0</v>
      </c>
      <c r="D109">
        <v>0</v>
      </c>
      <c r="E109">
        <v>250</v>
      </c>
      <c r="F109">
        <v>12750</v>
      </c>
      <c r="G109">
        <v>1</v>
      </c>
      <c r="H109">
        <v>12000</v>
      </c>
      <c r="I109">
        <v>750</v>
      </c>
      <c r="J109">
        <v>0</v>
      </c>
    </row>
    <row r="110" spans="1:10" x14ac:dyDescent="0.3">
      <c r="A110" s="1">
        <v>42202</v>
      </c>
      <c r="B110">
        <v>21</v>
      </c>
      <c r="C110">
        <v>0</v>
      </c>
      <c r="D110">
        <v>0</v>
      </c>
      <c r="E110">
        <v>22</v>
      </c>
      <c r="F110">
        <v>728</v>
      </c>
      <c r="G110">
        <v>1</v>
      </c>
      <c r="H110">
        <v>12000</v>
      </c>
      <c r="I110">
        <v>13000</v>
      </c>
      <c r="J110">
        <v>24272</v>
      </c>
    </row>
    <row r="111" spans="1:10" x14ac:dyDescent="0.3">
      <c r="A111" s="1">
        <v>42203</v>
      </c>
      <c r="B111">
        <v>26</v>
      </c>
      <c r="C111">
        <v>0</v>
      </c>
      <c r="D111">
        <v>0</v>
      </c>
      <c r="E111">
        <v>518</v>
      </c>
      <c r="F111">
        <v>12482</v>
      </c>
      <c r="G111">
        <v>1</v>
      </c>
      <c r="H111">
        <v>12000</v>
      </c>
      <c r="I111">
        <v>482</v>
      </c>
      <c r="J111">
        <v>0</v>
      </c>
    </row>
    <row r="112" spans="1:10" x14ac:dyDescent="0.3">
      <c r="A112" s="1">
        <v>42204</v>
      </c>
      <c r="B112">
        <v>23</v>
      </c>
      <c r="C112">
        <v>18</v>
      </c>
      <c r="D112">
        <v>12600</v>
      </c>
      <c r="E112">
        <v>0</v>
      </c>
      <c r="F112">
        <v>13082</v>
      </c>
      <c r="G112">
        <v>0</v>
      </c>
      <c r="H112">
        <v>0</v>
      </c>
      <c r="I112">
        <v>13082</v>
      </c>
      <c r="J112">
        <v>0</v>
      </c>
    </row>
    <row r="113" spans="1:10" x14ac:dyDescent="0.3">
      <c r="A113" s="1">
        <v>42205</v>
      </c>
      <c r="B113">
        <v>19</v>
      </c>
      <c r="C113">
        <v>0</v>
      </c>
      <c r="D113">
        <v>0</v>
      </c>
      <c r="E113">
        <v>326</v>
      </c>
      <c r="F113">
        <v>12756</v>
      </c>
      <c r="G113">
        <v>1</v>
      </c>
      <c r="H113">
        <v>12000</v>
      </c>
      <c r="I113">
        <v>756</v>
      </c>
      <c r="J113">
        <v>0</v>
      </c>
    </row>
    <row r="114" spans="1:10" x14ac:dyDescent="0.3">
      <c r="A114" s="1">
        <v>42206</v>
      </c>
      <c r="B114">
        <v>20</v>
      </c>
      <c r="C114">
        <v>6</v>
      </c>
      <c r="D114">
        <v>4200</v>
      </c>
      <c r="E114">
        <v>0</v>
      </c>
      <c r="F114">
        <v>4956</v>
      </c>
      <c r="G114">
        <v>0</v>
      </c>
      <c r="H114">
        <v>0</v>
      </c>
      <c r="I114">
        <v>4956</v>
      </c>
      <c r="J114">
        <v>0</v>
      </c>
    </row>
    <row r="115" spans="1:10" x14ac:dyDescent="0.3">
      <c r="A115" s="1">
        <v>42207</v>
      </c>
      <c r="B115">
        <v>22</v>
      </c>
      <c r="C115">
        <v>0</v>
      </c>
      <c r="D115">
        <v>0</v>
      </c>
      <c r="E115">
        <v>154</v>
      </c>
      <c r="F115">
        <v>4802</v>
      </c>
      <c r="G115">
        <v>1</v>
      </c>
      <c r="H115">
        <v>12000</v>
      </c>
      <c r="I115">
        <v>13000</v>
      </c>
      <c r="J115">
        <v>20198</v>
      </c>
    </row>
    <row r="116" spans="1:10" x14ac:dyDescent="0.3">
      <c r="A116" s="1">
        <v>42208</v>
      </c>
      <c r="B116">
        <v>20</v>
      </c>
      <c r="C116">
        <v>0</v>
      </c>
      <c r="D116">
        <v>0</v>
      </c>
      <c r="E116">
        <v>349</v>
      </c>
      <c r="F116">
        <v>12651</v>
      </c>
      <c r="G116">
        <v>1</v>
      </c>
      <c r="H116">
        <v>12000</v>
      </c>
      <c r="I116">
        <v>651</v>
      </c>
      <c r="J116">
        <v>0</v>
      </c>
    </row>
    <row r="117" spans="1:10" x14ac:dyDescent="0.3">
      <c r="A117" s="1">
        <v>42209</v>
      </c>
      <c r="B117">
        <v>20</v>
      </c>
      <c r="C117">
        <v>0</v>
      </c>
      <c r="D117">
        <v>0</v>
      </c>
      <c r="E117">
        <v>18</v>
      </c>
      <c r="F117">
        <v>633</v>
      </c>
      <c r="G117">
        <v>1</v>
      </c>
      <c r="H117">
        <v>12000</v>
      </c>
      <c r="I117">
        <v>13000</v>
      </c>
      <c r="J117">
        <v>24367</v>
      </c>
    </row>
    <row r="118" spans="1:10" x14ac:dyDescent="0.3">
      <c r="A118" s="1">
        <v>42210</v>
      </c>
      <c r="B118">
        <v>23</v>
      </c>
      <c r="C118">
        <v>0.1</v>
      </c>
      <c r="D118">
        <v>70</v>
      </c>
      <c r="E118">
        <v>0</v>
      </c>
      <c r="F118">
        <v>13070</v>
      </c>
      <c r="G118">
        <v>1</v>
      </c>
      <c r="H118">
        <v>12000</v>
      </c>
      <c r="I118">
        <v>1070</v>
      </c>
      <c r="J118">
        <v>0</v>
      </c>
    </row>
    <row r="119" spans="1:10" x14ac:dyDescent="0.3">
      <c r="A119" s="1">
        <v>42211</v>
      </c>
      <c r="B119">
        <v>16</v>
      </c>
      <c r="C119">
        <v>0</v>
      </c>
      <c r="D119">
        <v>0</v>
      </c>
      <c r="E119">
        <v>21</v>
      </c>
      <c r="F119">
        <v>1049</v>
      </c>
      <c r="G119">
        <v>1</v>
      </c>
      <c r="H119">
        <v>12000</v>
      </c>
      <c r="I119">
        <v>13000</v>
      </c>
      <c r="J119">
        <v>23951</v>
      </c>
    </row>
    <row r="120" spans="1:10" x14ac:dyDescent="0.3">
      <c r="A120" s="1">
        <v>42212</v>
      </c>
      <c r="B120">
        <v>16</v>
      </c>
      <c r="C120">
        <v>0.1</v>
      </c>
      <c r="D120">
        <v>70</v>
      </c>
      <c r="E120">
        <v>0</v>
      </c>
      <c r="F120">
        <v>13070</v>
      </c>
      <c r="G120">
        <v>1</v>
      </c>
      <c r="H120">
        <v>12000</v>
      </c>
      <c r="I120">
        <v>1070</v>
      </c>
      <c r="J120">
        <v>0</v>
      </c>
    </row>
    <row r="121" spans="1:10" x14ac:dyDescent="0.3">
      <c r="A121" s="1">
        <v>42213</v>
      </c>
      <c r="B121">
        <v>18</v>
      </c>
      <c r="C121">
        <v>0.3</v>
      </c>
      <c r="D121">
        <v>210</v>
      </c>
      <c r="E121">
        <v>0</v>
      </c>
      <c r="F121">
        <v>1280</v>
      </c>
      <c r="G121">
        <v>1</v>
      </c>
      <c r="H121">
        <v>12000</v>
      </c>
      <c r="I121">
        <v>13000</v>
      </c>
      <c r="J121">
        <v>23720</v>
      </c>
    </row>
    <row r="122" spans="1:10" x14ac:dyDescent="0.3">
      <c r="A122" s="1">
        <v>42214</v>
      </c>
      <c r="B122">
        <v>18</v>
      </c>
      <c r="C122">
        <v>0</v>
      </c>
      <c r="D122">
        <v>0</v>
      </c>
      <c r="E122">
        <v>298</v>
      </c>
      <c r="F122">
        <v>12702</v>
      </c>
      <c r="G122">
        <v>1</v>
      </c>
      <c r="H122">
        <v>12000</v>
      </c>
      <c r="I122">
        <v>702</v>
      </c>
      <c r="J122">
        <v>0</v>
      </c>
    </row>
    <row r="123" spans="1:10" x14ac:dyDescent="0.3">
      <c r="A123" s="1">
        <v>42215</v>
      </c>
      <c r="B123">
        <v>14</v>
      </c>
      <c r="C123">
        <v>0</v>
      </c>
      <c r="D123">
        <v>0</v>
      </c>
      <c r="E123">
        <v>12</v>
      </c>
      <c r="F123">
        <v>690</v>
      </c>
      <c r="G123">
        <v>0</v>
      </c>
      <c r="H123">
        <v>0</v>
      </c>
      <c r="I123">
        <v>690</v>
      </c>
      <c r="J123">
        <v>0</v>
      </c>
    </row>
    <row r="124" spans="1:10" x14ac:dyDescent="0.3">
      <c r="A124" s="1">
        <v>42216</v>
      </c>
      <c r="B124">
        <v>14</v>
      </c>
      <c r="C124">
        <v>0</v>
      </c>
      <c r="D124">
        <v>0</v>
      </c>
      <c r="E124">
        <v>11</v>
      </c>
      <c r="F124">
        <v>679</v>
      </c>
      <c r="G124">
        <v>0</v>
      </c>
      <c r="H124">
        <v>0</v>
      </c>
      <c r="I124">
        <v>679</v>
      </c>
      <c r="J124">
        <v>0</v>
      </c>
    </row>
    <row r="125" spans="1:10" x14ac:dyDescent="0.3">
      <c r="A125" s="1">
        <v>42217</v>
      </c>
      <c r="B125">
        <v>16</v>
      </c>
      <c r="C125">
        <v>0</v>
      </c>
      <c r="D125">
        <v>0</v>
      </c>
      <c r="E125">
        <v>14</v>
      </c>
      <c r="F125">
        <v>665</v>
      </c>
      <c r="G125">
        <v>1</v>
      </c>
      <c r="H125">
        <v>12000</v>
      </c>
      <c r="I125">
        <v>13000</v>
      </c>
      <c r="J125">
        <v>24335</v>
      </c>
    </row>
    <row r="126" spans="1:10" x14ac:dyDescent="0.3">
      <c r="A126" s="1">
        <v>42218</v>
      </c>
      <c r="B126">
        <v>22</v>
      </c>
      <c r="C126">
        <v>0</v>
      </c>
      <c r="D126">
        <v>0</v>
      </c>
      <c r="E126">
        <v>403</v>
      </c>
      <c r="F126">
        <v>12597</v>
      </c>
      <c r="G126">
        <v>1</v>
      </c>
      <c r="H126">
        <v>12000</v>
      </c>
      <c r="I126">
        <v>597</v>
      </c>
      <c r="J126">
        <v>0</v>
      </c>
    </row>
    <row r="127" spans="1:10" x14ac:dyDescent="0.3">
      <c r="A127" s="1">
        <v>42219</v>
      </c>
      <c r="B127">
        <v>22</v>
      </c>
      <c r="C127">
        <v>0</v>
      </c>
      <c r="D127">
        <v>0</v>
      </c>
      <c r="E127">
        <v>19</v>
      </c>
      <c r="F127">
        <v>578</v>
      </c>
      <c r="G127">
        <v>1</v>
      </c>
      <c r="H127">
        <v>12000</v>
      </c>
      <c r="I127">
        <v>13000</v>
      </c>
      <c r="J127">
        <v>24422</v>
      </c>
    </row>
    <row r="128" spans="1:10" x14ac:dyDescent="0.3">
      <c r="A128" s="1">
        <v>42220</v>
      </c>
      <c r="B128">
        <v>25</v>
      </c>
      <c r="C128">
        <v>0</v>
      </c>
      <c r="D128">
        <v>0</v>
      </c>
      <c r="E128">
        <v>488</v>
      </c>
      <c r="F128">
        <v>12512</v>
      </c>
      <c r="G128">
        <v>1</v>
      </c>
      <c r="H128">
        <v>12000</v>
      </c>
      <c r="I128">
        <v>512</v>
      </c>
      <c r="J128">
        <v>0</v>
      </c>
    </row>
    <row r="129" spans="1:10" x14ac:dyDescent="0.3">
      <c r="A129" s="1">
        <v>42221</v>
      </c>
      <c r="B129">
        <v>24</v>
      </c>
      <c r="C129">
        <v>0</v>
      </c>
      <c r="D129">
        <v>0</v>
      </c>
      <c r="E129">
        <v>19</v>
      </c>
      <c r="F129">
        <v>493</v>
      </c>
      <c r="G129">
        <v>1</v>
      </c>
      <c r="H129">
        <v>12000</v>
      </c>
      <c r="I129">
        <v>13000</v>
      </c>
      <c r="J129">
        <v>24507</v>
      </c>
    </row>
    <row r="130" spans="1:10" x14ac:dyDescent="0.3">
      <c r="A130" s="1">
        <v>42222</v>
      </c>
      <c r="B130">
        <v>24</v>
      </c>
      <c r="C130">
        <v>0</v>
      </c>
      <c r="D130">
        <v>0</v>
      </c>
      <c r="E130">
        <v>459</v>
      </c>
      <c r="F130">
        <v>12541</v>
      </c>
      <c r="G130">
        <v>1</v>
      </c>
      <c r="H130">
        <v>12000</v>
      </c>
      <c r="I130">
        <v>541</v>
      </c>
      <c r="J130">
        <v>0</v>
      </c>
    </row>
    <row r="131" spans="1:10" x14ac:dyDescent="0.3">
      <c r="A131" s="1">
        <v>42223</v>
      </c>
      <c r="B131">
        <v>28</v>
      </c>
      <c r="C131">
        <v>0</v>
      </c>
      <c r="D131">
        <v>0</v>
      </c>
      <c r="E131">
        <v>25</v>
      </c>
      <c r="F131">
        <v>516</v>
      </c>
      <c r="G131">
        <v>1</v>
      </c>
      <c r="H131">
        <v>12000</v>
      </c>
      <c r="I131">
        <v>13000</v>
      </c>
      <c r="J131">
        <v>24484</v>
      </c>
    </row>
    <row r="132" spans="1:10" x14ac:dyDescent="0.3">
      <c r="A132" s="1">
        <v>42224</v>
      </c>
      <c r="B132">
        <v>28</v>
      </c>
      <c r="C132">
        <v>0</v>
      </c>
      <c r="D132">
        <v>0</v>
      </c>
      <c r="E132">
        <v>578</v>
      </c>
      <c r="F132">
        <v>12422</v>
      </c>
      <c r="G132">
        <v>1</v>
      </c>
      <c r="H132">
        <v>12000</v>
      </c>
      <c r="I132">
        <v>422</v>
      </c>
      <c r="J132">
        <v>0</v>
      </c>
    </row>
    <row r="133" spans="1:10" x14ac:dyDescent="0.3">
      <c r="A133" s="1">
        <v>42225</v>
      </c>
      <c r="B133">
        <v>24</v>
      </c>
      <c r="C133">
        <v>0</v>
      </c>
      <c r="D133">
        <v>0</v>
      </c>
      <c r="E133">
        <v>15</v>
      </c>
      <c r="F133">
        <v>407</v>
      </c>
      <c r="G133">
        <v>1</v>
      </c>
      <c r="H133">
        <v>12000</v>
      </c>
      <c r="I133">
        <v>13000</v>
      </c>
      <c r="J133">
        <v>24593</v>
      </c>
    </row>
    <row r="134" spans="1:10" x14ac:dyDescent="0.3">
      <c r="A134" s="1">
        <v>42226</v>
      </c>
      <c r="B134">
        <v>24</v>
      </c>
      <c r="C134">
        <v>0</v>
      </c>
      <c r="D134">
        <v>0</v>
      </c>
      <c r="E134">
        <v>459</v>
      </c>
      <c r="F134">
        <v>12541</v>
      </c>
      <c r="G134">
        <v>1</v>
      </c>
      <c r="H134">
        <v>12000</v>
      </c>
      <c r="I134">
        <v>541</v>
      </c>
      <c r="J134">
        <v>0</v>
      </c>
    </row>
    <row r="135" spans="1:10" x14ac:dyDescent="0.3">
      <c r="A135" s="1">
        <v>42227</v>
      </c>
      <c r="B135">
        <v>26</v>
      </c>
      <c r="C135">
        <v>0</v>
      </c>
      <c r="D135">
        <v>0</v>
      </c>
      <c r="E135">
        <v>22</v>
      </c>
      <c r="F135">
        <v>519</v>
      </c>
      <c r="G135">
        <v>1</v>
      </c>
      <c r="H135">
        <v>12000</v>
      </c>
      <c r="I135">
        <v>13000</v>
      </c>
      <c r="J135">
        <v>24481</v>
      </c>
    </row>
    <row r="136" spans="1:10" x14ac:dyDescent="0.3">
      <c r="A136" s="1">
        <v>42228</v>
      </c>
      <c r="B136">
        <v>32</v>
      </c>
      <c r="C136">
        <v>0.6</v>
      </c>
      <c r="D136">
        <v>420</v>
      </c>
      <c r="E136">
        <v>0</v>
      </c>
      <c r="F136">
        <v>13420</v>
      </c>
      <c r="G136">
        <v>1</v>
      </c>
      <c r="H136">
        <v>24000</v>
      </c>
      <c r="I136">
        <v>1000</v>
      </c>
      <c r="J136">
        <v>11580</v>
      </c>
    </row>
    <row r="137" spans="1:10" x14ac:dyDescent="0.3">
      <c r="A137" s="1">
        <v>42229</v>
      </c>
      <c r="B137">
        <v>31</v>
      </c>
      <c r="C137">
        <v>0.1</v>
      </c>
      <c r="D137">
        <v>70</v>
      </c>
      <c r="E137">
        <v>0</v>
      </c>
      <c r="F137">
        <v>1070</v>
      </c>
      <c r="G137">
        <v>1</v>
      </c>
      <c r="H137">
        <v>24000</v>
      </c>
      <c r="I137">
        <v>1000</v>
      </c>
      <c r="J137">
        <v>23930</v>
      </c>
    </row>
    <row r="138" spans="1:10" x14ac:dyDescent="0.3">
      <c r="A138" s="1">
        <v>42230</v>
      </c>
      <c r="B138">
        <v>33</v>
      </c>
      <c r="C138">
        <v>0</v>
      </c>
      <c r="D138">
        <v>0</v>
      </c>
      <c r="E138">
        <v>57</v>
      </c>
      <c r="F138">
        <v>943</v>
      </c>
      <c r="G138">
        <v>1</v>
      </c>
      <c r="H138">
        <v>24000</v>
      </c>
      <c r="I138">
        <v>1000</v>
      </c>
      <c r="J138">
        <v>24057</v>
      </c>
    </row>
    <row r="139" spans="1:10" x14ac:dyDescent="0.3">
      <c r="A139" s="1">
        <v>42231</v>
      </c>
      <c r="B139">
        <v>31</v>
      </c>
      <c r="C139">
        <v>12</v>
      </c>
      <c r="D139">
        <v>8400</v>
      </c>
      <c r="E139">
        <v>0</v>
      </c>
      <c r="F139">
        <v>9400</v>
      </c>
      <c r="G139">
        <v>0</v>
      </c>
      <c r="H139">
        <v>0</v>
      </c>
      <c r="I139">
        <v>9400</v>
      </c>
      <c r="J139">
        <v>0</v>
      </c>
    </row>
    <row r="140" spans="1:10" x14ac:dyDescent="0.3">
      <c r="A140" s="1">
        <v>42232</v>
      </c>
      <c r="B140">
        <v>22</v>
      </c>
      <c r="C140">
        <v>0</v>
      </c>
      <c r="D140">
        <v>0</v>
      </c>
      <c r="E140">
        <v>291</v>
      </c>
      <c r="F140">
        <v>9109</v>
      </c>
      <c r="G140">
        <v>1</v>
      </c>
      <c r="H140">
        <v>12000</v>
      </c>
      <c r="I140">
        <v>13000</v>
      </c>
      <c r="J140">
        <v>15891</v>
      </c>
    </row>
    <row r="141" spans="1:10" x14ac:dyDescent="0.3">
      <c r="A141" s="1">
        <v>42233</v>
      </c>
      <c r="B141">
        <v>24</v>
      </c>
      <c r="C141">
        <v>0.2</v>
      </c>
      <c r="D141">
        <v>140</v>
      </c>
      <c r="E141">
        <v>0</v>
      </c>
      <c r="F141">
        <v>13140</v>
      </c>
      <c r="G141">
        <v>1</v>
      </c>
      <c r="H141">
        <v>12000</v>
      </c>
      <c r="I141">
        <v>1140</v>
      </c>
      <c r="J141">
        <v>0</v>
      </c>
    </row>
    <row r="142" spans="1:10" x14ac:dyDescent="0.3">
      <c r="A142" s="1">
        <v>42234</v>
      </c>
      <c r="B142">
        <v>22</v>
      </c>
      <c r="C142">
        <v>0</v>
      </c>
      <c r="D142">
        <v>0</v>
      </c>
      <c r="E142">
        <v>36</v>
      </c>
      <c r="F142">
        <v>1104</v>
      </c>
      <c r="G142">
        <v>1</v>
      </c>
      <c r="H142">
        <v>12000</v>
      </c>
      <c r="I142">
        <v>13000</v>
      </c>
      <c r="J142">
        <v>23896</v>
      </c>
    </row>
    <row r="143" spans="1:10" x14ac:dyDescent="0.3">
      <c r="A143" s="1">
        <v>42235</v>
      </c>
      <c r="B143">
        <v>19</v>
      </c>
      <c r="C143">
        <v>0</v>
      </c>
      <c r="D143">
        <v>0</v>
      </c>
      <c r="E143">
        <v>323</v>
      </c>
      <c r="F143">
        <v>12677</v>
      </c>
      <c r="G143">
        <v>1</v>
      </c>
      <c r="H143">
        <v>12000</v>
      </c>
      <c r="I143">
        <v>677</v>
      </c>
      <c r="J143">
        <v>0</v>
      </c>
    </row>
    <row r="144" spans="1:10" x14ac:dyDescent="0.3">
      <c r="A144" s="1">
        <v>42236</v>
      </c>
      <c r="B144">
        <v>18</v>
      </c>
      <c r="C144">
        <v>0</v>
      </c>
      <c r="D144">
        <v>0</v>
      </c>
      <c r="E144">
        <v>16</v>
      </c>
      <c r="F144">
        <v>661</v>
      </c>
      <c r="G144">
        <v>1</v>
      </c>
      <c r="H144">
        <v>12000</v>
      </c>
      <c r="I144">
        <v>13000</v>
      </c>
      <c r="J144">
        <v>24339</v>
      </c>
    </row>
    <row r="145" spans="1:10" x14ac:dyDescent="0.3">
      <c r="A145" s="1">
        <v>42237</v>
      </c>
      <c r="B145">
        <v>18</v>
      </c>
      <c r="C145">
        <v>0</v>
      </c>
      <c r="D145">
        <v>0</v>
      </c>
      <c r="E145">
        <v>298</v>
      </c>
      <c r="F145">
        <v>12702</v>
      </c>
      <c r="G145">
        <v>1</v>
      </c>
      <c r="H145">
        <v>12000</v>
      </c>
      <c r="I145">
        <v>702</v>
      </c>
      <c r="J145">
        <v>0</v>
      </c>
    </row>
    <row r="146" spans="1:10" x14ac:dyDescent="0.3">
      <c r="A146" s="1">
        <v>42238</v>
      </c>
      <c r="B146">
        <v>18</v>
      </c>
      <c r="C146">
        <v>0</v>
      </c>
      <c r="D146">
        <v>0</v>
      </c>
      <c r="E146">
        <v>17</v>
      </c>
      <c r="F146">
        <v>685</v>
      </c>
      <c r="G146">
        <v>1</v>
      </c>
      <c r="H146">
        <v>12000</v>
      </c>
      <c r="I146">
        <v>13000</v>
      </c>
      <c r="J146">
        <v>24315</v>
      </c>
    </row>
    <row r="147" spans="1:10" x14ac:dyDescent="0.3">
      <c r="A147" s="1">
        <v>42239</v>
      </c>
      <c r="B147">
        <v>19</v>
      </c>
      <c r="C147">
        <v>0</v>
      </c>
      <c r="D147">
        <v>0</v>
      </c>
      <c r="E147">
        <v>323</v>
      </c>
      <c r="F147">
        <v>12677</v>
      </c>
      <c r="G147">
        <v>1</v>
      </c>
      <c r="H147">
        <v>12000</v>
      </c>
      <c r="I147">
        <v>677</v>
      </c>
      <c r="J147">
        <v>0</v>
      </c>
    </row>
    <row r="148" spans="1:10" x14ac:dyDescent="0.3">
      <c r="A148" s="1">
        <v>42240</v>
      </c>
      <c r="B148">
        <v>21</v>
      </c>
      <c r="C148">
        <v>5.5</v>
      </c>
      <c r="D148">
        <v>3850</v>
      </c>
      <c r="E148">
        <v>0</v>
      </c>
      <c r="F148">
        <v>4527</v>
      </c>
      <c r="G148">
        <v>0</v>
      </c>
      <c r="H148">
        <v>0</v>
      </c>
      <c r="I148">
        <v>4527</v>
      </c>
      <c r="J148">
        <v>0</v>
      </c>
    </row>
    <row r="149" spans="1:10" x14ac:dyDescent="0.3">
      <c r="A149" s="1">
        <v>42241</v>
      </c>
      <c r="B149">
        <v>18</v>
      </c>
      <c r="C149">
        <v>18</v>
      </c>
      <c r="D149">
        <v>12600</v>
      </c>
      <c r="E149">
        <v>0</v>
      </c>
      <c r="F149">
        <v>17127</v>
      </c>
      <c r="G149">
        <v>0</v>
      </c>
      <c r="H149">
        <v>0</v>
      </c>
      <c r="I149">
        <v>17127</v>
      </c>
      <c r="J149">
        <v>0</v>
      </c>
    </row>
    <row r="150" spans="1:10" x14ac:dyDescent="0.3">
      <c r="A150" s="1">
        <v>42242</v>
      </c>
      <c r="B150">
        <v>19</v>
      </c>
      <c r="C150">
        <v>12</v>
      </c>
      <c r="D150">
        <v>8400</v>
      </c>
      <c r="E150">
        <v>0</v>
      </c>
      <c r="F150">
        <v>25000</v>
      </c>
      <c r="G150">
        <v>0</v>
      </c>
      <c r="H150">
        <v>0</v>
      </c>
      <c r="I150">
        <v>25000</v>
      </c>
      <c r="J150">
        <v>0</v>
      </c>
    </row>
    <row r="151" spans="1:10" x14ac:dyDescent="0.3">
      <c r="A151" s="1">
        <v>42243</v>
      </c>
      <c r="B151">
        <v>23</v>
      </c>
      <c r="C151">
        <v>0</v>
      </c>
      <c r="D151">
        <v>0</v>
      </c>
      <c r="E151">
        <v>828</v>
      </c>
      <c r="F151">
        <v>24172</v>
      </c>
      <c r="G151">
        <v>1</v>
      </c>
      <c r="H151">
        <v>12000</v>
      </c>
      <c r="I151">
        <v>12172</v>
      </c>
      <c r="J151">
        <v>0</v>
      </c>
    </row>
    <row r="152" spans="1:10" x14ac:dyDescent="0.3">
      <c r="A152" s="1">
        <v>42244</v>
      </c>
      <c r="B152">
        <v>17</v>
      </c>
      <c r="C152">
        <v>0.1</v>
      </c>
      <c r="D152">
        <v>70</v>
      </c>
      <c r="E152">
        <v>0</v>
      </c>
      <c r="F152">
        <v>12242</v>
      </c>
      <c r="G152">
        <v>1</v>
      </c>
      <c r="H152">
        <v>12000</v>
      </c>
      <c r="I152">
        <v>242</v>
      </c>
      <c r="J152">
        <v>0</v>
      </c>
    </row>
    <row r="153" spans="1:10" x14ac:dyDescent="0.3">
      <c r="A153" s="1">
        <v>42245</v>
      </c>
      <c r="B153">
        <v>16</v>
      </c>
      <c r="C153">
        <v>14</v>
      </c>
      <c r="D153">
        <v>9800</v>
      </c>
      <c r="E153">
        <v>0</v>
      </c>
      <c r="F153">
        <v>10042</v>
      </c>
      <c r="G153">
        <v>0</v>
      </c>
      <c r="H153">
        <v>0</v>
      </c>
      <c r="I153">
        <v>10042</v>
      </c>
      <c r="J153">
        <v>0</v>
      </c>
    </row>
    <row r="154" spans="1:10" x14ac:dyDescent="0.3">
      <c r="A154" s="1">
        <v>42246</v>
      </c>
      <c r="B154">
        <v>22</v>
      </c>
      <c r="C154">
        <v>0</v>
      </c>
      <c r="D154">
        <v>0</v>
      </c>
      <c r="E154">
        <v>311</v>
      </c>
      <c r="F154">
        <v>9731</v>
      </c>
      <c r="G154">
        <v>1</v>
      </c>
      <c r="H154">
        <v>12000</v>
      </c>
      <c r="I154">
        <v>13000</v>
      </c>
      <c r="J154">
        <v>15269</v>
      </c>
    </row>
    <row r="155" spans="1:10" x14ac:dyDescent="0.3">
      <c r="A155" s="1">
        <v>42247</v>
      </c>
      <c r="B155">
        <v>26</v>
      </c>
      <c r="C155">
        <v>0</v>
      </c>
      <c r="D155">
        <v>0</v>
      </c>
      <c r="E155">
        <v>518</v>
      </c>
      <c r="F155">
        <v>12482</v>
      </c>
      <c r="G155">
        <v>1</v>
      </c>
      <c r="H155">
        <v>12000</v>
      </c>
      <c r="I155">
        <v>482</v>
      </c>
      <c r="J155">
        <v>0</v>
      </c>
    </row>
    <row r="156" spans="1:10" x14ac:dyDescent="0.3">
      <c r="A156" s="1">
        <v>42248</v>
      </c>
      <c r="B156">
        <v>27</v>
      </c>
      <c r="C156">
        <v>2</v>
      </c>
      <c r="D156">
        <v>1400</v>
      </c>
      <c r="E156">
        <v>0</v>
      </c>
      <c r="F156">
        <v>1882</v>
      </c>
      <c r="G156">
        <v>0</v>
      </c>
      <c r="H156">
        <v>0</v>
      </c>
      <c r="I156">
        <v>1882</v>
      </c>
      <c r="J156">
        <v>0</v>
      </c>
    </row>
    <row r="157" spans="1:10" x14ac:dyDescent="0.3">
      <c r="A157" s="1">
        <v>42249</v>
      </c>
      <c r="B157">
        <v>18</v>
      </c>
      <c r="C157">
        <v>0</v>
      </c>
      <c r="D157">
        <v>0</v>
      </c>
      <c r="E157">
        <v>44</v>
      </c>
      <c r="F157">
        <v>1838</v>
      </c>
      <c r="G157">
        <v>1</v>
      </c>
      <c r="H157">
        <v>12000</v>
      </c>
      <c r="I157">
        <v>13000</v>
      </c>
      <c r="J157">
        <v>23162</v>
      </c>
    </row>
    <row r="158" spans="1:10" x14ac:dyDescent="0.3">
      <c r="A158" s="1">
        <v>42250</v>
      </c>
      <c r="B158">
        <v>17</v>
      </c>
      <c r="C158">
        <v>0</v>
      </c>
      <c r="D158">
        <v>0</v>
      </c>
      <c r="E158">
        <v>274</v>
      </c>
      <c r="F158">
        <v>12726</v>
      </c>
      <c r="G158">
        <v>1</v>
      </c>
      <c r="H158">
        <v>12000</v>
      </c>
      <c r="I158">
        <v>726</v>
      </c>
      <c r="J158">
        <v>0</v>
      </c>
    </row>
    <row r="159" spans="1:10" x14ac:dyDescent="0.3">
      <c r="A159" s="1">
        <v>42251</v>
      </c>
      <c r="B159">
        <v>16</v>
      </c>
      <c r="C159">
        <v>0.1</v>
      </c>
      <c r="D159">
        <v>70</v>
      </c>
      <c r="E159">
        <v>0</v>
      </c>
      <c r="F159">
        <v>796</v>
      </c>
      <c r="G159">
        <v>1</v>
      </c>
      <c r="H159">
        <v>12000</v>
      </c>
      <c r="I159">
        <v>13000</v>
      </c>
      <c r="J159">
        <v>24204</v>
      </c>
    </row>
    <row r="160" spans="1:10" x14ac:dyDescent="0.3">
      <c r="A160" s="1">
        <v>42252</v>
      </c>
      <c r="B160">
        <v>15</v>
      </c>
      <c r="C160">
        <v>0</v>
      </c>
      <c r="D160">
        <v>0</v>
      </c>
      <c r="E160">
        <v>227</v>
      </c>
      <c r="F160">
        <v>12773</v>
      </c>
      <c r="G160">
        <v>0</v>
      </c>
      <c r="H160">
        <v>0</v>
      </c>
      <c r="I160">
        <v>12773</v>
      </c>
      <c r="J160">
        <v>0</v>
      </c>
    </row>
    <row r="161" spans="1:10" x14ac:dyDescent="0.3">
      <c r="A161" s="1">
        <v>42253</v>
      </c>
      <c r="B161">
        <v>12</v>
      </c>
      <c r="C161">
        <v>4</v>
      </c>
      <c r="D161">
        <v>2800</v>
      </c>
      <c r="E161">
        <v>0</v>
      </c>
      <c r="F161">
        <v>15573</v>
      </c>
      <c r="G161">
        <v>0</v>
      </c>
      <c r="H161">
        <v>0</v>
      </c>
      <c r="I161">
        <v>15573</v>
      </c>
      <c r="J161">
        <v>0</v>
      </c>
    </row>
    <row r="162" spans="1:10" x14ac:dyDescent="0.3">
      <c r="A162" s="1">
        <v>42254</v>
      </c>
      <c r="B162">
        <v>13</v>
      </c>
      <c r="C162">
        <v>0</v>
      </c>
      <c r="D162">
        <v>0</v>
      </c>
      <c r="E162">
        <v>219</v>
      </c>
      <c r="F162">
        <v>15354</v>
      </c>
      <c r="G162">
        <v>0</v>
      </c>
      <c r="H162">
        <v>0</v>
      </c>
      <c r="I162">
        <v>15354</v>
      </c>
      <c r="J162">
        <v>0</v>
      </c>
    </row>
    <row r="163" spans="1:10" x14ac:dyDescent="0.3">
      <c r="A163" s="1">
        <v>42255</v>
      </c>
      <c r="B163">
        <v>11</v>
      </c>
      <c r="C163">
        <v>4</v>
      </c>
      <c r="D163">
        <v>2800</v>
      </c>
      <c r="E163">
        <v>0</v>
      </c>
      <c r="F163">
        <v>18154</v>
      </c>
      <c r="G163">
        <v>0</v>
      </c>
      <c r="H163">
        <v>0</v>
      </c>
      <c r="I163">
        <v>18154</v>
      </c>
      <c r="J163">
        <v>0</v>
      </c>
    </row>
    <row r="164" spans="1:10" x14ac:dyDescent="0.3">
      <c r="A164" s="1">
        <v>42256</v>
      </c>
      <c r="B164">
        <v>11</v>
      </c>
      <c r="C164">
        <v>0</v>
      </c>
      <c r="D164">
        <v>0</v>
      </c>
      <c r="E164">
        <v>199</v>
      </c>
      <c r="F164">
        <v>17955</v>
      </c>
      <c r="G164">
        <v>0</v>
      </c>
      <c r="H164">
        <v>0</v>
      </c>
      <c r="I164">
        <v>17955</v>
      </c>
      <c r="J164">
        <v>0</v>
      </c>
    </row>
    <row r="165" spans="1:10" x14ac:dyDescent="0.3">
      <c r="A165" s="1">
        <v>42257</v>
      </c>
      <c r="B165">
        <v>12</v>
      </c>
      <c r="C165">
        <v>0</v>
      </c>
      <c r="D165">
        <v>0</v>
      </c>
      <c r="E165">
        <v>224</v>
      </c>
      <c r="F165">
        <v>17731</v>
      </c>
      <c r="G165">
        <v>0</v>
      </c>
      <c r="H165">
        <v>0</v>
      </c>
      <c r="I165">
        <v>17731</v>
      </c>
      <c r="J165">
        <v>0</v>
      </c>
    </row>
    <row r="166" spans="1:10" x14ac:dyDescent="0.3">
      <c r="A166" s="1">
        <v>42258</v>
      </c>
      <c r="B166">
        <v>16</v>
      </c>
      <c r="C166">
        <v>0.1</v>
      </c>
      <c r="D166">
        <v>70</v>
      </c>
      <c r="E166">
        <v>0</v>
      </c>
      <c r="F166">
        <v>17801</v>
      </c>
      <c r="G166">
        <v>1</v>
      </c>
      <c r="H166">
        <v>12000</v>
      </c>
      <c r="I166">
        <v>5801</v>
      </c>
      <c r="J166">
        <v>0</v>
      </c>
    </row>
    <row r="167" spans="1:10" x14ac:dyDescent="0.3">
      <c r="A167" s="1">
        <v>42259</v>
      </c>
      <c r="B167">
        <v>18</v>
      </c>
      <c r="C167">
        <v>0</v>
      </c>
      <c r="D167">
        <v>0</v>
      </c>
      <c r="E167">
        <v>133</v>
      </c>
      <c r="F167">
        <v>5668</v>
      </c>
      <c r="G167">
        <v>1</v>
      </c>
      <c r="H167">
        <v>12000</v>
      </c>
      <c r="I167">
        <v>13000</v>
      </c>
      <c r="J167">
        <v>19332</v>
      </c>
    </row>
    <row r="168" spans="1:10" x14ac:dyDescent="0.3">
      <c r="A168" s="1">
        <v>42260</v>
      </c>
      <c r="B168">
        <v>18</v>
      </c>
      <c r="C168">
        <v>0</v>
      </c>
      <c r="D168">
        <v>0</v>
      </c>
      <c r="E168">
        <v>298</v>
      </c>
      <c r="F168">
        <v>12702</v>
      </c>
      <c r="G168">
        <v>1</v>
      </c>
      <c r="H168">
        <v>12000</v>
      </c>
      <c r="I168">
        <v>702</v>
      </c>
      <c r="J168">
        <v>0</v>
      </c>
    </row>
    <row r="169" spans="1:10" x14ac:dyDescent="0.3">
      <c r="A169" s="1">
        <v>42261</v>
      </c>
      <c r="B169">
        <v>19</v>
      </c>
      <c r="C169">
        <v>3</v>
      </c>
      <c r="D169">
        <v>2100</v>
      </c>
      <c r="E169">
        <v>0</v>
      </c>
      <c r="F169">
        <v>2802</v>
      </c>
      <c r="G169">
        <v>0</v>
      </c>
      <c r="H169">
        <v>0</v>
      </c>
      <c r="I169">
        <v>2802</v>
      </c>
      <c r="J169">
        <v>0</v>
      </c>
    </row>
    <row r="170" spans="1:10" x14ac:dyDescent="0.3">
      <c r="A170" s="1">
        <v>42262</v>
      </c>
      <c r="B170">
        <v>16</v>
      </c>
      <c r="C170">
        <v>0.1</v>
      </c>
      <c r="D170">
        <v>70</v>
      </c>
      <c r="E170">
        <v>0</v>
      </c>
      <c r="F170">
        <v>2872</v>
      </c>
      <c r="G170">
        <v>1</v>
      </c>
      <c r="H170">
        <v>12000</v>
      </c>
      <c r="I170">
        <v>13000</v>
      </c>
      <c r="J170">
        <v>22128</v>
      </c>
    </row>
    <row r="171" spans="1:10" x14ac:dyDescent="0.3">
      <c r="A171" s="1">
        <v>42263</v>
      </c>
      <c r="B171">
        <v>18</v>
      </c>
      <c r="C171">
        <v>0</v>
      </c>
      <c r="D171">
        <v>0</v>
      </c>
      <c r="E171">
        <v>298</v>
      </c>
      <c r="F171">
        <v>12702</v>
      </c>
      <c r="G171">
        <v>1</v>
      </c>
      <c r="H171">
        <v>12000</v>
      </c>
      <c r="I171">
        <v>702</v>
      </c>
      <c r="J171">
        <v>0</v>
      </c>
    </row>
    <row r="172" spans="1:10" x14ac:dyDescent="0.3">
      <c r="A172" s="1">
        <v>42264</v>
      </c>
      <c r="B172">
        <v>22</v>
      </c>
      <c r="C172">
        <v>0.5</v>
      </c>
      <c r="D172">
        <v>350</v>
      </c>
      <c r="E172">
        <v>0</v>
      </c>
      <c r="F172">
        <v>1052</v>
      </c>
      <c r="G172">
        <v>1</v>
      </c>
      <c r="H172">
        <v>12000</v>
      </c>
      <c r="I172">
        <v>13000</v>
      </c>
      <c r="J172">
        <v>23948</v>
      </c>
    </row>
    <row r="173" spans="1:10" x14ac:dyDescent="0.3">
      <c r="A173" s="1">
        <v>42265</v>
      </c>
      <c r="B173">
        <v>16</v>
      </c>
      <c r="C173">
        <v>0</v>
      </c>
      <c r="D173">
        <v>0</v>
      </c>
      <c r="E173">
        <v>250</v>
      </c>
      <c r="F173">
        <v>12750</v>
      </c>
      <c r="G173">
        <v>1</v>
      </c>
      <c r="H173">
        <v>12000</v>
      </c>
      <c r="I173">
        <v>750</v>
      </c>
      <c r="J173">
        <v>0</v>
      </c>
    </row>
    <row r="174" spans="1:10" x14ac:dyDescent="0.3">
      <c r="A174" s="1">
        <v>42266</v>
      </c>
      <c r="B174">
        <v>15</v>
      </c>
      <c r="C174">
        <v>0</v>
      </c>
      <c r="D174">
        <v>0</v>
      </c>
      <c r="E174">
        <v>14</v>
      </c>
      <c r="F174">
        <v>736</v>
      </c>
      <c r="G174">
        <v>0</v>
      </c>
      <c r="H174">
        <v>0</v>
      </c>
      <c r="I174">
        <v>736</v>
      </c>
      <c r="J174">
        <v>0</v>
      </c>
    </row>
    <row r="175" spans="1:10" x14ac:dyDescent="0.3">
      <c r="A175" s="1">
        <v>42267</v>
      </c>
      <c r="B175">
        <v>14</v>
      </c>
      <c r="C175">
        <v>2</v>
      </c>
      <c r="D175">
        <v>1400</v>
      </c>
      <c r="E175">
        <v>0</v>
      </c>
      <c r="F175">
        <v>2136</v>
      </c>
      <c r="G175">
        <v>0</v>
      </c>
      <c r="H175">
        <v>0</v>
      </c>
      <c r="I175">
        <v>2136</v>
      </c>
      <c r="J175">
        <v>0</v>
      </c>
    </row>
    <row r="176" spans="1:10" x14ac:dyDescent="0.3">
      <c r="A176" s="1">
        <v>42268</v>
      </c>
      <c r="B176">
        <v>12</v>
      </c>
      <c r="C176">
        <v>0</v>
      </c>
      <c r="D176">
        <v>0</v>
      </c>
      <c r="E176">
        <v>27</v>
      </c>
      <c r="F176">
        <v>2109</v>
      </c>
      <c r="G176">
        <v>0</v>
      </c>
      <c r="H176">
        <v>0</v>
      </c>
      <c r="I176">
        <v>2109</v>
      </c>
      <c r="J176">
        <v>0</v>
      </c>
    </row>
    <row r="177" spans="1:10" x14ac:dyDescent="0.3">
      <c r="A177" s="1">
        <v>42269</v>
      </c>
      <c r="B177">
        <v>13</v>
      </c>
      <c r="C177">
        <v>0</v>
      </c>
      <c r="D177">
        <v>0</v>
      </c>
      <c r="E177">
        <v>30</v>
      </c>
      <c r="F177">
        <v>2079</v>
      </c>
      <c r="G177">
        <v>0</v>
      </c>
      <c r="H177">
        <v>0</v>
      </c>
      <c r="I177">
        <v>2079</v>
      </c>
      <c r="J177">
        <v>0</v>
      </c>
    </row>
    <row r="178" spans="1:10" x14ac:dyDescent="0.3">
      <c r="A178" s="1">
        <v>42270</v>
      </c>
      <c r="B178">
        <v>15</v>
      </c>
      <c r="C178">
        <v>0</v>
      </c>
      <c r="D178">
        <v>0</v>
      </c>
      <c r="E178">
        <v>37</v>
      </c>
      <c r="F178">
        <v>2042</v>
      </c>
      <c r="G178">
        <v>0</v>
      </c>
      <c r="H178">
        <v>0</v>
      </c>
      <c r="I178">
        <v>2042</v>
      </c>
      <c r="J178">
        <v>0</v>
      </c>
    </row>
    <row r="179" spans="1:10" x14ac:dyDescent="0.3">
      <c r="A179" s="1">
        <v>42271</v>
      </c>
      <c r="B179">
        <v>15</v>
      </c>
      <c r="C179">
        <v>0</v>
      </c>
      <c r="D179">
        <v>0</v>
      </c>
      <c r="E179">
        <v>36</v>
      </c>
      <c r="F179">
        <v>2006</v>
      </c>
      <c r="G179">
        <v>0</v>
      </c>
      <c r="H179">
        <v>0</v>
      </c>
      <c r="I179">
        <v>2006</v>
      </c>
      <c r="J179">
        <v>0</v>
      </c>
    </row>
    <row r="180" spans="1:10" x14ac:dyDescent="0.3">
      <c r="A180" s="1">
        <v>42272</v>
      </c>
      <c r="B180">
        <v>14</v>
      </c>
      <c r="C180">
        <v>0</v>
      </c>
      <c r="D180">
        <v>0</v>
      </c>
      <c r="E180">
        <v>32</v>
      </c>
      <c r="F180">
        <v>1974</v>
      </c>
      <c r="G180">
        <v>0</v>
      </c>
      <c r="H180">
        <v>0</v>
      </c>
      <c r="I180">
        <v>1974</v>
      </c>
      <c r="J180">
        <v>0</v>
      </c>
    </row>
    <row r="181" spans="1:10" x14ac:dyDescent="0.3">
      <c r="A181" s="1">
        <v>42273</v>
      </c>
      <c r="B181">
        <v>12</v>
      </c>
      <c r="C181">
        <v>0</v>
      </c>
      <c r="D181">
        <v>0</v>
      </c>
      <c r="E181">
        <v>25</v>
      </c>
      <c r="F181">
        <v>1949</v>
      </c>
      <c r="G181">
        <v>0</v>
      </c>
      <c r="H181">
        <v>0</v>
      </c>
      <c r="I181">
        <v>1949</v>
      </c>
      <c r="J181">
        <v>0</v>
      </c>
    </row>
    <row r="182" spans="1:10" x14ac:dyDescent="0.3">
      <c r="A182" s="1">
        <v>42274</v>
      </c>
      <c r="B182">
        <v>11</v>
      </c>
      <c r="C182">
        <v>0</v>
      </c>
      <c r="D182">
        <v>0</v>
      </c>
      <c r="E182">
        <v>22</v>
      </c>
      <c r="F182">
        <v>1927</v>
      </c>
      <c r="G182">
        <v>0</v>
      </c>
      <c r="H182">
        <v>0</v>
      </c>
      <c r="I182">
        <v>1927</v>
      </c>
      <c r="J182">
        <v>0</v>
      </c>
    </row>
    <row r="183" spans="1:10" x14ac:dyDescent="0.3">
      <c r="A183" s="1">
        <v>42275</v>
      </c>
      <c r="B183">
        <v>10</v>
      </c>
      <c r="C183">
        <v>0</v>
      </c>
      <c r="D183">
        <v>0</v>
      </c>
      <c r="E183">
        <v>19</v>
      </c>
      <c r="F183">
        <v>1908</v>
      </c>
      <c r="G183">
        <v>0</v>
      </c>
      <c r="H183">
        <v>0</v>
      </c>
      <c r="I183">
        <v>1908</v>
      </c>
      <c r="J183">
        <v>0</v>
      </c>
    </row>
    <row r="184" spans="1:10" x14ac:dyDescent="0.3">
      <c r="A184" s="1">
        <v>42276</v>
      </c>
      <c r="B184">
        <v>10</v>
      </c>
      <c r="C184">
        <v>0</v>
      </c>
      <c r="D184">
        <v>0</v>
      </c>
      <c r="E184">
        <v>19</v>
      </c>
      <c r="F184">
        <v>1889</v>
      </c>
      <c r="G184">
        <v>0</v>
      </c>
      <c r="H184">
        <v>0</v>
      </c>
      <c r="I184">
        <v>1889</v>
      </c>
      <c r="J184">
        <v>0</v>
      </c>
    </row>
    <row r="185" spans="1:10" x14ac:dyDescent="0.3">
      <c r="A185" s="1">
        <v>42277</v>
      </c>
      <c r="B185">
        <v>10</v>
      </c>
      <c r="C185">
        <v>0</v>
      </c>
      <c r="D185">
        <v>0</v>
      </c>
      <c r="E185">
        <v>18</v>
      </c>
      <c r="F185">
        <v>1871</v>
      </c>
      <c r="G185">
        <v>0</v>
      </c>
      <c r="H185">
        <v>0</v>
      </c>
      <c r="I185">
        <v>1871</v>
      </c>
      <c r="J185">
        <v>0</v>
      </c>
    </row>
  </sheetData>
  <mergeCells count="9">
    <mergeCell ref="G1:G2"/>
    <mergeCell ref="H1:H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5.1,5.3,5.4</vt:lpstr>
      <vt:lpstr>5.2</vt:lpstr>
      <vt:lpstr>'5.1,5.3,5.4'!pogoda</vt:lpstr>
      <vt:lpstr>'5.2'!pogoda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2022-03-26T10:12:48Z</dcterms:created>
  <dcterms:modified xsi:type="dcterms:W3CDTF">2022-03-26T12:07:35Z</dcterms:modified>
</cp:coreProperties>
</file>