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definedNames>
    <definedName function="false" hidden="false" name="skladniki" vbProcedure="false">#REF!</definedName>
    <definedName function="false" hidden="false" localSheetId="0" name="tab_12" vbProcedure="false">Arkusz1!$C$56:$C$84</definedName>
    <definedName function="false" hidden="false" localSheetId="0" name="wart_12" vbProcedure="false">Arkusz1!$B$56:$B$84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<sst xmlns="http://schemas.openxmlformats.org/spreadsheetml/2006/main" count="84" uniqueCount="84">
  <si>
    <t xml:space="preserve">Spółka z o.o. HIACYNT prowadzi pralnię chemiczną. Na dzień 31 grudnia 20XX spółka posiadała następujące aktywa i pasywa</t>
  </si>
  <si>
    <t xml:space="preserve">Treść pozycji</t>
  </si>
  <si>
    <t xml:space="preserve">Stan na</t>
  </si>
  <si>
    <t xml:space="preserve">LP</t>
  </si>
  <si>
    <t xml:space="preserve">Wyszczególnienie</t>
  </si>
  <si>
    <t xml:space="preserve">Wartość</t>
  </si>
  <si>
    <t xml:space="preserve">Klasyfikacja aktywów i pasywów wg grup bilansowych</t>
  </si>
  <si>
    <t xml:space="preserve">x</t>
  </si>
  <si>
    <t xml:space="preserve">x-1</t>
  </si>
  <si>
    <t xml:space="preserve">Lokal usługowy</t>
  </si>
  <si>
    <t xml:space="preserve">AKTYWA</t>
  </si>
  <si>
    <t xml:space="preserve">Komputer</t>
  </si>
  <si>
    <t xml:space="preserve">A. Aktywa trwałe</t>
  </si>
  <si>
    <t xml:space="preserve">Licencja na oprogramowanie komputera</t>
  </si>
  <si>
    <r>
      <rPr>
        <sz val="12"/>
        <color rgb="FF000000"/>
        <rFont val="Times New Roman"/>
        <family val="1"/>
        <charset val="1"/>
      </rPr>
      <t xml:space="preserve">        </t>
    </r>
    <r>
      <rPr>
        <sz val="12"/>
        <color rgb="FF000000"/>
        <rFont val="Arial"/>
        <family val="2"/>
        <charset val="1"/>
      </rPr>
      <t xml:space="preserve">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Wartości niematerialne i prawne</t>
    </r>
  </si>
  <si>
    <t xml:space="preserve">Cztery pralki</t>
  </si>
  <si>
    <r>
      <rPr>
        <sz val="12"/>
        <color rgb="FF000000"/>
        <rFont val="Times New Roman"/>
        <family val="1"/>
        <charset val="1"/>
      </rPr>
      <t xml:space="preserve">       </t>
    </r>
    <r>
      <rPr>
        <sz val="12"/>
        <color rgb="FF000000"/>
        <rFont val="Arial"/>
        <family val="2"/>
        <charset val="1"/>
      </rPr>
      <t xml:space="preserve">II.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Rzeczowe aktywa trwale, w tym:</t>
    </r>
  </si>
  <si>
    <t xml:space="preserve">Pożyczka zaciągnięta na okres 18 miesięcy w firmie Barka</t>
  </si>
  <si>
    <t xml:space="preserve">- środki trwałe</t>
  </si>
  <si>
    <t xml:space="preserve">Środki pieniężne na rachunku bankowym</t>
  </si>
  <si>
    <t xml:space="preserve">- środki trwałe w budowie</t>
  </si>
  <si>
    <t xml:space="preserve">Zakupiona maszyna wymagająca montażu</t>
  </si>
  <si>
    <r>
      <rPr>
        <sz val="12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Arial"/>
        <family val="2"/>
        <charset val="1"/>
      </rPr>
      <t xml:space="preserve">III.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Należności długoterminowe</t>
    </r>
  </si>
  <si>
    <t xml:space="preserve">Strata z roku ubiegłego</t>
  </si>
  <si>
    <r>
      <rPr>
        <sz val="12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Arial"/>
        <family val="2"/>
        <charset val="1"/>
      </rPr>
      <t xml:space="preserve">IV.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Inwestycje długoterminowe, w tym:</t>
    </r>
  </si>
  <si>
    <t xml:space="preserve">Roczne obligacje</t>
  </si>
  <si>
    <t xml:space="preserve">- nieruchomości</t>
  </si>
  <si>
    <t xml:space="preserve">Kapitał zapasowy</t>
  </si>
  <si>
    <t xml:space="preserve">- długoterminowe aktywa finansowe</t>
  </si>
  <si>
    <t xml:space="preserve">Środki chemiczne do prania</t>
  </si>
  <si>
    <r>
      <rPr>
        <sz val="12"/>
        <color rgb="FF000000"/>
        <rFont val="Times New Roman"/>
        <family val="1"/>
        <charset val="1"/>
      </rPr>
      <t xml:space="preserve">       </t>
    </r>
    <r>
      <rPr>
        <sz val="12"/>
        <color rgb="FF000000"/>
        <rFont val="Arial"/>
        <family val="2"/>
        <charset val="1"/>
      </rPr>
      <t xml:space="preserve">V.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Długoterminowe rozliczenia międzyokresowe</t>
    </r>
  </si>
  <si>
    <t xml:space="preserve">Folia do pakowania</t>
  </si>
  <si>
    <t xml:space="preserve">B. Aktywa obrotowe</t>
  </si>
  <si>
    <t xml:space="preserve">Środki pieniężne w kasie</t>
  </si>
  <si>
    <r>
      <rPr>
        <sz val="12"/>
        <color rgb="FF000000"/>
        <rFont val="Times New Roman"/>
        <family val="1"/>
        <charset val="1"/>
      </rPr>
      <t xml:space="preserve">        </t>
    </r>
    <r>
      <rPr>
        <sz val="12"/>
        <color rgb="FF000000"/>
        <rFont val="Arial"/>
        <family val="2"/>
        <charset val="1"/>
      </rPr>
      <t xml:space="preserve">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Zapasy</t>
    </r>
  </si>
  <si>
    <t xml:space="preserve">Środki czystości</t>
  </si>
  <si>
    <r>
      <rPr>
        <sz val="12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Arial"/>
        <family val="2"/>
        <charset val="1"/>
      </rPr>
      <t xml:space="preserve">II.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Należności krótkoterminowe, w tym:</t>
    </r>
  </si>
  <si>
    <t xml:space="preserve">Kapitał zakładowy</t>
  </si>
  <si>
    <t xml:space="preserve">a) z tytułu dostaw i usług, w tym:</t>
  </si>
  <si>
    <t xml:space="preserve">Kapitał rezerwowy</t>
  </si>
  <si>
    <t xml:space="preserve">- do 12 miesięcy, (AKTYWA/II/a)</t>
  </si>
  <si>
    <t xml:space="preserve">Nadpłacony podatek dochodowy</t>
  </si>
  <si>
    <t xml:space="preserve">- powyżej 12 miesięcy (AKTYWA/II/a)</t>
  </si>
  <si>
    <t xml:space="preserve">Kredyt bankowy zaciągnięty na okres 12 miesięcy</t>
  </si>
  <si>
    <r>
      <rPr>
        <sz val="12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Arial"/>
        <family val="2"/>
        <charset val="1"/>
      </rPr>
      <t xml:space="preserve">III.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Inwestycje krótkoterminowe, w tym:</t>
    </r>
  </si>
  <si>
    <t xml:space="preserve">Zobowiązanie z tytułu zakupionych materiałów</t>
  </si>
  <si>
    <t xml:space="preserve">a) krótkoterminowe aktywa finansowe, w tym:</t>
  </si>
  <si>
    <t xml:space="preserve">Akcje firmy Gama zakupione jako lokata długoterminowa</t>
  </si>
  <si>
    <t xml:space="preserve">- środki pieniężne w kasie i na rachunkach,</t>
  </si>
  <si>
    <t xml:space="preserve">Zobowiązania z tytułu niewypłaconych wynagrodzeń</t>
  </si>
  <si>
    <r>
      <rPr>
        <sz val="12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Arial"/>
        <family val="2"/>
        <charset val="1"/>
      </rPr>
      <t xml:space="preserve">IV.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Krótkoterminowe rozliczenia międzyokresowe</t>
    </r>
  </si>
  <si>
    <t xml:space="preserve">Zobowiązania z tytułu składek na ubezpieczenia społeczne</t>
  </si>
  <si>
    <t xml:space="preserve">C. Należne wpłaty na kapitał (fundusz) podstawowy</t>
  </si>
  <si>
    <t xml:space="preserve">Należności od odbiorców za sprzedane usługi pralnicze</t>
  </si>
  <si>
    <t xml:space="preserve">D. Udziały (akcje) własne</t>
  </si>
  <si>
    <t xml:space="preserve">Wypłacona pracownikowi zaliczka na delegację służbową</t>
  </si>
  <si>
    <t xml:space="preserve">Aktywa razem</t>
  </si>
  <si>
    <t xml:space="preserve">Zakładowy Fundusz Świadczeń Socjalnych</t>
  </si>
  <si>
    <t xml:space="preserve">PASYWA</t>
  </si>
  <si>
    <t xml:space="preserve">Wynik finansowy bieżącego roku</t>
  </si>
  <si>
    <t xml:space="preserve">…</t>
  </si>
  <si>
    <t xml:space="preserve">A. Kapitał (fundusz) własny</t>
  </si>
  <si>
    <r>
      <rPr>
        <sz val="12"/>
        <color rgb="FF000000"/>
        <rFont val="Times New Roman"/>
        <family val="1"/>
        <charset val="1"/>
      </rPr>
      <t xml:space="preserve">         </t>
    </r>
    <r>
      <rPr>
        <sz val="12"/>
        <color rgb="FF000000"/>
        <rFont val="Arial"/>
        <family val="2"/>
        <charset val="1"/>
      </rPr>
      <t xml:space="preserve">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Kapitał (fundusz) podstawowy</t>
    </r>
  </si>
  <si>
    <r>
      <rPr>
        <sz val="12"/>
        <color rgb="FF000000"/>
        <rFont val="Times New Roman"/>
        <family val="1"/>
        <charset val="1"/>
      </rPr>
      <t xml:space="preserve">       </t>
    </r>
    <r>
      <rPr>
        <sz val="12"/>
        <color rgb="FF000000"/>
        <rFont val="Arial"/>
        <family val="2"/>
        <charset val="1"/>
      </rPr>
      <t xml:space="preserve">II.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Kapitał (fundusz) zapasowy, w tym:</t>
    </r>
  </si>
  <si>
    <t xml:space="preserve"> - nadwyżka wartości sprzedaży nad wartością nominalną akcji</t>
  </si>
  <si>
    <r>
      <rPr>
        <sz val="12"/>
        <color rgb="FF000000"/>
        <rFont val="Times New Roman"/>
        <family val="1"/>
        <charset val="1"/>
      </rPr>
      <t xml:space="preserve">      </t>
    </r>
    <r>
      <rPr>
        <sz val="12"/>
        <color rgb="FF000000"/>
        <rFont val="Arial"/>
        <family val="2"/>
        <charset val="1"/>
      </rPr>
      <t xml:space="preserve">III.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Kapitał (fundusz) z aktualizacji  wyceny, w tym:</t>
    </r>
  </si>
  <si>
    <t xml:space="preserve">- aktualizacja wartości godziwej</t>
  </si>
  <si>
    <r>
      <rPr>
        <sz val="12"/>
        <color rgb="FF000000"/>
        <rFont val="Times New Roman"/>
        <family val="1"/>
        <charset val="1"/>
      </rPr>
      <t xml:space="preserve">      </t>
    </r>
    <r>
      <rPr>
        <sz val="12"/>
        <color rgb="FF000000"/>
        <rFont val="Arial"/>
        <family val="2"/>
        <charset val="1"/>
      </rPr>
      <t xml:space="preserve">IV.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Pozostałe kapitały (fundusze) rezerwowe</t>
    </r>
  </si>
  <si>
    <r>
      <rPr>
        <sz val="12"/>
        <color rgb="FF000000"/>
        <rFont val="Times New Roman"/>
        <family val="1"/>
        <charset val="1"/>
      </rPr>
      <t xml:space="preserve">       </t>
    </r>
    <r>
      <rPr>
        <sz val="12"/>
        <color rgb="FF000000"/>
        <rFont val="Arial"/>
        <family val="2"/>
        <charset val="1"/>
      </rPr>
      <t xml:space="preserve">V.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Zysk (strata) z lat ubiegłych</t>
    </r>
  </si>
  <si>
    <r>
      <rPr>
        <sz val="12"/>
        <color rgb="FF000000"/>
        <rFont val="Times New Roman"/>
        <family val="1"/>
        <charset val="1"/>
      </rPr>
      <t xml:space="preserve">      </t>
    </r>
    <r>
      <rPr>
        <sz val="12"/>
        <color rgb="FF000000"/>
        <rFont val="Arial"/>
        <family val="2"/>
        <charset val="1"/>
      </rPr>
      <t xml:space="preserve">VI.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Zysk (strata) netto</t>
    </r>
  </si>
  <si>
    <r>
      <rPr>
        <sz val="12"/>
        <color rgb="FF000000"/>
        <rFont val="Times New Roman"/>
        <family val="1"/>
        <charset val="1"/>
      </rPr>
      <t xml:space="preserve">    </t>
    </r>
    <r>
      <rPr>
        <sz val="12"/>
        <color rgb="FF000000"/>
        <rFont val="Arial"/>
        <family val="2"/>
        <charset val="1"/>
      </rPr>
      <t xml:space="preserve">VII.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Odpisy z zysku netto w ciągu roku obrotowego (wielkość ujemna)</t>
    </r>
  </si>
  <si>
    <t xml:space="preserve">B. Zobowiązania i rezerwy na zobowiązania</t>
  </si>
  <si>
    <r>
      <rPr>
        <sz val="12"/>
        <color rgb="FF000000"/>
        <rFont val="Times New Roman"/>
        <family val="1"/>
        <charset val="1"/>
      </rPr>
      <t xml:space="preserve">       </t>
    </r>
    <r>
      <rPr>
        <sz val="12"/>
        <color rgb="FF000000"/>
        <rFont val="Arial"/>
        <family val="2"/>
        <charset val="1"/>
      </rPr>
      <t xml:space="preserve">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Rezerwy na zobowiązania, w tym:</t>
    </r>
  </si>
  <si>
    <t xml:space="preserve">- rezerwa na świadczenia emerytalne i podobne</t>
  </si>
  <si>
    <r>
      <rPr>
        <sz val="12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Arial"/>
        <family val="2"/>
        <charset val="1"/>
      </rPr>
      <t xml:space="preserve">II.</t>
    </r>
    <r>
      <rPr>
        <sz val="12"/>
        <color rgb="FF000000"/>
        <rFont val="Times New Roman"/>
        <family val="1"/>
        <charset val="1"/>
      </rPr>
      <t xml:space="preserve">  </t>
    </r>
    <r>
      <rPr>
        <sz val="12"/>
        <color rgb="FF000000"/>
        <rFont val="Arial"/>
        <family val="2"/>
        <charset val="1"/>
      </rPr>
      <t xml:space="preserve">Zobowiązanie długoterminowe, w tym:</t>
    </r>
  </si>
  <si>
    <t xml:space="preserve">- z tytułu kredytów i pożyczek</t>
  </si>
  <si>
    <r>
      <rPr>
        <sz val="12"/>
        <color rgb="FF000000"/>
        <rFont val="Times New Roman"/>
        <family val="1"/>
        <charset val="1"/>
      </rPr>
      <t xml:space="preserve">    </t>
    </r>
    <r>
      <rPr>
        <sz val="12"/>
        <color rgb="FF000000"/>
        <rFont val="Arial"/>
        <family val="2"/>
        <charset val="1"/>
      </rPr>
      <t xml:space="preserve">III.</t>
    </r>
    <r>
      <rPr>
        <sz val="12"/>
        <color rgb="FF000000"/>
        <rFont val="Times New Roman"/>
        <family val="1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Zobowiązania krótkoterminowe, w tym:</t>
    </r>
  </si>
  <si>
    <t xml:space="preserve">a) z tytułu kredytów i pożyczek</t>
  </si>
  <si>
    <t xml:space="preserve">b) z tytułu dostaw i usług, w tym:</t>
  </si>
  <si>
    <t xml:space="preserve">- do 12 miesięcy, (PASYWA/III/b)</t>
  </si>
  <si>
    <t xml:space="preserve">- powyżej 12 miesięcy (PASYWA/III/b)</t>
  </si>
  <si>
    <t xml:space="preserve">c) fundusze specjalne</t>
  </si>
  <si>
    <r>
      <rPr>
        <sz val="12"/>
        <color rgb="FF000000"/>
        <rFont val="Times New Roman"/>
        <family val="1"/>
        <charset val="1"/>
      </rPr>
      <t xml:space="preserve">    </t>
    </r>
    <r>
      <rPr>
        <sz val="12"/>
        <color rgb="FF000000"/>
        <rFont val="Arial"/>
        <family val="2"/>
        <charset val="1"/>
      </rPr>
      <t xml:space="preserve">IV.</t>
    </r>
    <r>
      <rPr>
        <sz val="12"/>
        <color rgb="FF000000"/>
        <rFont val="Times New Roman"/>
        <family val="1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Rozliczenia międzyokresowe</t>
    </r>
  </si>
  <si>
    <t xml:space="preserve">Pasywa razem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</si>
</sst>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238"/>
    </font>
    <font>
      <b val="true"/>
      <sz val="9"/>
      <color rgb="FF000000"/>
      <name val="Arial"/>
      <family val="2"/>
      <charset val="1"/>
    </font>
    <font>
      <sz val="9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2"/>
      <charset val="1"/>
    </font>
    <font>
      <sz val="12"/>
      <name val="Calibri"/>
      <family val="2"/>
      <charset val="238"/>
    </font>
    <font>
      <b val="true"/>
      <sz val="12"/>
      <name val="Calibri"/>
      <family val="2"/>
      <charset val="238"/>
    </font>
    <font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rgb="FF999999"/>
        <bgColor rgb="FFA6A6A6"/>
      </patternFill>
    </fill>
    <fill>
      <patternFill patternType="solid">
        <fgColor rgb="FFD9D9D9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>
        <color rgb="FF000001"/>
      </left>
      <right style="medium">
        <color rgb="FF000001"/>
      </right>
      <top style="medium">
        <color rgb="FF000001"/>
      </top>
      <bottom style="medium">
        <color rgb="FF000001"/>
      </bottom>
      <diagonal/>
    </border>
    <border diagonalUp="false" diagonalDown="false">
      <left style="medium">
        <color rgb="FF000001"/>
      </left>
      <right/>
      <top style="medium">
        <color rgb="FF000001"/>
      </top>
      <bottom style="medium">
        <color rgb="FF000001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medium">
        <color rgb="FF000001"/>
      </right>
      <top/>
      <bottom style="medium">
        <color rgb="FF000001"/>
      </bottom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/>
      <right style="medium">
        <color rgb="FF000001"/>
      </right>
      <top style="medium">
        <color rgb="FF000001"/>
      </top>
      <bottom/>
      <diagonal/>
    </border>
    <border diagonalUp="false" diagonalDown="false">
      <left style="medium">
        <color rgb="FF000001"/>
      </left>
      <right style="medium">
        <color rgb="FF000001"/>
      </right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>
        <color rgb="FF000001"/>
      </right>
      <top/>
      <bottom/>
      <diagonal/>
    </border>
    <border diagonalUp="false" diagonalDown="false">
      <left style="medium">
        <color rgb="FF000001"/>
      </left>
      <right style="medium">
        <color rgb="FF000001"/>
      </right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>
        <color rgb="FF000001"/>
      </right>
      <top/>
      <bottom style="thin"/>
      <diagonal/>
    </border>
    <border diagonalUp="false" diagonalDown="false">
      <left style="medium">
        <color rgb="FF000001"/>
      </left>
      <right style="medium">
        <color rgb="FF000001"/>
      </right>
      <top style="thin"/>
      <bottom/>
      <diagonal/>
    </border>
    <border diagonalUp="false" diagonalDown="false">
      <left style="medium"/>
      <right style="medium">
        <color rgb="FF000001"/>
      </right>
      <top style="thin"/>
      <bottom style="thin"/>
      <diagonal/>
    </border>
    <border diagonalUp="false" diagonalDown="false">
      <left style="medium">
        <color rgb="FF000001"/>
      </left>
      <right style="medium">
        <color rgb="FF000001"/>
      </right>
      <top style="thin"/>
      <bottom style="thin"/>
      <diagonal/>
    </border>
    <border diagonalUp="false" diagonalDown="false">
      <left/>
      <right style="medium">
        <color rgb="FF000001"/>
      </right>
      <top style="thin"/>
      <bottom style="thin"/>
      <diagonal/>
    </border>
    <border diagonalUp="false" diagonalDown="false">
      <left style="medium"/>
      <right style="medium">
        <color rgb="FF000001"/>
      </right>
      <top/>
      <bottom/>
      <diagonal/>
    </border>
    <border diagonalUp="false" diagonalDown="false">
      <left style="medium">
        <color rgb="FF000001"/>
      </left>
      <right style="medium"/>
      <top/>
      <bottom/>
      <diagonal/>
    </border>
    <border diagonalUp="false" diagonalDown="false">
      <left style="medium">
        <color rgb="FF000001"/>
      </left>
      <right style="medium">
        <color rgb="FF000001"/>
      </right>
      <top/>
      <bottom style="medium">
        <color rgb="FF000001"/>
      </bottom>
      <diagonal/>
    </border>
    <border diagonalUp="false" diagonalDown="false">
      <left style="medium">
        <color rgb="FF000001"/>
      </left>
      <right style="medium"/>
      <top/>
      <bottom style="medium"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 style="medium">
        <color rgb="FF000001"/>
      </right>
      <top style="medium">
        <color rgb="FF000001"/>
      </top>
      <bottom/>
      <diagonal/>
    </border>
    <border diagonalUp="false" diagonalDown="false">
      <left style="medium"/>
      <right style="medium">
        <color rgb="FF000001"/>
      </right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>
        <color rgb="FF000001"/>
      </left>
      <right/>
      <top/>
      <bottom style="medium">
        <color rgb="FF000001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>
        <color rgb="FF00000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8" xfId="0" applyFont="true" applyBorder="true" applyAlignment="true" applyProtection="false">
      <alignment horizontal="left" vertical="center" textRotation="0" wrapText="true" indent="11" shrinkToFit="false"/>
      <protection locked="true" hidden="false"/>
    </xf>
    <xf numFmtId="164" fontId="11" fillId="6" borderId="11" xfId="0" applyFont="true" applyBorder="true" applyAlignment="true" applyProtection="false">
      <alignment horizontal="left" vertical="center" textRotation="0" wrapText="true" indent="11" shrinkToFit="false"/>
      <protection locked="true" hidden="false"/>
    </xf>
    <xf numFmtId="164" fontId="10" fillId="6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6" borderId="1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6" borderId="8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11" fillId="6" borderId="11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10" fillId="6" borderId="8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right" vertical="center" textRotation="0" wrapText="true" indent="7" shrinkToFit="false"/>
      <protection locked="true" hidden="false"/>
    </xf>
    <xf numFmtId="164" fontId="8" fillId="4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6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79"/>
  <sheetViews>
    <sheetView showFormulas="false" showGridLines="true" showRowColHeaders="true" showZeros="true" rightToLeft="false" tabSelected="true" showOutlineSymbols="true" defaultGridColor="true" view="normal" topLeftCell="A17" colorId="64" zoomScale="59" zoomScaleNormal="59" zoomScalePageLayoutView="100" workbookViewId="0">
      <selection pane="topLeft" activeCell="G35" activeCellId="0" sqref="G35"/>
    </sheetView>
  </sheetViews>
  <sheetFormatPr defaultColWidth="12.4296875" defaultRowHeight="15" zeroHeight="false" outlineLevelRow="0" outlineLevelCol="0"/>
  <cols>
    <col collapsed="false" customWidth="true" hidden="false" outlineLevel="0" max="1" min="1" style="0" width="81.85"/>
    <col collapsed="false" customWidth="true" hidden="false" outlineLevel="0" max="2" min="2" style="1" width="12.57"/>
    <col collapsed="false" customWidth="true" hidden="false" outlineLevel="0" max="4" min="4" style="2" width="9.14"/>
    <col collapsed="false" customWidth="true" hidden="false" outlineLevel="0" max="6" min="6" style="0" width="53.87"/>
    <col collapsed="false" customWidth="true" hidden="false" outlineLevel="0" max="8" min="8" style="0" width="44.16"/>
  </cols>
  <sheetData>
    <row r="1" customFormat="false" ht="13.8" hidden="false" customHeight="false" outlineLevel="0" collapsed="false">
      <c r="E1" s="0" t="s">
        <v>0</v>
      </c>
    </row>
    <row r="2" customFormat="false" ht="13.8" hidden="false" customHeight="false" outlineLevel="0" collapsed="false"/>
    <row r="3" customFormat="false" ht="67" hidden="false" customHeight="true" outlineLevel="0" collapsed="false">
      <c r="A3" s="3" t="s">
        <v>1</v>
      </c>
      <c r="B3" s="4" t="s">
        <v>2</v>
      </c>
      <c r="C3" s="4"/>
      <c r="E3" s="5" t="s">
        <v>3</v>
      </c>
      <c r="F3" s="5" t="s">
        <v>4</v>
      </c>
      <c r="G3" s="5" t="s">
        <v>5</v>
      </c>
      <c r="H3" s="5" t="s">
        <v>6</v>
      </c>
    </row>
    <row r="4" customFormat="false" ht="15" hidden="false" customHeight="false" outlineLevel="0" collapsed="false">
      <c r="A4" s="3"/>
      <c r="B4" s="4" t="s">
        <v>7</v>
      </c>
      <c r="C4" s="6" t="s">
        <v>8</v>
      </c>
      <c r="E4" s="7" t="n">
        <v>1</v>
      </c>
      <c r="F4" s="8" t="s">
        <v>9</v>
      </c>
      <c r="G4" s="7" t="n">
        <v>300000</v>
      </c>
      <c r="H4" s="8" t="str">
        <f aca="false">A13</f>
        <v>- nieruchomości</v>
      </c>
    </row>
    <row r="5" customFormat="false" ht="15" hidden="false" customHeight="false" outlineLevel="0" collapsed="false">
      <c r="A5" s="9" t="s">
        <v>10</v>
      </c>
      <c r="B5" s="10"/>
      <c r="C5" s="11"/>
      <c r="E5" s="7" t="n">
        <v>2</v>
      </c>
      <c r="F5" s="8" t="s">
        <v>11</v>
      </c>
      <c r="G5" s="7" t="n">
        <v>4000</v>
      </c>
      <c r="H5" s="8" t="str">
        <f aca="false">A9</f>
        <v>- środki trwałe</v>
      </c>
    </row>
    <row r="6" customFormat="false" ht="15" hidden="false" customHeight="false" outlineLevel="0" collapsed="false">
      <c r="A6" s="12" t="s">
        <v>12</v>
      </c>
      <c r="B6" s="13" t="n">
        <f aca="false">B7+B8+B11+B12+B15</f>
        <v>362900</v>
      </c>
      <c r="C6" s="14"/>
      <c r="E6" s="7" t="n">
        <v>3</v>
      </c>
      <c r="F6" s="8" t="s">
        <v>13</v>
      </c>
      <c r="G6" s="7" t="n">
        <v>2000</v>
      </c>
      <c r="H6" s="15" t="str">
        <f aca="false">A7</f>
        <v>        I.  Wartości niematerialne i prawne</v>
      </c>
    </row>
    <row r="7" customFormat="false" ht="15" hidden="false" customHeight="false" outlineLevel="0" collapsed="false">
      <c r="A7" s="16" t="s">
        <v>14</v>
      </c>
      <c r="B7" s="17" t="n">
        <f aca="false">SUMIF($H$4:$H$29,A7,$G$4:$G$29)</f>
        <v>2000</v>
      </c>
      <c r="C7" s="18"/>
      <c r="D7" s="19"/>
      <c r="E7" s="7" t="n">
        <v>4</v>
      </c>
      <c r="F7" s="8" t="s">
        <v>15</v>
      </c>
      <c r="G7" s="7" t="n">
        <v>24000</v>
      </c>
      <c r="H7" s="15" t="str">
        <f aca="false">A9</f>
        <v>- środki trwałe</v>
      </c>
    </row>
    <row r="8" customFormat="false" ht="15" hidden="false" customHeight="false" outlineLevel="0" collapsed="false">
      <c r="A8" s="20" t="s">
        <v>16</v>
      </c>
      <c r="B8" s="21" t="n">
        <f aca="false">B9+B10+SUMIF($H$4:$H$29,A8,$G$4:$G$29)</f>
        <v>33500</v>
      </c>
      <c r="C8" s="22"/>
      <c r="D8" s="19"/>
      <c r="E8" s="7" t="n">
        <v>5</v>
      </c>
      <c r="F8" s="8" t="s">
        <v>17</v>
      </c>
      <c r="G8" s="7" t="n">
        <v>30000</v>
      </c>
      <c r="H8" s="8" t="str">
        <f aca="false">A44</f>
        <v>- z tytułu kredytów i pożyczek</v>
      </c>
    </row>
    <row r="9" customFormat="false" ht="15" hidden="false" customHeight="false" outlineLevel="0" collapsed="false">
      <c r="A9" s="23" t="s">
        <v>18</v>
      </c>
      <c r="B9" s="21" t="n">
        <f aca="false">SUMIF($H$4:$H$29,A9,$G$4:$G$29)</f>
        <v>28000</v>
      </c>
      <c r="C9" s="22"/>
      <c r="D9" s="19"/>
      <c r="E9" s="7" t="n">
        <v>6</v>
      </c>
      <c r="F9" s="8" t="s">
        <v>19</v>
      </c>
      <c r="G9" s="7" t="n">
        <v>35000</v>
      </c>
      <c r="H9" s="8" t="str">
        <f aca="false">A24</f>
        <v>- środki pieniężne w kasie i na rachunkach,</v>
      </c>
    </row>
    <row r="10" customFormat="false" ht="15" hidden="false" customHeight="false" outlineLevel="0" collapsed="false">
      <c r="A10" s="24" t="s">
        <v>20</v>
      </c>
      <c r="B10" s="17" t="n">
        <f aca="false">SUMIF($H$4:$H$29,A10,$G$4:$G$29)</f>
        <v>5500</v>
      </c>
      <c r="C10" s="22"/>
      <c r="D10" s="19"/>
      <c r="E10" s="7" t="n">
        <v>7</v>
      </c>
      <c r="F10" s="8" t="s">
        <v>21</v>
      </c>
      <c r="G10" s="7" t="n">
        <v>5500</v>
      </c>
      <c r="H10" s="15" t="str">
        <f aca="false">A10</f>
        <v>- środki trwałe w budowie</v>
      </c>
    </row>
    <row r="11" customFormat="false" ht="15" hidden="false" customHeight="false" outlineLevel="0" collapsed="false">
      <c r="A11" s="25" t="s">
        <v>22</v>
      </c>
      <c r="B11" s="17" t="n">
        <f aca="false">SUMIF($H$4:$H$29,A11,$G$4:$G$29)</f>
        <v>0</v>
      </c>
      <c r="C11" s="26"/>
      <c r="D11" s="19"/>
      <c r="E11" s="7" t="n">
        <v>8</v>
      </c>
      <c r="F11" s="8" t="s">
        <v>23</v>
      </c>
      <c r="G11" s="7" t="n">
        <v>-4000</v>
      </c>
      <c r="H11" s="15" t="str">
        <f aca="false">A37</f>
        <v>       V.  Zysk (strata) z lat ubiegłych</v>
      </c>
    </row>
    <row r="12" customFormat="false" ht="15" hidden="false" customHeight="false" outlineLevel="0" collapsed="false">
      <c r="A12" s="20" t="s">
        <v>24</v>
      </c>
      <c r="B12" s="21" t="n">
        <f aca="false">B13+B14+SUMIF($H$4:$H$29,A12,$G$4:$G$29)</f>
        <v>327400</v>
      </c>
      <c r="C12" s="22"/>
      <c r="D12" s="19"/>
      <c r="E12" s="7" t="n">
        <v>9</v>
      </c>
      <c r="F12" s="8" t="s">
        <v>25</v>
      </c>
      <c r="G12" s="7" t="n">
        <v>2400</v>
      </c>
      <c r="H12" s="8" t="str">
        <f aca="false">A14</f>
        <v>- długoterminowe aktywa finansowe</v>
      </c>
    </row>
    <row r="13" customFormat="false" ht="15" hidden="false" customHeight="false" outlineLevel="0" collapsed="false">
      <c r="A13" s="23" t="s">
        <v>26</v>
      </c>
      <c r="B13" s="21" t="n">
        <f aca="false">SUMIF($H$4:$H$29,A13,$G$4:$G$29)</f>
        <v>300000</v>
      </c>
      <c r="C13" s="22"/>
      <c r="D13" s="19"/>
      <c r="E13" s="7" t="n">
        <v>10</v>
      </c>
      <c r="F13" s="8" t="s">
        <v>27</v>
      </c>
      <c r="G13" s="7" t="n">
        <v>30000</v>
      </c>
      <c r="H13" s="8" t="str">
        <f aca="false">A32</f>
        <v>       II.  Kapitał (fundusz) zapasowy, w tym:</v>
      </c>
    </row>
    <row r="14" customFormat="false" ht="15" hidden="false" customHeight="false" outlineLevel="0" collapsed="false">
      <c r="A14" s="24" t="s">
        <v>28</v>
      </c>
      <c r="B14" s="17" t="n">
        <f aca="false">SUMIF($H$4:$H$29,A14,$G$4:$G$29)</f>
        <v>27400</v>
      </c>
      <c r="C14" s="22"/>
      <c r="D14" s="19"/>
      <c r="E14" s="7" t="n">
        <v>11</v>
      </c>
      <c r="F14" s="8" t="s">
        <v>29</v>
      </c>
      <c r="G14" s="7" t="n">
        <v>14400</v>
      </c>
      <c r="H14" s="15" t="str">
        <f aca="false">A17</f>
        <v>        I.  Zapasy</v>
      </c>
    </row>
    <row r="15" customFormat="false" ht="15" hidden="false" customHeight="false" outlineLevel="0" collapsed="false">
      <c r="A15" s="27" t="s">
        <v>30</v>
      </c>
      <c r="B15" s="17" t="n">
        <f aca="false">SUMIF($H$4:$H$29,A15,$G$4:$G$29)</f>
        <v>0</v>
      </c>
      <c r="C15" s="28"/>
      <c r="D15" s="19"/>
      <c r="E15" s="7" t="n">
        <v>12</v>
      </c>
      <c r="F15" s="8" t="s">
        <v>31</v>
      </c>
      <c r="G15" s="7" t="n">
        <v>1000</v>
      </c>
      <c r="H15" s="15" t="str">
        <f aca="false">A17</f>
        <v>        I.  Zapasy</v>
      </c>
    </row>
    <row r="16" customFormat="false" ht="15" hidden="false" customHeight="false" outlineLevel="0" collapsed="false">
      <c r="A16" s="12" t="s">
        <v>32</v>
      </c>
      <c r="B16" s="13" t="n">
        <f aca="false">B17+B18+B22+B25</f>
        <v>74000</v>
      </c>
      <c r="C16" s="14"/>
      <c r="D16" s="19"/>
      <c r="E16" s="7" t="n">
        <v>13</v>
      </c>
      <c r="F16" s="8" t="s">
        <v>33</v>
      </c>
      <c r="G16" s="7" t="n">
        <v>6000</v>
      </c>
      <c r="H16" s="8" t="str">
        <f aca="false">A24</f>
        <v>- środki pieniężne w kasie i na rachunkach,</v>
      </c>
    </row>
    <row r="17" customFormat="false" ht="15" hidden="false" customHeight="false" outlineLevel="0" collapsed="false">
      <c r="A17" s="16" t="s">
        <v>34</v>
      </c>
      <c r="B17" s="17" t="n">
        <f aca="false">SUMIF($H$4:$H$29,A17,$G$4:$G$29)</f>
        <v>16000</v>
      </c>
      <c r="C17" s="18"/>
      <c r="D17" s="19"/>
      <c r="E17" s="7" t="n">
        <v>14</v>
      </c>
      <c r="F17" s="8" t="s">
        <v>35</v>
      </c>
      <c r="G17" s="7" t="n">
        <v>600</v>
      </c>
      <c r="H17" s="8" t="str">
        <f aca="false">A17</f>
        <v>        I.  Zapasy</v>
      </c>
    </row>
    <row r="18" customFormat="false" ht="15" hidden="false" customHeight="false" outlineLevel="0" collapsed="false">
      <c r="A18" s="29" t="s">
        <v>36</v>
      </c>
      <c r="B18" s="21" t="n">
        <f aca="false">B19+SUMIF($H$4:$H$29,A18,$G$4:$G$29)</f>
        <v>17000</v>
      </c>
      <c r="C18" s="22"/>
      <c r="D18" s="19"/>
      <c r="E18" s="7" t="n">
        <v>15</v>
      </c>
      <c r="F18" s="8" t="s">
        <v>37</v>
      </c>
      <c r="G18" s="7" t="n">
        <v>260000</v>
      </c>
      <c r="H18" s="15" t="str">
        <f aca="false">A31</f>
        <v>         I.  Kapitał (fundusz) podstawowy</v>
      </c>
    </row>
    <row r="19" customFormat="false" ht="15" hidden="false" customHeight="false" outlineLevel="0" collapsed="false">
      <c r="A19" s="23" t="s">
        <v>38</v>
      </c>
      <c r="B19" s="21" t="n">
        <f aca="false">B20+B21+SUMIF($H$4:$H$29,A19,$G$4:$G$29)</f>
        <v>0</v>
      </c>
      <c r="C19" s="22"/>
      <c r="D19" s="19"/>
      <c r="E19" s="7" t="n">
        <v>16</v>
      </c>
      <c r="F19" s="8" t="s">
        <v>39</v>
      </c>
      <c r="G19" s="7" t="n">
        <v>25000</v>
      </c>
      <c r="H19" s="15" t="str">
        <f aca="false">A36</f>
        <v>      IV.  Pozostałe kapitały (fundusze) rezerwowe</v>
      </c>
    </row>
    <row r="20" customFormat="false" ht="15" hidden="false" customHeight="false" outlineLevel="0" collapsed="false">
      <c r="A20" s="30" t="s">
        <v>40</v>
      </c>
      <c r="B20" s="21" t="n">
        <f aca="false">SUMIF($H$4:$H$29,A20,$G$4:$G$29)</f>
        <v>0</v>
      </c>
      <c r="C20" s="22"/>
      <c r="D20" s="19"/>
      <c r="E20" s="7" t="n">
        <v>17</v>
      </c>
      <c r="F20" s="8" t="s">
        <v>41</v>
      </c>
      <c r="G20" s="7" t="n">
        <v>400</v>
      </c>
      <c r="H20" s="8" t="str">
        <f aca="false">A18</f>
        <v>     II.  Należności krótkoterminowe, w tym:</v>
      </c>
    </row>
    <row r="21" customFormat="false" ht="15" hidden="false" customHeight="false" outlineLevel="0" collapsed="false">
      <c r="A21" s="31" t="s">
        <v>42</v>
      </c>
      <c r="B21" s="17" t="n">
        <f aca="false">SUMIF($H$4:$H$29,A21,$G$4:$G$29)</f>
        <v>0</v>
      </c>
      <c r="C21" s="22"/>
      <c r="D21" s="19"/>
      <c r="E21" s="7" t="n">
        <v>18</v>
      </c>
      <c r="F21" s="8" t="s">
        <v>43</v>
      </c>
      <c r="G21" s="7" t="n">
        <v>28000</v>
      </c>
      <c r="H21" s="8" t="str">
        <f aca="false">A46</f>
        <v>a) z tytułu kredytów i pożyczek</v>
      </c>
    </row>
    <row r="22" customFormat="false" ht="15" hidden="false" customHeight="false" outlineLevel="0" collapsed="false">
      <c r="A22" s="29" t="s">
        <v>44</v>
      </c>
      <c r="B22" s="21" t="n">
        <f aca="false">B23+B24+SUMIF($H$4:$H$29,A22,$G$4:$G$29)</f>
        <v>41000</v>
      </c>
      <c r="C22" s="22"/>
      <c r="D22" s="19"/>
      <c r="E22" s="7" t="n">
        <v>19</v>
      </c>
      <c r="F22" s="8" t="s">
        <v>45</v>
      </c>
      <c r="G22" s="7" t="n">
        <v>13000</v>
      </c>
      <c r="H22" s="15" t="str">
        <f aca="false">A45</f>
        <v>    III. Zobowiązania krótkoterminowe, w tym:</v>
      </c>
    </row>
    <row r="23" customFormat="false" ht="15" hidden="false" customHeight="false" outlineLevel="0" collapsed="false">
      <c r="A23" s="23" t="s">
        <v>46</v>
      </c>
      <c r="B23" s="21" t="n">
        <f aca="false">SUMIF($H$4:$H$29,A23,$G$4:$G$29)</f>
        <v>0</v>
      </c>
      <c r="C23" s="22"/>
      <c r="D23" s="19"/>
      <c r="E23" s="7" t="n">
        <v>20</v>
      </c>
      <c r="F23" s="8" t="s">
        <v>47</v>
      </c>
      <c r="G23" s="7" t="n">
        <v>25000</v>
      </c>
      <c r="H23" s="15" t="str">
        <f aca="false">A14</f>
        <v>- długoterminowe aktywa finansowe</v>
      </c>
    </row>
    <row r="24" customFormat="false" ht="15" hidden="false" customHeight="false" outlineLevel="0" collapsed="false">
      <c r="A24" s="31" t="s">
        <v>48</v>
      </c>
      <c r="B24" s="17" t="n">
        <f aca="false">SUMIF($H$4:$H$29,A24,$G$4:$G$29)</f>
        <v>41000</v>
      </c>
      <c r="C24" s="22"/>
      <c r="D24" s="19"/>
      <c r="E24" s="7" t="n">
        <v>21</v>
      </c>
      <c r="F24" s="8" t="s">
        <v>49</v>
      </c>
      <c r="G24" s="7" t="n">
        <v>10000</v>
      </c>
      <c r="H24" s="8" t="str">
        <f aca="false">A45</f>
        <v>    III. Zobowiązania krótkoterminowe, w tym:</v>
      </c>
    </row>
    <row r="25" customFormat="false" ht="15" hidden="false" customHeight="false" outlineLevel="0" collapsed="false">
      <c r="A25" s="32" t="s">
        <v>50</v>
      </c>
      <c r="B25" s="17" t="n">
        <f aca="false">SUMIF($H$4:$H$29,A25,$G$4:$G$29)</f>
        <v>0</v>
      </c>
      <c r="C25" s="28"/>
      <c r="D25" s="19"/>
      <c r="E25" s="7" t="n">
        <v>22</v>
      </c>
      <c r="F25" s="8" t="s">
        <v>51</v>
      </c>
      <c r="G25" s="7" t="n">
        <v>4000</v>
      </c>
      <c r="H25" s="8" t="str">
        <f aca="false">A45</f>
        <v>    III. Zobowiązania krótkoterminowe, w tym:</v>
      </c>
    </row>
    <row r="26" customFormat="false" ht="15" hidden="false" customHeight="false" outlineLevel="0" collapsed="false">
      <c r="A26" s="12" t="s">
        <v>52</v>
      </c>
      <c r="B26" s="33"/>
      <c r="C26" s="34"/>
      <c r="D26" s="19"/>
      <c r="E26" s="7" t="n">
        <v>23</v>
      </c>
      <c r="F26" s="8" t="s">
        <v>53</v>
      </c>
      <c r="G26" s="7" t="n">
        <v>16100</v>
      </c>
      <c r="H26" s="15" t="str">
        <f aca="false">A18</f>
        <v>     II.  Należności krótkoterminowe, w tym:</v>
      </c>
    </row>
    <row r="27" customFormat="false" ht="15" hidden="false" customHeight="false" outlineLevel="0" collapsed="false">
      <c r="A27" s="35" t="s">
        <v>54</v>
      </c>
      <c r="B27" s="36"/>
      <c r="C27" s="37"/>
      <c r="D27" s="19"/>
      <c r="E27" s="7" t="n">
        <v>24</v>
      </c>
      <c r="F27" s="8" t="s">
        <v>55</v>
      </c>
      <c r="G27" s="7" t="n">
        <v>500</v>
      </c>
      <c r="H27" s="15" t="str">
        <f aca="false">A18</f>
        <v>     II.  Należności krótkoterminowe, w tym:</v>
      </c>
    </row>
    <row r="28" customFormat="false" ht="15" hidden="false" customHeight="false" outlineLevel="0" collapsed="false">
      <c r="A28" s="38" t="s">
        <v>56</v>
      </c>
      <c r="B28" s="13" t="n">
        <f aca="false">B6+B16+B26+B27</f>
        <v>436900</v>
      </c>
      <c r="C28" s="39"/>
      <c r="D28" s="19"/>
      <c r="E28" s="7" t="n">
        <v>25</v>
      </c>
      <c r="F28" s="8" t="s">
        <v>57</v>
      </c>
      <c r="G28" s="7" t="n">
        <v>6000</v>
      </c>
      <c r="H28" s="8" t="str">
        <f aca="false">A50</f>
        <v>c) fundusze specjalne</v>
      </c>
    </row>
    <row r="29" customFormat="false" ht="15" hidden="false" customHeight="false" outlineLevel="0" collapsed="false">
      <c r="A29" s="9" t="s">
        <v>58</v>
      </c>
      <c r="B29" s="40"/>
      <c r="C29" s="41"/>
      <c r="D29" s="19"/>
      <c r="E29" s="7" t="n">
        <v>26</v>
      </c>
      <c r="F29" s="8" t="s">
        <v>59</v>
      </c>
      <c r="G29" s="7" t="s">
        <v>60</v>
      </c>
      <c r="H29" s="8" t="str">
        <f aca="false">A38</f>
        <v>      VI.  Zysk (strata) netto</v>
      </c>
    </row>
    <row r="30" customFormat="false" ht="15" hidden="false" customHeight="false" outlineLevel="0" collapsed="false">
      <c r="A30" s="42" t="s">
        <v>61</v>
      </c>
      <c r="B30" s="43" t="n">
        <f aca="false">B31+B32+B34+B36+B37+B38+B39</f>
        <v>311000</v>
      </c>
      <c r="C30" s="14"/>
      <c r="D30" s="19" t="n">
        <f aca="false">B30+D38</f>
        <v>345900</v>
      </c>
    </row>
    <row r="31" customFormat="false" ht="15" hidden="false" customHeight="false" outlineLevel="0" collapsed="false">
      <c r="A31" s="16" t="s">
        <v>62</v>
      </c>
      <c r="B31" s="17" t="n">
        <f aca="false">SUMIF($H$4:$H$29,A31,$G$4:$G$29)</f>
        <v>260000</v>
      </c>
      <c r="C31" s="18"/>
      <c r="D31" s="19"/>
    </row>
    <row r="32" customFormat="false" ht="15" hidden="false" customHeight="false" outlineLevel="0" collapsed="false">
      <c r="A32" s="20" t="s">
        <v>63</v>
      </c>
      <c r="B32" s="21" t="n">
        <f aca="false">B33+SUMIF($H$4:$H$29,A32,$G$4:$G$29)</f>
        <v>30000</v>
      </c>
      <c r="C32" s="22"/>
      <c r="D32" s="19"/>
    </row>
    <row r="33" customFormat="false" ht="15" hidden="false" customHeight="false" outlineLevel="0" collapsed="false">
      <c r="A33" s="31" t="s">
        <v>64</v>
      </c>
      <c r="B33" s="17" t="n">
        <f aca="false">SUMIF($H$4:$H$29,A33,$G$4:$G$29)</f>
        <v>0</v>
      </c>
      <c r="C33" s="22"/>
      <c r="D33" s="19"/>
    </row>
    <row r="34" customFormat="false" ht="15" hidden="false" customHeight="false" outlineLevel="0" collapsed="false">
      <c r="A34" s="44" t="s">
        <v>65</v>
      </c>
      <c r="B34" s="21" t="n">
        <f aca="false">B35+SUMIF($H$4:$H$29,A34,$G$4:$G$29)</f>
        <v>0</v>
      </c>
      <c r="C34" s="22"/>
      <c r="D34" s="19"/>
    </row>
    <row r="35" customFormat="false" ht="15" hidden="false" customHeight="false" outlineLevel="0" collapsed="false">
      <c r="A35" s="31" t="s">
        <v>66</v>
      </c>
      <c r="B35" s="17" t="n">
        <f aca="false">SUMIF($H$4:$H$29,A35,$G$4:$G$29)</f>
        <v>0</v>
      </c>
      <c r="C35" s="22"/>
      <c r="D35" s="19"/>
    </row>
    <row r="36" customFormat="false" ht="15" hidden="false" customHeight="false" outlineLevel="0" collapsed="false">
      <c r="A36" s="45" t="s">
        <v>67</v>
      </c>
      <c r="B36" s="17" t="n">
        <f aca="false">SUMIF($H$4:$H$29,A36,$G$4:$G$29)</f>
        <v>25000</v>
      </c>
      <c r="C36" s="26"/>
      <c r="D36" s="19"/>
    </row>
    <row r="37" customFormat="false" ht="15" hidden="false" customHeight="false" outlineLevel="0" collapsed="false">
      <c r="A37" s="45" t="s">
        <v>68</v>
      </c>
      <c r="B37" s="17" t="n">
        <f aca="false">SUMIF($H$4:$H$29,A37,$G$4:$G$29)</f>
        <v>-4000</v>
      </c>
      <c r="C37" s="26"/>
      <c r="D37" s="19"/>
    </row>
    <row r="38" customFormat="false" ht="15" hidden="false" customHeight="false" outlineLevel="0" collapsed="false">
      <c r="A38" s="45" t="s">
        <v>69</v>
      </c>
      <c r="B38" s="17" t="n">
        <f aca="false">SUMIF($H$4:$H$29,A38,$G$4:$G$29)</f>
        <v>0</v>
      </c>
      <c r="C38" s="26"/>
      <c r="D38" s="46" t="n">
        <f aca="false">B28-B52</f>
        <v>34900</v>
      </c>
    </row>
    <row r="39" customFormat="false" ht="15" hidden="false" customHeight="false" outlineLevel="0" collapsed="false">
      <c r="A39" s="47" t="s">
        <v>70</v>
      </c>
      <c r="B39" s="17" t="n">
        <f aca="false">SUMIF($H$4:$H$29,A39,$G$4:$G$29)</f>
        <v>0</v>
      </c>
      <c r="C39" s="48"/>
      <c r="D39" s="19"/>
    </row>
    <row r="40" customFormat="false" ht="15" hidden="false" customHeight="false" outlineLevel="0" collapsed="false">
      <c r="A40" s="49" t="s">
        <v>71</v>
      </c>
      <c r="B40" s="13" t="n">
        <f aca="false">B41+B43+B45+B51</f>
        <v>91000</v>
      </c>
      <c r="C40" s="14"/>
      <c r="D40" s="19"/>
    </row>
    <row r="41" customFormat="false" ht="15" hidden="false" customHeight="false" outlineLevel="0" collapsed="false">
      <c r="A41" s="50" t="s">
        <v>72</v>
      </c>
      <c r="B41" s="51" t="n">
        <f aca="false">B42+SUMIF($H$4:$H$29,A41,$G$4:$G$29)</f>
        <v>0</v>
      </c>
      <c r="C41" s="52"/>
      <c r="D41" s="19"/>
    </row>
    <row r="42" customFormat="false" ht="15" hidden="false" customHeight="false" outlineLevel="0" collapsed="false">
      <c r="A42" s="31" t="s">
        <v>73</v>
      </c>
      <c r="B42" s="17" t="n">
        <f aca="false">SUMIF($H$4:$H$29,A42,$G$4:$G$29)</f>
        <v>0</v>
      </c>
      <c r="C42" s="52"/>
      <c r="D42" s="19"/>
    </row>
    <row r="43" customFormat="false" ht="15" hidden="false" customHeight="false" outlineLevel="0" collapsed="false">
      <c r="A43" s="44" t="s">
        <v>74</v>
      </c>
      <c r="B43" s="53" t="n">
        <f aca="false">B44+SUMIF($H$4:$H$29,A43,$G$4:$G$29)</f>
        <v>30000</v>
      </c>
      <c r="C43" s="22"/>
      <c r="D43" s="19"/>
    </row>
    <row r="44" customFormat="false" ht="15" hidden="false" customHeight="false" outlineLevel="0" collapsed="false">
      <c r="A44" s="31" t="s">
        <v>75</v>
      </c>
      <c r="B44" s="17" t="n">
        <f aca="false">SUMIF($H$4:$H$29,A44,$G$4:$G$29)</f>
        <v>30000</v>
      </c>
      <c r="C44" s="22"/>
      <c r="D44" s="19"/>
    </row>
    <row r="45" customFormat="false" ht="15" hidden="false" customHeight="false" outlineLevel="0" collapsed="false">
      <c r="A45" s="44" t="s">
        <v>76</v>
      </c>
      <c r="B45" s="53" t="n">
        <f aca="false">B46+B47+B50+SUMIF($H$4:$H$29,A45,$G$4:$G$29)</f>
        <v>61000</v>
      </c>
      <c r="C45" s="22"/>
      <c r="D45" s="19"/>
    </row>
    <row r="46" customFormat="false" ht="15" hidden="false" customHeight="false" outlineLevel="0" collapsed="false">
      <c r="A46" s="23" t="s">
        <v>77</v>
      </c>
      <c r="B46" s="51" t="n">
        <f aca="false">SUMIF($H$4:$H$29,A46,$G$4:$G$29)</f>
        <v>28000</v>
      </c>
      <c r="C46" s="22"/>
      <c r="D46" s="19"/>
    </row>
    <row r="47" customFormat="false" ht="15" hidden="false" customHeight="false" outlineLevel="0" collapsed="false">
      <c r="A47" s="23" t="s">
        <v>78</v>
      </c>
      <c r="B47" s="51" t="n">
        <f aca="false">B48+B49+SUMIF($H$4:$H$29,A47,$G$4:$G$29)</f>
        <v>0</v>
      </c>
      <c r="C47" s="22"/>
      <c r="D47" s="19"/>
    </row>
    <row r="48" customFormat="false" ht="15" hidden="false" customHeight="false" outlineLevel="0" collapsed="false">
      <c r="A48" s="30" t="s">
        <v>79</v>
      </c>
      <c r="B48" s="51" t="n">
        <f aca="false">SUMIF($H$4:$H$29,A48,$G$4:$G$29)</f>
        <v>0</v>
      </c>
      <c r="C48" s="22"/>
      <c r="D48" s="19"/>
    </row>
    <row r="49" customFormat="false" ht="15" hidden="false" customHeight="false" outlineLevel="0" collapsed="false">
      <c r="A49" s="30" t="s">
        <v>80</v>
      </c>
      <c r="B49" s="51" t="n">
        <f aca="false">SUMIF($H$4:$H$29,A49,$G$4:$G$29)</f>
        <v>0</v>
      </c>
      <c r="C49" s="22"/>
      <c r="D49" s="19"/>
    </row>
    <row r="50" customFormat="false" ht="15" hidden="false" customHeight="false" outlineLevel="0" collapsed="false">
      <c r="A50" s="24" t="s">
        <v>81</v>
      </c>
      <c r="B50" s="17" t="n">
        <f aca="false">SUMIF($H$4:$H$29,A50,$G$4:$G$29)</f>
        <v>6000</v>
      </c>
      <c r="C50" s="22"/>
      <c r="D50" s="19"/>
    </row>
    <row r="51" customFormat="false" ht="15" hidden="false" customHeight="false" outlineLevel="0" collapsed="false">
      <c r="A51" s="54" t="s">
        <v>82</v>
      </c>
      <c r="B51" s="55" t="n">
        <f aca="false">SUMIF($H$4:$H$29,A51,$G$4:$G$29)</f>
        <v>0</v>
      </c>
      <c r="C51" s="48"/>
      <c r="D51" s="19"/>
    </row>
    <row r="52" customFormat="false" ht="15" hidden="false" customHeight="false" outlineLevel="0" collapsed="false">
      <c r="A52" s="56" t="s">
        <v>83</v>
      </c>
      <c r="B52" s="57" t="n">
        <f aca="false">B30+B40</f>
        <v>402000</v>
      </c>
      <c r="C52" s="58"/>
      <c r="D52" s="2" t="n">
        <f aca="false">B40+D30</f>
        <v>436900</v>
      </c>
    </row>
    <row r="53" customFormat="false" ht="15" hidden="false" customHeight="false" outlineLevel="0" collapsed="false">
      <c r="B53" s="59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>
      <c r="F56" s="1"/>
    </row>
    <row r="57" customFormat="false" ht="13.8" hidden="false" customHeight="false" outlineLevel="0" collapsed="false">
      <c r="F57" s="1"/>
    </row>
    <row r="58" customFormat="false" ht="15" hidden="false" customHeight="false" outlineLevel="0" collapsed="false">
      <c r="F58" s="1"/>
    </row>
    <row r="78" customFormat="false" ht="15" hidden="false" customHeight="false" outlineLevel="0" collapsed="false">
      <c r="C78" s="1"/>
    </row>
    <row r="79" customFormat="false" ht="15" hidden="false" customHeight="false" outlineLevel="0" collapsed="false">
      <c r="C79" s="1"/>
    </row>
  </sheetData>
  <mergeCells count="11">
    <mergeCell ref="A3:A4"/>
    <mergeCell ref="B3:C3"/>
    <mergeCell ref="C8:C10"/>
    <mergeCell ref="C12:C14"/>
    <mergeCell ref="C18:C21"/>
    <mergeCell ref="C22:C24"/>
    <mergeCell ref="C32:C33"/>
    <mergeCell ref="C34:C35"/>
    <mergeCell ref="C41:C42"/>
    <mergeCell ref="C43:C44"/>
    <mergeCell ref="C45:C50"/>
  </mergeCells>
  <dataValidations count="1">
    <dataValidation allowBlank="true" operator="between" showDropDown="false" showErrorMessage="true" showInputMessage="true" sqref="C56:C84" type="list">
      <formula1>skladniki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FFB47A2BDB73842956C460898E33C93" ma:contentTypeVersion="0" ma:contentTypeDescription="Utwórz nowy dokument." ma:contentTypeScope="" ma:versionID="98acee26275cc13ff3148ca13937ad6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b9aac25f9b64d69d83117132aa46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92DC00-97DC-44CA-9AC6-B9EA3AC67486}"/>
</file>

<file path=customXml/itemProps2.xml><?xml version="1.0" encoding="utf-8"?>
<ds:datastoreItem xmlns:ds="http://schemas.openxmlformats.org/officeDocument/2006/customXml" ds:itemID="{322183F5-AD57-4C70-BE39-1F604CA87304}"/>
</file>

<file path=customXml/itemProps3.xml><?xml version="1.0" encoding="utf-8"?>
<ds:datastoreItem xmlns:ds="http://schemas.openxmlformats.org/officeDocument/2006/customXml" ds:itemID="{8935AD4C-92AF-4332-8585-677AD5E4196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2020-04-25T15:33:02Z</dcterms:created>
  <dc:creator>Wojciech Krawiec</dc:creator>
  <dc:description/>
  <dc:language>pl-PL</dc:language>
  <cp:lastModifiedBy/>
  <dcterms:modified xsi:type="dcterms:W3CDTF">2023-10-25T12:59:17Z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0x0101009FFB47A2BDB73842956C460898E33C93</vt:lpwstr>
  </property>
</Properties>
</file>