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1307\Documents\3\"/>
    </mc:Choice>
  </mc:AlternateContent>
  <xr:revisionPtr revIDLastSave="0" documentId="13_ncr:1_{5F26F7D3-6B12-4635-A424-695DDBFC6A8F}" xr6:coauthVersionLast="36" xr6:coauthVersionMax="47" xr10:uidLastSave="{00000000-0000-0000-0000-000000000000}"/>
  <bookViews>
    <workbookView xWindow="0" yWindow="0" windowWidth="28800" windowHeight="12225" tabRatio="721" xr2:uid="{00000000-000D-0000-FFFF-FFFF00000000}"/>
  </bookViews>
  <sheets>
    <sheet name="komórka" sheetId="3" r:id="rId1"/>
    <sheet name="zysk" sheetId="7" r:id="rId2"/>
    <sheet name="stan magazynu" sheetId="8" r:id="rId3"/>
    <sheet name="adresowanie" sheetId="9" r:id="rId4"/>
    <sheet name="wartość 1" sheetId="10" r:id="rId5"/>
    <sheet name="wartość 2" sheetId="11" r:id="rId6"/>
    <sheet name="oceny" sheetId="12" r:id="rId7"/>
    <sheet name="frekwencja" sheetId="13" r:id="rId8"/>
    <sheet name="wykresy kołowe" sheetId="14" r:id="rId9"/>
    <sheet name="Prowizje" sheetId="15" r:id="rId10"/>
    <sheet name="Stypendia" sheetId="16" r:id="rId11"/>
  </sheets>
  <externalReferences>
    <externalReference r:id="rId12"/>
    <externalReference r:id="rId13"/>
    <externalReference r:id="rId14"/>
  </externalReferences>
  <definedNames>
    <definedName name="_xlnm._FilterDatabase" localSheetId="1" hidden="1">zysk!$B$2:$E$14</definedName>
    <definedName name="COGS_Total">#REF!</definedName>
    <definedName name="DB_razem" localSheetId="10">'[1]Wypełnij kwartały1'!$D$23:$O$23</definedName>
    <definedName name="DB_razem">'[2]Wypełnij kwartały1'!$D$23:$O$23</definedName>
    <definedName name="do_lat_10">#REF!</definedName>
    <definedName name="EXP_Total">#REF!</definedName>
    <definedName name="GR_Total">#REF!</definedName>
    <definedName name="Gross_Profit">#REF!</definedName>
    <definedName name="Ilość_rat_w_roku">#REF!</definedName>
    <definedName name="Koszty_razem" localSheetId="10">'[1]Wypełnij kwartały1'!$D$29:$O$29</definedName>
    <definedName name="Koszty_razem">'[2]Wypełnij kwartały1'!$D$29:$O$29</definedName>
    <definedName name="lata_pracy">#REF!</definedName>
    <definedName name="Okres_spłaty_w_latach">#REF!</definedName>
    <definedName name="Operating_Income">#REF!</definedName>
    <definedName name="Oprocentowanie_roczne">#REF!</definedName>
    <definedName name="powyzej_10">#REF!</definedName>
    <definedName name="Progi">'[3]Rys.10.1.'!$E$3:$G$5</definedName>
    <definedName name="Wartość_kredytu">#REF!</definedName>
    <definedName name="Wydatki_razem" localSheetId="10">'[1]Wypełnij kwartały1'!$D$43:$O$43</definedName>
    <definedName name="Wydatki_razem">'[2]Wypełnij kwartały1'!$D$43:$O$43</definedName>
    <definedName name="wynagrodzenie_netto">#REF!</definedName>
    <definedName name="Zysk_brutto" localSheetId="10">'[1]Wypełnij kwartały1'!$D$30:$O$30</definedName>
    <definedName name="Zysk_brutto">'[2]Wypełnij kwartały1'!$D$30:$O$30</definedName>
    <definedName name="Zysk_netto" localSheetId="10">'[1]Wypełnij kwartały1'!$D$44:$O$44</definedName>
    <definedName name="Zysk_netto">'[2]Wypełnij kwartały1'!$D$44:$O$44</definedName>
  </definedNames>
  <calcPr calcId="191029"/>
</workbook>
</file>

<file path=xl/calcChain.xml><?xml version="1.0" encoding="utf-8"?>
<calcChain xmlns="http://schemas.openxmlformats.org/spreadsheetml/2006/main">
  <c r="C4" i="16" l="1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3" i="16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10" i="15"/>
  <c r="C21" i="13"/>
  <c r="F22" i="12"/>
  <c r="F18" i="12"/>
  <c r="F19" i="12"/>
  <c r="F20" i="12"/>
  <c r="F17" i="12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3" i="11"/>
  <c r="F128" i="10"/>
  <c r="F129" i="10"/>
  <c r="F130" i="10"/>
  <c r="F131" i="10"/>
  <c r="F132" i="10"/>
  <c r="F133" i="10"/>
  <c r="F141" i="10"/>
  <c r="F142" i="10"/>
  <c r="F143" i="10"/>
  <c r="F144" i="10"/>
  <c r="F145" i="10"/>
  <c r="F146" i="10"/>
  <c r="F147" i="10"/>
  <c r="F155" i="10"/>
  <c r="F156" i="10"/>
  <c r="F157" i="10"/>
  <c r="F158" i="10"/>
  <c r="F159" i="10"/>
  <c r="F160" i="10"/>
  <c r="F161" i="10"/>
  <c r="F176" i="10"/>
  <c r="F177" i="10"/>
  <c r="F178" i="10"/>
  <c r="F186" i="10"/>
  <c r="F187" i="10"/>
  <c r="F188" i="10"/>
  <c r="F189" i="10"/>
  <c r="F134" i="10"/>
  <c r="F135" i="10"/>
  <c r="F136" i="10"/>
  <c r="F137" i="10"/>
  <c r="F138" i="10"/>
  <c r="F139" i="10"/>
  <c r="F140" i="10"/>
  <c r="F64" i="10"/>
  <c r="F65" i="10"/>
  <c r="F66" i="10"/>
  <c r="F67" i="10"/>
  <c r="F68" i="10"/>
  <c r="F106" i="10"/>
  <c r="F107" i="10"/>
  <c r="F108" i="10"/>
  <c r="F109" i="10"/>
  <c r="F110" i="10"/>
  <c r="F111" i="10"/>
  <c r="F112" i="10"/>
  <c r="F47" i="10"/>
  <c r="F48" i="10"/>
  <c r="F54" i="10"/>
  <c r="F55" i="10"/>
  <c r="F56" i="10"/>
  <c r="F57" i="10"/>
  <c r="F58" i="10"/>
  <c r="F59" i="10"/>
  <c r="F92" i="10"/>
  <c r="F93" i="10"/>
  <c r="F94" i="10"/>
  <c r="F95" i="10"/>
  <c r="F96" i="10"/>
  <c r="F97" i="10"/>
  <c r="F98" i="10"/>
  <c r="F179" i="10"/>
  <c r="F180" i="10"/>
  <c r="F181" i="10"/>
  <c r="F182" i="10"/>
  <c r="F183" i="10"/>
  <c r="F184" i="10"/>
  <c r="F185" i="10"/>
  <c r="F52" i="10"/>
  <c r="F53" i="10"/>
  <c r="F69" i="10"/>
  <c r="F70" i="10"/>
  <c r="F71" i="10"/>
  <c r="F72" i="10"/>
  <c r="F73" i="10"/>
  <c r="F190" i="10"/>
  <c r="F191" i="10"/>
  <c r="F192" i="10"/>
  <c r="F193" i="10"/>
  <c r="F194" i="10"/>
  <c r="F195" i="10"/>
  <c r="F196" i="10"/>
  <c r="F9" i="10"/>
  <c r="F3" i="10"/>
  <c r="F10" i="10"/>
  <c r="F4" i="10"/>
  <c r="F11" i="10"/>
  <c r="F5" i="10"/>
  <c r="F12" i="10"/>
  <c r="F37" i="10"/>
  <c r="F31" i="10"/>
  <c r="F38" i="10"/>
  <c r="F32" i="10"/>
  <c r="F39" i="10"/>
  <c r="F33" i="10"/>
  <c r="F40" i="10"/>
  <c r="F23" i="10"/>
  <c r="F17" i="10"/>
  <c r="F24" i="10"/>
  <c r="F18" i="10"/>
  <c r="F25" i="10"/>
  <c r="F19" i="10"/>
  <c r="F26" i="10"/>
  <c r="F78" i="10"/>
  <c r="F79" i="10"/>
  <c r="F80" i="10"/>
  <c r="F81" i="10"/>
  <c r="F82" i="10"/>
  <c r="F60" i="10"/>
  <c r="F61" i="10"/>
  <c r="F62" i="10"/>
  <c r="F63" i="10"/>
  <c r="F162" i="10"/>
  <c r="F163" i="10"/>
  <c r="F164" i="10"/>
  <c r="F165" i="10"/>
  <c r="F166" i="10"/>
  <c r="F167" i="10"/>
  <c r="F168" i="10"/>
  <c r="F74" i="10"/>
  <c r="F75" i="10"/>
  <c r="F76" i="10"/>
  <c r="F77" i="10"/>
  <c r="F113" i="10"/>
  <c r="F114" i="10"/>
  <c r="F115" i="10"/>
  <c r="F116" i="10"/>
  <c r="F117" i="10"/>
  <c r="F118" i="10"/>
  <c r="F119" i="10"/>
  <c r="F83" i="10"/>
  <c r="F84" i="10"/>
  <c r="F85" i="10"/>
  <c r="F86" i="10"/>
  <c r="F87" i="10"/>
  <c r="F148" i="10"/>
  <c r="F149" i="10"/>
  <c r="F150" i="10"/>
  <c r="F151" i="10"/>
  <c r="F152" i="10"/>
  <c r="F153" i="10"/>
  <c r="F154" i="10"/>
  <c r="F88" i="10"/>
  <c r="F89" i="10"/>
  <c r="F90" i="10"/>
  <c r="F91" i="10"/>
  <c r="F120" i="10"/>
  <c r="F121" i="10"/>
  <c r="F122" i="10"/>
  <c r="F123" i="10"/>
  <c r="F124" i="10"/>
  <c r="F125" i="10"/>
  <c r="F126" i="10"/>
  <c r="F45" i="10"/>
  <c r="F46" i="10"/>
  <c r="F49" i="10"/>
  <c r="F50" i="10"/>
  <c r="F51" i="10"/>
  <c r="F13" i="10"/>
  <c r="F6" i="10"/>
  <c r="F14" i="10"/>
  <c r="F7" i="10"/>
  <c r="F15" i="10"/>
  <c r="F8" i="10"/>
  <c r="F16" i="10"/>
  <c r="F41" i="10"/>
  <c r="F34" i="10"/>
  <c r="F42" i="10"/>
  <c r="F35" i="10"/>
  <c r="F43" i="10"/>
  <c r="F36" i="10"/>
  <c r="F44" i="10"/>
  <c r="F27" i="10"/>
  <c r="F20" i="10"/>
  <c r="F28" i="10"/>
  <c r="F21" i="10"/>
  <c r="F29" i="10"/>
  <c r="F22" i="10"/>
  <c r="F30" i="10"/>
  <c r="F99" i="10"/>
  <c r="F100" i="10"/>
  <c r="F101" i="10"/>
  <c r="F102" i="10"/>
  <c r="F103" i="10"/>
  <c r="F104" i="10"/>
  <c r="F105" i="10"/>
  <c r="F169" i="10"/>
  <c r="F170" i="10"/>
  <c r="F171" i="10"/>
  <c r="F172" i="10"/>
  <c r="F173" i="10"/>
  <c r="F174" i="10"/>
  <c r="F175" i="10"/>
  <c r="F127" i="10"/>
  <c r="I7" i="9" l="1"/>
  <c r="I8" i="9"/>
  <c r="I9" i="9"/>
  <c r="I10" i="9"/>
  <c r="I11" i="9"/>
  <c r="I12" i="9"/>
  <c r="I13" i="9"/>
  <c r="I14" i="9"/>
  <c r="I6" i="9"/>
  <c r="H7" i="9"/>
  <c r="H8" i="9"/>
  <c r="H9" i="9"/>
  <c r="H10" i="9"/>
  <c r="H11" i="9"/>
  <c r="H12" i="9"/>
  <c r="H13" i="9"/>
  <c r="H14" i="9"/>
  <c r="H6" i="9"/>
  <c r="G7" i="9"/>
  <c r="G8" i="9"/>
  <c r="G9" i="9"/>
  <c r="G10" i="9"/>
  <c r="G11" i="9"/>
  <c r="G12" i="9"/>
  <c r="G13" i="9"/>
  <c r="G14" i="9"/>
  <c r="G6" i="9"/>
  <c r="F7" i="9"/>
  <c r="F8" i="9"/>
  <c r="F9" i="9"/>
  <c r="F10" i="9"/>
  <c r="F11" i="9"/>
  <c r="F12" i="9"/>
  <c r="F13" i="9"/>
  <c r="F14" i="9"/>
  <c r="F6" i="9"/>
  <c r="E7" i="9"/>
  <c r="E8" i="9"/>
  <c r="E9" i="9"/>
  <c r="E10" i="9"/>
  <c r="E11" i="9"/>
  <c r="E12" i="9"/>
  <c r="E13" i="9"/>
  <c r="E14" i="9"/>
  <c r="E6" i="9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10" i="8"/>
  <c r="E8" i="7"/>
  <c r="E9" i="7"/>
  <c r="E10" i="7"/>
  <c r="E11" i="7"/>
  <c r="E12" i="7"/>
  <c r="E13" i="7"/>
  <c r="E14" i="7"/>
  <c r="E15" i="7"/>
  <c r="E16" i="7"/>
  <c r="E17" i="7"/>
  <c r="E18" i="7"/>
  <c r="E7" i="7"/>
  <c r="G6" i="3"/>
  <c r="G7" i="3"/>
  <c r="G8" i="3"/>
  <c r="G9" i="3"/>
  <c r="G10" i="3"/>
  <c r="G11" i="3"/>
  <c r="G12" i="3"/>
  <c r="G13" i="3"/>
  <c r="G14" i="3"/>
  <c r="G5" i="3"/>
  <c r="F6" i="3"/>
  <c r="F7" i="3"/>
  <c r="F8" i="3"/>
  <c r="F9" i="3"/>
  <c r="F10" i="3"/>
  <c r="F11" i="3"/>
  <c r="F12" i="3"/>
  <c r="F13" i="3"/>
  <c r="F14" i="3"/>
  <c r="F5" i="3"/>
  <c r="C11" i="15" l="1"/>
</calcChain>
</file>

<file path=xl/sharedStrings.xml><?xml version="1.0" encoding="utf-8"?>
<sst xmlns="http://schemas.openxmlformats.org/spreadsheetml/2006/main" count="659" uniqueCount="245">
  <si>
    <t>4. Proszę wypełnić kolumnę wartość brutto</t>
  </si>
  <si>
    <t>3. Proszę wstawić i wypełnić kolumnę Wartość VAT przed kolumną Wartośc brutto</t>
  </si>
  <si>
    <t>2. Proszę uzupełnić stawkę podatku VAT (kopiowanie)</t>
  </si>
  <si>
    <t>1. Proszę uzupełnić daty - kolejne lata (wypełnienie serią danych)</t>
  </si>
  <si>
    <t>Polecenia:</t>
  </si>
  <si>
    <t>Wartość brutto</t>
  </si>
  <si>
    <t>Wartość netto</t>
  </si>
  <si>
    <t>Rok</t>
  </si>
  <si>
    <t>Grudzień</t>
  </si>
  <si>
    <t>Listopad</t>
  </si>
  <si>
    <t>Październik</t>
  </si>
  <si>
    <t>Wrzesień</t>
  </si>
  <si>
    <t>Sierpień</t>
  </si>
  <si>
    <t>Lipiec</t>
  </si>
  <si>
    <t>Czerwiec</t>
  </si>
  <si>
    <t>Maj</t>
  </si>
  <si>
    <t>Kwiecień</t>
  </si>
  <si>
    <t>Marzec</t>
  </si>
  <si>
    <t>Luty</t>
  </si>
  <si>
    <t>Styczeń</t>
  </si>
  <si>
    <t>Miesiąc/rok</t>
  </si>
  <si>
    <t>Formuła:</t>
  </si>
  <si>
    <t>Uzupełnij kolumnę zysk</t>
  </si>
  <si>
    <t>XB417H</t>
  </si>
  <si>
    <t>Kopiarka IR 2202</t>
  </si>
  <si>
    <t>JG0923Q</t>
  </si>
  <si>
    <t>Kopiarka IR 2201</t>
  </si>
  <si>
    <t>LH428J</t>
  </si>
  <si>
    <t>Kopiarka IR 2200</t>
  </si>
  <si>
    <t>YY998C</t>
  </si>
  <si>
    <t>Drukarka Business 2202</t>
  </si>
  <si>
    <t>WD104D</t>
  </si>
  <si>
    <t>Drukarka Business 2201</t>
  </si>
  <si>
    <t>LZ712M</t>
  </si>
  <si>
    <t>Drukarka Business 2200</t>
  </si>
  <si>
    <t>LB200Z</t>
  </si>
  <si>
    <t>Drukarka 9800 D</t>
  </si>
  <si>
    <t>WN767Q</t>
  </si>
  <si>
    <t>OP731E</t>
  </si>
  <si>
    <t>ZG312D</t>
  </si>
  <si>
    <t>Drukarka HP 1322</t>
  </si>
  <si>
    <t>NR393Y</t>
  </si>
  <si>
    <t>Drukarka HP 1321</t>
  </si>
  <si>
    <t>OQ756N</t>
  </si>
  <si>
    <t>Drukarka HP 1320</t>
  </si>
  <si>
    <t>BF543U</t>
  </si>
  <si>
    <t>Nagrywarka</t>
  </si>
  <si>
    <t>WH729E</t>
  </si>
  <si>
    <t>UU859L</t>
  </si>
  <si>
    <t>Wartość</t>
  </si>
  <si>
    <t>Razem</t>
  </si>
  <si>
    <t>Cze</t>
  </si>
  <si>
    <t>Kwi</t>
  </si>
  <si>
    <t>Mar</t>
  </si>
  <si>
    <t>Lut</t>
  </si>
  <si>
    <t>Sty</t>
  </si>
  <si>
    <t>Poz. mag.</t>
  </si>
  <si>
    <t>Cena</t>
  </si>
  <si>
    <t>Nazwa</t>
  </si>
  <si>
    <t>Stany magazynowe 2004</t>
  </si>
  <si>
    <t>WARTOŚĆ =Razem x Cena</t>
  </si>
  <si>
    <r>
      <t xml:space="preserve"> (funkcja statystyczna </t>
    </r>
    <r>
      <rPr>
        <i/>
        <sz val="10"/>
        <rFont val="Arial CE"/>
        <family val="2"/>
        <charset val="238"/>
      </rPr>
      <t>Suma</t>
    </r>
    <r>
      <rPr>
        <sz val="10"/>
        <rFont val="Arial CE"/>
        <charset val="238"/>
      </rPr>
      <t>)</t>
    </r>
  </si>
  <si>
    <t>RAZEM = Sty+Lut+Mar+Kwi+Maj+Cze</t>
  </si>
  <si>
    <t>Formuły</t>
  </si>
  <si>
    <t>Uzupełnij kolumny Razem i Wartość</t>
  </si>
  <si>
    <t xml:space="preserve"> </t>
  </si>
  <si>
    <t>stawka VAT</t>
  </si>
  <si>
    <t>cena = cena zł+wartość cła+wartość akcyzy+wartość VAT</t>
  </si>
  <si>
    <t>stawka akcyzy</t>
  </si>
  <si>
    <t>wartość VAT = (cena zł+wartość cła+wartość akcyzy) x stawka VAT</t>
  </si>
  <si>
    <t>stawka cła</t>
  </si>
  <si>
    <t>wartość akcyzy = (cena zł+wartość cła) x stawka akcyzy</t>
  </si>
  <si>
    <t xml:space="preserve">kurs EURO </t>
  </si>
  <si>
    <t>Dodatkowe informacje</t>
  </si>
  <si>
    <t>VW PASSAT</t>
  </si>
  <si>
    <t>Opel Vectra</t>
  </si>
  <si>
    <t>Saab 9-3</t>
  </si>
  <si>
    <t>Audi A8</t>
  </si>
  <si>
    <t>BMW</t>
  </si>
  <si>
    <t>Mitsubishi Galant</t>
  </si>
  <si>
    <t>Mitsubishi Carisma</t>
  </si>
  <si>
    <t>Honda Accord</t>
  </si>
  <si>
    <t>Mazda 323 F</t>
  </si>
  <si>
    <t>wartość 
VAT</t>
  </si>
  <si>
    <t>wartość 
akcyzy</t>
  </si>
  <si>
    <t>wartość 
cła</t>
  </si>
  <si>
    <t>cena zł</t>
  </si>
  <si>
    <t>cena EUR</t>
  </si>
  <si>
    <t>nazwa towaru</t>
  </si>
  <si>
    <t>Lp.</t>
  </si>
  <si>
    <t>Proszę wykorzystać stałe adresy komórek zaznaczonych na pomarańczowo ( w formułach odnosić się do tych komórek z wykorzystaniem adresowania stałego ($)</t>
  </si>
  <si>
    <t>Adresowanie stałe i adresowanie wzgledne</t>
  </si>
  <si>
    <t>żakiet damski</t>
  </si>
  <si>
    <t>marynarka męska</t>
  </si>
  <si>
    <t>buty dziecięce</t>
  </si>
  <si>
    <t>buty męskie</t>
  </si>
  <si>
    <t>buty damskie</t>
  </si>
  <si>
    <t>kostium damski</t>
  </si>
  <si>
    <r>
      <t xml:space="preserve"> - posortować dane według nazwy towaru - polecenie </t>
    </r>
    <r>
      <rPr>
        <i/>
        <sz val="12"/>
        <rFont val="Arial CE"/>
        <family val="2"/>
        <charset val="238"/>
      </rPr>
      <t>dane/sortuj</t>
    </r>
  </si>
  <si>
    <t>Proszę wykonać następujące polecenia:</t>
  </si>
  <si>
    <t>Ilość</t>
  </si>
  <si>
    <t>Rozmiar</t>
  </si>
  <si>
    <t>Nazwa towaru</t>
  </si>
  <si>
    <r>
      <t xml:space="preserve"> (funkcja daty i czasu </t>
    </r>
    <r>
      <rPr>
        <i/>
        <sz val="12"/>
        <rFont val="Arial CE"/>
        <family val="2"/>
        <charset val="238"/>
      </rPr>
      <t>Dziś</t>
    </r>
    <r>
      <rPr>
        <sz val="12"/>
        <rFont val="Arial CE"/>
        <family val="2"/>
        <charset val="238"/>
      </rPr>
      <t>)</t>
    </r>
  </si>
  <si>
    <t xml:space="preserve"> - obliczyć liczbę dni przechowywania danego towaru w magazynie </t>
  </si>
  <si>
    <t xml:space="preserve"> - uzupełnić kolumnę liczba porządkowa</t>
  </si>
  <si>
    <t>Liczba dni w magazynie</t>
  </si>
  <si>
    <t>Data dostawy</t>
  </si>
  <si>
    <t xml:space="preserve"> - uzupełnić kolumny "liczba porządkowa" i "wartość"</t>
  </si>
  <si>
    <t xml:space="preserve"> - wyróżnić w inny sposób rekordy, dla których liczba dni jest większa niż w następujący sposób:</t>
  </si>
  <si>
    <t>Stawka VAT</t>
  </si>
  <si>
    <t>Przychód</t>
  </si>
  <si>
    <t>Koszt</t>
  </si>
  <si>
    <t>Dochód</t>
  </si>
  <si>
    <t>Dochód = Przychód - Koszt</t>
  </si>
  <si>
    <t>Średnia</t>
  </si>
  <si>
    <t>Janik</t>
  </si>
  <si>
    <t>Lipka</t>
  </si>
  <si>
    <t>Ptak</t>
  </si>
  <si>
    <t>Eskimos</t>
  </si>
  <si>
    <t>Drabik</t>
  </si>
  <si>
    <t>&lt;- wypełnić tą komórkę odpowiednią formułą i przeciągnąć (autouzupełnianie) do pozostałych 3 poniżej</t>
  </si>
  <si>
    <t>Nowicki</t>
  </si>
  <si>
    <t>Liczba</t>
  </si>
  <si>
    <t>Ocena</t>
  </si>
  <si>
    <t>Robak</t>
  </si>
  <si>
    <t>Statystyka</t>
  </si>
  <si>
    <t>Żabka</t>
  </si>
  <si>
    <t>Wrona</t>
  </si>
  <si>
    <t>Hasińska</t>
  </si>
  <si>
    <r>
      <t>Proszę podać średnią ocenę w analizowanej grupie studentów (wykorzystać funkcję statystyczną ś</t>
    </r>
    <r>
      <rPr>
        <i/>
        <sz val="10"/>
        <rFont val="Arial CE"/>
        <charset val="238"/>
      </rPr>
      <t>rednia)</t>
    </r>
  </si>
  <si>
    <t>Krupa</t>
  </si>
  <si>
    <t>Kaczmarek</t>
  </si>
  <si>
    <t>Kowalski</t>
  </si>
  <si>
    <t>Culak</t>
  </si>
  <si>
    <t>Bednarz</t>
  </si>
  <si>
    <t>wartość maksymalna</t>
  </si>
  <si>
    <t>Murek</t>
  </si>
  <si>
    <t xml:space="preserve">wartość minimalna </t>
  </si>
  <si>
    <t>Ryjek</t>
  </si>
  <si>
    <t>wartości całkowite</t>
  </si>
  <si>
    <t>Rybka</t>
  </si>
  <si>
    <t>Krzak</t>
  </si>
  <si>
    <t>Dura</t>
  </si>
  <si>
    <t>Nowak</t>
  </si>
  <si>
    <t>ocena - egzamin</t>
  </si>
  <si>
    <t>ocena - zaliczenie</t>
  </si>
  <si>
    <t>Student</t>
  </si>
  <si>
    <t>3R</t>
  </si>
  <si>
    <t>1E</t>
  </si>
  <si>
    <t>3LB</t>
  </si>
  <si>
    <t>2LD</t>
  </si>
  <si>
    <t>2LC</t>
  </si>
  <si>
    <t>2LB</t>
  </si>
  <si>
    <t>3LA</t>
  </si>
  <si>
    <t>1R</t>
  </si>
  <si>
    <t>1LB</t>
  </si>
  <si>
    <t>2LA</t>
  </si>
  <si>
    <t>4T</t>
  </si>
  <si>
    <t>2C</t>
  </si>
  <si>
    <t>1T</t>
  </si>
  <si>
    <t>3T</t>
  </si>
  <si>
    <t>1C</t>
  </si>
  <si>
    <t xml:space="preserve"> - sporządzić wykres kolumnowy frekwencji, wyróżnic wartość średnią</t>
  </si>
  <si>
    <t>1LA</t>
  </si>
  <si>
    <t xml:space="preserve"> - posortować dane według poziomu frewencji</t>
  </si>
  <si>
    <t>2R</t>
  </si>
  <si>
    <t xml:space="preserve"> - policzyć średnią frekwencję w miesiącu X, zaokrąglić do najbliższej liczby całkowitej</t>
  </si>
  <si>
    <t>2T</t>
  </si>
  <si>
    <t>Frekwencja</t>
  </si>
  <si>
    <t>Klasa</t>
  </si>
  <si>
    <t>firmy duże</t>
  </si>
  <si>
    <t>firmy średnie</t>
  </si>
  <si>
    <t>firmy małe</t>
  </si>
  <si>
    <t>firmy mikro</t>
  </si>
  <si>
    <t>inne</t>
  </si>
  <si>
    <t>podatki i cła</t>
  </si>
  <si>
    <t>Procent</t>
  </si>
  <si>
    <t>Źródło pochodzenia</t>
  </si>
  <si>
    <t>transport i łączność</t>
  </si>
  <si>
    <t>obsługa nieruchomości</t>
  </si>
  <si>
    <t>budownictwo</t>
  </si>
  <si>
    <t>inne usługi</t>
  </si>
  <si>
    <t>prod. przemysłowa</t>
  </si>
  <si>
    <t>handel i naprawy</t>
  </si>
  <si>
    <t>Rodzaj działalności</t>
  </si>
  <si>
    <t>Proszę utwórzyć wykresy kołowe obrazujące strukturę MSP w Polsce według rodzaju działalności oraz struktury PKB w Polsce</t>
  </si>
  <si>
    <t>Piotr</t>
  </si>
  <si>
    <t>Ryszard</t>
  </si>
  <si>
    <t>Józef</t>
  </si>
  <si>
    <t>Karolina</t>
  </si>
  <si>
    <t>Dorota</t>
  </si>
  <si>
    <t>Iza</t>
  </si>
  <si>
    <t>Jerzy</t>
  </si>
  <si>
    <t>Karol</t>
  </si>
  <si>
    <t>Beata</t>
  </si>
  <si>
    <t>Ewa</t>
  </si>
  <si>
    <t>Paweł</t>
  </si>
  <si>
    <t>Jan</t>
  </si>
  <si>
    <t>Barbara</t>
  </si>
  <si>
    <t>Adam</t>
  </si>
  <si>
    <t>Prowizja</t>
  </si>
  <si>
    <t>Sprzedaż</t>
  </si>
  <si>
    <t>Imię</t>
  </si>
  <si>
    <t>Nazwisko</t>
  </si>
  <si>
    <r>
      <t xml:space="preserve">Proszę wykorzystać funkcję logiczną </t>
    </r>
    <r>
      <rPr>
        <i/>
        <sz val="10"/>
        <rFont val="Arial CE"/>
        <family val="2"/>
        <charset val="238"/>
      </rPr>
      <t>Jeżeli</t>
    </r>
  </si>
  <si>
    <t xml:space="preserve"> - prowizje pracowników uzależnij od wysokości uzyskanej sprzedaży,</t>
  </si>
  <si>
    <t>Wykonaj następujące polecenia:</t>
  </si>
  <si>
    <t>student 15</t>
  </si>
  <si>
    <t>student 14</t>
  </si>
  <si>
    <t>student 13</t>
  </si>
  <si>
    <t>student 12</t>
  </si>
  <si>
    <t>student 11</t>
  </si>
  <si>
    <t>student 10</t>
  </si>
  <si>
    <r>
      <t xml:space="preserve">Proszę wykorzystać funkcję logiczną </t>
    </r>
    <r>
      <rPr>
        <i/>
        <sz val="10"/>
        <rFont val="Arial CE"/>
        <family val="2"/>
        <charset val="238"/>
      </rPr>
      <t xml:space="preserve">Jeżeli </t>
    </r>
    <r>
      <rPr>
        <sz val="10"/>
        <rFont val="Arial CE"/>
        <family val="2"/>
        <charset val="238"/>
      </rPr>
      <t xml:space="preserve">oraz polecenie </t>
    </r>
    <r>
      <rPr>
        <i/>
        <sz val="10"/>
        <rFont val="Arial CE"/>
        <family val="2"/>
        <charset val="238"/>
      </rPr>
      <t>Formatowanie warunkowe</t>
    </r>
  </si>
  <si>
    <t>student 9</t>
  </si>
  <si>
    <t>student 8</t>
  </si>
  <si>
    <t>student 7</t>
  </si>
  <si>
    <t>Jeśli ktoś nie otrzymuje stypendium, napis "brak stypendium" wyświetla się na czerwono</t>
  </si>
  <si>
    <t>student 6</t>
  </si>
  <si>
    <t>student 5</t>
  </si>
  <si>
    <t xml:space="preserve"> - powyżej 4,50 stypendium wynosi 500 zł</t>
  </si>
  <si>
    <t>student 4</t>
  </si>
  <si>
    <t xml:space="preserve"> - od 4,01 do 4,50 stypendium wynosi 350 zł,</t>
  </si>
  <si>
    <t>student 3</t>
  </si>
  <si>
    <t xml:space="preserve"> - do 4,00 - brak stypendium</t>
  </si>
  <si>
    <t>student 2</t>
  </si>
  <si>
    <t>Proszę uzależnić wysokość stypendium od średniej ocen:</t>
  </si>
  <si>
    <t>student 1</t>
  </si>
  <si>
    <t>średnia 
ocen</t>
  </si>
  <si>
    <t>wysokość 
stypendium</t>
  </si>
  <si>
    <t>, - jeśli towar na magazynie jest dłużej niż 600 dni to tekst na czerwono, jeśli dłużej niż 900 dni to tło na jasnoczerwono</t>
  </si>
  <si>
    <r>
      <t xml:space="preserve"> (</t>
    </r>
    <r>
      <rPr>
        <i/>
        <sz val="12"/>
        <rFont val="Arial CE"/>
        <family val="2"/>
        <charset val="238"/>
      </rPr>
      <t>Formatowanie warunkowe</t>
    </r>
    <r>
      <rPr>
        <sz val="12"/>
        <rFont val="Arial CE"/>
        <family val="2"/>
        <charset val="238"/>
      </rPr>
      <t>)</t>
    </r>
  </si>
  <si>
    <t xml:space="preserve"> - następnie posortować dane według kolumny wartość  (sortowanie dwupoziomowe)</t>
  </si>
  <si>
    <t>Proszę uzupełnić kolumnę ocena - egzamin (dowolne oceny)</t>
  </si>
  <si>
    <t xml:space="preserve"> - do 150 tys. sprzedaży - prowizja 10% od sprzedaży</t>
  </si>
  <si>
    <t xml:space="preserve"> - powyżej 150 tys. zł sprzedaży prowizja 15% od sprzedaży</t>
  </si>
  <si>
    <r>
      <t xml:space="preserve">Dla kolumny </t>
    </r>
    <r>
      <rPr>
        <i/>
        <sz val="10"/>
        <rFont val="Arial CE"/>
        <charset val="238"/>
      </rPr>
      <t xml:space="preserve">ocena - egzamin </t>
    </r>
    <r>
      <rPr>
        <sz val="10"/>
        <rFont val="Arial CE"/>
        <charset val="238"/>
      </rPr>
      <t>proszę wykorzystać sprawdzenie poprawności danych uwzględniając, że można wpisać tylko:</t>
    </r>
  </si>
  <si>
    <r>
      <t xml:space="preserve">Proszę podać liczbę poszczególnych ocen (wszystkich, wykorzystać funkcję statystyczną </t>
    </r>
    <r>
      <rPr>
        <i/>
        <sz val="10"/>
        <rFont val="Arial CE"/>
        <family val="2"/>
        <charset val="238"/>
      </rPr>
      <t>Licz.jeżeli)</t>
    </r>
  </si>
  <si>
    <t>Wartość VAT</t>
  </si>
  <si>
    <t xml:space="preserve"> Cena </t>
  </si>
  <si>
    <t xml:space="preserve"> Wartość </t>
  </si>
  <si>
    <t>DATA(ROK(DZIŚ());MIESIĄC(DZIŚ());DZIEŃ(DZIŚ()))-DATA(ROK(B3);MIESIĄC(B3);DZIEŃ(B3))</t>
  </si>
  <si>
    <t>można też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</si>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</sst>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#,##0\ &quot;zł&quot;;[Red]\-#,##0\ &quot;zł&quot;"/>
    <numFmt numFmtId="42" formatCode="_-* #,##0\ &quot;zł&quot;_-;\-* #,##0\ &quot;zł&quot;_-;_-* &quot;-&quot;\ &quot;zł&quot;_-;_-@_-"/>
    <numFmt numFmtId="44" formatCode="_-* #,##0.00\ &quot;zł&quot;_-;\-* #,##0.00\ &quot;zł&quot;_-;_-* &quot;-&quot;??\ &quot;zł&quot;_-;_-@_-"/>
    <numFmt numFmtId="164" formatCode="&quot;$&quot;#,##0_);[Red]\(&quot;$&quot;#,##0\)"/>
    <numFmt numFmtId="165" formatCode="#,##0.00&quot; kr&quot;;[Red]&quot;-&quot;#,##0.00&quot; kr&quot;"/>
    <numFmt numFmtId="166" formatCode="_(&quot;$&quot;* #,##0.00_);_(&quot;$&quot;* \(#,##0.00\);_(&quot;$&quot;* &quot;-&quot;??_);_(@_)"/>
    <numFmt numFmtId="167" formatCode="#,##0\ &quot;zł&quot;"/>
    <numFmt numFmtId="168" formatCode="&quot;$&quot;#,##0.00_);\(&quot;$&quot;#,##0.00\)"/>
    <numFmt numFmtId="169" formatCode="#,##0.00\ [$zł-415]"/>
    <numFmt numFmtId="170" formatCode="#,##0\ [$€-1]"/>
    <numFmt numFmtId="172" formatCode="_-* #,##0\ &quot;zł&quot;_-;\-* #,##0\ &quot;zł&quot;_-;_-* &quot;-&quot;??\ &quot;zł&quot;_-;_-@_-"/>
  </numFmts>
  <fonts count="29">
    <font>
      <sz val="10"/>
      <name val="Arial CE"/>
      <charset val="238"/>
    </font>
    <font>
      <sz val="10"/>
      <name val="Arial CE"/>
      <charset val="238"/>
    </font>
    <font>
      <sz val="11"/>
      <name val="Arial CE"/>
      <family val="2"/>
      <charset val="238"/>
    </font>
    <font>
      <b/>
      <sz val="10"/>
      <name val="Arial CE"/>
      <charset val="238"/>
    </font>
    <font>
      <i/>
      <sz val="10"/>
      <name val="Arial CE"/>
      <family val="2"/>
      <charset val="238"/>
    </font>
    <font>
      <sz val="10"/>
      <name val="Arial CE"/>
      <family val="2"/>
      <charset val="238"/>
    </font>
    <font>
      <sz val="10"/>
      <name val="MS Sans Serif"/>
      <charset val="238"/>
    </font>
    <font>
      <b/>
      <sz val="10"/>
      <name val="MS Sans Serif"/>
      <charset val="238"/>
    </font>
    <font>
      <sz val="10"/>
      <name val="MS Sans"/>
    </font>
    <font>
      <sz val="10"/>
      <name val="Helv"/>
    </font>
    <font>
      <b/>
      <sz val="10"/>
      <name val="Arial CE"/>
      <family val="2"/>
      <charset val="238"/>
    </font>
    <font>
      <sz val="8.5"/>
      <name val="MS Sans Serif"/>
      <family val="2"/>
      <charset val="238"/>
    </font>
    <font>
      <sz val="8.5"/>
      <color indexed="8"/>
      <name val="MS Sans Serif"/>
      <family val="2"/>
    </font>
    <font>
      <sz val="12"/>
      <name val="Arial CE"/>
      <family val="2"/>
      <charset val="238"/>
    </font>
    <font>
      <b/>
      <sz val="11"/>
      <name val="Arial CE"/>
      <family val="2"/>
      <charset val="238"/>
    </font>
    <font>
      <b/>
      <sz val="12"/>
      <name val="Arial CE"/>
      <family val="2"/>
      <charset val="238"/>
    </font>
    <font>
      <i/>
      <sz val="12"/>
      <name val="Arial CE"/>
      <family val="2"/>
      <charset val="238"/>
    </font>
    <font>
      <b/>
      <sz val="9"/>
      <name val="Arial CE"/>
      <family val="2"/>
      <charset val="238"/>
    </font>
    <font>
      <sz val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b/>
      <sz val="12"/>
      <color indexed="18"/>
      <name val="Arial CE"/>
      <charset val="238"/>
    </font>
    <font>
      <i/>
      <sz val="10"/>
      <name val="Arial CE"/>
      <charset val="238"/>
    </font>
    <font>
      <sz val="10"/>
      <color indexed="18"/>
      <name val="Arial CE"/>
      <charset val="238"/>
    </font>
    <font>
      <b/>
      <sz val="12"/>
      <name val="Arial CE"/>
      <charset val="238"/>
    </font>
    <font>
      <b/>
      <sz val="8"/>
      <name val="Arial CE"/>
      <charset val="238"/>
    </font>
    <font>
      <b/>
      <sz val="10"/>
      <name val="Arial"/>
      <family val="2"/>
      <charset val="238"/>
    </font>
    <font>
      <b/>
      <sz val="10"/>
      <color indexed="18"/>
      <name val="Arial CE"/>
      <family val="2"/>
      <charset val="238"/>
    </font>
    <font>
      <b/>
      <i/>
      <sz val="10"/>
      <name val="Arial CE"/>
      <family val="2"/>
      <charset val="238"/>
    </font>
    <font>
      <sz val="11"/>
      <color indexed="8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5">
    <xf numFmtId="0" fontId="0" fillId="0" borderId="0"/>
    <xf numFmtId="3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9" fillId="0" borderId="0"/>
    <xf numFmtId="0" fontId="18" fillId="0" borderId="0"/>
    <xf numFmtId="0" fontId="1" fillId="0" borderId="0"/>
    <xf numFmtId="9" fontId="1" fillId="0" borderId="0" applyFont="0" applyFill="0" applyBorder="0" applyAlignment="0" applyProtection="0"/>
    <xf numFmtId="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31">
    <xf numFmtId="0" fontId="0" fillId="0" borderId="0" xfId="0"/>
    <xf numFmtId="0" fontId="3" fillId="0" borderId="0" xfId="0" applyFont="1"/>
    <xf numFmtId="0" fontId="1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1" fillId="0" borderId="0" xfId="11"/>
    <xf numFmtId="44" fontId="1" fillId="0" borderId="0" xfId="11" applyNumberFormat="1"/>
    <xf numFmtId="42" fontId="0" fillId="0" borderId="5" xfId="11" applyNumberFormat="1" applyFont="1" applyFill="1" applyBorder="1"/>
    <xf numFmtId="0" fontId="4" fillId="4" borderId="4" xfId="0" applyFont="1" applyFill="1" applyBorder="1"/>
    <xf numFmtId="42" fontId="0" fillId="3" borderId="3" xfId="11" applyNumberFormat="1" applyFont="1" applyFill="1" applyBorder="1"/>
    <xf numFmtId="42" fontId="0" fillId="0" borderId="1" xfId="11" applyNumberFormat="1" applyFont="1" applyFill="1" applyBorder="1"/>
    <xf numFmtId="0" fontId="4" fillId="4" borderId="2" xfId="0" applyFont="1" applyFill="1" applyBorder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5" fillId="0" borderId="0" xfId="0" applyFont="1"/>
    <xf numFmtId="0" fontId="11" fillId="4" borderId="5" xfId="0" applyFont="1" applyFill="1" applyBorder="1" applyAlignment="1"/>
    <xf numFmtId="168" fontId="11" fillId="0" borderId="5" xfId="0" applyNumberFormat="1" applyFont="1" applyFill="1" applyBorder="1" applyAlignment="1"/>
    <xf numFmtId="167" fontId="11" fillId="0" borderId="5" xfId="0" applyNumberFormat="1" applyFont="1" applyFill="1" applyBorder="1" applyAlignment="1"/>
    <xf numFmtId="0" fontId="11" fillId="0" borderId="4" xfId="0" applyFont="1" applyFill="1" applyBorder="1" applyAlignment="1"/>
    <xf numFmtId="167" fontId="11" fillId="3" borderId="9" xfId="0" applyNumberFormat="1" applyFont="1" applyFill="1" applyBorder="1" applyAlignment="1"/>
    <xf numFmtId="0" fontId="11" fillId="3" borderId="10" xfId="0" applyFont="1" applyFill="1" applyBorder="1" applyAlignment="1"/>
    <xf numFmtId="0" fontId="11" fillId="4" borderId="1" xfId="0" applyFont="1" applyFill="1" applyBorder="1" applyAlignment="1"/>
    <xf numFmtId="168" fontId="11" fillId="0" borderId="1" xfId="0" applyNumberFormat="1" applyFont="1" applyFill="1" applyBorder="1" applyAlignment="1"/>
    <xf numFmtId="167" fontId="11" fillId="0" borderId="1" xfId="0" applyNumberFormat="1" applyFont="1" applyFill="1" applyBorder="1" applyAlignment="1"/>
    <xf numFmtId="0" fontId="11" fillId="0" borderId="2" xfId="0" applyFont="1" applyFill="1" applyBorder="1" applyAlignment="1"/>
    <xf numFmtId="0" fontId="11" fillId="0" borderId="11" xfId="0" applyFont="1" applyFill="1" applyBorder="1" applyAlignment="1"/>
    <xf numFmtId="0" fontId="11" fillId="4" borderId="10" xfId="0" applyFont="1" applyFill="1" applyBorder="1" applyAlignment="1"/>
    <xf numFmtId="168" fontId="11" fillId="0" borderId="10" xfId="0" applyNumberFormat="1" applyFont="1" applyFill="1" applyBorder="1" applyAlignment="1"/>
    <xf numFmtId="167" fontId="11" fillId="0" borderId="10" xfId="0" applyNumberFormat="1" applyFont="1" applyFill="1" applyBorder="1" applyAlignment="1"/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left"/>
    </xf>
    <xf numFmtId="0" fontId="1" fillId="0" borderId="0" xfId="7"/>
    <xf numFmtId="0" fontId="13" fillId="0" borderId="0" xfId="7" applyFont="1"/>
    <xf numFmtId="0" fontId="1" fillId="0" borderId="0" xfId="7" applyAlignment="1">
      <alignment wrapText="1"/>
    </xf>
    <xf numFmtId="9" fontId="1" fillId="5" borderId="1" xfId="7" applyNumberFormat="1" applyFill="1" applyBorder="1"/>
    <xf numFmtId="0" fontId="13" fillId="0" borderId="0" xfId="7" applyFont="1" applyAlignment="1">
      <alignment wrapText="1"/>
    </xf>
    <xf numFmtId="9" fontId="2" fillId="5" borderId="1" xfId="8" applyFont="1" applyFill="1" applyBorder="1"/>
    <xf numFmtId="169" fontId="2" fillId="5" borderId="1" xfId="7" applyNumberFormat="1" applyFont="1" applyFill="1" applyBorder="1"/>
    <xf numFmtId="0" fontId="13" fillId="0" borderId="0" xfId="7" applyFont="1" applyFill="1" applyBorder="1" applyAlignment="1">
      <alignment wrapText="1"/>
    </xf>
    <xf numFmtId="0" fontId="14" fillId="2" borderId="0" xfId="7" applyFont="1" applyFill="1" applyBorder="1"/>
    <xf numFmtId="167" fontId="1" fillId="4" borderId="1" xfId="7" applyNumberFormat="1" applyFill="1" applyBorder="1"/>
    <xf numFmtId="167" fontId="1" fillId="4" borderId="1" xfId="12" applyNumberFormat="1" applyFill="1" applyBorder="1"/>
    <xf numFmtId="170" fontId="1" fillId="3" borderId="1" xfId="7" applyNumberFormat="1" applyFill="1" applyBorder="1" applyAlignment="1">
      <alignment horizontal="left" indent="1"/>
    </xf>
    <xf numFmtId="0" fontId="14" fillId="2" borderId="1" xfId="7" applyFont="1" applyFill="1" applyBorder="1"/>
    <xf numFmtId="0" fontId="14" fillId="2" borderId="1" xfId="7" applyFont="1" applyFill="1" applyBorder="1" applyAlignment="1">
      <alignment horizontal="center"/>
    </xf>
    <xf numFmtId="0" fontId="14" fillId="2" borderId="1" xfId="7" applyFont="1" applyFill="1" applyBorder="1" applyAlignment="1">
      <alignment horizontal="center" vertical="center"/>
    </xf>
    <xf numFmtId="0" fontId="14" fillId="2" borderId="1" xfId="7" applyFont="1" applyFill="1" applyBorder="1" applyAlignment="1">
      <alignment horizontal="center" vertical="center" wrapText="1"/>
    </xf>
    <xf numFmtId="0" fontId="2" fillId="0" borderId="0" xfId="7" applyFont="1"/>
    <xf numFmtId="0" fontId="15" fillId="0" borderId="0" xfId="7" applyFont="1"/>
    <xf numFmtId="44" fontId="1" fillId="3" borderId="9" xfId="11" applyFill="1" applyBorder="1"/>
    <xf numFmtId="42" fontId="1" fillId="4" borderId="1" xfId="11" applyNumberFormat="1" applyFill="1" applyBorder="1"/>
    <xf numFmtId="0" fontId="0" fillId="4" borderId="1" xfId="0" applyFill="1" applyBorder="1"/>
    <xf numFmtId="42" fontId="1" fillId="4" borderId="10" xfId="11" applyNumberFormat="1" applyFill="1" applyBorder="1"/>
    <xf numFmtId="0" fontId="13" fillId="0" borderId="0" xfId="0" applyFont="1"/>
    <xf numFmtId="0" fontId="15" fillId="0" borderId="0" xfId="0" applyFont="1"/>
    <xf numFmtId="0" fontId="0" fillId="4" borderId="10" xfId="0" applyFill="1" applyBorder="1"/>
    <xf numFmtId="0" fontId="0" fillId="0" borderId="10" xfId="0" applyBorder="1"/>
    <xf numFmtId="44" fontId="14" fillId="0" borderId="15" xfId="11" applyFont="1" applyBorder="1" applyAlignment="1">
      <alignment horizontal="center"/>
    </xf>
    <xf numFmtId="42" fontId="14" fillId="0" borderId="16" xfId="11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0" fillId="0" borderId="18" xfId="0" applyBorder="1"/>
    <xf numFmtId="42" fontId="1" fillId="0" borderId="0" xfId="11" applyNumberFormat="1"/>
    <xf numFmtId="0" fontId="0" fillId="0" borderId="19" xfId="0" applyBorder="1"/>
    <xf numFmtId="14" fontId="0" fillId="0" borderId="1" xfId="0" applyNumberFormat="1" applyBorder="1"/>
    <xf numFmtId="14" fontId="0" fillId="0" borderId="10" xfId="0" applyNumberFormat="1" applyBorder="1"/>
    <xf numFmtId="0" fontId="0" fillId="0" borderId="20" xfId="0" applyBorder="1"/>
    <xf numFmtId="44" fontId="17" fillId="0" borderId="15" xfId="11" applyFont="1" applyBorder="1" applyAlignment="1">
      <alignment horizontal="center" vertical="center" wrapText="1"/>
    </xf>
    <xf numFmtId="42" fontId="17" fillId="0" borderId="16" xfId="11" applyNumberFormat="1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14" fontId="0" fillId="0" borderId="0" xfId="0" applyNumberFormat="1"/>
    <xf numFmtId="2" fontId="1" fillId="0" borderId="9" xfId="11" applyNumberFormat="1" applyFill="1" applyBorder="1"/>
    <xf numFmtId="0" fontId="1" fillId="0" borderId="0" xfId="13"/>
    <xf numFmtId="0" fontId="1" fillId="0" borderId="0" xfId="13" applyAlignment="1">
      <alignment horizontal="center"/>
    </xf>
    <xf numFmtId="0" fontId="1" fillId="3" borderId="1" xfId="13" applyFill="1" applyBorder="1"/>
    <xf numFmtId="0" fontId="10" fillId="0" borderId="0" xfId="13" applyFont="1"/>
    <xf numFmtId="0" fontId="1" fillId="0" borderId="1" xfId="13" applyBorder="1"/>
    <xf numFmtId="0" fontId="1" fillId="0" borderId="1" xfId="13" applyBorder="1" applyAlignment="1">
      <alignment horizontal="center"/>
    </xf>
    <xf numFmtId="0" fontId="1" fillId="3" borderId="1" xfId="13" applyFill="1" applyBorder="1" applyAlignment="1">
      <alignment horizontal="center"/>
    </xf>
    <xf numFmtId="0" fontId="1" fillId="0" borderId="25" xfId="13" applyBorder="1" applyAlignment="1">
      <alignment horizontal="center"/>
    </xf>
    <xf numFmtId="0" fontId="0" fillId="0" borderId="0" xfId="13" applyFont="1"/>
    <xf numFmtId="0" fontId="10" fillId="0" borderId="26" xfId="13" applyFont="1" applyBorder="1" applyAlignment="1">
      <alignment horizontal="center"/>
    </xf>
    <xf numFmtId="0" fontId="10" fillId="0" borderId="19" xfId="13" applyFont="1" applyBorder="1" applyAlignment="1">
      <alignment horizontal="center"/>
    </xf>
    <xf numFmtId="0" fontId="1" fillId="0" borderId="0" xfId="13" applyFont="1"/>
    <xf numFmtId="0" fontId="3" fillId="0" borderId="0" xfId="13" applyFont="1" applyAlignment="1">
      <alignment horizontal="center"/>
    </xf>
    <xf numFmtId="0" fontId="22" fillId="0" borderId="0" xfId="13" applyFont="1"/>
    <xf numFmtId="0" fontId="23" fillId="0" borderId="0" xfId="13" applyFont="1"/>
    <xf numFmtId="0" fontId="24" fillId="0" borderId="0" xfId="13" applyFont="1" applyAlignment="1">
      <alignment horizontal="center" vertical="center" wrapText="1"/>
    </xf>
    <xf numFmtId="0" fontId="24" fillId="0" borderId="1" xfId="13" applyFont="1" applyBorder="1" applyAlignment="1">
      <alignment horizontal="center" vertical="center" wrapText="1"/>
    </xf>
    <xf numFmtId="0" fontId="3" fillId="0" borderId="1" xfId="13" applyFont="1" applyBorder="1" applyAlignment="1">
      <alignment horizontal="center" vertical="center"/>
    </xf>
    <xf numFmtId="0" fontId="18" fillId="0" borderId="0" xfId="6"/>
    <xf numFmtId="0" fontId="18" fillId="0" borderId="1" xfId="6" applyBorder="1" applyAlignment="1">
      <alignment horizontal="center"/>
    </xf>
    <xf numFmtId="0" fontId="13" fillId="0" borderId="0" xfId="6" applyFont="1"/>
    <xf numFmtId="0" fontId="15" fillId="0" borderId="0" xfId="6" applyFont="1"/>
    <xf numFmtId="0" fontId="25" fillId="3" borderId="1" xfId="6" applyFont="1" applyFill="1" applyBorder="1" applyAlignment="1">
      <alignment horizontal="center" vertical="center"/>
    </xf>
    <xf numFmtId="0" fontId="18" fillId="0" borderId="1" xfId="6" applyBorder="1"/>
    <xf numFmtId="0" fontId="3" fillId="3" borderId="1" xfId="6" applyFont="1" applyFill="1" applyBorder="1" applyAlignment="1">
      <alignment horizontal="center"/>
    </xf>
    <xf numFmtId="0" fontId="18" fillId="0" borderId="1" xfId="6" applyBorder="1" applyAlignment="1">
      <alignment horizontal="right" indent="1"/>
    </xf>
    <xf numFmtId="0" fontId="10" fillId="0" borderId="0" xfId="6" applyFont="1"/>
    <xf numFmtId="0" fontId="0" fillId="0" borderId="5" xfId="0" applyBorder="1"/>
    <xf numFmtId="0" fontId="0" fillId="0" borderId="4" xfId="0" applyBorder="1"/>
    <xf numFmtId="0" fontId="0" fillId="3" borderId="3" xfId="0" applyFill="1" applyBorder="1"/>
    <xf numFmtId="0" fontId="0" fillId="0" borderId="2" xfId="0" applyBorder="1"/>
    <xf numFmtId="0" fontId="26" fillId="0" borderId="0" xfId="0" applyFont="1" applyFill="1" applyAlignment="1">
      <alignment horizontal="center" vertical="top" wrapText="1"/>
    </xf>
    <xf numFmtId="0" fontId="27" fillId="0" borderId="27" xfId="0" applyFont="1" applyBorder="1" applyAlignment="1">
      <alignment horizontal="center"/>
    </xf>
    <xf numFmtId="0" fontId="27" fillId="0" borderId="28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0" fontId="0" fillId="0" borderId="0" xfId="0" applyAlignment="1">
      <alignment horizontal="center"/>
    </xf>
    <xf numFmtId="2" fontId="2" fillId="4" borderId="1" xfId="0" applyNumberFormat="1" applyFont="1" applyFill="1" applyBorder="1"/>
    <xf numFmtId="0" fontId="2" fillId="2" borderId="1" xfId="0" applyFont="1" applyFill="1" applyBorder="1"/>
    <xf numFmtId="0" fontId="28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wrapText="1"/>
    </xf>
    <xf numFmtId="0" fontId="2" fillId="2" borderId="30" xfId="0" applyFont="1" applyFill="1" applyBorder="1"/>
    <xf numFmtId="0" fontId="12" fillId="2" borderId="22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20" fillId="0" borderId="0" xfId="13" applyFont="1" applyAlignment="1">
      <alignment horizontal="center"/>
    </xf>
    <xf numFmtId="6" fontId="1" fillId="4" borderId="10" xfId="11" applyNumberFormat="1" applyFill="1" applyBorder="1"/>
    <xf numFmtId="6" fontId="1" fillId="4" borderId="1" xfId="11" applyNumberFormat="1" applyFill="1" applyBorder="1"/>
    <xf numFmtId="0" fontId="18" fillId="0" borderId="0" xfId="6" applyBorder="1"/>
    <xf numFmtId="172" fontId="2" fillId="3" borderId="1" xfId="14" applyNumberFormat="1" applyFont="1" applyFill="1" applyBorder="1"/>
  </cellXfs>
  <cellStyles count="15">
    <cellStyle name="Comma [0]" xfId="1" xr:uid="{00000000-0005-0000-0000-000000000000}"/>
    <cellStyle name="Currency [0]" xfId="2" xr:uid="{00000000-0005-0000-0000-000001000000}"/>
    <cellStyle name="Heading" xfId="3" xr:uid="{00000000-0005-0000-0000-000002000000}"/>
    <cellStyle name="Normal_INV961" xfId="4" xr:uid="{00000000-0005-0000-0000-000003000000}"/>
    <cellStyle name="Normalny" xfId="0" builtinId="0"/>
    <cellStyle name="Normalny 2" xfId="5" xr:uid="{00000000-0005-0000-0000-000005000000}"/>
    <cellStyle name="Normalny 3" xfId="6" xr:uid="{00000000-0005-0000-0000-000006000000}"/>
    <cellStyle name="Normalny_Podstawowy_zajęcia 1" xfId="7" xr:uid="{00000000-0005-0000-0000-000007000000}"/>
    <cellStyle name="Normalny_Podstawowy_zajęcia 2" xfId="13" xr:uid="{00000000-0005-0000-0000-000008000000}"/>
    <cellStyle name="Procentowy 2" xfId="8" xr:uid="{00000000-0005-0000-0000-000009000000}"/>
    <cellStyle name="Tusental_Resultat 96" xfId="9" xr:uid="{00000000-0005-0000-0000-00000A000000}"/>
    <cellStyle name="Valuta_Resultat 96" xfId="10" xr:uid="{00000000-0005-0000-0000-00000B000000}"/>
    <cellStyle name="Walutowy" xfId="14" builtinId="4"/>
    <cellStyle name="Walutowy 2" xfId="11" xr:uid="{00000000-0005-0000-0000-00000C000000}"/>
    <cellStyle name="Walutowy_Exp3_03SAMOCHODY" xfId="12" xr:uid="{00000000-0005-0000-0000-00000D000000}"/>
  </cellStyles>
  <dxfs count="5"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frekwencja!$C$2</c:f>
              <c:strCache>
                <c:ptCount val="1"/>
                <c:pt idx="0">
                  <c:v>Frekwencja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825-4EBC-8C9D-4256A065C3E3}"/>
              </c:ext>
            </c:extLst>
          </c:dPt>
          <c:cat>
            <c:strRef>
              <c:f>frekwencja!$B$3:$B$21</c:f>
              <c:strCache>
                <c:ptCount val="19"/>
                <c:pt idx="0">
                  <c:v>3R</c:v>
                </c:pt>
                <c:pt idx="1">
                  <c:v>2LD</c:v>
                </c:pt>
                <c:pt idx="2">
                  <c:v>1C</c:v>
                </c:pt>
                <c:pt idx="3">
                  <c:v>1T</c:v>
                </c:pt>
                <c:pt idx="4">
                  <c:v>1R</c:v>
                </c:pt>
                <c:pt idx="5">
                  <c:v>3LB</c:v>
                </c:pt>
                <c:pt idx="6">
                  <c:v>2LB</c:v>
                </c:pt>
                <c:pt idx="7">
                  <c:v>3LA</c:v>
                </c:pt>
                <c:pt idx="8">
                  <c:v>2R</c:v>
                </c:pt>
                <c:pt idx="9">
                  <c:v>4T</c:v>
                </c:pt>
                <c:pt idx="10">
                  <c:v>2LC</c:v>
                </c:pt>
                <c:pt idx="11">
                  <c:v>1E</c:v>
                </c:pt>
                <c:pt idx="12">
                  <c:v>2LA</c:v>
                </c:pt>
                <c:pt idx="13">
                  <c:v>3T</c:v>
                </c:pt>
                <c:pt idx="14">
                  <c:v>1LB</c:v>
                </c:pt>
                <c:pt idx="15">
                  <c:v>1LA</c:v>
                </c:pt>
                <c:pt idx="16">
                  <c:v>2C</c:v>
                </c:pt>
                <c:pt idx="17">
                  <c:v>2T</c:v>
                </c:pt>
                <c:pt idx="18">
                  <c:v>średnia</c:v>
                </c:pt>
              </c:strCache>
            </c:strRef>
          </c:cat>
          <c:val>
            <c:numRef>
              <c:f>frekwencja!$C$3:$C$21</c:f>
              <c:numCache>
                <c:formatCode>General</c:formatCode>
                <c:ptCount val="19"/>
                <c:pt idx="0">
                  <c:v>69.3</c:v>
                </c:pt>
                <c:pt idx="1">
                  <c:v>78.5</c:v>
                </c:pt>
                <c:pt idx="2">
                  <c:v>81.099999999999994</c:v>
                </c:pt>
                <c:pt idx="3">
                  <c:v>82.4</c:v>
                </c:pt>
                <c:pt idx="4">
                  <c:v>82.6</c:v>
                </c:pt>
                <c:pt idx="5">
                  <c:v>83.5</c:v>
                </c:pt>
                <c:pt idx="6">
                  <c:v>83.6</c:v>
                </c:pt>
                <c:pt idx="7">
                  <c:v>84.1</c:v>
                </c:pt>
                <c:pt idx="8">
                  <c:v>85</c:v>
                </c:pt>
                <c:pt idx="9">
                  <c:v>85</c:v>
                </c:pt>
                <c:pt idx="10">
                  <c:v>85</c:v>
                </c:pt>
                <c:pt idx="11">
                  <c:v>85.3</c:v>
                </c:pt>
                <c:pt idx="12">
                  <c:v>86</c:v>
                </c:pt>
                <c:pt idx="13">
                  <c:v>86.5</c:v>
                </c:pt>
                <c:pt idx="14">
                  <c:v>87</c:v>
                </c:pt>
                <c:pt idx="15">
                  <c:v>89.2</c:v>
                </c:pt>
                <c:pt idx="16">
                  <c:v>89.9</c:v>
                </c:pt>
                <c:pt idx="17">
                  <c:v>95.4</c:v>
                </c:pt>
                <c:pt idx="18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5-4EBC-8C9D-4256A065C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8753231"/>
        <c:axId val="1657198799"/>
      </c:barChart>
      <c:catAx>
        <c:axId val="166875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198799"/>
        <c:crosses val="autoZero"/>
        <c:auto val="1"/>
        <c:lblAlgn val="ctr"/>
        <c:lblOffset val="100"/>
        <c:noMultiLvlLbl val="0"/>
      </c:catAx>
      <c:valAx>
        <c:axId val="16571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875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Struktura MSP w Polsce według rodzaju działalności w Polsce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'wykresy kołowe'!$C$3</c:f>
              <c:strCache>
                <c:ptCount val="1"/>
                <c:pt idx="0">
                  <c:v>Procent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'wykresy kołowe'!$B$4:$B$9</c:f>
              <c:strCache>
                <c:ptCount val="6"/>
                <c:pt idx="0">
                  <c:v>handel i naprawy</c:v>
                </c:pt>
                <c:pt idx="1">
                  <c:v>prod. przemysłowa</c:v>
                </c:pt>
                <c:pt idx="2">
                  <c:v>inne usługi</c:v>
                </c:pt>
                <c:pt idx="3">
                  <c:v>budownictwo</c:v>
                </c:pt>
                <c:pt idx="4">
                  <c:v>obsługa nieruchomości</c:v>
                </c:pt>
                <c:pt idx="5">
                  <c:v>transport i łączność</c:v>
                </c:pt>
              </c:strCache>
            </c:strRef>
          </c:cat>
          <c:val>
            <c:numRef>
              <c:f>'wykresy kołowe'!$C$4:$C$9</c:f>
              <c:numCache>
                <c:formatCode>General</c:formatCode>
                <c:ptCount val="6"/>
                <c:pt idx="0">
                  <c:v>38.5</c:v>
                </c:pt>
                <c:pt idx="1">
                  <c:v>13.9</c:v>
                </c:pt>
                <c:pt idx="2">
                  <c:v>13.6</c:v>
                </c:pt>
                <c:pt idx="3">
                  <c:v>12.2</c:v>
                </c:pt>
                <c:pt idx="4">
                  <c:v>12.1</c:v>
                </c:pt>
                <c:pt idx="5">
                  <c:v>9.6999999999999993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A-4FAB-A718-C6ADB5EFD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Struktura MSP w Polsce według rodzaju struktury PKB w Polsce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'wykresy kołowe'!$C$12</c:f>
              <c:strCache>
                <c:ptCount val="1"/>
                <c:pt idx="0">
                  <c:v>Procent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'wykresy kołowe'!$B$13:$B$18</c:f>
              <c:strCache>
                <c:ptCount val="6"/>
                <c:pt idx="0">
                  <c:v>podatki i cła</c:v>
                </c:pt>
                <c:pt idx="1">
                  <c:v>inne</c:v>
                </c:pt>
                <c:pt idx="2">
                  <c:v>firmy mikro</c:v>
                </c:pt>
                <c:pt idx="3">
                  <c:v>firmy małe</c:v>
                </c:pt>
                <c:pt idx="4">
                  <c:v>firmy średnie</c:v>
                </c:pt>
                <c:pt idx="5">
                  <c:v>firmy duże</c:v>
                </c:pt>
              </c:strCache>
            </c:strRef>
          </c:cat>
          <c:val>
            <c:numRef>
              <c:f>'wykresy kołowe'!$C$13:$C$18</c:f>
              <c:numCache>
                <c:formatCode>General</c:formatCode>
                <c:ptCount val="6"/>
                <c:pt idx="0">
                  <c:v>12.8</c:v>
                </c:pt>
                <c:pt idx="1">
                  <c:v>16.8</c:v>
                </c:pt>
                <c:pt idx="2">
                  <c:v>25</c:v>
                </c:pt>
                <c:pt idx="3">
                  <c:v>13</c:v>
                </c:pt>
                <c:pt idx="4">
                  <c:v>10.199999999999999</c:v>
                </c:pt>
                <c:pt idx="5">
                  <c:v>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A-4888-B530-54E5D99A4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8</xdr:row>
      <xdr:rowOff>123825</xdr:rowOff>
    </xdr:from>
    <xdr:to>
      <xdr:col>12</xdr:col>
      <xdr:colOff>95250</xdr:colOff>
      <xdr:row>23</xdr:row>
      <xdr:rowOff>95250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9056BA6-9E7D-4BB9-BC66-7A22B0F0F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2</xdr:row>
      <xdr:rowOff>133350</xdr:rowOff>
    </xdr:from>
    <xdr:to>
      <xdr:col>10</xdr:col>
      <xdr:colOff>9525</xdr:colOff>
      <xdr:row>19</xdr:row>
      <xdr:rowOff>123825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6547C72-A3ED-4A69-9993-79555D313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762000</xdr:colOff>
      <xdr:row>20</xdr:row>
      <xdr:rowOff>47625</xdr:rowOff>
    </xdr:from>
    <xdr:to>
      <xdr:col>10</xdr:col>
      <xdr:colOff>28575</xdr:colOff>
      <xdr:row>37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ADD5D3-8E1F-4F1D-BD91-D432AA6BF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teresat\Moje%20dokumenty\TERESA%20-%20EXCEL%20OK\ZADANIA%20DLA%20OPLA\Plany%20kursow\Excel\Excel%20podst%20-%20Warszawa\Dyskietka%2029%2006%2098\Microsoft%20Excel\Wype&#322;nij%2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je%20dokumenty\TERESA\Plany%20kursow\Excel\Excel%20podst%20-%20Warszawa\Dyskietka%2029%2006%2098\Microsoft%20Excel\Wype&#322;nij%2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URS_MS\EXCEL\PRZY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pełnij kwartały1"/>
    </sheetNames>
    <sheetDataSet>
      <sheetData sheetId="0" refreshError="1">
        <row r="23">
          <cell r="D23">
            <v>32550</v>
          </cell>
          <cell r="E23">
            <v>33038.25</v>
          </cell>
          <cell r="F23">
            <v>33533.823750000003</v>
          </cell>
          <cell r="G23">
            <v>34036.83110625</v>
          </cell>
          <cell r="H23">
            <v>34547.383572843748</v>
          </cell>
          <cell r="I23">
            <v>35065.594326436403</v>
          </cell>
          <cell r="J23">
            <v>35591.578241332951</v>
          </cell>
          <cell r="K23">
            <v>36125.451914952944</v>
          </cell>
          <cell r="L23">
            <v>36667.333693677239</v>
          </cell>
          <cell r="M23">
            <v>37217.343699082398</v>
          </cell>
          <cell r="N23">
            <v>37775.603854568632</v>
          </cell>
          <cell r="O23">
            <v>38342.237912387165</v>
          </cell>
        </row>
        <row r="29">
          <cell r="D29">
            <v>19316</v>
          </cell>
          <cell r="E29">
            <v>19489.844000000001</v>
          </cell>
          <cell r="F29">
            <v>19665.252596000002</v>
          </cell>
          <cell r="G29">
            <v>19842.239869363995</v>
          </cell>
          <cell r="H29">
            <v>20020.820028188275</v>
          </cell>
          <cell r="I29">
            <v>20201.007408441968</v>
          </cell>
          <cell r="J29">
            <v>20382.816475117943</v>
          </cell>
          <cell r="K29">
            <v>20566.261823394008</v>
          </cell>
          <cell r="L29">
            <v>20751.358179804552</v>
          </cell>
          <cell r="M29">
            <v>20938.120403422796</v>
          </cell>
          <cell r="N29">
            <v>21126.563487053601</v>
          </cell>
          <cell r="O29">
            <v>21316.702558437079</v>
          </cell>
        </row>
        <row r="30">
          <cell r="D30">
            <v>13234</v>
          </cell>
          <cell r="E30">
            <v>13548.405999999999</v>
          </cell>
          <cell r="F30">
            <v>13868.571154000001</v>
          </cell>
          <cell r="G30">
            <v>14194.591236886004</v>
          </cell>
          <cell r="H30">
            <v>14526.563544655473</v>
          </cell>
          <cell r="I30">
            <v>14864.586917994435</v>
          </cell>
          <cell r="J30">
            <v>15208.761766215008</v>
          </cell>
          <cell r="K30">
            <v>15559.190091558936</v>
          </cell>
          <cell r="L30">
            <v>15915.975513872687</v>
          </cell>
          <cell r="M30">
            <v>16279.223295659602</v>
          </cell>
          <cell r="N30">
            <v>16649.04036751503</v>
          </cell>
          <cell r="O30">
            <v>17025.535353950087</v>
          </cell>
        </row>
        <row r="43">
          <cell r="D43">
            <v>11279</v>
          </cell>
          <cell r="E43">
            <v>11053.52</v>
          </cell>
          <cell r="F43">
            <v>11065.143679999999</v>
          </cell>
          <cell r="G43">
            <v>11076.87197312</v>
          </cell>
          <cell r="H43">
            <v>11088.70582087808</v>
          </cell>
          <cell r="I43">
            <v>11100.646173265983</v>
          </cell>
          <cell r="J43">
            <v>11112.693988825378</v>
          </cell>
          <cell r="K43">
            <v>11361.850234724805</v>
          </cell>
          <cell r="L43">
            <v>11137.115886837328</v>
          </cell>
          <cell r="M43">
            <v>11149.491929818865</v>
          </cell>
          <cell r="N43">
            <v>11161.979357187234</v>
          </cell>
          <cell r="O43">
            <v>11174.57917140192</v>
          </cell>
        </row>
        <row r="44">
          <cell r="D44">
            <v>1955</v>
          </cell>
          <cell r="E44">
            <v>2494.8859999999986</v>
          </cell>
          <cell r="F44">
            <v>2803.4274740000019</v>
          </cell>
          <cell r="G44">
            <v>3117.7192637660046</v>
          </cell>
          <cell r="H44">
            <v>3437.8577237773934</v>
          </cell>
          <cell r="I44">
            <v>3763.940744728452</v>
          </cell>
          <cell r="J44">
            <v>4096.0677773896296</v>
          </cell>
          <cell r="K44">
            <v>4197.3398568341308</v>
          </cell>
          <cell r="L44">
            <v>4778.8596270353592</v>
          </cell>
          <cell r="M44">
            <v>5129.7313658407365</v>
          </cell>
          <cell r="N44">
            <v>5487.0610103277959</v>
          </cell>
          <cell r="O44">
            <v>5850.9561825481669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pełnij kwartały1"/>
    </sheetNames>
    <sheetDataSet>
      <sheetData sheetId="0" refreshError="1">
        <row r="23">
          <cell r="D23">
            <v>32550</v>
          </cell>
          <cell r="E23">
            <v>33038.25</v>
          </cell>
          <cell r="F23">
            <v>33533.823750000003</v>
          </cell>
          <cell r="G23">
            <v>34036.83110625</v>
          </cell>
          <cell r="H23">
            <v>34547.383572843748</v>
          </cell>
          <cell r="I23">
            <v>35065.594326436403</v>
          </cell>
          <cell r="J23">
            <v>35591.578241332951</v>
          </cell>
          <cell r="K23">
            <v>36125.451914952944</v>
          </cell>
          <cell r="L23">
            <v>36667.333693677239</v>
          </cell>
          <cell r="M23">
            <v>37217.343699082398</v>
          </cell>
          <cell r="N23">
            <v>37775.603854568632</v>
          </cell>
          <cell r="O23">
            <v>38342.237912387165</v>
          </cell>
        </row>
        <row r="29">
          <cell r="D29">
            <v>19316</v>
          </cell>
          <cell r="E29">
            <v>19489.844000000001</v>
          </cell>
          <cell r="F29">
            <v>19665.252596000002</v>
          </cell>
          <cell r="G29">
            <v>19842.239869363995</v>
          </cell>
          <cell r="H29">
            <v>20020.820028188275</v>
          </cell>
          <cell r="I29">
            <v>20201.007408441968</v>
          </cell>
          <cell r="J29">
            <v>20382.816475117943</v>
          </cell>
          <cell r="K29">
            <v>20566.261823394008</v>
          </cell>
          <cell r="L29">
            <v>20751.358179804552</v>
          </cell>
          <cell r="M29">
            <v>20938.120403422796</v>
          </cell>
          <cell r="N29">
            <v>21126.563487053601</v>
          </cell>
          <cell r="O29">
            <v>21316.702558437079</v>
          </cell>
        </row>
        <row r="30">
          <cell r="D30">
            <v>13234</v>
          </cell>
          <cell r="E30">
            <v>13548.405999999999</v>
          </cell>
          <cell r="F30">
            <v>13868.571154000001</v>
          </cell>
          <cell r="G30">
            <v>14194.591236886004</v>
          </cell>
          <cell r="H30">
            <v>14526.563544655473</v>
          </cell>
          <cell r="I30">
            <v>14864.586917994435</v>
          </cell>
          <cell r="J30">
            <v>15208.761766215008</v>
          </cell>
          <cell r="K30">
            <v>15559.190091558936</v>
          </cell>
          <cell r="L30">
            <v>15915.975513872687</v>
          </cell>
          <cell r="M30">
            <v>16279.223295659602</v>
          </cell>
          <cell r="N30">
            <v>16649.04036751503</v>
          </cell>
          <cell r="O30">
            <v>17025.535353950087</v>
          </cell>
        </row>
        <row r="43">
          <cell r="D43">
            <v>11279</v>
          </cell>
          <cell r="E43">
            <v>11053.52</v>
          </cell>
          <cell r="F43">
            <v>11065.143679999999</v>
          </cell>
          <cell r="G43">
            <v>11076.87197312</v>
          </cell>
          <cell r="H43">
            <v>11088.70582087808</v>
          </cell>
          <cell r="I43">
            <v>11100.646173265983</v>
          </cell>
          <cell r="J43">
            <v>11112.693988825378</v>
          </cell>
          <cell r="K43">
            <v>11361.850234724805</v>
          </cell>
          <cell r="L43">
            <v>11137.115886837328</v>
          </cell>
          <cell r="M43">
            <v>11149.491929818865</v>
          </cell>
          <cell r="N43">
            <v>11161.979357187234</v>
          </cell>
          <cell r="O43">
            <v>11174.57917140192</v>
          </cell>
        </row>
        <row r="44">
          <cell r="D44">
            <v>1955</v>
          </cell>
          <cell r="E44">
            <v>2494.8859999999986</v>
          </cell>
          <cell r="F44">
            <v>2803.4274740000019</v>
          </cell>
          <cell r="G44">
            <v>3117.7192637660046</v>
          </cell>
          <cell r="H44">
            <v>3437.8577237773934</v>
          </cell>
          <cell r="I44">
            <v>3763.940744728452</v>
          </cell>
          <cell r="J44">
            <v>4096.0677773896296</v>
          </cell>
          <cell r="K44">
            <v>4197.3398568341308</v>
          </cell>
          <cell r="L44">
            <v>4778.8596270353592</v>
          </cell>
          <cell r="M44">
            <v>5129.7313658407365</v>
          </cell>
          <cell r="N44">
            <v>5487.0610103277959</v>
          </cell>
          <cell r="O44">
            <v>5850.9561825481669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ys.10.1."/>
    </sheetNames>
    <sheetDataSet>
      <sheetData sheetId="0">
        <row r="3">
          <cell r="E3">
            <v>0</v>
          </cell>
          <cell r="F3">
            <v>0.21</v>
          </cell>
          <cell r="G3">
            <v>-1212000</v>
          </cell>
        </row>
        <row r="4">
          <cell r="E4">
            <v>90800000</v>
          </cell>
          <cell r="F4">
            <v>0.33</v>
          </cell>
          <cell r="G4">
            <v>17856000</v>
          </cell>
        </row>
        <row r="5">
          <cell r="E5">
            <v>181600000</v>
          </cell>
          <cell r="F5">
            <v>0.45</v>
          </cell>
          <cell r="G5">
            <v>47820000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21"/>
  <sheetViews>
    <sheetView tabSelected="1" zoomScaleNormal="100" workbookViewId="0">
      <selection activeCell="O34" sqref="O34"/>
    </sheetView>
  </sheetViews>
  <sheetFormatPr defaultRowHeight="12.75"/>
  <cols>
    <col min="4" max="4" width="15" customWidth="1"/>
    <col min="5" max="6" width="14" customWidth="1"/>
    <col min="7" max="7" width="13.140625" customWidth="1"/>
  </cols>
  <sheetData>
    <row r="4" spans="3:7" ht="25.5" customHeight="1">
      <c r="C4" s="6" t="s">
        <v>7</v>
      </c>
      <c r="D4" s="6" t="s">
        <v>110</v>
      </c>
      <c r="E4" s="6" t="s">
        <v>6</v>
      </c>
      <c r="F4" s="6" t="s">
        <v>239</v>
      </c>
      <c r="G4" s="6" t="s">
        <v>5</v>
      </c>
    </row>
    <row r="5" spans="3:7">
      <c r="C5" s="4">
        <v>2013</v>
      </c>
      <c r="D5" s="5">
        <v>0.23</v>
      </c>
      <c r="E5" s="4">
        <v>1000</v>
      </c>
      <c r="F5" s="4">
        <f>E5*D5</f>
        <v>230</v>
      </c>
      <c r="G5" s="4">
        <f>E5+F5</f>
        <v>1230</v>
      </c>
    </row>
    <row r="6" spans="3:7">
      <c r="C6" s="4">
        <v>2014</v>
      </c>
      <c r="D6" s="5">
        <v>0.23</v>
      </c>
      <c r="E6" s="4">
        <v>1200</v>
      </c>
      <c r="F6" s="4">
        <f t="shared" ref="F6:F14" si="0">E6*D6</f>
        <v>276</v>
      </c>
      <c r="G6" s="4">
        <f t="shared" ref="G6:G14" si="1">E6+F6</f>
        <v>1476</v>
      </c>
    </row>
    <row r="7" spans="3:7">
      <c r="C7" s="4">
        <v>2015</v>
      </c>
      <c r="D7" s="5">
        <v>0.23</v>
      </c>
      <c r="E7" s="4">
        <v>1300</v>
      </c>
      <c r="F7" s="4">
        <f t="shared" si="0"/>
        <v>299</v>
      </c>
      <c r="G7" s="4">
        <f t="shared" si="1"/>
        <v>1599</v>
      </c>
    </row>
    <row r="8" spans="3:7">
      <c r="C8" s="4">
        <v>2016</v>
      </c>
      <c r="D8" s="5">
        <v>0.23</v>
      </c>
      <c r="E8" s="4">
        <v>1200</v>
      </c>
      <c r="F8" s="4">
        <f t="shared" si="0"/>
        <v>276</v>
      </c>
      <c r="G8" s="4">
        <f t="shared" si="1"/>
        <v>1476</v>
      </c>
    </row>
    <row r="9" spans="3:7">
      <c r="C9" s="4">
        <v>2017</v>
      </c>
      <c r="D9" s="5">
        <v>0.23</v>
      </c>
      <c r="E9" s="4">
        <v>1500</v>
      </c>
      <c r="F9" s="4">
        <f t="shared" si="0"/>
        <v>345</v>
      </c>
      <c r="G9" s="4">
        <f t="shared" si="1"/>
        <v>1845</v>
      </c>
    </row>
    <row r="10" spans="3:7">
      <c r="C10" s="4">
        <v>2018</v>
      </c>
      <c r="D10" s="5">
        <v>0.23</v>
      </c>
      <c r="E10" s="4">
        <v>1400</v>
      </c>
      <c r="F10" s="4">
        <f t="shared" si="0"/>
        <v>322</v>
      </c>
      <c r="G10" s="4">
        <f t="shared" si="1"/>
        <v>1722</v>
      </c>
    </row>
    <row r="11" spans="3:7">
      <c r="C11" s="4">
        <v>2019</v>
      </c>
      <c r="D11" s="5">
        <v>0.23</v>
      </c>
      <c r="E11" s="4">
        <v>1600</v>
      </c>
      <c r="F11" s="4">
        <f t="shared" si="0"/>
        <v>368</v>
      </c>
      <c r="G11" s="4">
        <f t="shared" si="1"/>
        <v>1968</v>
      </c>
    </row>
    <row r="12" spans="3:7">
      <c r="C12" s="4">
        <v>2020</v>
      </c>
      <c r="D12" s="5">
        <v>0.23</v>
      </c>
      <c r="E12" s="4">
        <v>1700</v>
      </c>
      <c r="F12" s="4">
        <f t="shared" si="0"/>
        <v>391</v>
      </c>
      <c r="G12" s="4">
        <f t="shared" si="1"/>
        <v>2091</v>
      </c>
    </row>
    <row r="13" spans="3:7">
      <c r="C13" s="4">
        <v>2021</v>
      </c>
      <c r="D13" s="5">
        <v>0.23</v>
      </c>
      <c r="E13" s="4">
        <v>2000</v>
      </c>
      <c r="F13" s="4">
        <f t="shared" si="0"/>
        <v>460</v>
      </c>
      <c r="G13" s="4">
        <f t="shared" si="1"/>
        <v>2460</v>
      </c>
    </row>
    <row r="14" spans="3:7">
      <c r="C14" s="4">
        <v>2022</v>
      </c>
      <c r="D14" s="5">
        <v>0.23</v>
      </c>
      <c r="E14" s="4">
        <v>2100</v>
      </c>
      <c r="F14" s="4">
        <f t="shared" si="0"/>
        <v>483</v>
      </c>
      <c r="G14" s="4">
        <f t="shared" si="1"/>
        <v>2583</v>
      </c>
    </row>
    <row r="17" spans="3:3">
      <c r="C17" s="1" t="s">
        <v>4</v>
      </c>
    </row>
    <row r="18" spans="3:3">
      <c r="C18" t="s">
        <v>3</v>
      </c>
    </row>
    <row r="19" spans="3:3">
      <c r="C19" t="s">
        <v>2</v>
      </c>
    </row>
    <row r="20" spans="3:3">
      <c r="C20" t="s">
        <v>1</v>
      </c>
    </row>
    <row r="21" spans="3:3">
      <c r="C21" t="s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8"/>
  <sheetViews>
    <sheetView zoomScaleNormal="100" workbookViewId="0">
      <selection activeCell="F29" sqref="F29"/>
    </sheetView>
  </sheetViews>
  <sheetFormatPr defaultRowHeight="12.75"/>
  <cols>
    <col min="1" max="1" width="4.42578125" customWidth="1"/>
    <col min="2" max="2" width="17" customWidth="1"/>
    <col min="3" max="3" width="11.28515625" bestFit="1" customWidth="1"/>
    <col min="4" max="4" width="11.28515625" style="8" bestFit="1" customWidth="1"/>
    <col min="5" max="5" width="11.28515625" style="7" bestFit="1" customWidth="1"/>
    <col min="6" max="6" width="10.140625" customWidth="1"/>
  </cols>
  <sheetData>
    <row r="2" spans="2:5">
      <c r="B2" s="2" t="s">
        <v>22</v>
      </c>
    </row>
    <row r="3" spans="2:5">
      <c r="B3" t="s">
        <v>21</v>
      </c>
    </row>
    <row r="4" spans="2:5">
      <c r="B4" s="17" t="s">
        <v>114</v>
      </c>
    </row>
    <row r="5" spans="2:5" ht="13.5" thickBot="1"/>
    <row r="6" spans="2:5">
      <c r="B6" s="16" t="s">
        <v>20</v>
      </c>
      <c r="C6" s="15" t="s">
        <v>111</v>
      </c>
      <c r="D6" s="15" t="s">
        <v>112</v>
      </c>
      <c r="E6" s="14" t="s">
        <v>113</v>
      </c>
    </row>
    <row r="7" spans="2:5">
      <c r="B7" s="13" t="s">
        <v>19</v>
      </c>
      <c r="C7" s="12">
        <v>2579</v>
      </c>
      <c r="D7" s="12">
        <v>1200</v>
      </c>
      <c r="E7" s="11">
        <f>C7-D7</f>
        <v>1379</v>
      </c>
    </row>
    <row r="8" spans="2:5">
      <c r="B8" s="13" t="s">
        <v>18</v>
      </c>
      <c r="C8" s="12">
        <v>3450</v>
      </c>
      <c r="D8" s="12">
        <v>2570</v>
      </c>
      <c r="E8" s="11">
        <f t="shared" ref="E8:E18" si="0">C8-D8</f>
        <v>880</v>
      </c>
    </row>
    <row r="9" spans="2:5">
      <c r="B9" s="13" t="s">
        <v>17</v>
      </c>
      <c r="C9" s="12">
        <v>1200</v>
      </c>
      <c r="D9" s="12">
        <v>1100.5</v>
      </c>
      <c r="E9" s="11">
        <f t="shared" si="0"/>
        <v>99.5</v>
      </c>
    </row>
    <row r="10" spans="2:5">
      <c r="B10" s="13" t="s">
        <v>16</v>
      </c>
      <c r="C10" s="12">
        <v>2367</v>
      </c>
      <c r="D10" s="12">
        <v>1125.4580000000001</v>
      </c>
      <c r="E10" s="11">
        <f t="shared" si="0"/>
        <v>1241.5419999999999</v>
      </c>
    </row>
    <row r="11" spans="2:5">
      <c r="B11" s="13" t="s">
        <v>15</v>
      </c>
      <c r="C11" s="12">
        <v>1456</v>
      </c>
      <c r="D11" s="12">
        <v>1200.9000000000001</v>
      </c>
      <c r="E11" s="11">
        <f t="shared" si="0"/>
        <v>255.09999999999991</v>
      </c>
    </row>
    <row r="12" spans="2:5">
      <c r="B12" s="13" t="s">
        <v>14</v>
      </c>
      <c r="C12" s="12">
        <v>1562.2</v>
      </c>
      <c r="D12" s="12">
        <v>1325</v>
      </c>
      <c r="E12" s="11">
        <f t="shared" si="0"/>
        <v>237.20000000000005</v>
      </c>
    </row>
    <row r="13" spans="2:5">
      <c r="B13" s="13" t="s">
        <v>13</v>
      </c>
      <c r="C13" s="12">
        <v>1320</v>
      </c>
      <c r="D13" s="12">
        <v>1450.874</v>
      </c>
      <c r="E13" s="11">
        <f t="shared" si="0"/>
        <v>-130.87400000000002</v>
      </c>
    </row>
    <row r="14" spans="2:5">
      <c r="B14" s="13" t="s">
        <v>12</v>
      </c>
      <c r="C14" s="12">
        <v>3450</v>
      </c>
      <c r="D14" s="12">
        <v>3500</v>
      </c>
      <c r="E14" s="11">
        <f t="shared" si="0"/>
        <v>-50</v>
      </c>
    </row>
    <row r="15" spans="2:5">
      <c r="B15" s="13" t="s">
        <v>11</v>
      </c>
      <c r="C15" s="12">
        <v>1450</v>
      </c>
      <c r="D15" s="12">
        <v>1256</v>
      </c>
      <c r="E15" s="11">
        <f t="shared" si="0"/>
        <v>194</v>
      </c>
    </row>
    <row r="16" spans="2:5">
      <c r="B16" s="13" t="s">
        <v>10</v>
      </c>
      <c r="C16" s="12">
        <v>4500</v>
      </c>
      <c r="D16" s="12">
        <v>4000</v>
      </c>
      <c r="E16" s="11">
        <f t="shared" si="0"/>
        <v>500</v>
      </c>
    </row>
    <row r="17" spans="2:5">
      <c r="B17" s="13" t="s">
        <v>9</v>
      </c>
      <c r="C17" s="12">
        <v>1899.69</v>
      </c>
      <c r="D17" s="12">
        <v>1560</v>
      </c>
      <c r="E17" s="11">
        <f t="shared" si="0"/>
        <v>339.69000000000005</v>
      </c>
    </row>
    <row r="18" spans="2:5" ht="13.5" thickBot="1">
      <c r="B18" s="10" t="s">
        <v>8</v>
      </c>
      <c r="C18" s="9">
        <v>2100.5</v>
      </c>
      <c r="D18" s="9">
        <v>1800.4</v>
      </c>
      <c r="E18" s="11">
        <f t="shared" si="0"/>
        <v>300.09999999999991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4"/>
  <sheetViews>
    <sheetView workbookViewId="0">
      <selection activeCell="P13" sqref="P13"/>
    </sheetView>
  </sheetViews>
  <sheetFormatPr defaultRowHeight="12.75"/>
  <cols>
    <col min="2" max="2" width="19.7109375" customWidth="1"/>
    <col min="3" max="3" width="10.85546875" customWidth="1"/>
    <col min="4" max="4" width="7.7109375" customWidth="1"/>
    <col min="5" max="10" width="5.7109375" customWidth="1"/>
    <col min="11" max="11" width="11.7109375" customWidth="1"/>
    <col min="12" max="12" width="13.42578125" customWidth="1"/>
  </cols>
  <sheetData>
    <row r="2" spans="2:12">
      <c r="B2" s="2" t="s">
        <v>64</v>
      </c>
    </row>
    <row r="3" spans="2:12">
      <c r="B3" t="s">
        <v>63</v>
      </c>
    </row>
    <row r="4" spans="2:12">
      <c r="B4" s="17" t="s">
        <v>62</v>
      </c>
    </row>
    <row r="5" spans="2:12">
      <c r="B5" t="s">
        <v>61</v>
      </c>
    </row>
    <row r="6" spans="2:12">
      <c r="B6" s="17" t="s">
        <v>60</v>
      </c>
    </row>
    <row r="7" spans="2:12" ht="13.5" thickBot="1">
      <c r="B7" s="17"/>
    </row>
    <row r="8" spans="2:12">
      <c r="B8" s="37"/>
      <c r="C8" s="36"/>
      <c r="D8" s="36"/>
      <c r="E8" s="123" t="s">
        <v>59</v>
      </c>
      <c r="F8" s="124"/>
      <c r="G8" s="124"/>
      <c r="H8" s="124"/>
      <c r="I8" s="124"/>
      <c r="J8" s="124"/>
      <c r="K8" s="125"/>
      <c r="L8" s="35"/>
    </row>
    <row r="9" spans="2:12" ht="13.5" thickBot="1">
      <c r="B9" s="34" t="s">
        <v>58</v>
      </c>
      <c r="C9" s="33" t="s">
        <v>57</v>
      </c>
      <c r="D9" s="33" t="s">
        <v>56</v>
      </c>
      <c r="E9" s="33" t="s">
        <v>55</v>
      </c>
      <c r="F9" s="33" t="s">
        <v>54</v>
      </c>
      <c r="G9" s="33" t="s">
        <v>53</v>
      </c>
      <c r="H9" s="33" t="s">
        <v>52</v>
      </c>
      <c r="I9" s="33" t="s">
        <v>15</v>
      </c>
      <c r="J9" s="33" t="s">
        <v>51</v>
      </c>
      <c r="K9" s="33" t="s">
        <v>50</v>
      </c>
      <c r="L9" s="32" t="s">
        <v>49</v>
      </c>
    </row>
    <row r="10" spans="2:12" ht="13.5" thickTop="1">
      <c r="B10" s="28" t="s">
        <v>46</v>
      </c>
      <c r="C10" s="31">
        <v>827.48050000000012</v>
      </c>
      <c r="D10" s="30" t="s">
        <v>48</v>
      </c>
      <c r="E10" s="29">
        <v>2</v>
      </c>
      <c r="F10" s="29">
        <v>75</v>
      </c>
      <c r="G10" s="29">
        <v>76</v>
      </c>
      <c r="H10" s="29">
        <v>77</v>
      </c>
      <c r="I10" s="29">
        <v>72</v>
      </c>
      <c r="J10" s="29">
        <v>75</v>
      </c>
      <c r="K10" s="23">
        <f>SUM(E10:J10)</f>
        <v>377</v>
      </c>
      <c r="L10" s="22">
        <f>K10*C10</f>
        <v>311960.14850000007</v>
      </c>
    </row>
    <row r="11" spans="2:12">
      <c r="B11" s="28" t="s">
        <v>46</v>
      </c>
      <c r="C11" s="26">
        <v>992.97659999999996</v>
      </c>
      <c r="D11" s="25" t="s">
        <v>47</v>
      </c>
      <c r="E11" s="24">
        <v>50</v>
      </c>
      <c r="F11" s="24">
        <v>51</v>
      </c>
      <c r="G11" s="24">
        <v>51</v>
      </c>
      <c r="H11" s="24">
        <v>51</v>
      </c>
      <c r="I11" s="24">
        <v>52</v>
      </c>
      <c r="J11" s="24">
        <v>47</v>
      </c>
      <c r="K11" s="23">
        <f t="shared" ref="K11:K24" si="0">SUM(E11:J11)</f>
        <v>302</v>
      </c>
      <c r="L11" s="22">
        <f t="shared" ref="L11:L24" si="1">K11*C11</f>
        <v>299878.93319999997</v>
      </c>
    </row>
    <row r="12" spans="2:12">
      <c r="B12" s="28" t="s">
        <v>46</v>
      </c>
      <c r="C12" s="26">
        <v>1191.575</v>
      </c>
      <c r="D12" s="25" t="s">
        <v>45</v>
      </c>
      <c r="E12" s="24">
        <v>34</v>
      </c>
      <c r="F12" s="24">
        <v>37</v>
      </c>
      <c r="G12" s="24">
        <v>36</v>
      </c>
      <c r="H12" s="24">
        <v>30</v>
      </c>
      <c r="I12" s="24">
        <v>28</v>
      </c>
      <c r="J12" s="24">
        <v>40</v>
      </c>
      <c r="K12" s="23">
        <f t="shared" si="0"/>
        <v>205</v>
      </c>
      <c r="L12" s="22">
        <f t="shared" si="1"/>
        <v>244272.875</v>
      </c>
    </row>
    <row r="13" spans="2:12">
      <c r="B13" s="27" t="s">
        <v>44</v>
      </c>
      <c r="C13" s="26">
        <v>1429.89</v>
      </c>
      <c r="D13" s="25" t="s">
        <v>43</v>
      </c>
      <c r="E13" s="24">
        <v>6</v>
      </c>
      <c r="F13" s="24">
        <v>7</v>
      </c>
      <c r="G13" s="24">
        <v>8</v>
      </c>
      <c r="H13" s="24">
        <v>5</v>
      </c>
      <c r="I13" s="24">
        <v>4</v>
      </c>
      <c r="J13" s="24">
        <v>10</v>
      </c>
      <c r="K13" s="23">
        <f t="shared" si="0"/>
        <v>40</v>
      </c>
      <c r="L13" s="22">
        <f t="shared" si="1"/>
        <v>57195.600000000006</v>
      </c>
    </row>
    <row r="14" spans="2:12">
      <c r="B14" s="27" t="s">
        <v>42</v>
      </c>
      <c r="C14" s="26">
        <v>1715.8603000000001</v>
      </c>
      <c r="D14" s="25" t="s">
        <v>41</v>
      </c>
      <c r="E14" s="24">
        <v>68</v>
      </c>
      <c r="F14" s="24">
        <v>69</v>
      </c>
      <c r="G14" s="24">
        <v>60</v>
      </c>
      <c r="H14" s="24">
        <v>72</v>
      </c>
      <c r="I14" s="24">
        <v>65</v>
      </c>
      <c r="J14" s="24">
        <v>69</v>
      </c>
      <c r="K14" s="23">
        <f t="shared" si="0"/>
        <v>403</v>
      </c>
      <c r="L14" s="22">
        <f t="shared" si="1"/>
        <v>691491.70090000005</v>
      </c>
    </row>
    <row r="15" spans="2:12">
      <c r="B15" s="27" t="s">
        <v>40</v>
      </c>
      <c r="C15" s="26">
        <v>2059.0339000000004</v>
      </c>
      <c r="D15" s="25" t="s">
        <v>39</v>
      </c>
      <c r="E15" s="24">
        <v>72</v>
      </c>
      <c r="F15" s="24">
        <v>70</v>
      </c>
      <c r="G15" s="24">
        <v>74</v>
      </c>
      <c r="H15" s="24">
        <v>76</v>
      </c>
      <c r="I15" s="24">
        <v>68</v>
      </c>
      <c r="J15" s="24">
        <v>65</v>
      </c>
      <c r="K15" s="23">
        <f t="shared" si="0"/>
        <v>425</v>
      </c>
      <c r="L15" s="22">
        <f t="shared" si="1"/>
        <v>875089.4075000002</v>
      </c>
    </row>
    <row r="16" spans="2:12">
      <c r="B16" s="27" t="s">
        <v>36</v>
      </c>
      <c r="C16" s="26">
        <v>2470.8453</v>
      </c>
      <c r="D16" s="25" t="s">
        <v>38</v>
      </c>
      <c r="E16" s="24">
        <v>49</v>
      </c>
      <c r="F16" s="24">
        <v>52</v>
      </c>
      <c r="G16" s="24">
        <v>47</v>
      </c>
      <c r="H16" s="24">
        <v>48</v>
      </c>
      <c r="I16" s="24">
        <v>53</v>
      </c>
      <c r="J16" s="24">
        <v>55</v>
      </c>
      <c r="K16" s="23">
        <f t="shared" si="0"/>
        <v>304</v>
      </c>
      <c r="L16" s="22">
        <f t="shared" si="1"/>
        <v>751136.97120000003</v>
      </c>
    </row>
    <row r="17" spans="2:12">
      <c r="B17" s="27" t="s">
        <v>36</v>
      </c>
      <c r="C17" s="26">
        <v>2965.0159000000003</v>
      </c>
      <c r="D17" s="25" t="s">
        <v>37</v>
      </c>
      <c r="E17" s="24">
        <v>28</v>
      </c>
      <c r="F17" s="24">
        <v>32</v>
      </c>
      <c r="G17" s="24">
        <v>27</v>
      </c>
      <c r="H17" s="24">
        <v>31</v>
      </c>
      <c r="I17" s="24">
        <v>25</v>
      </c>
      <c r="J17" s="24">
        <v>26</v>
      </c>
      <c r="K17" s="23">
        <f t="shared" si="0"/>
        <v>169</v>
      </c>
      <c r="L17" s="22">
        <f t="shared" si="1"/>
        <v>501087.68710000004</v>
      </c>
    </row>
    <row r="18" spans="2:12">
      <c r="B18" s="27" t="s">
        <v>36</v>
      </c>
      <c r="C18" s="26">
        <v>3558.0160000000001</v>
      </c>
      <c r="D18" s="25" t="s">
        <v>35</v>
      </c>
      <c r="E18" s="24">
        <v>62</v>
      </c>
      <c r="F18" s="24">
        <v>63</v>
      </c>
      <c r="G18" s="24">
        <v>59</v>
      </c>
      <c r="H18" s="24">
        <v>67</v>
      </c>
      <c r="I18" s="24">
        <v>55</v>
      </c>
      <c r="J18" s="24">
        <v>64</v>
      </c>
      <c r="K18" s="23">
        <f t="shared" si="0"/>
        <v>370</v>
      </c>
      <c r="L18" s="22">
        <f t="shared" si="1"/>
        <v>1316465.92</v>
      </c>
    </row>
    <row r="19" spans="2:12">
      <c r="B19" s="27" t="s">
        <v>34</v>
      </c>
      <c r="C19" s="26">
        <v>4269.6192000000001</v>
      </c>
      <c r="D19" s="25" t="s">
        <v>33</v>
      </c>
      <c r="E19" s="24">
        <v>4</v>
      </c>
      <c r="F19" s="24">
        <v>5</v>
      </c>
      <c r="G19" s="24">
        <v>1</v>
      </c>
      <c r="H19" s="24">
        <v>3</v>
      </c>
      <c r="I19" s="24">
        <v>4</v>
      </c>
      <c r="J19" s="24">
        <v>8</v>
      </c>
      <c r="K19" s="23">
        <f t="shared" si="0"/>
        <v>25</v>
      </c>
      <c r="L19" s="22">
        <f t="shared" si="1"/>
        <v>106740.48</v>
      </c>
    </row>
    <row r="20" spans="2:12">
      <c r="B20" s="27" t="s">
        <v>32</v>
      </c>
      <c r="C20" s="26">
        <v>5123.5415000000003</v>
      </c>
      <c r="D20" s="25" t="s">
        <v>31</v>
      </c>
      <c r="E20" s="24">
        <v>7</v>
      </c>
      <c r="F20" s="24">
        <v>9</v>
      </c>
      <c r="G20" s="24">
        <v>10</v>
      </c>
      <c r="H20" s="24">
        <v>5</v>
      </c>
      <c r="I20" s="24">
        <v>3</v>
      </c>
      <c r="J20" s="24">
        <v>7</v>
      </c>
      <c r="K20" s="23">
        <f t="shared" si="0"/>
        <v>41</v>
      </c>
      <c r="L20" s="22">
        <f t="shared" si="1"/>
        <v>210065.20150000002</v>
      </c>
    </row>
    <row r="21" spans="2:12">
      <c r="B21" s="27" t="s">
        <v>30</v>
      </c>
      <c r="C21" s="26">
        <v>6148.2497999999996</v>
      </c>
      <c r="D21" s="25" t="s">
        <v>29</v>
      </c>
      <c r="E21" s="24">
        <v>17</v>
      </c>
      <c r="F21" s="24">
        <v>21</v>
      </c>
      <c r="G21" s="24">
        <v>17</v>
      </c>
      <c r="H21" s="24">
        <v>15</v>
      </c>
      <c r="I21" s="24">
        <v>21</v>
      </c>
      <c r="J21" s="24">
        <v>14</v>
      </c>
      <c r="K21" s="23">
        <f t="shared" si="0"/>
        <v>105</v>
      </c>
      <c r="L21" s="22">
        <f t="shared" si="1"/>
        <v>645566.22899999993</v>
      </c>
    </row>
    <row r="22" spans="2:12">
      <c r="B22" s="27" t="s">
        <v>28</v>
      </c>
      <c r="C22" s="26">
        <v>7377.9013000000004</v>
      </c>
      <c r="D22" s="25" t="s">
        <v>27</v>
      </c>
      <c r="E22" s="24">
        <v>63</v>
      </c>
      <c r="F22" s="24">
        <v>69</v>
      </c>
      <c r="G22" s="24">
        <v>60</v>
      </c>
      <c r="H22" s="24">
        <v>55</v>
      </c>
      <c r="I22" s="24">
        <v>64</v>
      </c>
      <c r="J22" s="24">
        <v>61</v>
      </c>
      <c r="K22" s="23">
        <f t="shared" si="0"/>
        <v>372</v>
      </c>
      <c r="L22" s="22">
        <f t="shared" si="1"/>
        <v>2744579.2836000002</v>
      </c>
    </row>
    <row r="23" spans="2:12">
      <c r="B23" s="27" t="s">
        <v>26</v>
      </c>
      <c r="C23" s="26">
        <v>8853.4754000000012</v>
      </c>
      <c r="D23" s="25" t="s">
        <v>25</v>
      </c>
      <c r="E23" s="24">
        <v>48</v>
      </c>
      <c r="F23" s="24">
        <v>50</v>
      </c>
      <c r="G23" s="24">
        <v>51</v>
      </c>
      <c r="H23" s="24">
        <v>51</v>
      </c>
      <c r="I23" s="24">
        <v>52</v>
      </c>
      <c r="J23" s="24">
        <v>47</v>
      </c>
      <c r="K23" s="23">
        <f t="shared" si="0"/>
        <v>299</v>
      </c>
      <c r="L23" s="22">
        <f t="shared" si="1"/>
        <v>2647189.1446000002</v>
      </c>
    </row>
    <row r="24" spans="2:12" ht="13.5" thickBot="1">
      <c r="B24" s="21" t="s">
        <v>24</v>
      </c>
      <c r="C24" s="20">
        <v>10624.1751</v>
      </c>
      <c r="D24" s="19" t="s">
        <v>23</v>
      </c>
      <c r="E24" s="18">
        <v>55</v>
      </c>
      <c r="F24" s="18">
        <v>51</v>
      </c>
      <c r="G24" s="18">
        <v>52</v>
      </c>
      <c r="H24" s="18">
        <v>47</v>
      </c>
      <c r="I24" s="18">
        <v>55</v>
      </c>
      <c r="J24" s="18">
        <v>57</v>
      </c>
      <c r="K24" s="23">
        <f t="shared" si="0"/>
        <v>317</v>
      </c>
      <c r="L24" s="22">
        <f t="shared" si="1"/>
        <v>3367863.5067000003</v>
      </c>
    </row>
  </sheetData>
  <mergeCells count="1">
    <mergeCell ref="E8:K8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28"/>
  <sheetViews>
    <sheetView workbookViewId="0">
      <selection activeCell="F28" sqref="F28"/>
    </sheetView>
  </sheetViews>
  <sheetFormatPr defaultColWidth="9.140625" defaultRowHeight="12.75"/>
  <cols>
    <col min="1" max="1" width="5.140625" style="38" customWidth="1"/>
    <col min="2" max="2" width="5.85546875" style="38" customWidth="1"/>
    <col min="3" max="3" width="32.140625" style="38" customWidth="1"/>
    <col min="4" max="4" width="13.140625" style="38" customWidth="1"/>
    <col min="5" max="5" width="12.5703125" style="38" customWidth="1"/>
    <col min="6" max="6" width="13.5703125" style="38" customWidth="1"/>
    <col min="7" max="7" width="14.28515625" style="38" customWidth="1"/>
    <col min="8" max="8" width="11.28515625" style="38" bestFit="1" customWidth="1"/>
    <col min="9" max="9" width="10.85546875" style="38" bestFit="1" customWidth="1"/>
    <col min="10" max="16384" width="9.140625" style="38"/>
  </cols>
  <sheetData>
    <row r="2" spans="2:9" ht="15.75">
      <c r="C2" s="55" t="s">
        <v>91</v>
      </c>
    </row>
    <row r="3" spans="2:9" ht="14.25">
      <c r="C3" s="54" t="s">
        <v>90</v>
      </c>
    </row>
    <row r="5" spans="2:9" ht="30">
      <c r="B5" s="52" t="s">
        <v>89</v>
      </c>
      <c r="C5" s="52" t="s">
        <v>88</v>
      </c>
      <c r="D5" s="52" t="s">
        <v>87</v>
      </c>
      <c r="E5" s="52" t="s">
        <v>86</v>
      </c>
      <c r="F5" s="53" t="s">
        <v>85</v>
      </c>
      <c r="G5" s="53" t="s">
        <v>84</v>
      </c>
      <c r="H5" s="53" t="s">
        <v>83</v>
      </c>
      <c r="I5" s="52" t="s">
        <v>57</v>
      </c>
    </row>
    <row r="6" spans="2:9" ht="17.100000000000001" customHeight="1">
      <c r="B6" s="51">
        <v>1</v>
      </c>
      <c r="C6" s="50" t="s">
        <v>82</v>
      </c>
      <c r="D6" s="49">
        <v>10055</v>
      </c>
      <c r="E6" s="48">
        <f>D6/$D$17</f>
        <v>2094.791666666667</v>
      </c>
      <c r="F6" s="47">
        <f>E6*$D$18</f>
        <v>418.95833333333343</v>
      </c>
      <c r="G6" s="47">
        <f>(E6+F6)*$D$20</f>
        <v>251.37500000000006</v>
      </c>
      <c r="H6" s="47">
        <f>(E6+F6+G6)*$D$22</f>
        <v>635.9787500000001</v>
      </c>
      <c r="I6" s="47">
        <f>E6+F6+G6+H6</f>
        <v>3401.1037500000007</v>
      </c>
    </row>
    <row r="7" spans="2:9" ht="17.100000000000001" customHeight="1">
      <c r="B7" s="51">
        <v>2</v>
      </c>
      <c r="C7" s="50" t="s">
        <v>81</v>
      </c>
      <c r="D7" s="49">
        <v>17120</v>
      </c>
      <c r="E7" s="48">
        <f t="shared" ref="E7:E14" si="0">D7/$D$17</f>
        <v>3566.666666666667</v>
      </c>
      <c r="F7" s="47">
        <f t="shared" ref="F7:F14" si="1">E7*$D$18</f>
        <v>713.33333333333348</v>
      </c>
      <c r="G7" s="47">
        <f t="shared" ref="G7:G14" si="2">(E7+F7)*$D$20</f>
        <v>428</v>
      </c>
      <c r="H7" s="47">
        <f t="shared" ref="H7:H14" si="3">(E7+F7+G7)*$D$22</f>
        <v>1082.8400000000001</v>
      </c>
      <c r="I7" s="47">
        <f t="shared" ref="I7:I14" si="4">E7+F7+G7+H7</f>
        <v>5790.84</v>
      </c>
    </row>
    <row r="8" spans="2:9" ht="17.100000000000001" customHeight="1">
      <c r="B8" s="51">
        <v>3</v>
      </c>
      <c r="C8" s="50" t="s">
        <v>80</v>
      </c>
      <c r="D8" s="49">
        <v>18045</v>
      </c>
      <c r="E8" s="48">
        <f t="shared" si="0"/>
        <v>3759.375</v>
      </c>
      <c r="F8" s="47">
        <f t="shared" si="1"/>
        <v>751.875</v>
      </c>
      <c r="G8" s="47">
        <f t="shared" si="2"/>
        <v>451.125</v>
      </c>
      <c r="H8" s="47">
        <f t="shared" si="3"/>
        <v>1141.3462500000001</v>
      </c>
      <c r="I8" s="47">
        <f t="shared" si="4"/>
        <v>6103.7212500000005</v>
      </c>
    </row>
    <row r="9" spans="2:9" ht="17.100000000000001" customHeight="1">
      <c r="B9" s="51">
        <v>4</v>
      </c>
      <c r="C9" s="50" t="s">
        <v>79</v>
      </c>
      <c r="D9" s="49">
        <v>22127</v>
      </c>
      <c r="E9" s="48">
        <f t="shared" si="0"/>
        <v>4609.791666666667</v>
      </c>
      <c r="F9" s="47">
        <f t="shared" si="1"/>
        <v>921.95833333333348</v>
      </c>
      <c r="G9" s="47">
        <f t="shared" si="2"/>
        <v>553.17500000000007</v>
      </c>
      <c r="H9" s="47">
        <f t="shared" si="3"/>
        <v>1399.5327500000001</v>
      </c>
      <c r="I9" s="47">
        <f t="shared" si="4"/>
        <v>7484.4577500000005</v>
      </c>
    </row>
    <row r="10" spans="2:9" ht="17.100000000000001" customHeight="1">
      <c r="B10" s="51">
        <v>5</v>
      </c>
      <c r="C10" s="50" t="s">
        <v>78</v>
      </c>
      <c r="D10" s="49">
        <v>40200</v>
      </c>
      <c r="E10" s="48">
        <f t="shared" si="0"/>
        <v>8375</v>
      </c>
      <c r="F10" s="47">
        <f t="shared" si="1"/>
        <v>1675</v>
      </c>
      <c r="G10" s="47">
        <f t="shared" si="2"/>
        <v>1005</v>
      </c>
      <c r="H10" s="47">
        <f t="shared" si="3"/>
        <v>2542.65</v>
      </c>
      <c r="I10" s="47">
        <f t="shared" si="4"/>
        <v>13597.65</v>
      </c>
    </row>
    <row r="11" spans="2:9" ht="17.100000000000001" customHeight="1">
      <c r="B11" s="51">
        <v>6</v>
      </c>
      <c r="C11" s="50" t="s">
        <v>77</v>
      </c>
      <c r="D11" s="49">
        <v>45050</v>
      </c>
      <c r="E11" s="48">
        <f t="shared" si="0"/>
        <v>9385.4166666666679</v>
      </c>
      <c r="F11" s="47">
        <f t="shared" si="1"/>
        <v>1877.0833333333337</v>
      </c>
      <c r="G11" s="47">
        <f t="shared" si="2"/>
        <v>1126.2500000000002</v>
      </c>
      <c r="H11" s="47">
        <f t="shared" si="3"/>
        <v>2849.4125000000004</v>
      </c>
      <c r="I11" s="47">
        <f t="shared" si="4"/>
        <v>15238.162500000002</v>
      </c>
    </row>
    <row r="12" spans="2:9" ht="17.100000000000001" customHeight="1">
      <c r="B12" s="51">
        <v>7</v>
      </c>
      <c r="C12" s="50" t="s">
        <v>76</v>
      </c>
      <c r="D12" s="49">
        <v>55020</v>
      </c>
      <c r="E12" s="48">
        <f t="shared" si="0"/>
        <v>11462.5</v>
      </c>
      <c r="F12" s="47">
        <f t="shared" si="1"/>
        <v>2292.5</v>
      </c>
      <c r="G12" s="47">
        <f t="shared" si="2"/>
        <v>1375.5</v>
      </c>
      <c r="H12" s="47">
        <f t="shared" si="3"/>
        <v>3480.0150000000003</v>
      </c>
      <c r="I12" s="47">
        <f t="shared" si="4"/>
        <v>18610.514999999999</v>
      </c>
    </row>
    <row r="13" spans="2:9" ht="17.100000000000001" customHeight="1">
      <c r="B13" s="51">
        <v>8</v>
      </c>
      <c r="C13" s="50" t="s">
        <v>75</v>
      </c>
      <c r="D13" s="49">
        <v>17034</v>
      </c>
      <c r="E13" s="48">
        <f t="shared" si="0"/>
        <v>3548.75</v>
      </c>
      <c r="F13" s="47">
        <f t="shared" si="1"/>
        <v>709.75</v>
      </c>
      <c r="G13" s="47">
        <f t="shared" si="2"/>
        <v>425.85</v>
      </c>
      <c r="H13" s="47">
        <f t="shared" si="3"/>
        <v>1077.4005000000002</v>
      </c>
      <c r="I13" s="47">
        <f t="shared" si="4"/>
        <v>5761.7505000000001</v>
      </c>
    </row>
    <row r="14" spans="2:9" ht="17.100000000000001" customHeight="1">
      <c r="B14" s="51">
        <v>9</v>
      </c>
      <c r="C14" s="50" t="s">
        <v>74</v>
      </c>
      <c r="D14" s="49">
        <v>21027</v>
      </c>
      <c r="E14" s="48">
        <f t="shared" si="0"/>
        <v>4380.625</v>
      </c>
      <c r="F14" s="47">
        <f t="shared" si="1"/>
        <v>876.125</v>
      </c>
      <c r="G14" s="47">
        <f t="shared" si="2"/>
        <v>525.67500000000007</v>
      </c>
      <c r="H14" s="47">
        <f t="shared" si="3"/>
        <v>1329.95775</v>
      </c>
      <c r="I14" s="47">
        <f t="shared" si="4"/>
        <v>7112.3827500000007</v>
      </c>
    </row>
    <row r="15" spans="2:9" ht="19.5" customHeight="1"/>
    <row r="16" spans="2:9" ht="17.100000000000001" customHeight="1">
      <c r="C16" s="46" t="s">
        <v>73</v>
      </c>
    </row>
    <row r="17" spans="3:6" ht="17.100000000000001" customHeight="1">
      <c r="C17" s="45" t="s">
        <v>72</v>
      </c>
      <c r="D17" s="44">
        <v>4.8</v>
      </c>
      <c r="F17" s="39" t="s">
        <v>71</v>
      </c>
    </row>
    <row r="18" spans="3:6" ht="13.5" customHeight="1">
      <c r="C18" s="42" t="s">
        <v>70</v>
      </c>
      <c r="D18" s="43">
        <v>0.2</v>
      </c>
      <c r="F18" s="39" t="s">
        <v>69</v>
      </c>
    </row>
    <row r="19" spans="3:6" ht="18" customHeight="1">
      <c r="C19" s="42"/>
    </row>
    <row r="20" spans="3:6" ht="18.75" customHeight="1">
      <c r="C20" s="42" t="s">
        <v>68</v>
      </c>
      <c r="D20" s="41">
        <v>0.1</v>
      </c>
      <c r="F20" s="39" t="s">
        <v>67</v>
      </c>
    </row>
    <row r="21" spans="3:6" ht="1.5" customHeight="1">
      <c r="C21" s="42"/>
      <c r="D21" s="41"/>
    </row>
    <row r="22" spans="3:6" ht="15">
      <c r="C22" s="42" t="s">
        <v>66</v>
      </c>
      <c r="D22" s="41">
        <v>0.23</v>
      </c>
    </row>
    <row r="23" spans="3:6">
      <c r="C23" s="40"/>
    </row>
    <row r="28" spans="3:6" ht="15">
      <c r="C28" s="39" t="s">
        <v>65</v>
      </c>
    </row>
  </sheetData>
  <pageMargins left="0.75" right="0.75" top="1" bottom="1" header="0.5" footer="0.5"/>
  <pageSetup paperSize="9" orientation="portrait" horizontalDpi="4294967292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6"/>
  <sheetViews>
    <sheetView workbookViewId="0">
      <selection activeCell="L17" sqref="L17"/>
    </sheetView>
  </sheetViews>
  <sheetFormatPr defaultRowHeight="12.75"/>
  <cols>
    <col min="1" max="1" width="6.140625" customWidth="1"/>
    <col min="2" max="2" width="16.28515625" customWidth="1"/>
    <col min="6" max="6" width="11.140625" customWidth="1"/>
    <col min="7" max="7" width="13" customWidth="1"/>
  </cols>
  <sheetData>
    <row r="1" spans="1:8" ht="13.5" thickBot="1">
      <c r="E1" s="69"/>
      <c r="F1" s="7"/>
    </row>
    <row r="2" spans="1:8" ht="16.5" thickBot="1">
      <c r="A2" s="68" t="s">
        <v>89</v>
      </c>
      <c r="B2" s="67" t="s">
        <v>102</v>
      </c>
      <c r="C2" s="66" t="s">
        <v>101</v>
      </c>
      <c r="D2" s="66" t="s">
        <v>100</v>
      </c>
      <c r="E2" s="65" t="s">
        <v>240</v>
      </c>
      <c r="F2" s="64" t="s">
        <v>241</v>
      </c>
      <c r="H2" s="61" t="s">
        <v>99</v>
      </c>
    </row>
    <row r="3" spans="1:8" ht="15">
      <c r="A3" s="63">
        <v>85</v>
      </c>
      <c r="B3" s="63" t="s">
        <v>96</v>
      </c>
      <c r="C3" s="63">
        <v>39</v>
      </c>
      <c r="D3" s="62">
        <v>5</v>
      </c>
      <c r="E3" s="127">
        <v>150</v>
      </c>
      <c r="F3" s="56">
        <f>E3*D3</f>
        <v>750</v>
      </c>
      <c r="H3" s="60" t="s">
        <v>108</v>
      </c>
    </row>
    <row r="4" spans="1:8" ht="15">
      <c r="A4" s="63">
        <v>87</v>
      </c>
      <c r="B4" s="3" t="s">
        <v>96</v>
      </c>
      <c r="C4" s="3">
        <v>37</v>
      </c>
      <c r="D4" s="58">
        <v>5</v>
      </c>
      <c r="E4" s="127">
        <v>150</v>
      </c>
      <c r="F4" s="56">
        <f>E4*D4</f>
        <v>750</v>
      </c>
      <c r="H4" s="60" t="s">
        <v>98</v>
      </c>
    </row>
    <row r="5" spans="1:8" ht="15">
      <c r="A5" s="63">
        <v>89</v>
      </c>
      <c r="B5" s="3" t="s">
        <v>96</v>
      </c>
      <c r="C5" s="3">
        <v>35</v>
      </c>
      <c r="D5" s="58">
        <v>5</v>
      </c>
      <c r="E5" s="127">
        <v>150</v>
      </c>
      <c r="F5" s="56">
        <f>E5*D5</f>
        <v>750</v>
      </c>
      <c r="H5" s="60" t="s">
        <v>233</v>
      </c>
    </row>
    <row r="6" spans="1:8" ht="15.75">
      <c r="A6" s="63">
        <v>161</v>
      </c>
      <c r="B6" s="3" t="s">
        <v>96</v>
      </c>
      <c r="C6" s="3">
        <v>39</v>
      </c>
      <c r="D6" s="58">
        <v>3</v>
      </c>
      <c r="E6" s="127">
        <v>250</v>
      </c>
      <c r="F6" s="56">
        <f>E6*D6</f>
        <v>750</v>
      </c>
      <c r="H6" s="61"/>
    </row>
    <row r="7" spans="1:8" ht="15">
      <c r="A7" s="63">
        <v>163</v>
      </c>
      <c r="B7" s="3" t="s">
        <v>96</v>
      </c>
      <c r="C7" s="3">
        <v>37</v>
      </c>
      <c r="D7" s="58">
        <v>3</v>
      </c>
      <c r="E7" s="127">
        <v>250</v>
      </c>
      <c r="F7" s="56">
        <f>E7*D7</f>
        <v>750</v>
      </c>
      <c r="H7" s="60"/>
    </row>
    <row r="8" spans="1:8" ht="15">
      <c r="A8" s="63">
        <v>165</v>
      </c>
      <c r="B8" s="3" t="s">
        <v>96</v>
      </c>
      <c r="C8" s="3">
        <v>35</v>
      </c>
      <c r="D8" s="58">
        <v>3</v>
      </c>
      <c r="E8" s="127">
        <v>250</v>
      </c>
      <c r="F8" s="56">
        <f>E8*D8</f>
        <v>750</v>
      </c>
      <c r="H8" s="60"/>
    </row>
    <row r="9" spans="1:8" ht="15">
      <c r="A9" s="63">
        <v>84</v>
      </c>
      <c r="B9" s="3" t="s">
        <v>96</v>
      </c>
      <c r="C9" s="3">
        <v>40</v>
      </c>
      <c r="D9" s="58">
        <v>10</v>
      </c>
      <c r="E9" s="127">
        <v>150</v>
      </c>
      <c r="F9" s="56">
        <f>E9*D9</f>
        <v>1500</v>
      </c>
      <c r="H9" s="60"/>
    </row>
    <row r="10" spans="1:8">
      <c r="A10" s="63">
        <v>86</v>
      </c>
      <c r="B10" s="3" t="s">
        <v>96</v>
      </c>
      <c r="C10" s="3">
        <v>38</v>
      </c>
      <c r="D10" s="58">
        <v>10</v>
      </c>
      <c r="E10" s="127">
        <v>150</v>
      </c>
      <c r="F10" s="56">
        <f>E10*D10</f>
        <v>1500</v>
      </c>
    </row>
    <row r="11" spans="1:8">
      <c r="A11" s="63">
        <v>88</v>
      </c>
      <c r="B11" s="3" t="s">
        <v>96</v>
      </c>
      <c r="C11" s="3">
        <v>36</v>
      </c>
      <c r="D11" s="58">
        <v>10</v>
      </c>
      <c r="E11" s="127">
        <v>150</v>
      </c>
      <c r="F11" s="56">
        <f>E11*D11</f>
        <v>1500</v>
      </c>
    </row>
    <row r="12" spans="1:8">
      <c r="A12" s="63">
        <v>90</v>
      </c>
      <c r="B12" s="3" t="s">
        <v>96</v>
      </c>
      <c r="C12" s="3">
        <v>34</v>
      </c>
      <c r="D12" s="58">
        <v>10</v>
      </c>
      <c r="E12" s="127">
        <v>150</v>
      </c>
      <c r="F12" s="56">
        <f>E12*D12</f>
        <v>1500</v>
      </c>
    </row>
    <row r="13" spans="1:8">
      <c r="A13" s="63">
        <v>160</v>
      </c>
      <c r="B13" s="3" t="s">
        <v>96</v>
      </c>
      <c r="C13" s="3">
        <v>40</v>
      </c>
      <c r="D13" s="58">
        <v>20</v>
      </c>
      <c r="E13" s="127">
        <v>250</v>
      </c>
      <c r="F13" s="56">
        <f>E13*D13</f>
        <v>5000</v>
      </c>
    </row>
    <row r="14" spans="1:8">
      <c r="A14" s="63">
        <v>162</v>
      </c>
      <c r="B14" s="3" t="s">
        <v>96</v>
      </c>
      <c r="C14" s="3">
        <v>38</v>
      </c>
      <c r="D14" s="58">
        <v>20</v>
      </c>
      <c r="E14" s="127">
        <v>250</v>
      </c>
      <c r="F14" s="56">
        <f>E14*D14</f>
        <v>5000</v>
      </c>
    </row>
    <row r="15" spans="1:8">
      <c r="A15" s="63">
        <v>164</v>
      </c>
      <c r="B15" s="3" t="s">
        <v>96</v>
      </c>
      <c r="C15" s="3">
        <v>36</v>
      </c>
      <c r="D15" s="58">
        <v>20</v>
      </c>
      <c r="E15" s="127">
        <v>250</v>
      </c>
      <c r="F15" s="56">
        <f>E15*D15</f>
        <v>5000</v>
      </c>
    </row>
    <row r="16" spans="1:8">
      <c r="A16" s="63">
        <v>166</v>
      </c>
      <c r="B16" s="3" t="s">
        <v>96</v>
      </c>
      <c r="C16" s="3">
        <v>34</v>
      </c>
      <c r="D16" s="58">
        <v>20</v>
      </c>
      <c r="E16" s="127">
        <v>250</v>
      </c>
      <c r="F16" s="56">
        <f>E16*D16</f>
        <v>5000</v>
      </c>
    </row>
    <row r="17" spans="1:6">
      <c r="A17" s="63">
        <v>99</v>
      </c>
      <c r="B17" s="3" t="s">
        <v>94</v>
      </c>
      <c r="C17" s="3">
        <v>39</v>
      </c>
      <c r="D17" s="58">
        <v>5</v>
      </c>
      <c r="E17" s="127">
        <v>70</v>
      </c>
      <c r="F17" s="56">
        <f>E17*D17</f>
        <v>350</v>
      </c>
    </row>
    <row r="18" spans="1:6">
      <c r="A18" s="63">
        <v>101</v>
      </c>
      <c r="B18" s="3" t="s">
        <v>94</v>
      </c>
      <c r="C18" s="3">
        <v>37</v>
      </c>
      <c r="D18" s="58">
        <v>5</v>
      </c>
      <c r="E18" s="127">
        <v>70</v>
      </c>
      <c r="F18" s="56">
        <f>E18*D18</f>
        <v>350</v>
      </c>
    </row>
    <row r="19" spans="1:6">
      <c r="A19" s="63">
        <v>103</v>
      </c>
      <c r="B19" s="3" t="s">
        <v>94</v>
      </c>
      <c r="C19" s="3">
        <v>35</v>
      </c>
      <c r="D19" s="58">
        <v>5</v>
      </c>
      <c r="E19" s="127">
        <v>70</v>
      </c>
      <c r="F19" s="56">
        <f>E19*D19</f>
        <v>350</v>
      </c>
    </row>
    <row r="20" spans="1:6">
      <c r="A20" s="63">
        <v>175</v>
      </c>
      <c r="B20" s="3" t="s">
        <v>94</v>
      </c>
      <c r="C20" s="3">
        <v>39</v>
      </c>
      <c r="D20" s="58">
        <v>3</v>
      </c>
      <c r="E20" s="127">
        <v>120</v>
      </c>
      <c r="F20" s="56">
        <f>E20*D20</f>
        <v>360</v>
      </c>
    </row>
    <row r="21" spans="1:6">
      <c r="A21" s="63">
        <v>177</v>
      </c>
      <c r="B21" s="3" t="s">
        <v>94</v>
      </c>
      <c r="C21" s="3">
        <v>37</v>
      </c>
      <c r="D21" s="58">
        <v>3</v>
      </c>
      <c r="E21" s="127">
        <v>120</v>
      </c>
      <c r="F21" s="56">
        <f>E21*D21</f>
        <v>360</v>
      </c>
    </row>
    <row r="22" spans="1:6">
      <c r="A22" s="63">
        <v>179</v>
      </c>
      <c r="B22" s="3" t="s">
        <v>94</v>
      </c>
      <c r="C22" s="3">
        <v>35</v>
      </c>
      <c r="D22" s="58">
        <v>3</v>
      </c>
      <c r="E22" s="127">
        <v>120</v>
      </c>
      <c r="F22" s="56">
        <f>E22*D22</f>
        <v>360</v>
      </c>
    </row>
    <row r="23" spans="1:6">
      <c r="A23" s="63">
        <v>98</v>
      </c>
      <c r="B23" s="3" t="s">
        <v>94</v>
      </c>
      <c r="C23" s="3">
        <v>40</v>
      </c>
      <c r="D23" s="58">
        <v>10</v>
      </c>
      <c r="E23" s="127">
        <v>70</v>
      </c>
      <c r="F23" s="56">
        <f>E23*D23</f>
        <v>700</v>
      </c>
    </row>
    <row r="24" spans="1:6">
      <c r="A24" s="63">
        <v>100</v>
      </c>
      <c r="B24" s="3" t="s">
        <v>94</v>
      </c>
      <c r="C24" s="3">
        <v>38</v>
      </c>
      <c r="D24" s="58">
        <v>10</v>
      </c>
      <c r="E24" s="127">
        <v>70</v>
      </c>
      <c r="F24" s="56">
        <f>E24*D24</f>
        <v>700</v>
      </c>
    </row>
    <row r="25" spans="1:6">
      <c r="A25" s="63">
        <v>102</v>
      </c>
      <c r="B25" s="3" t="s">
        <v>94</v>
      </c>
      <c r="C25" s="3">
        <v>36</v>
      </c>
      <c r="D25" s="58">
        <v>10</v>
      </c>
      <c r="E25" s="127">
        <v>70</v>
      </c>
      <c r="F25" s="56">
        <f>E25*D25</f>
        <v>700</v>
      </c>
    </row>
    <row r="26" spans="1:6">
      <c r="A26" s="63">
        <v>104</v>
      </c>
      <c r="B26" s="3" t="s">
        <v>94</v>
      </c>
      <c r="C26" s="3">
        <v>34</v>
      </c>
      <c r="D26" s="58">
        <v>10</v>
      </c>
      <c r="E26" s="127">
        <v>70</v>
      </c>
      <c r="F26" s="56">
        <f>E26*D26</f>
        <v>700</v>
      </c>
    </row>
    <row r="27" spans="1:6">
      <c r="A27" s="63">
        <v>174</v>
      </c>
      <c r="B27" s="3" t="s">
        <v>94</v>
      </c>
      <c r="C27" s="3">
        <v>40</v>
      </c>
      <c r="D27" s="58">
        <v>20</v>
      </c>
      <c r="E27" s="128">
        <v>120</v>
      </c>
      <c r="F27" s="56">
        <f>E27*D27</f>
        <v>2400</v>
      </c>
    </row>
    <row r="28" spans="1:6">
      <c r="A28" s="63">
        <v>176</v>
      </c>
      <c r="B28" s="3" t="s">
        <v>94</v>
      </c>
      <c r="C28" s="3">
        <v>38</v>
      </c>
      <c r="D28" s="58">
        <v>20</v>
      </c>
      <c r="E28" s="128">
        <v>120</v>
      </c>
      <c r="F28" s="56">
        <f>E28*D28</f>
        <v>2400</v>
      </c>
    </row>
    <row r="29" spans="1:6">
      <c r="A29" s="63">
        <v>178</v>
      </c>
      <c r="B29" s="3" t="s">
        <v>94</v>
      </c>
      <c r="C29" s="3">
        <v>36</v>
      </c>
      <c r="D29" s="58">
        <v>20</v>
      </c>
      <c r="E29" s="128">
        <v>120</v>
      </c>
      <c r="F29" s="56">
        <f>E29*D29</f>
        <v>2400</v>
      </c>
    </row>
    <row r="30" spans="1:6">
      <c r="A30" s="63">
        <v>180</v>
      </c>
      <c r="B30" s="3" t="s">
        <v>94</v>
      </c>
      <c r="C30" s="3">
        <v>34</v>
      </c>
      <c r="D30" s="58">
        <v>20</v>
      </c>
      <c r="E30" s="128">
        <v>120</v>
      </c>
      <c r="F30" s="56">
        <f>E30*D30</f>
        <v>2400</v>
      </c>
    </row>
    <row r="31" spans="1:6">
      <c r="A31" s="63">
        <v>92</v>
      </c>
      <c r="B31" s="3" t="s">
        <v>95</v>
      </c>
      <c r="C31" s="3">
        <v>43</v>
      </c>
      <c r="D31" s="58">
        <v>5</v>
      </c>
      <c r="E31" s="128">
        <v>120</v>
      </c>
      <c r="F31" s="56">
        <f>E31*D31</f>
        <v>600</v>
      </c>
    </row>
    <row r="32" spans="1:6">
      <c r="A32" s="63">
        <v>94</v>
      </c>
      <c r="B32" s="3" t="s">
        <v>95</v>
      </c>
      <c r="C32" s="3">
        <v>41</v>
      </c>
      <c r="D32" s="58">
        <v>5</v>
      </c>
      <c r="E32" s="128">
        <v>120</v>
      </c>
      <c r="F32" s="56">
        <f>E32*D32</f>
        <v>600</v>
      </c>
    </row>
    <row r="33" spans="1:6">
      <c r="A33" s="63">
        <v>96</v>
      </c>
      <c r="B33" s="3" t="s">
        <v>95</v>
      </c>
      <c r="C33" s="3">
        <v>39</v>
      </c>
      <c r="D33" s="58">
        <v>5</v>
      </c>
      <c r="E33" s="128">
        <v>120</v>
      </c>
      <c r="F33" s="56">
        <f>E33*D33</f>
        <v>600</v>
      </c>
    </row>
    <row r="34" spans="1:6">
      <c r="A34" s="63">
        <v>168</v>
      </c>
      <c r="B34" s="3" t="s">
        <v>95</v>
      </c>
      <c r="C34" s="3">
        <v>43</v>
      </c>
      <c r="D34" s="58">
        <v>3</v>
      </c>
      <c r="E34" s="128">
        <v>250</v>
      </c>
      <c r="F34" s="56">
        <f>E34*D34</f>
        <v>750</v>
      </c>
    </row>
    <row r="35" spans="1:6">
      <c r="A35" s="63">
        <v>170</v>
      </c>
      <c r="B35" s="3" t="s">
        <v>95</v>
      </c>
      <c r="C35" s="3">
        <v>41</v>
      </c>
      <c r="D35" s="58">
        <v>3</v>
      </c>
      <c r="E35" s="128">
        <v>250</v>
      </c>
      <c r="F35" s="56">
        <f>E35*D35</f>
        <v>750</v>
      </c>
    </row>
    <row r="36" spans="1:6">
      <c r="A36" s="63">
        <v>172</v>
      </c>
      <c r="B36" s="3" t="s">
        <v>95</v>
      </c>
      <c r="C36" s="3">
        <v>39</v>
      </c>
      <c r="D36" s="58">
        <v>3</v>
      </c>
      <c r="E36" s="128">
        <v>250</v>
      </c>
      <c r="F36" s="56">
        <f>E36*D36</f>
        <v>750</v>
      </c>
    </row>
    <row r="37" spans="1:6">
      <c r="A37" s="63">
        <v>91</v>
      </c>
      <c r="B37" s="3" t="s">
        <v>95</v>
      </c>
      <c r="C37" s="3">
        <v>44</v>
      </c>
      <c r="D37" s="58">
        <v>10</v>
      </c>
      <c r="E37" s="128">
        <v>120</v>
      </c>
      <c r="F37" s="56">
        <f>E37*D37</f>
        <v>1200</v>
      </c>
    </row>
    <row r="38" spans="1:6">
      <c r="A38" s="63">
        <v>93</v>
      </c>
      <c r="B38" s="3" t="s">
        <v>95</v>
      </c>
      <c r="C38" s="3">
        <v>42</v>
      </c>
      <c r="D38" s="58">
        <v>10</v>
      </c>
      <c r="E38" s="128">
        <v>120</v>
      </c>
      <c r="F38" s="56">
        <f>E38*D38</f>
        <v>1200</v>
      </c>
    </row>
    <row r="39" spans="1:6">
      <c r="A39" s="63">
        <v>95</v>
      </c>
      <c r="B39" s="3" t="s">
        <v>95</v>
      </c>
      <c r="C39" s="3">
        <v>40</v>
      </c>
      <c r="D39" s="58">
        <v>10</v>
      </c>
      <c r="E39" s="128">
        <v>120</v>
      </c>
      <c r="F39" s="56">
        <f>E39*D39</f>
        <v>1200</v>
      </c>
    </row>
    <row r="40" spans="1:6">
      <c r="A40" s="63">
        <v>97</v>
      </c>
      <c r="B40" s="3" t="s">
        <v>95</v>
      </c>
      <c r="C40" s="3">
        <v>38</v>
      </c>
      <c r="D40" s="58">
        <v>10</v>
      </c>
      <c r="E40" s="128">
        <v>120</v>
      </c>
      <c r="F40" s="56">
        <f>E40*D40</f>
        <v>1200</v>
      </c>
    </row>
    <row r="41" spans="1:6">
      <c r="A41" s="63">
        <v>167</v>
      </c>
      <c r="B41" s="3" t="s">
        <v>95</v>
      </c>
      <c r="C41" s="3">
        <v>44</v>
      </c>
      <c r="D41" s="58">
        <v>20</v>
      </c>
      <c r="E41" s="128">
        <v>250</v>
      </c>
      <c r="F41" s="56">
        <f>E41*D41</f>
        <v>5000</v>
      </c>
    </row>
    <row r="42" spans="1:6">
      <c r="A42" s="63">
        <v>169</v>
      </c>
      <c r="B42" s="3" t="s">
        <v>95</v>
      </c>
      <c r="C42" s="3">
        <v>42</v>
      </c>
      <c r="D42" s="58">
        <v>20</v>
      </c>
      <c r="E42" s="128">
        <v>250</v>
      </c>
      <c r="F42" s="56">
        <f>E42*D42</f>
        <v>5000</v>
      </c>
    </row>
    <row r="43" spans="1:6">
      <c r="A43" s="63">
        <v>171</v>
      </c>
      <c r="B43" s="3" t="s">
        <v>95</v>
      </c>
      <c r="C43" s="3">
        <v>40</v>
      </c>
      <c r="D43" s="58">
        <v>20</v>
      </c>
      <c r="E43" s="128">
        <v>250</v>
      </c>
      <c r="F43" s="56">
        <f>E43*D43</f>
        <v>5000</v>
      </c>
    </row>
    <row r="44" spans="1:6">
      <c r="A44" s="63">
        <v>173</v>
      </c>
      <c r="B44" s="3" t="s">
        <v>95</v>
      </c>
      <c r="C44" s="3">
        <v>38</v>
      </c>
      <c r="D44" s="58">
        <v>20</v>
      </c>
      <c r="E44" s="128">
        <v>250</v>
      </c>
      <c r="F44" s="56">
        <f>E44*D44</f>
        <v>5000</v>
      </c>
    </row>
    <row r="45" spans="1:6">
      <c r="A45" s="63">
        <v>155</v>
      </c>
      <c r="B45" s="3" t="s">
        <v>97</v>
      </c>
      <c r="C45" s="3">
        <v>40</v>
      </c>
      <c r="D45" s="58">
        <v>5</v>
      </c>
      <c r="E45" s="128">
        <v>180</v>
      </c>
      <c r="F45" s="56">
        <f>E45*D45</f>
        <v>900</v>
      </c>
    </row>
    <row r="46" spans="1:6">
      <c r="A46" s="63">
        <v>156</v>
      </c>
      <c r="B46" s="3" t="s">
        <v>97</v>
      </c>
      <c r="C46" s="3">
        <v>39</v>
      </c>
      <c r="D46" s="58">
        <v>5</v>
      </c>
      <c r="E46" s="128">
        <v>180</v>
      </c>
      <c r="F46" s="56">
        <f>E46*D46</f>
        <v>900</v>
      </c>
    </row>
    <row r="47" spans="1:6">
      <c r="A47" s="63">
        <v>48</v>
      </c>
      <c r="B47" s="3" t="s">
        <v>97</v>
      </c>
      <c r="C47" s="3">
        <v>40</v>
      </c>
      <c r="D47" s="58">
        <v>3</v>
      </c>
      <c r="E47" s="128">
        <v>450</v>
      </c>
      <c r="F47" s="56">
        <f>E47*D47</f>
        <v>1350</v>
      </c>
    </row>
    <row r="48" spans="1:6">
      <c r="A48" s="63">
        <v>49</v>
      </c>
      <c r="B48" s="3" t="s">
        <v>97</v>
      </c>
      <c r="C48" s="3">
        <v>39</v>
      </c>
      <c r="D48" s="58">
        <v>3</v>
      </c>
      <c r="E48" s="128">
        <v>450</v>
      </c>
      <c r="F48" s="56">
        <f>E48*D48</f>
        <v>1350</v>
      </c>
    </row>
    <row r="49" spans="1:6">
      <c r="A49" s="63">
        <v>157</v>
      </c>
      <c r="B49" s="3" t="s">
        <v>97</v>
      </c>
      <c r="C49" s="3">
        <v>36</v>
      </c>
      <c r="D49" s="58">
        <v>10</v>
      </c>
      <c r="E49" s="128">
        <v>180</v>
      </c>
      <c r="F49" s="56">
        <f>E49*D49</f>
        <v>1800</v>
      </c>
    </row>
    <row r="50" spans="1:6">
      <c r="A50" s="63">
        <v>158</v>
      </c>
      <c r="B50" s="3" t="s">
        <v>97</v>
      </c>
      <c r="C50" s="3">
        <v>35</v>
      </c>
      <c r="D50" s="58">
        <v>10</v>
      </c>
      <c r="E50" s="128">
        <v>180</v>
      </c>
      <c r="F50" s="56">
        <f>E50*D50</f>
        <v>1800</v>
      </c>
    </row>
    <row r="51" spans="1:6">
      <c r="A51" s="63">
        <v>159</v>
      </c>
      <c r="B51" s="3" t="s">
        <v>97</v>
      </c>
      <c r="C51" s="3">
        <v>34</v>
      </c>
      <c r="D51" s="58">
        <v>10</v>
      </c>
      <c r="E51" s="128">
        <v>180</v>
      </c>
      <c r="F51" s="56">
        <f>E51*D51</f>
        <v>1800</v>
      </c>
    </row>
    <row r="52" spans="1:6">
      <c r="A52" s="63">
        <v>70</v>
      </c>
      <c r="B52" s="3" t="s">
        <v>97</v>
      </c>
      <c r="C52" s="3">
        <v>40</v>
      </c>
      <c r="D52" s="58">
        <v>5</v>
      </c>
      <c r="E52" s="128">
        <v>450</v>
      </c>
      <c r="F52" s="56">
        <f>E52*D52</f>
        <v>2250</v>
      </c>
    </row>
    <row r="53" spans="1:6">
      <c r="A53" s="63">
        <v>71</v>
      </c>
      <c r="B53" s="3" t="s">
        <v>97</v>
      </c>
      <c r="C53" s="3">
        <v>39</v>
      </c>
      <c r="D53" s="58">
        <v>5</v>
      </c>
      <c r="E53" s="128">
        <v>450</v>
      </c>
      <c r="F53" s="56">
        <f>E53*D53</f>
        <v>2250</v>
      </c>
    </row>
    <row r="54" spans="1:6">
      <c r="A54" s="63">
        <v>50</v>
      </c>
      <c r="B54" s="3" t="s">
        <v>97</v>
      </c>
      <c r="C54" s="3">
        <v>40</v>
      </c>
      <c r="D54" s="58">
        <v>7</v>
      </c>
      <c r="E54" s="128">
        <v>450</v>
      </c>
      <c r="F54" s="56">
        <f>E54*D54</f>
        <v>3150</v>
      </c>
    </row>
    <row r="55" spans="1:6">
      <c r="A55" s="63">
        <v>51</v>
      </c>
      <c r="B55" s="3" t="s">
        <v>97</v>
      </c>
      <c r="C55" s="3">
        <v>40</v>
      </c>
      <c r="D55" s="58">
        <v>7</v>
      </c>
      <c r="E55" s="128">
        <v>450</v>
      </c>
      <c r="F55" s="56">
        <f>E55*D55</f>
        <v>3150</v>
      </c>
    </row>
    <row r="56" spans="1:6">
      <c r="A56" s="63">
        <v>52</v>
      </c>
      <c r="B56" s="3" t="s">
        <v>97</v>
      </c>
      <c r="C56" s="3">
        <v>39</v>
      </c>
      <c r="D56" s="58">
        <v>7</v>
      </c>
      <c r="E56" s="128">
        <v>450</v>
      </c>
      <c r="F56" s="56">
        <f>E56*D56</f>
        <v>3150</v>
      </c>
    </row>
    <row r="57" spans="1:6">
      <c r="A57" s="63">
        <v>53</v>
      </c>
      <c r="B57" s="3" t="s">
        <v>97</v>
      </c>
      <c r="C57" s="3">
        <v>39</v>
      </c>
      <c r="D57" s="58">
        <v>7</v>
      </c>
      <c r="E57" s="128">
        <v>450</v>
      </c>
      <c r="F57" s="56">
        <f>E57*D57</f>
        <v>3150</v>
      </c>
    </row>
    <row r="58" spans="1:6">
      <c r="A58" s="63">
        <v>54</v>
      </c>
      <c r="B58" s="3" t="s">
        <v>97</v>
      </c>
      <c r="C58" s="3">
        <v>38</v>
      </c>
      <c r="D58" s="58">
        <v>7</v>
      </c>
      <c r="E58" s="128">
        <v>450</v>
      </c>
      <c r="F58" s="56">
        <f>E58*D58</f>
        <v>3150</v>
      </c>
    </row>
    <row r="59" spans="1:6">
      <c r="A59" s="63">
        <v>55</v>
      </c>
      <c r="B59" s="3" t="s">
        <v>97</v>
      </c>
      <c r="C59" s="3">
        <v>37</v>
      </c>
      <c r="D59" s="58">
        <v>7</v>
      </c>
      <c r="E59" s="128">
        <v>450</v>
      </c>
      <c r="F59" s="56">
        <f>E59*D59</f>
        <v>3150</v>
      </c>
    </row>
    <row r="60" spans="1:6">
      <c r="A60" s="63">
        <v>110</v>
      </c>
      <c r="B60" s="3" t="s">
        <v>97</v>
      </c>
      <c r="C60" s="3">
        <v>40</v>
      </c>
      <c r="D60" s="58">
        <v>13</v>
      </c>
      <c r="E60" s="128">
        <v>300</v>
      </c>
      <c r="F60" s="56">
        <f>E60*D60</f>
        <v>3900</v>
      </c>
    </row>
    <row r="61" spans="1:6">
      <c r="A61" s="63">
        <v>111</v>
      </c>
      <c r="B61" s="3" t="s">
        <v>97</v>
      </c>
      <c r="C61" s="3">
        <v>39</v>
      </c>
      <c r="D61" s="58">
        <v>13</v>
      </c>
      <c r="E61" s="128">
        <v>300</v>
      </c>
      <c r="F61" s="56">
        <f>E61*D61</f>
        <v>3900</v>
      </c>
    </row>
    <row r="62" spans="1:6">
      <c r="A62" s="63">
        <v>112</v>
      </c>
      <c r="B62" s="3" t="s">
        <v>97</v>
      </c>
      <c r="C62" s="3">
        <v>38</v>
      </c>
      <c r="D62" s="58">
        <v>13</v>
      </c>
      <c r="E62" s="128">
        <v>300</v>
      </c>
      <c r="F62" s="56">
        <f>E62*D62</f>
        <v>3900</v>
      </c>
    </row>
    <row r="63" spans="1:6">
      <c r="A63" s="63">
        <v>113</v>
      </c>
      <c r="B63" s="3" t="s">
        <v>97</v>
      </c>
      <c r="C63" s="3">
        <v>37</v>
      </c>
      <c r="D63" s="58">
        <v>13</v>
      </c>
      <c r="E63" s="128">
        <v>300</v>
      </c>
      <c r="F63" s="56">
        <f>E63*D63</f>
        <v>3900</v>
      </c>
    </row>
    <row r="64" spans="1:6">
      <c r="A64" s="63">
        <v>36</v>
      </c>
      <c r="B64" s="3" t="s">
        <v>97</v>
      </c>
      <c r="C64" s="3">
        <v>38</v>
      </c>
      <c r="D64" s="58">
        <v>10</v>
      </c>
      <c r="E64" s="128">
        <v>400</v>
      </c>
      <c r="F64" s="56">
        <f>E64*D64</f>
        <v>4000</v>
      </c>
    </row>
    <row r="65" spans="1:6">
      <c r="A65" s="63">
        <v>37</v>
      </c>
      <c r="B65" s="3" t="s">
        <v>97</v>
      </c>
      <c r="C65" s="3">
        <v>37</v>
      </c>
      <c r="D65" s="58">
        <v>10</v>
      </c>
      <c r="E65" s="128">
        <v>400</v>
      </c>
      <c r="F65" s="56">
        <f>E65*D65</f>
        <v>4000</v>
      </c>
    </row>
    <row r="66" spans="1:6">
      <c r="A66" s="63">
        <v>38</v>
      </c>
      <c r="B66" s="3" t="s">
        <v>97</v>
      </c>
      <c r="C66" s="3">
        <v>36</v>
      </c>
      <c r="D66" s="58">
        <v>10</v>
      </c>
      <c r="E66" s="128">
        <v>400</v>
      </c>
      <c r="F66" s="56">
        <f>E66*D66</f>
        <v>4000</v>
      </c>
    </row>
    <row r="67" spans="1:6">
      <c r="A67" s="63">
        <v>39</v>
      </c>
      <c r="B67" s="3" t="s">
        <v>97</v>
      </c>
      <c r="C67" s="3">
        <v>35</v>
      </c>
      <c r="D67" s="58">
        <v>10</v>
      </c>
      <c r="E67" s="128">
        <v>400</v>
      </c>
      <c r="F67" s="56">
        <f>E67*D67</f>
        <v>4000</v>
      </c>
    </row>
    <row r="68" spans="1:6">
      <c r="A68" s="63">
        <v>40</v>
      </c>
      <c r="B68" s="3" t="s">
        <v>97</v>
      </c>
      <c r="C68" s="3">
        <v>34</v>
      </c>
      <c r="D68" s="58">
        <v>10</v>
      </c>
      <c r="E68" s="128">
        <v>400</v>
      </c>
      <c r="F68" s="56">
        <f>E68*D68</f>
        <v>4000</v>
      </c>
    </row>
    <row r="69" spans="1:6">
      <c r="A69" s="63">
        <v>72</v>
      </c>
      <c r="B69" s="3" t="s">
        <v>97</v>
      </c>
      <c r="C69" s="3">
        <v>38</v>
      </c>
      <c r="D69" s="58">
        <v>10</v>
      </c>
      <c r="E69" s="128">
        <v>450</v>
      </c>
      <c r="F69" s="56">
        <f>E69*D69</f>
        <v>4500</v>
      </c>
    </row>
    <row r="70" spans="1:6">
      <c r="A70" s="63">
        <v>73</v>
      </c>
      <c r="B70" s="3" t="s">
        <v>97</v>
      </c>
      <c r="C70" s="3">
        <v>37</v>
      </c>
      <c r="D70" s="58">
        <v>10</v>
      </c>
      <c r="E70" s="128">
        <v>450</v>
      </c>
      <c r="F70" s="56">
        <f>E70*D70</f>
        <v>4500</v>
      </c>
    </row>
    <row r="71" spans="1:6">
      <c r="A71" s="63">
        <v>74</v>
      </c>
      <c r="B71" s="3" t="s">
        <v>97</v>
      </c>
      <c r="C71" s="3">
        <v>36</v>
      </c>
      <c r="D71" s="58">
        <v>10</v>
      </c>
      <c r="E71" s="128">
        <v>450</v>
      </c>
      <c r="F71" s="56">
        <f>E71*D71</f>
        <v>4500</v>
      </c>
    </row>
    <row r="72" spans="1:6">
      <c r="A72" s="63">
        <v>75</v>
      </c>
      <c r="B72" s="3" t="s">
        <v>97</v>
      </c>
      <c r="C72" s="3">
        <v>35</v>
      </c>
      <c r="D72" s="58">
        <v>10</v>
      </c>
      <c r="E72" s="128">
        <v>450</v>
      </c>
      <c r="F72" s="56">
        <f>E72*D72</f>
        <v>4500</v>
      </c>
    </row>
    <row r="73" spans="1:6">
      <c r="A73" s="63">
        <v>76</v>
      </c>
      <c r="B73" s="3" t="s">
        <v>97</v>
      </c>
      <c r="C73" s="3">
        <v>34</v>
      </c>
      <c r="D73" s="58">
        <v>10</v>
      </c>
      <c r="E73" s="128">
        <v>450</v>
      </c>
      <c r="F73" s="56">
        <f>E73*D73</f>
        <v>4500</v>
      </c>
    </row>
    <row r="74" spans="1:6">
      <c r="A74" s="63">
        <v>121</v>
      </c>
      <c r="B74" s="3" t="s">
        <v>97</v>
      </c>
      <c r="C74" s="3">
        <v>40</v>
      </c>
      <c r="D74" s="58">
        <v>12</v>
      </c>
      <c r="E74" s="128">
        <v>430</v>
      </c>
      <c r="F74" s="56">
        <f>E74*D74</f>
        <v>5160</v>
      </c>
    </row>
    <row r="75" spans="1:6">
      <c r="A75" s="63">
        <v>122</v>
      </c>
      <c r="B75" s="3" t="s">
        <v>97</v>
      </c>
      <c r="C75" s="3">
        <v>39</v>
      </c>
      <c r="D75" s="58">
        <v>12</v>
      </c>
      <c r="E75" s="128">
        <v>430</v>
      </c>
      <c r="F75" s="56">
        <f>E75*D75</f>
        <v>5160</v>
      </c>
    </row>
    <row r="76" spans="1:6">
      <c r="A76" s="63">
        <v>123</v>
      </c>
      <c r="B76" s="3" t="s">
        <v>97</v>
      </c>
      <c r="C76" s="3">
        <v>38</v>
      </c>
      <c r="D76" s="58">
        <v>12</v>
      </c>
      <c r="E76" s="128">
        <v>430</v>
      </c>
      <c r="F76" s="56">
        <f>E76*D76</f>
        <v>5160</v>
      </c>
    </row>
    <row r="77" spans="1:6">
      <c r="A77" s="63">
        <v>124</v>
      </c>
      <c r="B77" s="3" t="s">
        <v>97</v>
      </c>
      <c r="C77" s="3">
        <v>37</v>
      </c>
      <c r="D77" s="58">
        <v>12</v>
      </c>
      <c r="E77" s="128">
        <v>430</v>
      </c>
      <c r="F77" s="56">
        <f>E77*D77</f>
        <v>5160</v>
      </c>
    </row>
    <row r="78" spans="1:6">
      <c r="A78" s="63">
        <v>105</v>
      </c>
      <c r="B78" s="3" t="s">
        <v>97</v>
      </c>
      <c r="C78" s="3">
        <v>38</v>
      </c>
      <c r="D78" s="58">
        <v>20</v>
      </c>
      <c r="E78" s="128">
        <v>300</v>
      </c>
      <c r="F78" s="56">
        <f>E78*D78</f>
        <v>6000</v>
      </c>
    </row>
    <row r="79" spans="1:6">
      <c r="A79" s="63">
        <v>106</v>
      </c>
      <c r="B79" s="3" t="s">
        <v>97</v>
      </c>
      <c r="C79" s="3">
        <v>37</v>
      </c>
      <c r="D79" s="58">
        <v>20</v>
      </c>
      <c r="E79" s="128">
        <v>300</v>
      </c>
      <c r="F79" s="56">
        <f>E79*D79</f>
        <v>6000</v>
      </c>
    </row>
    <row r="80" spans="1:6">
      <c r="A80" s="63">
        <v>107</v>
      </c>
      <c r="B80" s="3" t="s">
        <v>97</v>
      </c>
      <c r="C80" s="3">
        <v>36</v>
      </c>
      <c r="D80" s="58">
        <v>20</v>
      </c>
      <c r="E80" s="128">
        <v>300</v>
      </c>
      <c r="F80" s="56">
        <f>E80*D80</f>
        <v>6000</v>
      </c>
    </row>
    <row r="81" spans="1:6">
      <c r="A81" s="63">
        <v>108</v>
      </c>
      <c r="B81" s="3" t="s">
        <v>97</v>
      </c>
      <c r="C81" s="3">
        <v>35</v>
      </c>
      <c r="D81" s="58">
        <v>20</v>
      </c>
      <c r="E81" s="128">
        <v>300</v>
      </c>
      <c r="F81" s="56">
        <f>E81*D81</f>
        <v>6000</v>
      </c>
    </row>
    <row r="82" spans="1:6">
      <c r="A82" s="63">
        <v>109</v>
      </c>
      <c r="B82" s="3" t="s">
        <v>97</v>
      </c>
      <c r="C82" s="3">
        <v>34</v>
      </c>
      <c r="D82" s="58">
        <v>20</v>
      </c>
      <c r="E82" s="128">
        <v>300</v>
      </c>
      <c r="F82" s="56">
        <f>E82*D82</f>
        <v>6000</v>
      </c>
    </row>
    <row r="83" spans="1:6">
      <c r="A83" s="63">
        <v>132</v>
      </c>
      <c r="B83" s="3" t="s">
        <v>97</v>
      </c>
      <c r="C83" s="3">
        <v>38</v>
      </c>
      <c r="D83" s="58">
        <v>30</v>
      </c>
      <c r="E83" s="128">
        <v>350</v>
      </c>
      <c r="F83" s="56">
        <f>E83*D83</f>
        <v>10500</v>
      </c>
    </row>
    <row r="84" spans="1:6">
      <c r="A84" s="63">
        <v>133</v>
      </c>
      <c r="B84" s="3" t="s">
        <v>97</v>
      </c>
      <c r="C84" s="3">
        <v>37</v>
      </c>
      <c r="D84" s="58">
        <v>30</v>
      </c>
      <c r="E84" s="128">
        <v>350</v>
      </c>
      <c r="F84" s="56">
        <f>E84*D84</f>
        <v>10500</v>
      </c>
    </row>
    <row r="85" spans="1:6">
      <c r="A85" s="63">
        <v>134</v>
      </c>
      <c r="B85" s="3" t="s">
        <v>97</v>
      </c>
      <c r="C85" s="3">
        <v>36</v>
      </c>
      <c r="D85" s="58">
        <v>30</v>
      </c>
      <c r="E85" s="128">
        <v>350</v>
      </c>
      <c r="F85" s="56">
        <f>E85*D85</f>
        <v>10500</v>
      </c>
    </row>
    <row r="86" spans="1:6">
      <c r="A86" s="63">
        <v>135</v>
      </c>
      <c r="B86" s="3" t="s">
        <v>97</v>
      </c>
      <c r="C86" s="3">
        <v>35</v>
      </c>
      <c r="D86" s="58">
        <v>30</v>
      </c>
      <c r="E86" s="128">
        <v>350</v>
      </c>
      <c r="F86" s="56">
        <f>E86*D86</f>
        <v>10500</v>
      </c>
    </row>
    <row r="87" spans="1:6">
      <c r="A87" s="63">
        <v>136</v>
      </c>
      <c r="B87" s="3" t="s">
        <v>97</v>
      </c>
      <c r="C87" s="3">
        <v>34</v>
      </c>
      <c r="D87" s="58">
        <v>30</v>
      </c>
      <c r="E87" s="128">
        <v>350</v>
      </c>
      <c r="F87" s="56">
        <f>E87*D87</f>
        <v>10500</v>
      </c>
    </row>
    <row r="88" spans="1:6">
      <c r="A88" s="63">
        <v>144</v>
      </c>
      <c r="B88" s="3" t="s">
        <v>97</v>
      </c>
      <c r="C88" s="3">
        <v>40</v>
      </c>
      <c r="D88" s="58">
        <v>20</v>
      </c>
      <c r="E88" s="128">
        <v>550</v>
      </c>
      <c r="F88" s="56">
        <f>E88*D88</f>
        <v>11000</v>
      </c>
    </row>
    <row r="89" spans="1:6">
      <c r="A89" s="63">
        <v>145</v>
      </c>
      <c r="B89" s="3" t="s">
        <v>97</v>
      </c>
      <c r="C89" s="3">
        <v>39</v>
      </c>
      <c r="D89" s="58">
        <v>20</v>
      </c>
      <c r="E89" s="128">
        <v>550</v>
      </c>
      <c r="F89" s="56">
        <f>E89*D89</f>
        <v>11000</v>
      </c>
    </row>
    <row r="90" spans="1:6">
      <c r="A90" s="63">
        <v>146</v>
      </c>
      <c r="B90" s="3" t="s">
        <v>97</v>
      </c>
      <c r="C90" s="3">
        <v>38</v>
      </c>
      <c r="D90" s="58">
        <v>20</v>
      </c>
      <c r="E90" s="128">
        <v>550</v>
      </c>
      <c r="F90" s="56">
        <f>E90*D90</f>
        <v>11000</v>
      </c>
    </row>
    <row r="91" spans="1:6">
      <c r="A91" s="63">
        <v>147</v>
      </c>
      <c r="B91" s="3" t="s">
        <v>97</v>
      </c>
      <c r="C91" s="3">
        <v>37</v>
      </c>
      <c r="D91" s="58">
        <v>20</v>
      </c>
      <c r="E91" s="128">
        <v>550</v>
      </c>
      <c r="F91" s="56">
        <f>E91*D91</f>
        <v>11000</v>
      </c>
    </row>
    <row r="92" spans="1:6">
      <c r="A92" s="63">
        <v>56</v>
      </c>
      <c r="B92" s="3" t="s">
        <v>93</v>
      </c>
      <c r="C92" s="3">
        <v>44</v>
      </c>
      <c r="D92" s="58">
        <v>5</v>
      </c>
      <c r="E92" s="128">
        <v>320</v>
      </c>
      <c r="F92" s="56">
        <f>E92*D92</f>
        <v>1600</v>
      </c>
    </row>
    <row r="93" spans="1:6">
      <c r="A93" s="63">
        <v>57</v>
      </c>
      <c r="B93" s="3" t="s">
        <v>93</v>
      </c>
      <c r="C93" s="3">
        <v>43</v>
      </c>
      <c r="D93" s="58">
        <v>5</v>
      </c>
      <c r="E93" s="128">
        <v>320</v>
      </c>
      <c r="F93" s="56">
        <f>E93*D93</f>
        <v>1600</v>
      </c>
    </row>
    <row r="94" spans="1:6">
      <c r="A94" s="63">
        <v>58</v>
      </c>
      <c r="B94" s="3" t="s">
        <v>93</v>
      </c>
      <c r="C94" s="3">
        <v>42</v>
      </c>
      <c r="D94" s="58">
        <v>5</v>
      </c>
      <c r="E94" s="128">
        <v>320</v>
      </c>
      <c r="F94" s="56">
        <f>E94*D94</f>
        <v>1600</v>
      </c>
    </row>
    <row r="95" spans="1:6">
      <c r="A95" s="63">
        <v>59</v>
      </c>
      <c r="B95" s="3" t="s">
        <v>93</v>
      </c>
      <c r="C95" s="3">
        <v>41</v>
      </c>
      <c r="D95" s="58">
        <v>5</v>
      </c>
      <c r="E95" s="128">
        <v>320</v>
      </c>
      <c r="F95" s="56">
        <f>E95*D95</f>
        <v>1600</v>
      </c>
    </row>
    <row r="96" spans="1:6">
      <c r="A96" s="63">
        <v>60</v>
      </c>
      <c r="B96" s="3" t="s">
        <v>93</v>
      </c>
      <c r="C96" s="3">
        <v>40</v>
      </c>
      <c r="D96" s="58">
        <v>5</v>
      </c>
      <c r="E96" s="128">
        <v>320</v>
      </c>
      <c r="F96" s="56">
        <f>E96*D96</f>
        <v>1600</v>
      </c>
    </row>
    <row r="97" spans="1:6">
      <c r="A97" s="63">
        <v>61</v>
      </c>
      <c r="B97" s="3" t="s">
        <v>93</v>
      </c>
      <c r="C97" s="3">
        <v>39</v>
      </c>
      <c r="D97" s="58">
        <v>5</v>
      </c>
      <c r="E97" s="128">
        <v>320</v>
      </c>
      <c r="F97" s="56">
        <f>E97*D97</f>
        <v>1600</v>
      </c>
    </row>
    <row r="98" spans="1:6">
      <c r="A98" s="63">
        <v>62</v>
      </c>
      <c r="B98" s="3" t="s">
        <v>93</v>
      </c>
      <c r="C98" s="3">
        <v>38</v>
      </c>
      <c r="D98" s="58">
        <v>5</v>
      </c>
      <c r="E98" s="128">
        <v>320</v>
      </c>
      <c r="F98" s="56">
        <f>E98*D98</f>
        <v>1600</v>
      </c>
    </row>
    <row r="99" spans="1:6">
      <c r="A99" s="63">
        <v>181</v>
      </c>
      <c r="B99" s="3" t="s">
        <v>93</v>
      </c>
      <c r="C99" s="3">
        <v>44</v>
      </c>
      <c r="D99" s="58">
        <v>6</v>
      </c>
      <c r="E99" s="128">
        <v>340</v>
      </c>
      <c r="F99" s="56">
        <f>E99*D99</f>
        <v>2040</v>
      </c>
    </row>
    <row r="100" spans="1:6">
      <c r="A100" s="63">
        <v>182</v>
      </c>
      <c r="B100" s="3" t="s">
        <v>93</v>
      </c>
      <c r="C100" s="3">
        <v>43</v>
      </c>
      <c r="D100" s="58">
        <v>6</v>
      </c>
      <c r="E100" s="128">
        <v>340</v>
      </c>
      <c r="F100" s="56">
        <f>E100*D100</f>
        <v>2040</v>
      </c>
    </row>
    <row r="101" spans="1:6">
      <c r="A101" s="63">
        <v>183</v>
      </c>
      <c r="B101" s="3" t="s">
        <v>93</v>
      </c>
      <c r="C101" s="3">
        <v>42</v>
      </c>
      <c r="D101" s="58">
        <v>6</v>
      </c>
      <c r="E101" s="128">
        <v>340</v>
      </c>
      <c r="F101" s="56">
        <f>E101*D101</f>
        <v>2040</v>
      </c>
    </row>
    <row r="102" spans="1:6">
      <c r="A102" s="63">
        <v>184</v>
      </c>
      <c r="B102" s="3" t="s">
        <v>93</v>
      </c>
      <c r="C102" s="3">
        <v>41</v>
      </c>
      <c r="D102" s="58">
        <v>6</v>
      </c>
      <c r="E102" s="128">
        <v>340</v>
      </c>
      <c r="F102" s="56">
        <f>E102*D102</f>
        <v>2040</v>
      </c>
    </row>
    <row r="103" spans="1:6">
      <c r="A103" s="63">
        <v>185</v>
      </c>
      <c r="B103" s="3" t="s">
        <v>93</v>
      </c>
      <c r="C103" s="3">
        <v>40</v>
      </c>
      <c r="D103" s="58">
        <v>6</v>
      </c>
      <c r="E103" s="128">
        <v>340</v>
      </c>
      <c r="F103" s="56">
        <f>E103*D103</f>
        <v>2040</v>
      </c>
    </row>
    <row r="104" spans="1:6">
      <c r="A104" s="63">
        <v>186</v>
      </c>
      <c r="B104" s="3" t="s">
        <v>93</v>
      </c>
      <c r="C104" s="3">
        <v>39</v>
      </c>
      <c r="D104" s="58">
        <v>6</v>
      </c>
      <c r="E104" s="128">
        <v>340</v>
      </c>
      <c r="F104" s="56">
        <f>E104*D104</f>
        <v>2040</v>
      </c>
    </row>
    <row r="105" spans="1:6">
      <c r="A105" s="63">
        <v>187</v>
      </c>
      <c r="B105" s="3" t="s">
        <v>93</v>
      </c>
      <c r="C105" s="3">
        <v>38</v>
      </c>
      <c r="D105" s="58">
        <v>6</v>
      </c>
      <c r="E105" s="128">
        <v>340</v>
      </c>
      <c r="F105" s="56">
        <f>E105*D105</f>
        <v>2040</v>
      </c>
    </row>
    <row r="106" spans="1:6">
      <c r="A106" s="63">
        <v>41</v>
      </c>
      <c r="B106" s="3" t="s">
        <v>93</v>
      </c>
      <c r="C106" s="3">
        <v>44</v>
      </c>
      <c r="D106" s="58">
        <v>7</v>
      </c>
      <c r="E106" s="128">
        <v>300</v>
      </c>
      <c r="F106" s="56">
        <f>E106*D106</f>
        <v>2100</v>
      </c>
    </row>
    <row r="107" spans="1:6">
      <c r="A107" s="63">
        <v>42</v>
      </c>
      <c r="B107" s="3" t="s">
        <v>93</v>
      </c>
      <c r="C107" s="3">
        <v>43</v>
      </c>
      <c r="D107" s="58">
        <v>7</v>
      </c>
      <c r="E107" s="128">
        <v>300</v>
      </c>
      <c r="F107" s="56">
        <f>E107*D107</f>
        <v>2100</v>
      </c>
    </row>
    <row r="108" spans="1:6">
      <c r="A108" s="63">
        <v>43</v>
      </c>
      <c r="B108" s="3" t="s">
        <v>93</v>
      </c>
      <c r="C108" s="3">
        <v>42</v>
      </c>
      <c r="D108" s="58">
        <v>7</v>
      </c>
      <c r="E108" s="128">
        <v>300</v>
      </c>
      <c r="F108" s="56">
        <f>E108*D108</f>
        <v>2100</v>
      </c>
    </row>
    <row r="109" spans="1:6">
      <c r="A109" s="63">
        <v>44</v>
      </c>
      <c r="B109" s="3" t="s">
        <v>93</v>
      </c>
      <c r="C109" s="3">
        <v>41</v>
      </c>
      <c r="D109" s="58">
        <v>7</v>
      </c>
      <c r="E109" s="128">
        <v>300</v>
      </c>
      <c r="F109" s="56">
        <f>E109*D109</f>
        <v>2100</v>
      </c>
    </row>
    <row r="110" spans="1:6">
      <c r="A110" s="63">
        <v>45</v>
      </c>
      <c r="B110" s="3" t="s">
        <v>93</v>
      </c>
      <c r="C110" s="3">
        <v>40</v>
      </c>
      <c r="D110" s="58">
        <v>7</v>
      </c>
      <c r="E110" s="128">
        <v>300</v>
      </c>
      <c r="F110" s="56">
        <f>E110*D110</f>
        <v>2100</v>
      </c>
    </row>
    <row r="111" spans="1:6">
      <c r="A111" s="63">
        <v>46</v>
      </c>
      <c r="B111" s="3" t="s">
        <v>93</v>
      </c>
      <c r="C111" s="3">
        <v>39</v>
      </c>
      <c r="D111" s="58">
        <v>7</v>
      </c>
      <c r="E111" s="128">
        <v>300</v>
      </c>
      <c r="F111" s="56">
        <f>E111*D111</f>
        <v>2100</v>
      </c>
    </row>
    <row r="112" spans="1:6">
      <c r="A112" s="63">
        <v>47</v>
      </c>
      <c r="B112" s="3" t="s">
        <v>93</v>
      </c>
      <c r="C112" s="3">
        <v>38</v>
      </c>
      <c r="D112" s="58">
        <v>7</v>
      </c>
      <c r="E112" s="128">
        <v>300</v>
      </c>
      <c r="F112" s="56">
        <f>E112*D112</f>
        <v>2100</v>
      </c>
    </row>
    <row r="113" spans="1:6">
      <c r="A113" s="63">
        <v>125</v>
      </c>
      <c r="B113" s="3" t="s">
        <v>93</v>
      </c>
      <c r="C113" s="3">
        <v>44</v>
      </c>
      <c r="D113" s="58">
        <v>20</v>
      </c>
      <c r="E113" s="128">
        <v>560</v>
      </c>
      <c r="F113" s="56">
        <f>E113*D113</f>
        <v>11200</v>
      </c>
    </row>
    <row r="114" spans="1:6">
      <c r="A114" s="63">
        <v>126</v>
      </c>
      <c r="B114" s="3" t="s">
        <v>93</v>
      </c>
      <c r="C114" s="3">
        <v>43</v>
      </c>
      <c r="D114" s="58">
        <v>20</v>
      </c>
      <c r="E114" s="128">
        <v>560</v>
      </c>
      <c r="F114" s="56">
        <f>E114*D114</f>
        <v>11200</v>
      </c>
    </row>
    <row r="115" spans="1:6">
      <c r="A115" s="63">
        <v>127</v>
      </c>
      <c r="B115" s="3" t="s">
        <v>93</v>
      </c>
      <c r="C115" s="3">
        <v>42</v>
      </c>
      <c r="D115" s="58">
        <v>20</v>
      </c>
      <c r="E115" s="128">
        <v>560</v>
      </c>
      <c r="F115" s="56">
        <f>E115*D115</f>
        <v>11200</v>
      </c>
    </row>
    <row r="116" spans="1:6">
      <c r="A116" s="63">
        <v>128</v>
      </c>
      <c r="B116" s="3" t="s">
        <v>93</v>
      </c>
      <c r="C116" s="3">
        <v>41</v>
      </c>
      <c r="D116" s="58">
        <v>20</v>
      </c>
      <c r="E116" s="128">
        <v>560</v>
      </c>
      <c r="F116" s="56">
        <f>E116*D116</f>
        <v>11200</v>
      </c>
    </row>
    <row r="117" spans="1:6">
      <c r="A117" s="63">
        <v>129</v>
      </c>
      <c r="B117" s="3" t="s">
        <v>93</v>
      </c>
      <c r="C117" s="3">
        <v>40</v>
      </c>
      <c r="D117" s="58">
        <v>20</v>
      </c>
      <c r="E117" s="128">
        <v>560</v>
      </c>
      <c r="F117" s="56">
        <f>E117*D117</f>
        <v>11200</v>
      </c>
    </row>
    <row r="118" spans="1:6">
      <c r="A118" s="63">
        <v>130</v>
      </c>
      <c r="B118" s="3" t="s">
        <v>93</v>
      </c>
      <c r="C118" s="3">
        <v>39</v>
      </c>
      <c r="D118" s="58">
        <v>20</v>
      </c>
      <c r="E118" s="128">
        <v>560</v>
      </c>
      <c r="F118" s="56">
        <f>E118*D118</f>
        <v>11200</v>
      </c>
    </row>
    <row r="119" spans="1:6">
      <c r="A119" s="63">
        <v>131</v>
      </c>
      <c r="B119" s="3" t="s">
        <v>93</v>
      </c>
      <c r="C119" s="3">
        <v>38</v>
      </c>
      <c r="D119" s="58">
        <v>20</v>
      </c>
      <c r="E119" s="128">
        <v>560</v>
      </c>
      <c r="F119" s="56">
        <f>E119*D119</f>
        <v>11200</v>
      </c>
    </row>
    <row r="120" spans="1:6">
      <c r="A120" s="63">
        <v>148</v>
      </c>
      <c r="B120" s="3" t="s">
        <v>93</v>
      </c>
      <c r="C120" s="3">
        <v>44</v>
      </c>
      <c r="D120" s="58">
        <v>23</v>
      </c>
      <c r="E120" s="128">
        <v>800</v>
      </c>
      <c r="F120" s="56">
        <f>E120*D120</f>
        <v>18400</v>
      </c>
    </row>
    <row r="121" spans="1:6">
      <c r="A121" s="63">
        <v>149</v>
      </c>
      <c r="B121" s="3" t="s">
        <v>93</v>
      </c>
      <c r="C121" s="3">
        <v>43</v>
      </c>
      <c r="D121" s="58">
        <v>23</v>
      </c>
      <c r="E121" s="128">
        <v>800</v>
      </c>
      <c r="F121" s="56">
        <f>E121*D121</f>
        <v>18400</v>
      </c>
    </row>
    <row r="122" spans="1:6">
      <c r="A122" s="63">
        <v>150</v>
      </c>
      <c r="B122" s="3" t="s">
        <v>93</v>
      </c>
      <c r="C122" s="3">
        <v>42</v>
      </c>
      <c r="D122" s="58">
        <v>23</v>
      </c>
      <c r="E122" s="128">
        <v>800</v>
      </c>
      <c r="F122" s="56">
        <f>E122*D122</f>
        <v>18400</v>
      </c>
    </row>
    <row r="123" spans="1:6">
      <c r="A123" s="63">
        <v>151</v>
      </c>
      <c r="B123" s="3" t="s">
        <v>93</v>
      </c>
      <c r="C123" s="3">
        <v>41</v>
      </c>
      <c r="D123" s="58">
        <v>23</v>
      </c>
      <c r="E123" s="128">
        <v>800</v>
      </c>
      <c r="F123" s="56">
        <f>E123*D123</f>
        <v>18400</v>
      </c>
    </row>
    <row r="124" spans="1:6">
      <c r="A124" s="63">
        <v>152</v>
      </c>
      <c r="B124" s="3" t="s">
        <v>93</v>
      </c>
      <c r="C124" s="3">
        <v>40</v>
      </c>
      <c r="D124" s="58">
        <v>23</v>
      </c>
      <c r="E124" s="128">
        <v>800</v>
      </c>
      <c r="F124" s="56">
        <f>E124*D124</f>
        <v>18400</v>
      </c>
    </row>
    <row r="125" spans="1:6">
      <c r="A125" s="63">
        <v>153</v>
      </c>
      <c r="B125" s="3" t="s">
        <v>93</v>
      </c>
      <c r="C125" s="3">
        <v>39</v>
      </c>
      <c r="D125" s="58">
        <v>23</v>
      </c>
      <c r="E125" s="128">
        <v>800</v>
      </c>
      <c r="F125" s="56">
        <f>E125*D125</f>
        <v>18400</v>
      </c>
    </row>
    <row r="126" spans="1:6">
      <c r="A126" s="63">
        <v>154</v>
      </c>
      <c r="B126" s="3" t="s">
        <v>93</v>
      </c>
      <c r="C126" s="3">
        <v>38</v>
      </c>
      <c r="D126" s="58">
        <v>23</v>
      </c>
      <c r="E126" s="128">
        <v>800</v>
      </c>
      <c r="F126" s="56">
        <f>E126*D126</f>
        <v>18400</v>
      </c>
    </row>
    <row r="127" spans="1:6">
      <c r="A127" s="63">
        <v>1</v>
      </c>
      <c r="B127" s="3" t="s">
        <v>92</v>
      </c>
      <c r="C127" s="3">
        <v>40</v>
      </c>
      <c r="D127" s="58">
        <v>9</v>
      </c>
      <c r="E127" s="128">
        <v>250</v>
      </c>
      <c r="F127" s="56">
        <f>E127*D127</f>
        <v>2250</v>
      </c>
    </row>
    <row r="128" spans="1:6">
      <c r="A128" s="63">
        <v>2</v>
      </c>
      <c r="B128" s="3" t="s">
        <v>92</v>
      </c>
      <c r="C128" s="3">
        <v>36</v>
      </c>
      <c r="D128" s="58">
        <v>9</v>
      </c>
      <c r="E128" s="128">
        <v>250</v>
      </c>
      <c r="F128" s="56">
        <f>E128*D128</f>
        <v>2250</v>
      </c>
    </row>
    <row r="129" spans="1:6">
      <c r="A129" s="63">
        <v>3</v>
      </c>
      <c r="B129" s="3" t="s">
        <v>92</v>
      </c>
      <c r="C129" s="3">
        <v>38</v>
      </c>
      <c r="D129" s="58">
        <v>9</v>
      </c>
      <c r="E129" s="128">
        <v>250</v>
      </c>
      <c r="F129" s="56">
        <f>E129*D129</f>
        <v>2250</v>
      </c>
    </row>
    <row r="130" spans="1:6">
      <c r="A130" s="63">
        <v>4</v>
      </c>
      <c r="B130" s="3" t="s">
        <v>92</v>
      </c>
      <c r="C130" s="3">
        <v>38</v>
      </c>
      <c r="D130" s="58">
        <v>9</v>
      </c>
      <c r="E130" s="128">
        <v>250</v>
      </c>
      <c r="F130" s="56">
        <f>E130*D130</f>
        <v>2250</v>
      </c>
    </row>
    <row r="131" spans="1:6">
      <c r="A131" s="63">
        <v>5</v>
      </c>
      <c r="B131" s="3" t="s">
        <v>92</v>
      </c>
      <c r="C131" s="3">
        <v>36</v>
      </c>
      <c r="D131" s="58">
        <v>9</v>
      </c>
      <c r="E131" s="128">
        <v>250</v>
      </c>
      <c r="F131" s="56">
        <f>E131*D131</f>
        <v>2250</v>
      </c>
    </row>
    <row r="132" spans="1:6">
      <c r="A132" s="63">
        <v>6</v>
      </c>
      <c r="B132" s="3" t="s">
        <v>92</v>
      </c>
      <c r="C132" s="3">
        <v>42</v>
      </c>
      <c r="D132" s="58">
        <v>9</v>
      </c>
      <c r="E132" s="128">
        <v>250</v>
      </c>
      <c r="F132" s="56">
        <f>E132*D132</f>
        <v>2250</v>
      </c>
    </row>
    <row r="133" spans="1:6">
      <c r="A133" s="63">
        <v>7</v>
      </c>
      <c r="B133" s="3" t="s">
        <v>92</v>
      </c>
      <c r="C133" s="3">
        <v>34</v>
      </c>
      <c r="D133" s="58">
        <v>9</v>
      </c>
      <c r="E133" s="128">
        <v>250</v>
      </c>
      <c r="F133" s="56">
        <f>E133*D133</f>
        <v>2250</v>
      </c>
    </row>
    <row r="134" spans="1:6">
      <c r="A134" s="63">
        <v>29</v>
      </c>
      <c r="B134" s="3" t="s">
        <v>92</v>
      </c>
      <c r="C134" s="3">
        <v>40</v>
      </c>
      <c r="D134" s="58">
        <v>9</v>
      </c>
      <c r="E134" s="128">
        <v>270</v>
      </c>
      <c r="F134" s="56">
        <f>E134*D134</f>
        <v>2430</v>
      </c>
    </row>
    <row r="135" spans="1:6">
      <c r="A135" s="63">
        <v>30</v>
      </c>
      <c r="B135" s="3" t="s">
        <v>92</v>
      </c>
      <c r="C135" s="3">
        <v>46</v>
      </c>
      <c r="D135" s="58">
        <v>9</v>
      </c>
      <c r="E135" s="128">
        <v>270</v>
      </c>
      <c r="F135" s="56">
        <f>E135*D135</f>
        <v>2430</v>
      </c>
    </row>
    <row r="136" spans="1:6">
      <c r="A136" s="63">
        <v>31</v>
      </c>
      <c r="B136" s="3" t="s">
        <v>92</v>
      </c>
      <c r="C136" s="3">
        <v>38</v>
      </c>
      <c r="D136" s="58">
        <v>9</v>
      </c>
      <c r="E136" s="128">
        <v>270</v>
      </c>
      <c r="F136" s="56">
        <f>E136*D136</f>
        <v>2430</v>
      </c>
    </row>
    <row r="137" spans="1:6">
      <c r="A137" s="63">
        <v>32</v>
      </c>
      <c r="B137" s="3" t="s">
        <v>92</v>
      </c>
      <c r="C137" s="3">
        <v>38</v>
      </c>
      <c r="D137" s="58">
        <v>9</v>
      </c>
      <c r="E137" s="128">
        <v>270</v>
      </c>
      <c r="F137" s="56">
        <f>E137*D137</f>
        <v>2430</v>
      </c>
    </row>
    <row r="138" spans="1:6">
      <c r="A138" s="63">
        <v>33</v>
      </c>
      <c r="B138" s="3" t="s">
        <v>92</v>
      </c>
      <c r="C138" s="3">
        <v>36</v>
      </c>
      <c r="D138" s="58">
        <v>9</v>
      </c>
      <c r="E138" s="128">
        <v>270</v>
      </c>
      <c r="F138" s="56">
        <f>E138*D138</f>
        <v>2430</v>
      </c>
    </row>
    <row r="139" spans="1:6">
      <c r="A139" s="63">
        <v>34</v>
      </c>
      <c r="B139" s="3" t="s">
        <v>92</v>
      </c>
      <c r="C139" s="3">
        <v>40</v>
      </c>
      <c r="D139" s="58">
        <v>9</v>
      </c>
      <c r="E139" s="128">
        <v>270</v>
      </c>
      <c r="F139" s="56">
        <f>E139*D139</f>
        <v>2430</v>
      </c>
    </row>
    <row r="140" spans="1:6">
      <c r="A140" s="63">
        <v>35</v>
      </c>
      <c r="B140" s="3" t="s">
        <v>92</v>
      </c>
      <c r="C140" s="3">
        <v>34</v>
      </c>
      <c r="D140" s="58">
        <v>9</v>
      </c>
      <c r="E140" s="128">
        <v>270</v>
      </c>
      <c r="F140" s="56">
        <f>E140*D140</f>
        <v>2430</v>
      </c>
    </row>
    <row r="141" spans="1:6">
      <c r="A141" s="63">
        <v>8</v>
      </c>
      <c r="B141" s="3" t="s">
        <v>92</v>
      </c>
      <c r="C141" s="3">
        <v>40</v>
      </c>
      <c r="D141" s="58">
        <v>10</v>
      </c>
      <c r="E141" s="128">
        <v>250</v>
      </c>
      <c r="F141" s="56">
        <f>E141*D141</f>
        <v>2500</v>
      </c>
    </row>
    <row r="142" spans="1:6">
      <c r="A142" s="63">
        <v>9</v>
      </c>
      <c r="B142" s="3" t="s">
        <v>92</v>
      </c>
      <c r="C142" s="3">
        <v>44</v>
      </c>
      <c r="D142" s="58">
        <v>10</v>
      </c>
      <c r="E142" s="128">
        <v>250</v>
      </c>
      <c r="F142" s="56">
        <f>E142*D142</f>
        <v>2500</v>
      </c>
    </row>
    <row r="143" spans="1:6">
      <c r="A143" s="63">
        <v>10</v>
      </c>
      <c r="B143" s="3" t="s">
        <v>92</v>
      </c>
      <c r="C143" s="3">
        <v>38</v>
      </c>
      <c r="D143" s="58">
        <v>10</v>
      </c>
      <c r="E143" s="128">
        <v>250</v>
      </c>
      <c r="F143" s="56">
        <f>E143*D143</f>
        <v>2500</v>
      </c>
    </row>
    <row r="144" spans="1:6">
      <c r="A144" s="63">
        <v>11</v>
      </c>
      <c r="B144" s="3" t="s">
        <v>92</v>
      </c>
      <c r="C144" s="3">
        <v>36</v>
      </c>
      <c r="D144" s="58">
        <v>10</v>
      </c>
      <c r="E144" s="128">
        <v>250</v>
      </c>
      <c r="F144" s="56">
        <f>E144*D144</f>
        <v>2500</v>
      </c>
    </row>
    <row r="145" spans="1:6">
      <c r="A145" s="63">
        <v>12</v>
      </c>
      <c r="B145" s="3" t="s">
        <v>92</v>
      </c>
      <c r="C145" s="3">
        <v>36</v>
      </c>
      <c r="D145" s="58">
        <v>10</v>
      </c>
      <c r="E145" s="128">
        <v>250</v>
      </c>
      <c r="F145" s="56">
        <f>E145*D145</f>
        <v>2500</v>
      </c>
    </row>
    <row r="146" spans="1:6">
      <c r="A146" s="63">
        <v>13</v>
      </c>
      <c r="B146" s="3" t="s">
        <v>92</v>
      </c>
      <c r="C146" s="3">
        <v>38</v>
      </c>
      <c r="D146" s="58">
        <v>10</v>
      </c>
      <c r="E146" s="128">
        <v>250</v>
      </c>
      <c r="F146" s="56">
        <f>E146*D146</f>
        <v>2500</v>
      </c>
    </row>
    <row r="147" spans="1:6">
      <c r="A147" s="63">
        <v>14</v>
      </c>
      <c r="B147" s="3" t="s">
        <v>92</v>
      </c>
      <c r="C147" s="3">
        <v>34</v>
      </c>
      <c r="D147" s="58">
        <v>10</v>
      </c>
      <c r="E147" s="128">
        <v>250</v>
      </c>
      <c r="F147" s="56">
        <f>E147*D147</f>
        <v>2500</v>
      </c>
    </row>
    <row r="148" spans="1:6">
      <c r="A148" s="63">
        <v>137</v>
      </c>
      <c r="B148" s="3" t="s">
        <v>92</v>
      </c>
      <c r="C148" s="3">
        <v>40</v>
      </c>
      <c r="D148" s="58">
        <v>7</v>
      </c>
      <c r="E148" s="128">
        <v>400</v>
      </c>
      <c r="F148" s="56">
        <f>E148*D148</f>
        <v>2800</v>
      </c>
    </row>
    <row r="149" spans="1:6">
      <c r="A149" s="63">
        <v>138</v>
      </c>
      <c r="B149" s="3" t="s">
        <v>92</v>
      </c>
      <c r="C149" s="3">
        <v>39</v>
      </c>
      <c r="D149" s="58">
        <v>7</v>
      </c>
      <c r="E149" s="128">
        <v>400</v>
      </c>
      <c r="F149" s="56">
        <f>E149*D149</f>
        <v>2800</v>
      </c>
    </row>
    <row r="150" spans="1:6">
      <c r="A150" s="63">
        <v>139</v>
      </c>
      <c r="B150" s="3" t="s">
        <v>92</v>
      </c>
      <c r="C150" s="3">
        <v>38</v>
      </c>
      <c r="D150" s="58">
        <v>7</v>
      </c>
      <c r="E150" s="128">
        <v>400</v>
      </c>
      <c r="F150" s="56">
        <f>E150*D150</f>
        <v>2800</v>
      </c>
    </row>
    <row r="151" spans="1:6">
      <c r="A151" s="63">
        <v>140</v>
      </c>
      <c r="B151" s="3" t="s">
        <v>92</v>
      </c>
      <c r="C151" s="3">
        <v>37</v>
      </c>
      <c r="D151" s="58">
        <v>7</v>
      </c>
      <c r="E151" s="128">
        <v>400</v>
      </c>
      <c r="F151" s="56">
        <f>E151*D151</f>
        <v>2800</v>
      </c>
    </row>
    <row r="152" spans="1:6">
      <c r="A152" s="63">
        <v>141</v>
      </c>
      <c r="B152" s="3" t="s">
        <v>92</v>
      </c>
      <c r="C152" s="3">
        <v>36</v>
      </c>
      <c r="D152" s="58">
        <v>7</v>
      </c>
      <c r="E152" s="128">
        <v>400</v>
      </c>
      <c r="F152" s="56">
        <f>E152*D152</f>
        <v>2800</v>
      </c>
    </row>
    <row r="153" spans="1:6">
      <c r="A153" s="63">
        <v>142</v>
      </c>
      <c r="B153" s="3" t="s">
        <v>92</v>
      </c>
      <c r="C153" s="3">
        <v>35</v>
      </c>
      <c r="D153" s="58">
        <v>7</v>
      </c>
      <c r="E153" s="128">
        <v>400</v>
      </c>
      <c r="F153" s="56">
        <f>E153*D153</f>
        <v>2800</v>
      </c>
    </row>
    <row r="154" spans="1:6">
      <c r="A154" s="63">
        <v>143</v>
      </c>
      <c r="B154" s="3" t="s">
        <v>92</v>
      </c>
      <c r="C154" s="3">
        <v>34</v>
      </c>
      <c r="D154" s="58">
        <v>7</v>
      </c>
      <c r="E154" s="128">
        <v>400</v>
      </c>
      <c r="F154" s="56">
        <f>E154*D154</f>
        <v>2800</v>
      </c>
    </row>
    <row r="155" spans="1:6">
      <c r="A155" s="63">
        <v>15</v>
      </c>
      <c r="B155" s="3" t="s">
        <v>92</v>
      </c>
      <c r="C155" s="3">
        <v>40</v>
      </c>
      <c r="D155" s="58">
        <v>12</v>
      </c>
      <c r="E155" s="128">
        <v>250</v>
      </c>
      <c r="F155" s="56">
        <f>E155*D155</f>
        <v>3000</v>
      </c>
    </row>
    <row r="156" spans="1:6">
      <c r="A156" s="63">
        <v>16</v>
      </c>
      <c r="B156" s="3" t="s">
        <v>92</v>
      </c>
      <c r="C156" s="3">
        <v>44</v>
      </c>
      <c r="D156" s="58">
        <v>12</v>
      </c>
      <c r="E156" s="128">
        <v>250</v>
      </c>
      <c r="F156" s="56">
        <f>E156*D156</f>
        <v>3000</v>
      </c>
    </row>
    <row r="157" spans="1:6">
      <c r="A157" s="63">
        <v>17</v>
      </c>
      <c r="B157" s="3" t="s">
        <v>92</v>
      </c>
      <c r="C157" s="3">
        <v>38</v>
      </c>
      <c r="D157" s="58">
        <v>12</v>
      </c>
      <c r="E157" s="128">
        <v>250</v>
      </c>
      <c r="F157" s="56">
        <f>E157*D157</f>
        <v>3000</v>
      </c>
    </row>
    <row r="158" spans="1:6">
      <c r="A158" s="63">
        <v>18</v>
      </c>
      <c r="B158" s="3" t="s">
        <v>92</v>
      </c>
      <c r="C158" s="3">
        <v>38</v>
      </c>
      <c r="D158" s="58">
        <v>12</v>
      </c>
      <c r="E158" s="128">
        <v>250</v>
      </c>
      <c r="F158" s="56">
        <f>E158*D158</f>
        <v>3000</v>
      </c>
    </row>
    <row r="159" spans="1:6">
      <c r="A159" s="63">
        <v>19</v>
      </c>
      <c r="B159" s="3" t="s">
        <v>92</v>
      </c>
      <c r="C159" s="3">
        <v>36</v>
      </c>
      <c r="D159" s="58">
        <v>12</v>
      </c>
      <c r="E159" s="128">
        <v>250</v>
      </c>
      <c r="F159" s="56">
        <f>E159*D159</f>
        <v>3000</v>
      </c>
    </row>
    <row r="160" spans="1:6">
      <c r="A160" s="63">
        <v>20</v>
      </c>
      <c r="B160" s="3" t="s">
        <v>92</v>
      </c>
      <c r="C160" s="3">
        <v>38</v>
      </c>
      <c r="D160" s="58">
        <v>12</v>
      </c>
      <c r="E160" s="128">
        <v>250</v>
      </c>
      <c r="F160" s="56">
        <f>E160*D160</f>
        <v>3000</v>
      </c>
    </row>
    <row r="161" spans="1:6">
      <c r="A161" s="63">
        <v>21</v>
      </c>
      <c r="B161" s="3" t="s">
        <v>92</v>
      </c>
      <c r="C161" s="3">
        <v>34</v>
      </c>
      <c r="D161" s="58">
        <v>12</v>
      </c>
      <c r="E161" s="128">
        <v>250</v>
      </c>
      <c r="F161" s="56">
        <f>E161*D161</f>
        <v>3000</v>
      </c>
    </row>
    <row r="162" spans="1:6">
      <c r="A162" s="63">
        <v>114</v>
      </c>
      <c r="B162" s="3" t="s">
        <v>92</v>
      </c>
      <c r="C162" s="3">
        <v>40</v>
      </c>
      <c r="D162" s="58">
        <v>13</v>
      </c>
      <c r="E162" s="128">
        <v>240</v>
      </c>
      <c r="F162" s="56">
        <f>E162*D162</f>
        <v>3120</v>
      </c>
    </row>
    <row r="163" spans="1:6">
      <c r="A163" s="63">
        <v>115</v>
      </c>
      <c r="B163" s="3" t="s">
        <v>92</v>
      </c>
      <c r="C163" s="3">
        <v>39</v>
      </c>
      <c r="D163" s="58">
        <v>13</v>
      </c>
      <c r="E163" s="128">
        <v>240</v>
      </c>
      <c r="F163" s="56">
        <f>E163*D163</f>
        <v>3120</v>
      </c>
    </row>
    <row r="164" spans="1:6">
      <c r="A164" s="63">
        <v>116</v>
      </c>
      <c r="B164" s="3" t="s">
        <v>92</v>
      </c>
      <c r="C164" s="3">
        <v>38</v>
      </c>
      <c r="D164" s="58">
        <v>13</v>
      </c>
      <c r="E164" s="128">
        <v>240</v>
      </c>
      <c r="F164" s="56">
        <f>E164*D164</f>
        <v>3120</v>
      </c>
    </row>
    <row r="165" spans="1:6">
      <c r="A165" s="63">
        <v>117</v>
      </c>
      <c r="B165" s="3" t="s">
        <v>92</v>
      </c>
      <c r="C165" s="3">
        <v>37</v>
      </c>
      <c r="D165" s="58">
        <v>13</v>
      </c>
      <c r="E165" s="128">
        <v>240</v>
      </c>
      <c r="F165" s="56">
        <f>E165*D165</f>
        <v>3120</v>
      </c>
    </row>
    <row r="166" spans="1:6">
      <c r="A166" s="63">
        <v>118</v>
      </c>
      <c r="B166" s="3" t="s">
        <v>92</v>
      </c>
      <c r="C166" s="3">
        <v>36</v>
      </c>
      <c r="D166" s="58">
        <v>13</v>
      </c>
      <c r="E166" s="128">
        <v>240</v>
      </c>
      <c r="F166" s="56">
        <f>E166*D166</f>
        <v>3120</v>
      </c>
    </row>
    <row r="167" spans="1:6">
      <c r="A167" s="63">
        <v>119</v>
      </c>
      <c r="B167" s="3" t="s">
        <v>92</v>
      </c>
      <c r="C167" s="3">
        <v>35</v>
      </c>
      <c r="D167" s="58">
        <v>13</v>
      </c>
      <c r="E167" s="128">
        <v>240</v>
      </c>
      <c r="F167" s="56">
        <f>E167*D167</f>
        <v>3120</v>
      </c>
    </row>
    <row r="168" spans="1:6">
      <c r="A168" s="63">
        <v>120</v>
      </c>
      <c r="B168" s="3" t="s">
        <v>92</v>
      </c>
      <c r="C168" s="3">
        <v>34</v>
      </c>
      <c r="D168" s="58">
        <v>13</v>
      </c>
      <c r="E168" s="128">
        <v>240</v>
      </c>
      <c r="F168" s="56">
        <f>E168*D168</f>
        <v>3120</v>
      </c>
    </row>
    <row r="169" spans="1:6">
      <c r="A169" s="63">
        <v>188</v>
      </c>
      <c r="B169" s="3" t="s">
        <v>92</v>
      </c>
      <c r="C169" s="3">
        <v>40</v>
      </c>
      <c r="D169" s="58">
        <v>10</v>
      </c>
      <c r="E169" s="128">
        <v>390</v>
      </c>
      <c r="F169" s="56">
        <f>E169*D169</f>
        <v>3900</v>
      </c>
    </row>
    <row r="170" spans="1:6">
      <c r="A170" s="63">
        <v>189</v>
      </c>
      <c r="B170" s="3" t="s">
        <v>92</v>
      </c>
      <c r="C170" s="3">
        <v>39</v>
      </c>
      <c r="D170" s="58">
        <v>10</v>
      </c>
      <c r="E170" s="128">
        <v>390</v>
      </c>
      <c r="F170" s="56">
        <f>E170*D170</f>
        <v>3900</v>
      </c>
    </row>
    <row r="171" spans="1:6">
      <c r="A171" s="63">
        <v>190</v>
      </c>
      <c r="B171" s="3" t="s">
        <v>92</v>
      </c>
      <c r="C171" s="3">
        <v>38</v>
      </c>
      <c r="D171" s="58">
        <v>10</v>
      </c>
      <c r="E171" s="128">
        <v>390</v>
      </c>
      <c r="F171" s="56">
        <f>E171*D171</f>
        <v>3900</v>
      </c>
    </row>
    <row r="172" spans="1:6">
      <c r="A172" s="63">
        <v>191</v>
      </c>
      <c r="B172" s="3" t="s">
        <v>92</v>
      </c>
      <c r="C172" s="3">
        <v>37</v>
      </c>
      <c r="D172" s="58">
        <v>10</v>
      </c>
      <c r="E172" s="128">
        <v>390</v>
      </c>
      <c r="F172" s="56">
        <f>E172*D172</f>
        <v>3900</v>
      </c>
    </row>
    <row r="173" spans="1:6">
      <c r="A173" s="63">
        <v>192</v>
      </c>
      <c r="B173" s="3" t="s">
        <v>92</v>
      </c>
      <c r="C173" s="3">
        <v>36</v>
      </c>
      <c r="D173" s="58">
        <v>10</v>
      </c>
      <c r="E173" s="128">
        <v>390</v>
      </c>
      <c r="F173" s="56">
        <f>E173*D173</f>
        <v>3900</v>
      </c>
    </row>
    <row r="174" spans="1:6">
      <c r="A174" s="63">
        <v>193</v>
      </c>
      <c r="B174" s="3" t="s">
        <v>92</v>
      </c>
      <c r="C174" s="3">
        <v>35</v>
      </c>
      <c r="D174" s="58">
        <v>10</v>
      </c>
      <c r="E174" s="128">
        <v>390</v>
      </c>
      <c r="F174" s="56">
        <f>E174*D174</f>
        <v>3900</v>
      </c>
    </row>
    <row r="175" spans="1:6">
      <c r="A175" s="63">
        <v>194</v>
      </c>
      <c r="B175" s="3" t="s">
        <v>92</v>
      </c>
      <c r="C175" s="3">
        <v>34</v>
      </c>
      <c r="D175" s="58">
        <v>10</v>
      </c>
      <c r="E175" s="128">
        <v>390</v>
      </c>
      <c r="F175" s="56">
        <f>E175*D175</f>
        <v>3900</v>
      </c>
    </row>
    <row r="176" spans="1:6">
      <c r="A176" s="63">
        <v>22</v>
      </c>
      <c r="B176" s="3" t="s">
        <v>92</v>
      </c>
      <c r="C176" s="3">
        <v>40</v>
      </c>
      <c r="D176" s="58">
        <v>20</v>
      </c>
      <c r="E176" s="128">
        <v>250</v>
      </c>
      <c r="F176" s="56">
        <f>E176*D176</f>
        <v>5000</v>
      </c>
    </row>
    <row r="177" spans="1:6">
      <c r="A177" s="63">
        <v>23</v>
      </c>
      <c r="B177" s="3" t="s">
        <v>92</v>
      </c>
      <c r="C177" s="3">
        <v>42</v>
      </c>
      <c r="D177" s="58">
        <v>20</v>
      </c>
      <c r="E177" s="128">
        <v>250</v>
      </c>
      <c r="F177" s="56">
        <f>E177*D177</f>
        <v>5000</v>
      </c>
    </row>
    <row r="178" spans="1:6">
      <c r="A178" s="63">
        <v>24</v>
      </c>
      <c r="B178" s="3" t="s">
        <v>92</v>
      </c>
      <c r="C178" s="3">
        <v>38</v>
      </c>
      <c r="D178" s="58">
        <v>20</v>
      </c>
      <c r="E178" s="128">
        <v>250</v>
      </c>
      <c r="F178" s="56">
        <f>E178*D178</f>
        <v>5000</v>
      </c>
    </row>
    <row r="179" spans="1:6">
      <c r="A179" s="63">
        <v>63</v>
      </c>
      <c r="B179" s="3" t="s">
        <v>92</v>
      </c>
      <c r="C179" s="3">
        <v>40</v>
      </c>
      <c r="D179" s="58">
        <v>20</v>
      </c>
      <c r="E179" s="128">
        <v>250</v>
      </c>
      <c r="F179" s="56">
        <f>E179*D179</f>
        <v>5000</v>
      </c>
    </row>
    <row r="180" spans="1:6">
      <c r="A180" s="63">
        <v>64</v>
      </c>
      <c r="B180" s="3" t="s">
        <v>92</v>
      </c>
      <c r="C180" s="3">
        <v>39</v>
      </c>
      <c r="D180" s="58">
        <v>20</v>
      </c>
      <c r="E180" s="128">
        <v>250</v>
      </c>
      <c r="F180" s="56">
        <f>E180*D180</f>
        <v>5000</v>
      </c>
    </row>
    <row r="181" spans="1:6">
      <c r="A181" s="63">
        <v>65</v>
      </c>
      <c r="B181" s="3" t="s">
        <v>92</v>
      </c>
      <c r="C181" s="3">
        <v>38</v>
      </c>
      <c r="D181" s="58">
        <v>20</v>
      </c>
      <c r="E181" s="128">
        <v>250</v>
      </c>
      <c r="F181" s="56">
        <f>E181*D181</f>
        <v>5000</v>
      </c>
    </row>
    <row r="182" spans="1:6">
      <c r="A182" s="63">
        <v>66</v>
      </c>
      <c r="B182" s="3" t="s">
        <v>92</v>
      </c>
      <c r="C182" s="3">
        <v>37</v>
      </c>
      <c r="D182" s="58">
        <v>20</v>
      </c>
      <c r="E182" s="128">
        <v>250</v>
      </c>
      <c r="F182" s="56">
        <f>E182*D182</f>
        <v>5000</v>
      </c>
    </row>
    <row r="183" spans="1:6">
      <c r="A183" s="63">
        <v>67</v>
      </c>
      <c r="B183" s="3" t="s">
        <v>92</v>
      </c>
      <c r="C183" s="3">
        <v>36</v>
      </c>
      <c r="D183" s="58">
        <v>20</v>
      </c>
      <c r="E183" s="128">
        <v>250</v>
      </c>
      <c r="F183" s="56">
        <f>E183*D183</f>
        <v>5000</v>
      </c>
    </row>
    <row r="184" spans="1:6">
      <c r="A184" s="63">
        <v>68</v>
      </c>
      <c r="B184" s="3" t="s">
        <v>92</v>
      </c>
      <c r="C184" s="3">
        <v>35</v>
      </c>
      <c r="D184" s="58">
        <v>20</v>
      </c>
      <c r="E184" s="128">
        <v>250</v>
      </c>
      <c r="F184" s="56">
        <f>E184*D184</f>
        <v>5000</v>
      </c>
    </row>
    <row r="185" spans="1:6">
      <c r="A185" s="63">
        <v>69</v>
      </c>
      <c r="B185" s="3" t="s">
        <v>92</v>
      </c>
      <c r="C185" s="3">
        <v>34</v>
      </c>
      <c r="D185" s="58">
        <v>20</v>
      </c>
      <c r="E185" s="128">
        <v>250</v>
      </c>
      <c r="F185" s="56">
        <f>E185*D185</f>
        <v>5000</v>
      </c>
    </row>
    <row r="186" spans="1:6">
      <c r="A186" s="63">
        <v>25</v>
      </c>
      <c r="B186" s="3" t="s">
        <v>92</v>
      </c>
      <c r="C186" s="3">
        <v>38</v>
      </c>
      <c r="D186" s="58">
        <v>20</v>
      </c>
      <c r="E186" s="128">
        <v>270</v>
      </c>
      <c r="F186" s="56">
        <f>E186*D186</f>
        <v>5400</v>
      </c>
    </row>
    <row r="187" spans="1:6">
      <c r="A187" s="63">
        <v>26</v>
      </c>
      <c r="B187" s="3" t="s">
        <v>92</v>
      </c>
      <c r="C187" s="3">
        <v>36</v>
      </c>
      <c r="D187" s="58">
        <v>20</v>
      </c>
      <c r="E187" s="128">
        <v>270</v>
      </c>
      <c r="F187" s="56">
        <f>E187*D187</f>
        <v>5400</v>
      </c>
    </row>
    <row r="188" spans="1:6">
      <c r="A188" s="63">
        <v>27</v>
      </c>
      <c r="B188" s="3" t="s">
        <v>92</v>
      </c>
      <c r="C188" s="3">
        <v>36</v>
      </c>
      <c r="D188" s="58">
        <v>20</v>
      </c>
      <c r="E188" s="128">
        <v>270</v>
      </c>
      <c r="F188" s="56">
        <f>E188*D188</f>
        <v>5400</v>
      </c>
    </row>
    <row r="189" spans="1:6">
      <c r="A189" s="63">
        <v>28</v>
      </c>
      <c r="B189" s="3" t="s">
        <v>92</v>
      </c>
      <c r="C189" s="3">
        <v>34</v>
      </c>
      <c r="D189" s="58">
        <v>20</v>
      </c>
      <c r="E189" s="128">
        <v>270</v>
      </c>
      <c r="F189" s="56">
        <f>E189*D189</f>
        <v>5400</v>
      </c>
    </row>
    <row r="190" spans="1:6">
      <c r="A190" s="63">
        <v>77</v>
      </c>
      <c r="B190" s="3" t="s">
        <v>92</v>
      </c>
      <c r="C190" s="3">
        <v>40</v>
      </c>
      <c r="D190" s="58">
        <v>15</v>
      </c>
      <c r="E190" s="128">
        <v>380</v>
      </c>
      <c r="F190" s="56">
        <f>E190*D190</f>
        <v>5700</v>
      </c>
    </row>
    <row r="191" spans="1:6">
      <c r="A191" s="63">
        <v>78</v>
      </c>
      <c r="B191" s="3" t="s">
        <v>92</v>
      </c>
      <c r="C191" s="3">
        <v>39</v>
      </c>
      <c r="D191" s="58">
        <v>15</v>
      </c>
      <c r="E191" s="128">
        <v>380</v>
      </c>
      <c r="F191" s="56">
        <f>E191*D191</f>
        <v>5700</v>
      </c>
    </row>
    <row r="192" spans="1:6">
      <c r="A192" s="63">
        <v>79</v>
      </c>
      <c r="B192" s="3" t="s">
        <v>92</v>
      </c>
      <c r="C192" s="3">
        <v>38</v>
      </c>
      <c r="D192" s="58">
        <v>15</v>
      </c>
      <c r="E192" s="128">
        <v>380</v>
      </c>
      <c r="F192" s="56">
        <f>E192*D192</f>
        <v>5700</v>
      </c>
    </row>
    <row r="193" spans="1:6">
      <c r="A193" s="63">
        <v>80</v>
      </c>
      <c r="B193" s="3" t="s">
        <v>92</v>
      </c>
      <c r="C193" s="3">
        <v>37</v>
      </c>
      <c r="D193" s="58">
        <v>15</v>
      </c>
      <c r="E193" s="128">
        <v>380</v>
      </c>
      <c r="F193" s="56">
        <f>E193*D193</f>
        <v>5700</v>
      </c>
    </row>
    <row r="194" spans="1:6">
      <c r="A194" s="63">
        <v>81</v>
      </c>
      <c r="B194" s="3" t="s">
        <v>92</v>
      </c>
      <c r="C194" s="3">
        <v>36</v>
      </c>
      <c r="D194" s="58">
        <v>15</v>
      </c>
      <c r="E194" s="128">
        <v>380</v>
      </c>
      <c r="F194" s="56">
        <f>E194*D194</f>
        <v>5700</v>
      </c>
    </row>
    <row r="195" spans="1:6">
      <c r="A195" s="63">
        <v>82</v>
      </c>
      <c r="B195" s="3" t="s">
        <v>92</v>
      </c>
      <c r="C195" s="3">
        <v>35</v>
      </c>
      <c r="D195" s="58">
        <v>15</v>
      </c>
      <c r="E195" s="128">
        <v>380</v>
      </c>
      <c r="F195" s="56">
        <f>E195*D195</f>
        <v>5700</v>
      </c>
    </row>
    <row r="196" spans="1:6">
      <c r="A196" s="63">
        <v>83</v>
      </c>
      <c r="B196" s="3" t="s">
        <v>92</v>
      </c>
      <c r="C196" s="3">
        <v>34</v>
      </c>
      <c r="D196" s="58">
        <v>15</v>
      </c>
      <c r="E196" s="128">
        <v>380</v>
      </c>
      <c r="F196" s="56">
        <f>E196*D196</f>
        <v>5700</v>
      </c>
    </row>
  </sheetData>
  <sortState ref="A3:F196">
    <sortCondition ref="B3:B196"/>
    <sortCondition ref="F3:F196"/>
  </sortState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6"/>
  <sheetViews>
    <sheetView workbookViewId="0">
      <selection activeCell="P173" sqref="P173"/>
    </sheetView>
  </sheetViews>
  <sheetFormatPr defaultRowHeight="12.75"/>
  <cols>
    <col min="1" max="1" width="4.7109375" customWidth="1"/>
    <col min="2" max="2" width="13.5703125" customWidth="1"/>
    <col min="3" max="3" width="15" customWidth="1"/>
    <col min="4" max="4" width="7.7109375" customWidth="1"/>
    <col min="7" max="7" width="20.140625" customWidth="1"/>
    <col min="13" max="13" width="10.140625" bestFit="1" customWidth="1"/>
  </cols>
  <sheetData>
    <row r="1" spans="1:10" ht="13.5" thickBot="1">
      <c r="F1" s="69"/>
      <c r="G1" s="7"/>
    </row>
    <row r="2" spans="1:10" ht="36.75" customHeight="1" thickBot="1">
      <c r="A2" s="79" t="s">
        <v>89</v>
      </c>
      <c r="B2" s="78" t="s">
        <v>107</v>
      </c>
      <c r="C2" s="77" t="s">
        <v>102</v>
      </c>
      <c r="D2" s="76" t="s">
        <v>101</v>
      </c>
      <c r="E2" s="76" t="s">
        <v>100</v>
      </c>
      <c r="F2" s="75" t="s">
        <v>57</v>
      </c>
      <c r="G2" s="74" t="s">
        <v>106</v>
      </c>
      <c r="I2" s="61" t="s">
        <v>99</v>
      </c>
    </row>
    <row r="3" spans="1:10" ht="15">
      <c r="A3" s="63">
        <v>1</v>
      </c>
      <c r="B3" s="72">
        <v>44346</v>
      </c>
      <c r="C3" s="73" t="s">
        <v>92</v>
      </c>
      <c r="D3" s="63">
        <v>40</v>
      </c>
      <c r="E3" s="62">
        <v>9</v>
      </c>
      <c r="F3" s="59">
        <v>250</v>
      </c>
      <c r="G3" s="81">
        <f ca="1">TODAY()-B3</f>
        <v>876</v>
      </c>
      <c r="I3" s="60" t="s">
        <v>105</v>
      </c>
    </row>
    <row r="4" spans="1:10" ht="15">
      <c r="A4" s="3">
        <v>2</v>
      </c>
      <c r="B4" s="72">
        <v>44346</v>
      </c>
      <c r="C4" s="70" t="s">
        <v>92</v>
      </c>
      <c r="D4" s="3">
        <v>36</v>
      </c>
      <c r="E4" s="58">
        <v>9</v>
      </c>
      <c r="F4" s="59">
        <v>250</v>
      </c>
      <c r="G4" s="81">
        <f t="shared" ref="G4:G67" ca="1" si="0">TODAY()-B4</f>
        <v>876</v>
      </c>
      <c r="I4" s="60" t="s">
        <v>104</v>
      </c>
    </row>
    <row r="5" spans="1:10" ht="15">
      <c r="A5" s="63">
        <v>3</v>
      </c>
      <c r="B5" s="72">
        <v>44346</v>
      </c>
      <c r="C5" s="70" t="s">
        <v>92</v>
      </c>
      <c r="D5" s="3">
        <v>38</v>
      </c>
      <c r="E5" s="58">
        <v>9</v>
      </c>
      <c r="F5" s="59">
        <v>250</v>
      </c>
      <c r="G5" s="81">
        <f t="shared" ca="1" si="0"/>
        <v>876</v>
      </c>
      <c r="I5" s="60" t="s">
        <v>103</v>
      </c>
    </row>
    <row r="6" spans="1:10" ht="15">
      <c r="A6" s="3">
        <v>4</v>
      </c>
      <c r="B6" s="72">
        <v>44346</v>
      </c>
      <c r="C6" s="70" t="s">
        <v>92</v>
      </c>
      <c r="D6" s="3">
        <v>38</v>
      </c>
      <c r="E6" s="58">
        <v>9</v>
      </c>
      <c r="F6" s="59">
        <v>250</v>
      </c>
      <c r="G6" s="81">
        <f t="shared" ca="1" si="0"/>
        <v>876</v>
      </c>
      <c r="I6" s="60" t="s">
        <v>109</v>
      </c>
    </row>
    <row r="7" spans="1:10" ht="15">
      <c r="A7" s="63">
        <v>5</v>
      </c>
      <c r="B7" s="72">
        <v>44346</v>
      </c>
      <c r="C7" s="70" t="s">
        <v>92</v>
      </c>
      <c r="D7" s="3">
        <v>36</v>
      </c>
      <c r="E7" s="58">
        <v>9</v>
      </c>
      <c r="F7" s="59">
        <v>250</v>
      </c>
      <c r="G7" s="81">
        <f t="shared" ca="1" si="0"/>
        <v>876</v>
      </c>
      <c r="I7" s="60" t="s">
        <v>231</v>
      </c>
    </row>
    <row r="8" spans="1:10" ht="15">
      <c r="A8" s="3">
        <v>6</v>
      </c>
      <c r="B8" s="72">
        <v>44346</v>
      </c>
      <c r="C8" s="70" t="s">
        <v>92</v>
      </c>
      <c r="D8" s="3">
        <v>42</v>
      </c>
      <c r="E8" s="58">
        <v>9</v>
      </c>
      <c r="F8" s="59">
        <v>250</v>
      </c>
      <c r="G8" s="81">
        <f t="shared" ca="1" si="0"/>
        <v>876</v>
      </c>
      <c r="I8" s="60" t="s">
        <v>232</v>
      </c>
    </row>
    <row r="9" spans="1:10">
      <c r="A9" s="63">
        <v>7</v>
      </c>
      <c r="B9" s="72">
        <v>44346</v>
      </c>
      <c r="C9" s="70" t="s">
        <v>92</v>
      </c>
      <c r="D9" s="3">
        <v>34</v>
      </c>
      <c r="E9" s="58">
        <v>9</v>
      </c>
      <c r="F9" s="59">
        <v>250</v>
      </c>
      <c r="G9" s="81">
        <f t="shared" ca="1" si="0"/>
        <v>876</v>
      </c>
    </row>
    <row r="10" spans="1:10">
      <c r="A10" s="3">
        <v>8</v>
      </c>
      <c r="B10" s="72">
        <v>44346</v>
      </c>
      <c r="C10" s="70" t="s">
        <v>92</v>
      </c>
      <c r="D10" s="3">
        <v>40</v>
      </c>
      <c r="E10" s="58">
        <v>10</v>
      </c>
      <c r="F10" s="59">
        <v>250</v>
      </c>
      <c r="G10" s="81">
        <f t="shared" ca="1" si="0"/>
        <v>876</v>
      </c>
    </row>
    <row r="11" spans="1:10">
      <c r="A11" s="63">
        <v>9</v>
      </c>
      <c r="B11" s="72">
        <v>44346</v>
      </c>
      <c r="C11" s="70" t="s">
        <v>92</v>
      </c>
      <c r="D11" s="3">
        <v>44</v>
      </c>
      <c r="E11" s="58">
        <v>10</v>
      </c>
      <c r="F11" s="59">
        <v>250</v>
      </c>
      <c r="G11" s="81">
        <f t="shared" ca="1" si="0"/>
        <v>876</v>
      </c>
    </row>
    <row r="12" spans="1:10">
      <c r="A12" s="3">
        <v>10</v>
      </c>
      <c r="B12" s="72">
        <v>44346</v>
      </c>
      <c r="C12" s="70" t="s">
        <v>92</v>
      </c>
      <c r="D12" s="3">
        <v>38</v>
      </c>
      <c r="E12" s="58">
        <v>10</v>
      </c>
      <c r="F12" s="59">
        <v>250</v>
      </c>
      <c r="G12" s="81">
        <f t="shared" ca="1" si="0"/>
        <v>876</v>
      </c>
    </row>
    <row r="13" spans="1:10">
      <c r="A13" s="63">
        <v>11</v>
      </c>
      <c r="B13" s="72">
        <v>44346</v>
      </c>
      <c r="C13" s="70" t="s">
        <v>92</v>
      </c>
      <c r="D13" s="3">
        <v>36</v>
      </c>
      <c r="E13" s="58">
        <v>10</v>
      </c>
      <c r="F13" s="59">
        <v>250</v>
      </c>
      <c r="G13" s="81">
        <f t="shared" ca="1" si="0"/>
        <v>876</v>
      </c>
      <c r="I13" t="s">
        <v>243</v>
      </c>
      <c r="J13" t="s">
        <v>242</v>
      </c>
    </row>
    <row r="14" spans="1:10">
      <c r="A14" s="3">
        <v>12</v>
      </c>
      <c r="B14" s="72">
        <v>44346</v>
      </c>
      <c r="C14" s="70" t="s">
        <v>92</v>
      </c>
      <c r="D14" s="3">
        <v>36</v>
      </c>
      <c r="E14" s="58">
        <v>10</v>
      </c>
      <c r="F14" s="59">
        <v>250</v>
      </c>
      <c r="G14" s="81">
        <f t="shared" ca="1" si="0"/>
        <v>876</v>
      </c>
    </row>
    <row r="15" spans="1:10">
      <c r="A15" s="63">
        <v>13</v>
      </c>
      <c r="B15" s="72">
        <v>44346</v>
      </c>
      <c r="C15" s="70" t="s">
        <v>92</v>
      </c>
      <c r="D15" s="3">
        <v>38</v>
      </c>
      <c r="E15" s="58">
        <v>10</v>
      </c>
      <c r="F15" s="59">
        <v>250</v>
      </c>
      <c r="G15" s="81">
        <f t="shared" ca="1" si="0"/>
        <v>876</v>
      </c>
    </row>
    <row r="16" spans="1:10">
      <c r="A16" s="3">
        <v>14</v>
      </c>
      <c r="B16" s="72">
        <v>44346</v>
      </c>
      <c r="C16" s="70" t="s">
        <v>92</v>
      </c>
      <c r="D16" s="3">
        <v>34</v>
      </c>
      <c r="E16" s="58">
        <v>10</v>
      </c>
      <c r="F16" s="59">
        <v>250</v>
      </c>
      <c r="G16" s="81">
        <f t="shared" ca="1" si="0"/>
        <v>876</v>
      </c>
    </row>
    <row r="17" spans="1:13">
      <c r="A17" s="63">
        <v>15</v>
      </c>
      <c r="B17" s="72">
        <v>44346</v>
      </c>
      <c r="C17" s="70" t="s">
        <v>92</v>
      </c>
      <c r="D17" s="3">
        <v>40</v>
      </c>
      <c r="E17" s="58">
        <v>12</v>
      </c>
      <c r="F17" s="59">
        <v>250</v>
      </c>
      <c r="G17" s="81">
        <f t="shared" ca="1" si="0"/>
        <v>876</v>
      </c>
    </row>
    <row r="18" spans="1:13">
      <c r="A18" s="3">
        <v>16</v>
      </c>
      <c r="B18" s="72">
        <v>44346</v>
      </c>
      <c r="C18" s="70" t="s">
        <v>92</v>
      </c>
      <c r="D18" s="3">
        <v>44</v>
      </c>
      <c r="E18" s="58">
        <v>12</v>
      </c>
      <c r="F18" s="59">
        <v>250</v>
      </c>
      <c r="G18" s="81">
        <f t="shared" ca="1" si="0"/>
        <v>876</v>
      </c>
      <c r="M18" s="80"/>
    </row>
    <row r="19" spans="1:13">
      <c r="A19" s="63">
        <v>17</v>
      </c>
      <c r="B19" s="72">
        <v>44346</v>
      </c>
      <c r="C19" s="70" t="s">
        <v>92</v>
      </c>
      <c r="D19" s="3">
        <v>38</v>
      </c>
      <c r="E19" s="58">
        <v>12</v>
      </c>
      <c r="F19" s="59">
        <v>250</v>
      </c>
      <c r="G19" s="81">
        <f t="shared" ca="1" si="0"/>
        <v>876</v>
      </c>
      <c r="M19" s="80"/>
    </row>
    <row r="20" spans="1:13">
      <c r="A20" s="3">
        <v>18</v>
      </c>
      <c r="B20" s="72">
        <v>44346</v>
      </c>
      <c r="C20" s="70" t="s">
        <v>92</v>
      </c>
      <c r="D20" s="3">
        <v>38</v>
      </c>
      <c r="E20" s="58">
        <v>12</v>
      </c>
      <c r="F20" s="59">
        <v>250</v>
      </c>
      <c r="G20" s="81">
        <f t="shared" ca="1" si="0"/>
        <v>876</v>
      </c>
    </row>
    <row r="21" spans="1:13">
      <c r="A21" s="63">
        <v>19</v>
      </c>
      <c r="B21" s="71">
        <v>43981</v>
      </c>
      <c r="C21" s="70" t="s">
        <v>92</v>
      </c>
      <c r="D21" s="3">
        <v>36</v>
      </c>
      <c r="E21" s="58">
        <v>12</v>
      </c>
      <c r="F21" s="59">
        <v>250</v>
      </c>
      <c r="G21" s="81">
        <f t="shared" ca="1" si="0"/>
        <v>1241</v>
      </c>
    </row>
    <row r="22" spans="1:13">
      <c r="A22" s="3">
        <v>20</v>
      </c>
      <c r="B22" s="71">
        <v>43981</v>
      </c>
      <c r="C22" s="70" t="s">
        <v>92</v>
      </c>
      <c r="D22" s="3">
        <v>38</v>
      </c>
      <c r="E22" s="58">
        <v>12</v>
      </c>
      <c r="F22" s="59">
        <v>250</v>
      </c>
      <c r="G22" s="81">
        <f t="shared" ca="1" si="0"/>
        <v>1241</v>
      </c>
    </row>
    <row r="23" spans="1:13">
      <c r="A23" s="63">
        <v>21</v>
      </c>
      <c r="B23" s="71">
        <v>43981</v>
      </c>
      <c r="C23" s="70" t="s">
        <v>92</v>
      </c>
      <c r="D23" s="3">
        <v>34</v>
      </c>
      <c r="E23" s="58">
        <v>12</v>
      </c>
      <c r="F23" s="59">
        <v>250</v>
      </c>
      <c r="G23" s="81">
        <f t="shared" ca="1" si="0"/>
        <v>1241</v>
      </c>
    </row>
    <row r="24" spans="1:13">
      <c r="A24" s="3">
        <v>22</v>
      </c>
      <c r="B24" s="71">
        <v>43981</v>
      </c>
      <c r="C24" s="70" t="s">
        <v>92</v>
      </c>
      <c r="D24" s="3">
        <v>40</v>
      </c>
      <c r="E24" s="58">
        <v>20</v>
      </c>
      <c r="F24" s="59">
        <v>250</v>
      </c>
      <c r="G24" s="81">
        <f t="shared" ca="1" si="0"/>
        <v>1241</v>
      </c>
    </row>
    <row r="25" spans="1:13">
      <c r="A25" s="63">
        <v>23</v>
      </c>
      <c r="B25" s="71">
        <v>43981</v>
      </c>
      <c r="C25" s="70" t="s">
        <v>92</v>
      </c>
      <c r="D25" s="3">
        <v>42</v>
      </c>
      <c r="E25" s="58">
        <v>20</v>
      </c>
      <c r="F25" s="59">
        <v>250</v>
      </c>
      <c r="G25" s="81">
        <f t="shared" ca="1" si="0"/>
        <v>1241</v>
      </c>
    </row>
    <row r="26" spans="1:13">
      <c r="A26" s="3">
        <v>24</v>
      </c>
      <c r="B26" s="71">
        <v>43981</v>
      </c>
      <c r="C26" s="70" t="s">
        <v>92</v>
      </c>
      <c r="D26" s="3">
        <v>38</v>
      </c>
      <c r="E26" s="58">
        <v>20</v>
      </c>
      <c r="F26" s="59">
        <v>250</v>
      </c>
      <c r="G26" s="81">
        <f t="shared" ca="1" si="0"/>
        <v>1241</v>
      </c>
    </row>
    <row r="27" spans="1:13">
      <c r="A27" s="63">
        <v>25</v>
      </c>
      <c r="B27" s="71">
        <v>43861</v>
      </c>
      <c r="C27" s="70" t="s">
        <v>92</v>
      </c>
      <c r="D27" s="3">
        <v>38</v>
      </c>
      <c r="E27" s="58">
        <v>20</v>
      </c>
      <c r="F27" s="57">
        <v>270</v>
      </c>
      <c r="G27" s="81">
        <f t="shared" ca="1" si="0"/>
        <v>1361</v>
      </c>
    </row>
    <row r="28" spans="1:13">
      <c r="A28" s="3">
        <v>26</v>
      </c>
      <c r="B28" s="71">
        <v>43861</v>
      </c>
      <c r="C28" s="70" t="s">
        <v>92</v>
      </c>
      <c r="D28" s="3">
        <v>36</v>
      </c>
      <c r="E28" s="58">
        <v>20</v>
      </c>
      <c r="F28" s="57">
        <v>270</v>
      </c>
      <c r="G28" s="81">
        <f t="shared" ca="1" si="0"/>
        <v>1361</v>
      </c>
    </row>
    <row r="29" spans="1:13">
      <c r="A29" s="63">
        <v>27</v>
      </c>
      <c r="B29" s="71">
        <v>43861</v>
      </c>
      <c r="C29" s="70" t="s">
        <v>92</v>
      </c>
      <c r="D29" s="3">
        <v>36</v>
      </c>
      <c r="E29" s="58">
        <v>20</v>
      </c>
      <c r="F29" s="57">
        <v>270</v>
      </c>
      <c r="G29" s="81">
        <f t="shared" ca="1" si="0"/>
        <v>1361</v>
      </c>
    </row>
    <row r="30" spans="1:13">
      <c r="A30" s="3">
        <v>28</v>
      </c>
      <c r="B30" s="71">
        <v>43861</v>
      </c>
      <c r="C30" s="70" t="s">
        <v>92</v>
      </c>
      <c r="D30" s="3">
        <v>34</v>
      </c>
      <c r="E30" s="58">
        <v>20</v>
      </c>
      <c r="F30" s="57">
        <v>270</v>
      </c>
      <c r="G30" s="81">
        <f t="shared" ca="1" si="0"/>
        <v>1361</v>
      </c>
    </row>
    <row r="31" spans="1:13">
      <c r="A31" s="63">
        <v>29</v>
      </c>
      <c r="B31" s="71">
        <v>43861</v>
      </c>
      <c r="C31" s="70" t="s">
        <v>92</v>
      </c>
      <c r="D31" s="3">
        <v>40</v>
      </c>
      <c r="E31" s="58">
        <v>9</v>
      </c>
      <c r="F31" s="57">
        <v>270</v>
      </c>
      <c r="G31" s="81">
        <f t="shared" ca="1" si="0"/>
        <v>1361</v>
      </c>
    </row>
    <row r="32" spans="1:13">
      <c r="A32" s="3">
        <v>30</v>
      </c>
      <c r="B32" s="71">
        <v>43861</v>
      </c>
      <c r="C32" s="70" t="s">
        <v>92</v>
      </c>
      <c r="D32" s="3">
        <v>46</v>
      </c>
      <c r="E32" s="58">
        <v>9</v>
      </c>
      <c r="F32" s="57">
        <v>270</v>
      </c>
      <c r="G32" s="81">
        <f t="shared" ca="1" si="0"/>
        <v>1361</v>
      </c>
    </row>
    <row r="33" spans="1:7">
      <c r="A33" s="63">
        <v>31</v>
      </c>
      <c r="B33" s="71">
        <v>43861</v>
      </c>
      <c r="C33" s="70" t="s">
        <v>92</v>
      </c>
      <c r="D33" s="3">
        <v>38</v>
      </c>
      <c r="E33" s="58">
        <v>9</v>
      </c>
      <c r="F33" s="57">
        <v>270</v>
      </c>
      <c r="G33" s="81">
        <f t="shared" ca="1" si="0"/>
        <v>1361</v>
      </c>
    </row>
    <row r="34" spans="1:7">
      <c r="A34" s="3">
        <v>32</v>
      </c>
      <c r="B34" s="71">
        <v>43861</v>
      </c>
      <c r="C34" s="70" t="s">
        <v>92</v>
      </c>
      <c r="D34" s="3">
        <v>38</v>
      </c>
      <c r="E34" s="58">
        <v>9</v>
      </c>
      <c r="F34" s="57">
        <v>270</v>
      </c>
      <c r="G34" s="81">
        <f t="shared" ca="1" si="0"/>
        <v>1361</v>
      </c>
    </row>
    <row r="35" spans="1:7">
      <c r="A35" s="63">
        <v>33</v>
      </c>
      <c r="B35" s="71">
        <v>43861</v>
      </c>
      <c r="C35" s="70" t="s">
        <v>92</v>
      </c>
      <c r="D35" s="3">
        <v>36</v>
      </c>
      <c r="E35" s="58">
        <v>9</v>
      </c>
      <c r="F35" s="57">
        <v>270</v>
      </c>
      <c r="G35" s="81">
        <f t="shared" ca="1" si="0"/>
        <v>1361</v>
      </c>
    </row>
    <row r="36" spans="1:7">
      <c r="A36" s="3">
        <v>34</v>
      </c>
      <c r="B36" s="71">
        <v>43861</v>
      </c>
      <c r="C36" s="70" t="s">
        <v>92</v>
      </c>
      <c r="D36" s="3">
        <v>40</v>
      </c>
      <c r="E36" s="58">
        <v>9</v>
      </c>
      <c r="F36" s="57">
        <v>270</v>
      </c>
      <c r="G36" s="81">
        <f t="shared" ca="1" si="0"/>
        <v>1361</v>
      </c>
    </row>
    <row r="37" spans="1:7">
      <c r="A37" s="63">
        <v>35</v>
      </c>
      <c r="B37" s="71">
        <v>43861</v>
      </c>
      <c r="C37" s="70" t="s">
        <v>92</v>
      </c>
      <c r="D37" s="3">
        <v>34</v>
      </c>
      <c r="E37" s="58">
        <v>9</v>
      </c>
      <c r="F37" s="57">
        <v>270</v>
      </c>
      <c r="G37" s="81">
        <f t="shared" ca="1" si="0"/>
        <v>1361</v>
      </c>
    </row>
    <row r="38" spans="1:7">
      <c r="A38" s="3">
        <v>36</v>
      </c>
      <c r="B38" s="71">
        <v>44228</v>
      </c>
      <c r="C38" s="70" t="s">
        <v>97</v>
      </c>
      <c r="D38" s="3">
        <v>38</v>
      </c>
      <c r="E38" s="58">
        <v>10</v>
      </c>
      <c r="F38" s="57">
        <v>400</v>
      </c>
      <c r="G38" s="81">
        <f t="shared" ca="1" si="0"/>
        <v>994</v>
      </c>
    </row>
    <row r="39" spans="1:7">
      <c r="A39" s="63">
        <v>37</v>
      </c>
      <c r="B39" s="71">
        <v>44228</v>
      </c>
      <c r="C39" s="70" t="s">
        <v>97</v>
      </c>
      <c r="D39" s="3">
        <v>40</v>
      </c>
      <c r="E39" s="58">
        <v>10</v>
      </c>
      <c r="F39" s="57">
        <v>400</v>
      </c>
      <c r="G39" s="81">
        <f t="shared" ca="1" si="0"/>
        <v>994</v>
      </c>
    </row>
    <row r="40" spans="1:7">
      <c r="A40" s="3">
        <v>38</v>
      </c>
      <c r="B40" s="71">
        <v>44228</v>
      </c>
      <c r="C40" s="70" t="s">
        <v>97</v>
      </c>
      <c r="D40" s="3">
        <v>36</v>
      </c>
      <c r="E40" s="58">
        <v>10</v>
      </c>
      <c r="F40" s="57">
        <v>400</v>
      </c>
      <c r="G40" s="81">
        <f t="shared" ca="1" si="0"/>
        <v>994</v>
      </c>
    </row>
    <row r="41" spans="1:7">
      <c r="A41" s="63">
        <v>39</v>
      </c>
      <c r="B41" s="71">
        <v>44228</v>
      </c>
      <c r="C41" s="70" t="s">
        <v>97</v>
      </c>
      <c r="D41" s="3">
        <v>42</v>
      </c>
      <c r="E41" s="58">
        <v>10</v>
      </c>
      <c r="F41" s="57">
        <v>400</v>
      </c>
      <c r="G41" s="81">
        <f t="shared" ca="1" si="0"/>
        <v>994</v>
      </c>
    </row>
    <row r="42" spans="1:7">
      <c r="A42" s="3">
        <v>40</v>
      </c>
      <c r="B42" s="71">
        <v>44228</v>
      </c>
      <c r="C42" s="70" t="s">
        <v>97</v>
      </c>
      <c r="D42" s="3">
        <v>34</v>
      </c>
      <c r="E42" s="58">
        <v>10</v>
      </c>
      <c r="F42" s="57">
        <v>400</v>
      </c>
      <c r="G42" s="81">
        <f t="shared" ca="1" si="0"/>
        <v>994</v>
      </c>
    </row>
    <row r="43" spans="1:7">
      <c r="A43" s="63">
        <v>41</v>
      </c>
      <c r="B43" s="71">
        <v>44228</v>
      </c>
      <c r="C43" s="70" t="s">
        <v>93</v>
      </c>
      <c r="D43" s="3">
        <v>44</v>
      </c>
      <c r="E43" s="58">
        <v>7</v>
      </c>
      <c r="F43" s="57">
        <v>300</v>
      </c>
      <c r="G43" s="81">
        <f t="shared" ca="1" si="0"/>
        <v>994</v>
      </c>
    </row>
    <row r="44" spans="1:7">
      <c r="A44" s="3">
        <v>42</v>
      </c>
      <c r="B44" s="71">
        <v>44228</v>
      </c>
      <c r="C44" s="70" t="s">
        <v>93</v>
      </c>
      <c r="D44" s="3">
        <v>48</v>
      </c>
      <c r="E44" s="58">
        <v>7</v>
      </c>
      <c r="F44" s="57">
        <v>300</v>
      </c>
      <c r="G44" s="81">
        <f t="shared" ca="1" si="0"/>
        <v>994</v>
      </c>
    </row>
    <row r="45" spans="1:7">
      <c r="A45" s="63">
        <v>43</v>
      </c>
      <c r="B45" s="71">
        <v>44228</v>
      </c>
      <c r="C45" s="70" t="s">
        <v>93</v>
      </c>
      <c r="D45" s="3">
        <v>42</v>
      </c>
      <c r="E45" s="58">
        <v>7</v>
      </c>
      <c r="F45" s="57">
        <v>300</v>
      </c>
      <c r="G45" s="81">
        <f t="shared" ca="1" si="0"/>
        <v>994</v>
      </c>
    </row>
    <row r="46" spans="1:7">
      <c r="A46" s="3">
        <v>44</v>
      </c>
      <c r="B46" s="71">
        <v>44228</v>
      </c>
      <c r="C46" s="70" t="s">
        <v>93</v>
      </c>
      <c r="D46" s="3">
        <v>46</v>
      </c>
      <c r="E46" s="58">
        <v>7</v>
      </c>
      <c r="F46" s="57">
        <v>300</v>
      </c>
      <c r="G46" s="81">
        <f t="shared" ca="1" si="0"/>
        <v>994</v>
      </c>
    </row>
    <row r="47" spans="1:7">
      <c r="A47" s="63">
        <v>45</v>
      </c>
      <c r="B47" s="71">
        <v>44228</v>
      </c>
      <c r="C47" s="70" t="s">
        <v>93</v>
      </c>
      <c r="D47" s="3">
        <v>50</v>
      </c>
      <c r="E47" s="58">
        <v>7</v>
      </c>
      <c r="F47" s="57">
        <v>300</v>
      </c>
      <c r="G47" s="81">
        <f t="shared" ca="1" si="0"/>
        <v>994</v>
      </c>
    </row>
    <row r="48" spans="1:7">
      <c r="A48" s="3">
        <v>46</v>
      </c>
      <c r="B48" s="71">
        <v>44228</v>
      </c>
      <c r="C48" s="70" t="s">
        <v>93</v>
      </c>
      <c r="D48" s="3">
        <v>56</v>
      </c>
      <c r="E48" s="58">
        <v>7</v>
      </c>
      <c r="F48" s="57">
        <v>300</v>
      </c>
      <c r="G48" s="81">
        <f t="shared" ca="1" si="0"/>
        <v>994</v>
      </c>
    </row>
    <row r="49" spans="1:7">
      <c r="A49" s="63">
        <v>47</v>
      </c>
      <c r="B49" s="71">
        <v>44228</v>
      </c>
      <c r="C49" s="70" t="s">
        <v>93</v>
      </c>
      <c r="D49" s="3">
        <v>54</v>
      </c>
      <c r="E49" s="58">
        <v>7</v>
      </c>
      <c r="F49" s="57">
        <v>300</v>
      </c>
      <c r="G49" s="81">
        <f t="shared" ca="1" si="0"/>
        <v>994</v>
      </c>
    </row>
    <row r="50" spans="1:7">
      <c r="A50" s="3">
        <v>48</v>
      </c>
      <c r="B50" s="71">
        <v>44228</v>
      </c>
      <c r="C50" s="70" t="s">
        <v>97</v>
      </c>
      <c r="D50" s="3">
        <v>40</v>
      </c>
      <c r="E50" s="58">
        <v>3</v>
      </c>
      <c r="F50" s="57">
        <v>450</v>
      </c>
      <c r="G50" s="81">
        <f t="shared" ca="1" si="0"/>
        <v>994</v>
      </c>
    </row>
    <row r="51" spans="1:7">
      <c r="A51" s="63">
        <v>49</v>
      </c>
      <c r="B51" s="71">
        <v>44228</v>
      </c>
      <c r="C51" s="70" t="s">
        <v>97</v>
      </c>
      <c r="D51" s="3">
        <v>42</v>
      </c>
      <c r="E51" s="58">
        <v>3</v>
      </c>
      <c r="F51" s="57">
        <v>450</v>
      </c>
      <c r="G51" s="81">
        <f t="shared" ca="1" si="0"/>
        <v>994</v>
      </c>
    </row>
    <row r="52" spans="1:7">
      <c r="A52" s="3">
        <v>50</v>
      </c>
      <c r="B52" s="71">
        <v>44228</v>
      </c>
      <c r="C52" s="70" t="s">
        <v>97</v>
      </c>
      <c r="D52" s="3">
        <v>40</v>
      </c>
      <c r="E52" s="58">
        <v>7</v>
      </c>
      <c r="F52" s="57">
        <v>450</v>
      </c>
      <c r="G52" s="81">
        <f t="shared" ca="1" si="0"/>
        <v>994</v>
      </c>
    </row>
    <row r="53" spans="1:7">
      <c r="A53" s="63">
        <v>51</v>
      </c>
      <c r="B53" s="71">
        <v>44228</v>
      </c>
      <c r="C53" s="70" t="s">
        <v>97</v>
      </c>
      <c r="D53" s="3">
        <v>40</v>
      </c>
      <c r="E53" s="58">
        <v>7</v>
      </c>
      <c r="F53" s="57">
        <v>450</v>
      </c>
      <c r="G53" s="81">
        <f t="shared" ca="1" si="0"/>
        <v>994</v>
      </c>
    </row>
    <row r="54" spans="1:7">
      <c r="A54" s="3">
        <v>52</v>
      </c>
      <c r="B54" s="71">
        <v>44228</v>
      </c>
      <c r="C54" s="70" t="s">
        <v>97</v>
      </c>
      <c r="D54" s="3">
        <v>42</v>
      </c>
      <c r="E54" s="58">
        <v>7</v>
      </c>
      <c r="F54" s="57">
        <v>450</v>
      </c>
      <c r="G54" s="81">
        <f t="shared" ca="1" si="0"/>
        <v>994</v>
      </c>
    </row>
    <row r="55" spans="1:7">
      <c r="A55" s="63">
        <v>53</v>
      </c>
      <c r="B55" s="71">
        <v>44228</v>
      </c>
      <c r="C55" s="70" t="s">
        <v>97</v>
      </c>
      <c r="D55" s="3">
        <v>42</v>
      </c>
      <c r="E55" s="58">
        <v>7</v>
      </c>
      <c r="F55" s="57">
        <v>450</v>
      </c>
      <c r="G55" s="81">
        <f t="shared" ca="1" si="0"/>
        <v>994</v>
      </c>
    </row>
    <row r="56" spans="1:7">
      <c r="A56" s="3">
        <v>54</v>
      </c>
      <c r="B56" s="71">
        <v>44228</v>
      </c>
      <c r="C56" s="70" t="s">
        <v>97</v>
      </c>
      <c r="D56" s="3">
        <v>38</v>
      </c>
      <c r="E56" s="58">
        <v>7</v>
      </c>
      <c r="F56" s="57">
        <v>450</v>
      </c>
      <c r="G56" s="81">
        <f t="shared" ca="1" si="0"/>
        <v>994</v>
      </c>
    </row>
    <row r="57" spans="1:7">
      <c r="A57" s="63">
        <v>55</v>
      </c>
      <c r="B57" s="71">
        <v>44228</v>
      </c>
      <c r="C57" s="70" t="s">
        <v>97</v>
      </c>
      <c r="D57" s="3">
        <v>40</v>
      </c>
      <c r="E57" s="58">
        <v>7</v>
      </c>
      <c r="F57" s="57">
        <v>450</v>
      </c>
      <c r="G57" s="81">
        <f t="shared" ca="1" si="0"/>
        <v>994</v>
      </c>
    </row>
    <row r="58" spans="1:7">
      <c r="A58" s="3">
        <v>56</v>
      </c>
      <c r="B58" s="71">
        <v>43891</v>
      </c>
      <c r="C58" s="70" t="s">
        <v>93</v>
      </c>
      <c r="D58" s="3">
        <v>44</v>
      </c>
      <c r="E58" s="58">
        <v>5</v>
      </c>
      <c r="F58" s="57">
        <v>320</v>
      </c>
      <c r="G58" s="81">
        <f t="shared" ca="1" si="0"/>
        <v>1331</v>
      </c>
    </row>
    <row r="59" spans="1:7">
      <c r="A59" s="63">
        <v>57</v>
      </c>
      <c r="B59" s="71">
        <v>43891</v>
      </c>
      <c r="C59" s="70" t="s">
        <v>93</v>
      </c>
      <c r="D59" s="3">
        <v>48</v>
      </c>
      <c r="E59" s="58">
        <v>5</v>
      </c>
      <c r="F59" s="57">
        <v>320</v>
      </c>
      <c r="G59" s="81">
        <f t="shared" ca="1" si="0"/>
        <v>1331</v>
      </c>
    </row>
    <row r="60" spans="1:7">
      <c r="A60" s="3">
        <v>58</v>
      </c>
      <c r="B60" s="71">
        <v>43891</v>
      </c>
      <c r="C60" s="70" t="s">
        <v>93</v>
      </c>
      <c r="D60" s="3">
        <v>42</v>
      </c>
      <c r="E60" s="58">
        <v>5</v>
      </c>
      <c r="F60" s="57">
        <v>320</v>
      </c>
      <c r="G60" s="81">
        <f t="shared" ca="1" si="0"/>
        <v>1331</v>
      </c>
    </row>
    <row r="61" spans="1:7">
      <c r="A61" s="63">
        <v>59</v>
      </c>
      <c r="B61" s="71">
        <v>43891</v>
      </c>
      <c r="C61" s="70" t="s">
        <v>93</v>
      </c>
      <c r="D61" s="3">
        <v>46</v>
      </c>
      <c r="E61" s="58">
        <v>5</v>
      </c>
      <c r="F61" s="57">
        <v>320</v>
      </c>
      <c r="G61" s="81">
        <f t="shared" ca="1" si="0"/>
        <v>1331</v>
      </c>
    </row>
    <row r="62" spans="1:7">
      <c r="A62" s="3">
        <v>60</v>
      </c>
      <c r="B62" s="71">
        <v>43891</v>
      </c>
      <c r="C62" s="70" t="s">
        <v>93</v>
      </c>
      <c r="D62" s="3">
        <v>50</v>
      </c>
      <c r="E62" s="58">
        <v>5</v>
      </c>
      <c r="F62" s="57">
        <v>320</v>
      </c>
      <c r="G62" s="81">
        <f t="shared" ca="1" si="0"/>
        <v>1331</v>
      </c>
    </row>
    <row r="63" spans="1:7">
      <c r="A63" s="63">
        <v>61</v>
      </c>
      <c r="B63" s="71">
        <v>43891</v>
      </c>
      <c r="C63" s="70" t="s">
        <v>93</v>
      </c>
      <c r="D63" s="3">
        <v>56</v>
      </c>
      <c r="E63" s="58">
        <v>5</v>
      </c>
      <c r="F63" s="57">
        <v>320</v>
      </c>
      <c r="G63" s="81">
        <f t="shared" ca="1" si="0"/>
        <v>1331</v>
      </c>
    </row>
    <row r="64" spans="1:7">
      <c r="A64" s="3">
        <v>62</v>
      </c>
      <c r="B64" s="71">
        <v>43891</v>
      </c>
      <c r="C64" s="70" t="s">
        <v>93</v>
      </c>
      <c r="D64" s="3">
        <v>54</v>
      </c>
      <c r="E64" s="58">
        <v>5</v>
      </c>
      <c r="F64" s="57">
        <v>320</v>
      </c>
      <c r="G64" s="81">
        <f t="shared" ca="1" si="0"/>
        <v>1331</v>
      </c>
    </row>
    <row r="65" spans="1:7">
      <c r="A65" s="63">
        <v>63</v>
      </c>
      <c r="B65" s="71">
        <v>43891</v>
      </c>
      <c r="C65" s="70" t="s">
        <v>92</v>
      </c>
      <c r="D65" s="3">
        <v>40</v>
      </c>
      <c r="E65" s="58">
        <v>20</v>
      </c>
      <c r="F65" s="57">
        <v>250</v>
      </c>
      <c r="G65" s="81">
        <f t="shared" ca="1" si="0"/>
        <v>1331</v>
      </c>
    </row>
    <row r="66" spans="1:7">
      <c r="A66" s="3">
        <v>64</v>
      </c>
      <c r="B66" s="71">
        <v>43891</v>
      </c>
      <c r="C66" s="70" t="s">
        <v>92</v>
      </c>
      <c r="D66" s="3">
        <v>40</v>
      </c>
      <c r="E66" s="58">
        <v>20</v>
      </c>
      <c r="F66" s="57">
        <v>250</v>
      </c>
      <c r="G66" s="81">
        <f t="shared" ca="1" si="0"/>
        <v>1331</v>
      </c>
    </row>
    <row r="67" spans="1:7">
      <c r="A67" s="63">
        <v>65</v>
      </c>
      <c r="B67" s="71">
        <v>43891</v>
      </c>
      <c r="C67" s="70" t="s">
        <v>92</v>
      </c>
      <c r="D67" s="3">
        <v>38</v>
      </c>
      <c r="E67" s="58">
        <v>20</v>
      </c>
      <c r="F67" s="57">
        <v>250</v>
      </c>
      <c r="G67" s="81">
        <f t="shared" ca="1" si="0"/>
        <v>1331</v>
      </c>
    </row>
    <row r="68" spans="1:7">
      <c r="A68" s="3">
        <v>66</v>
      </c>
      <c r="B68" s="71">
        <v>43891</v>
      </c>
      <c r="C68" s="70" t="s">
        <v>92</v>
      </c>
      <c r="D68" s="3">
        <v>38</v>
      </c>
      <c r="E68" s="58">
        <v>20</v>
      </c>
      <c r="F68" s="57">
        <v>250</v>
      </c>
      <c r="G68" s="81">
        <f t="shared" ref="G68:G131" ca="1" si="1">TODAY()-B68</f>
        <v>1331</v>
      </c>
    </row>
    <row r="69" spans="1:7">
      <c r="A69" s="63">
        <v>67</v>
      </c>
      <c r="B69" s="71">
        <v>43891</v>
      </c>
      <c r="C69" s="70" t="s">
        <v>92</v>
      </c>
      <c r="D69" s="3">
        <v>36</v>
      </c>
      <c r="E69" s="58">
        <v>20</v>
      </c>
      <c r="F69" s="57">
        <v>250</v>
      </c>
      <c r="G69" s="81">
        <f t="shared" ca="1" si="1"/>
        <v>1331</v>
      </c>
    </row>
    <row r="70" spans="1:7">
      <c r="A70" s="3">
        <v>68</v>
      </c>
      <c r="B70" s="71">
        <v>43891</v>
      </c>
      <c r="C70" s="70" t="s">
        <v>92</v>
      </c>
      <c r="D70" s="3">
        <v>44</v>
      </c>
      <c r="E70" s="58">
        <v>20</v>
      </c>
      <c r="F70" s="57">
        <v>250</v>
      </c>
      <c r="G70" s="81">
        <f t="shared" ca="1" si="1"/>
        <v>1331</v>
      </c>
    </row>
    <row r="71" spans="1:7">
      <c r="A71" s="63">
        <v>69</v>
      </c>
      <c r="B71" s="71">
        <v>43891</v>
      </c>
      <c r="C71" s="70" t="s">
        <v>92</v>
      </c>
      <c r="D71" s="3">
        <v>34</v>
      </c>
      <c r="E71" s="58">
        <v>20</v>
      </c>
      <c r="F71" s="57">
        <v>250</v>
      </c>
      <c r="G71" s="81">
        <f t="shared" ca="1" si="1"/>
        <v>1331</v>
      </c>
    </row>
    <row r="72" spans="1:7">
      <c r="A72" s="3">
        <v>70</v>
      </c>
      <c r="B72" s="71">
        <v>43891</v>
      </c>
      <c r="C72" s="70" t="s">
        <v>97</v>
      </c>
      <c r="D72" s="3">
        <v>40</v>
      </c>
      <c r="E72" s="58">
        <v>5</v>
      </c>
      <c r="F72" s="57">
        <v>450</v>
      </c>
      <c r="G72" s="81">
        <f t="shared" ca="1" si="1"/>
        <v>1331</v>
      </c>
    </row>
    <row r="73" spans="1:7">
      <c r="A73" s="63">
        <v>71</v>
      </c>
      <c r="B73" s="71">
        <v>43891</v>
      </c>
      <c r="C73" s="70" t="s">
        <v>97</v>
      </c>
      <c r="D73" s="3">
        <v>42</v>
      </c>
      <c r="E73" s="58">
        <v>5</v>
      </c>
      <c r="F73" s="57">
        <v>450</v>
      </c>
      <c r="G73" s="81">
        <f t="shared" ca="1" si="1"/>
        <v>1331</v>
      </c>
    </row>
    <row r="74" spans="1:7">
      <c r="A74" s="3">
        <v>72</v>
      </c>
      <c r="B74" s="71">
        <v>43891</v>
      </c>
      <c r="C74" s="70" t="s">
        <v>97</v>
      </c>
      <c r="D74" s="3">
        <v>38</v>
      </c>
      <c r="E74" s="58">
        <v>10</v>
      </c>
      <c r="F74" s="57">
        <v>450</v>
      </c>
      <c r="G74" s="81">
        <f t="shared" ca="1" si="1"/>
        <v>1331</v>
      </c>
    </row>
    <row r="75" spans="1:7">
      <c r="A75" s="63">
        <v>73</v>
      </c>
      <c r="B75" s="71">
        <v>43891</v>
      </c>
      <c r="C75" s="70" t="s">
        <v>97</v>
      </c>
      <c r="D75" s="3">
        <v>40</v>
      </c>
      <c r="E75" s="58">
        <v>10</v>
      </c>
      <c r="F75" s="57">
        <v>450</v>
      </c>
      <c r="G75" s="81">
        <f t="shared" ca="1" si="1"/>
        <v>1331</v>
      </c>
    </row>
    <row r="76" spans="1:7">
      <c r="A76" s="3">
        <v>74</v>
      </c>
      <c r="B76" s="71">
        <v>43891</v>
      </c>
      <c r="C76" s="70" t="s">
        <v>97</v>
      </c>
      <c r="D76" s="3">
        <v>36</v>
      </c>
      <c r="E76" s="58">
        <v>10</v>
      </c>
      <c r="F76" s="57">
        <v>450</v>
      </c>
      <c r="G76" s="81">
        <f t="shared" ca="1" si="1"/>
        <v>1331</v>
      </c>
    </row>
    <row r="77" spans="1:7">
      <c r="A77" s="63">
        <v>75</v>
      </c>
      <c r="B77" s="71">
        <v>43891</v>
      </c>
      <c r="C77" s="70" t="s">
        <v>97</v>
      </c>
      <c r="D77" s="3">
        <v>42</v>
      </c>
      <c r="E77" s="58">
        <v>10</v>
      </c>
      <c r="F77" s="57">
        <v>450</v>
      </c>
      <c r="G77" s="81">
        <f t="shared" ca="1" si="1"/>
        <v>1331</v>
      </c>
    </row>
    <row r="78" spans="1:7">
      <c r="A78" s="3">
        <v>76</v>
      </c>
      <c r="B78" s="71">
        <v>43891</v>
      </c>
      <c r="C78" s="70" t="s">
        <v>97</v>
      </c>
      <c r="D78" s="3">
        <v>34</v>
      </c>
      <c r="E78" s="58">
        <v>10</v>
      </c>
      <c r="F78" s="57">
        <v>450</v>
      </c>
      <c r="G78" s="81">
        <f t="shared" ca="1" si="1"/>
        <v>1331</v>
      </c>
    </row>
    <row r="79" spans="1:7">
      <c r="A79" s="63">
        <v>77</v>
      </c>
      <c r="B79" s="71">
        <v>43862</v>
      </c>
      <c r="C79" s="70" t="s">
        <v>92</v>
      </c>
      <c r="D79" s="3">
        <v>40</v>
      </c>
      <c r="E79" s="58">
        <v>15</v>
      </c>
      <c r="F79" s="57">
        <v>380</v>
      </c>
      <c r="G79" s="81">
        <f t="shared" ca="1" si="1"/>
        <v>1360</v>
      </c>
    </row>
    <row r="80" spans="1:7">
      <c r="A80" s="3">
        <v>78</v>
      </c>
      <c r="B80" s="71">
        <v>43862</v>
      </c>
      <c r="C80" s="70" t="s">
        <v>92</v>
      </c>
      <c r="D80" s="3">
        <v>40</v>
      </c>
      <c r="E80" s="58">
        <v>15</v>
      </c>
      <c r="F80" s="57">
        <v>380</v>
      </c>
      <c r="G80" s="81">
        <f t="shared" ca="1" si="1"/>
        <v>1360</v>
      </c>
    </row>
    <row r="81" spans="1:7">
      <c r="A81" s="63">
        <v>79</v>
      </c>
      <c r="B81" s="71">
        <v>43862</v>
      </c>
      <c r="C81" s="70" t="s">
        <v>92</v>
      </c>
      <c r="D81" s="3">
        <v>38</v>
      </c>
      <c r="E81" s="58">
        <v>15</v>
      </c>
      <c r="F81" s="57">
        <v>380</v>
      </c>
      <c r="G81" s="81">
        <f t="shared" ca="1" si="1"/>
        <v>1360</v>
      </c>
    </row>
    <row r="82" spans="1:7">
      <c r="A82" s="3">
        <v>80</v>
      </c>
      <c r="B82" s="71">
        <v>43862</v>
      </c>
      <c r="C82" s="70" t="s">
        <v>92</v>
      </c>
      <c r="D82" s="3">
        <v>38</v>
      </c>
      <c r="E82" s="58">
        <v>15</v>
      </c>
      <c r="F82" s="57">
        <v>380</v>
      </c>
      <c r="G82" s="81">
        <f t="shared" ca="1" si="1"/>
        <v>1360</v>
      </c>
    </row>
    <row r="83" spans="1:7">
      <c r="A83" s="63">
        <v>81</v>
      </c>
      <c r="B83" s="71">
        <v>43862</v>
      </c>
      <c r="C83" s="70" t="s">
        <v>92</v>
      </c>
      <c r="D83" s="3">
        <v>36</v>
      </c>
      <c r="E83" s="58">
        <v>15</v>
      </c>
      <c r="F83" s="57">
        <v>380</v>
      </c>
      <c r="G83" s="81">
        <f t="shared" ca="1" si="1"/>
        <v>1360</v>
      </c>
    </row>
    <row r="84" spans="1:7">
      <c r="A84" s="3">
        <v>82</v>
      </c>
      <c r="B84" s="71">
        <v>43862</v>
      </c>
      <c r="C84" s="70" t="s">
        <v>92</v>
      </c>
      <c r="D84" s="3">
        <v>44</v>
      </c>
      <c r="E84" s="58">
        <v>15</v>
      </c>
      <c r="F84" s="57">
        <v>380</v>
      </c>
      <c r="G84" s="81">
        <f t="shared" ca="1" si="1"/>
        <v>1360</v>
      </c>
    </row>
    <row r="85" spans="1:7">
      <c r="A85" s="63">
        <v>83</v>
      </c>
      <c r="B85" s="71">
        <v>43862</v>
      </c>
      <c r="C85" s="70" t="s">
        <v>92</v>
      </c>
      <c r="D85" s="3">
        <v>34</v>
      </c>
      <c r="E85" s="58">
        <v>15</v>
      </c>
      <c r="F85" s="57">
        <v>380</v>
      </c>
      <c r="G85" s="81">
        <f t="shared" ca="1" si="1"/>
        <v>1360</v>
      </c>
    </row>
    <row r="86" spans="1:7">
      <c r="A86" s="3">
        <v>84</v>
      </c>
      <c r="B86" s="71">
        <v>43862</v>
      </c>
      <c r="C86" s="70" t="s">
        <v>96</v>
      </c>
      <c r="D86" s="3">
        <v>40</v>
      </c>
      <c r="E86" s="58">
        <v>10</v>
      </c>
      <c r="F86" s="57">
        <v>150</v>
      </c>
      <c r="G86" s="81">
        <f t="shared" ca="1" si="1"/>
        <v>1360</v>
      </c>
    </row>
    <row r="87" spans="1:7">
      <c r="A87" s="63">
        <v>85</v>
      </c>
      <c r="B87" s="71">
        <v>43862</v>
      </c>
      <c r="C87" s="70" t="s">
        <v>96</v>
      </c>
      <c r="D87" s="3">
        <v>39</v>
      </c>
      <c r="E87" s="58">
        <v>5</v>
      </c>
      <c r="F87" s="57">
        <v>150</v>
      </c>
      <c r="G87" s="81">
        <f t="shared" ca="1" si="1"/>
        <v>1360</v>
      </c>
    </row>
    <row r="88" spans="1:7">
      <c r="A88" s="3">
        <v>86</v>
      </c>
      <c r="B88" s="71">
        <v>43862</v>
      </c>
      <c r="C88" s="70" t="s">
        <v>96</v>
      </c>
      <c r="D88" s="3">
        <v>38</v>
      </c>
      <c r="E88" s="58">
        <v>10</v>
      </c>
      <c r="F88" s="57">
        <v>150</v>
      </c>
      <c r="G88" s="81">
        <f t="shared" ca="1" si="1"/>
        <v>1360</v>
      </c>
    </row>
    <row r="89" spans="1:7">
      <c r="A89" s="63">
        <v>87</v>
      </c>
      <c r="B89" s="71">
        <v>43862</v>
      </c>
      <c r="C89" s="70" t="s">
        <v>96</v>
      </c>
      <c r="D89" s="3">
        <v>37</v>
      </c>
      <c r="E89" s="58">
        <v>5</v>
      </c>
      <c r="F89" s="57">
        <v>150</v>
      </c>
      <c r="G89" s="81">
        <f t="shared" ca="1" si="1"/>
        <v>1360</v>
      </c>
    </row>
    <row r="90" spans="1:7">
      <c r="A90" s="3">
        <v>88</v>
      </c>
      <c r="B90" s="71">
        <v>43862</v>
      </c>
      <c r="C90" s="70" t="s">
        <v>96</v>
      </c>
      <c r="D90" s="3">
        <v>36</v>
      </c>
      <c r="E90" s="58">
        <v>10</v>
      </c>
      <c r="F90" s="57">
        <v>150</v>
      </c>
      <c r="G90" s="81">
        <f t="shared" ca="1" si="1"/>
        <v>1360</v>
      </c>
    </row>
    <row r="91" spans="1:7">
      <c r="A91" s="63">
        <v>89</v>
      </c>
      <c r="B91" s="71">
        <v>43862</v>
      </c>
      <c r="C91" s="70" t="s">
        <v>96</v>
      </c>
      <c r="D91" s="3">
        <v>35</v>
      </c>
      <c r="E91" s="58">
        <v>5</v>
      </c>
      <c r="F91" s="57">
        <v>150</v>
      </c>
      <c r="G91" s="81">
        <f t="shared" ca="1" si="1"/>
        <v>1360</v>
      </c>
    </row>
    <row r="92" spans="1:7">
      <c r="A92" s="3">
        <v>90</v>
      </c>
      <c r="B92" s="71">
        <v>43862</v>
      </c>
      <c r="C92" s="70" t="s">
        <v>96</v>
      </c>
      <c r="D92" s="3">
        <v>34</v>
      </c>
      <c r="E92" s="58">
        <v>10</v>
      </c>
      <c r="F92" s="57">
        <v>150</v>
      </c>
      <c r="G92" s="81">
        <f t="shared" ca="1" si="1"/>
        <v>1360</v>
      </c>
    </row>
    <row r="93" spans="1:7">
      <c r="A93" s="63">
        <v>91</v>
      </c>
      <c r="B93" s="71">
        <v>43862</v>
      </c>
      <c r="C93" s="70" t="s">
        <v>95</v>
      </c>
      <c r="D93" s="3">
        <v>44</v>
      </c>
      <c r="E93" s="58">
        <v>10</v>
      </c>
      <c r="F93" s="57">
        <v>120</v>
      </c>
      <c r="G93" s="81">
        <f t="shared" ca="1" si="1"/>
        <v>1360</v>
      </c>
    </row>
    <row r="94" spans="1:7">
      <c r="A94" s="3">
        <v>92</v>
      </c>
      <c r="B94" s="71">
        <v>43862</v>
      </c>
      <c r="C94" s="70" t="s">
        <v>95</v>
      </c>
      <c r="D94" s="3">
        <v>43</v>
      </c>
      <c r="E94" s="58">
        <v>5</v>
      </c>
      <c r="F94" s="57">
        <v>120</v>
      </c>
      <c r="G94" s="81">
        <f t="shared" ca="1" si="1"/>
        <v>1360</v>
      </c>
    </row>
    <row r="95" spans="1:7">
      <c r="A95" s="63">
        <v>93</v>
      </c>
      <c r="B95" s="71">
        <v>43862</v>
      </c>
      <c r="C95" s="70" t="s">
        <v>95</v>
      </c>
      <c r="D95" s="3">
        <v>42</v>
      </c>
      <c r="E95" s="58">
        <v>10</v>
      </c>
      <c r="F95" s="57">
        <v>120</v>
      </c>
      <c r="G95" s="81">
        <f t="shared" ca="1" si="1"/>
        <v>1360</v>
      </c>
    </row>
    <row r="96" spans="1:7">
      <c r="A96" s="3">
        <v>94</v>
      </c>
      <c r="B96" s="71">
        <v>43862</v>
      </c>
      <c r="C96" s="70" t="s">
        <v>95</v>
      </c>
      <c r="D96" s="3">
        <v>41</v>
      </c>
      <c r="E96" s="58">
        <v>5</v>
      </c>
      <c r="F96" s="57">
        <v>120</v>
      </c>
      <c r="G96" s="81">
        <f t="shared" ca="1" si="1"/>
        <v>1360</v>
      </c>
    </row>
    <row r="97" spans="1:7">
      <c r="A97" s="63">
        <v>95</v>
      </c>
      <c r="B97" s="71">
        <v>43862</v>
      </c>
      <c r="C97" s="70" t="s">
        <v>95</v>
      </c>
      <c r="D97" s="3">
        <v>40</v>
      </c>
      <c r="E97" s="58">
        <v>10</v>
      </c>
      <c r="F97" s="57">
        <v>120</v>
      </c>
      <c r="G97" s="81">
        <f t="shared" ca="1" si="1"/>
        <v>1360</v>
      </c>
    </row>
    <row r="98" spans="1:7">
      <c r="A98" s="3">
        <v>96</v>
      </c>
      <c r="B98" s="71">
        <v>43862</v>
      </c>
      <c r="C98" s="70" t="s">
        <v>95</v>
      </c>
      <c r="D98" s="3">
        <v>39</v>
      </c>
      <c r="E98" s="58">
        <v>5</v>
      </c>
      <c r="F98" s="57">
        <v>120</v>
      </c>
      <c r="G98" s="81">
        <f t="shared" ca="1" si="1"/>
        <v>1360</v>
      </c>
    </row>
    <row r="99" spans="1:7">
      <c r="A99" s="63">
        <v>97</v>
      </c>
      <c r="B99" s="71">
        <v>43862</v>
      </c>
      <c r="C99" s="70" t="s">
        <v>95</v>
      </c>
      <c r="D99" s="3">
        <v>38</v>
      </c>
      <c r="E99" s="58">
        <v>10</v>
      </c>
      <c r="F99" s="57">
        <v>120</v>
      </c>
      <c r="G99" s="81">
        <f t="shared" ca="1" si="1"/>
        <v>1360</v>
      </c>
    </row>
    <row r="100" spans="1:7">
      <c r="A100" s="3">
        <v>98</v>
      </c>
      <c r="B100" s="71">
        <v>44228</v>
      </c>
      <c r="C100" s="70" t="s">
        <v>94</v>
      </c>
      <c r="D100" s="3">
        <v>40</v>
      </c>
      <c r="E100" s="58">
        <v>10</v>
      </c>
      <c r="F100" s="57">
        <v>70</v>
      </c>
      <c r="G100" s="81">
        <f t="shared" ca="1" si="1"/>
        <v>994</v>
      </c>
    </row>
    <row r="101" spans="1:7">
      <c r="A101" s="63">
        <v>99</v>
      </c>
      <c r="B101" s="71">
        <v>44228</v>
      </c>
      <c r="C101" s="70" t="s">
        <v>94</v>
      </c>
      <c r="D101" s="3">
        <v>39</v>
      </c>
      <c r="E101" s="58">
        <v>5</v>
      </c>
      <c r="F101" s="57">
        <v>70</v>
      </c>
      <c r="G101" s="81">
        <f t="shared" ca="1" si="1"/>
        <v>994</v>
      </c>
    </row>
    <row r="102" spans="1:7">
      <c r="A102" s="3">
        <v>100</v>
      </c>
      <c r="B102" s="71">
        <v>44228</v>
      </c>
      <c r="C102" s="70" t="s">
        <v>94</v>
      </c>
      <c r="D102" s="3">
        <v>38</v>
      </c>
      <c r="E102" s="58">
        <v>10</v>
      </c>
      <c r="F102" s="57">
        <v>70</v>
      </c>
      <c r="G102" s="81">
        <f t="shared" ca="1" si="1"/>
        <v>994</v>
      </c>
    </row>
    <row r="103" spans="1:7">
      <c r="A103" s="63">
        <v>101</v>
      </c>
      <c r="B103" s="71">
        <v>44228</v>
      </c>
      <c r="C103" s="70" t="s">
        <v>94</v>
      </c>
      <c r="D103" s="3">
        <v>37</v>
      </c>
      <c r="E103" s="58">
        <v>5</v>
      </c>
      <c r="F103" s="57">
        <v>70</v>
      </c>
      <c r="G103" s="81">
        <f t="shared" ca="1" si="1"/>
        <v>994</v>
      </c>
    </row>
    <row r="104" spans="1:7">
      <c r="A104" s="3">
        <v>102</v>
      </c>
      <c r="B104" s="71">
        <v>44228</v>
      </c>
      <c r="C104" s="70" t="s">
        <v>94</v>
      </c>
      <c r="D104" s="3">
        <v>36</v>
      </c>
      <c r="E104" s="58">
        <v>10</v>
      </c>
      <c r="F104" s="57">
        <v>70</v>
      </c>
      <c r="G104" s="81">
        <f t="shared" ca="1" si="1"/>
        <v>994</v>
      </c>
    </row>
    <row r="105" spans="1:7">
      <c r="A105" s="63">
        <v>103</v>
      </c>
      <c r="B105" s="71">
        <v>44228</v>
      </c>
      <c r="C105" s="70" t="s">
        <v>94</v>
      </c>
      <c r="D105" s="3">
        <v>35</v>
      </c>
      <c r="E105" s="58">
        <v>5</v>
      </c>
      <c r="F105" s="57">
        <v>70</v>
      </c>
      <c r="G105" s="81">
        <f t="shared" ca="1" si="1"/>
        <v>994</v>
      </c>
    </row>
    <row r="106" spans="1:7">
      <c r="A106" s="3">
        <v>104</v>
      </c>
      <c r="B106" s="71">
        <v>44228</v>
      </c>
      <c r="C106" s="70" t="s">
        <v>94</v>
      </c>
      <c r="D106" s="3">
        <v>34</v>
      </c>
      <c r="E106" s="58">
        <v>10</v>
      </c>
      <c r="F106" s="57">
        <v>70</v>
      </c>
      <c r="G106" s="81">
        <f t="shared" ca="1" si="1"/>
        <v>994</v>
      </c>
    </row>
    <row r="107" spans="1:7">
      <c r="A107" s="63">
        <v>105</v>
      </c>
      <c r="B107" s="71">
        <v>44228</v>
      </c>
      <c r="C107" s="70" t="s">
        <v>97</v>
      </c>
      <c r="D107" s="3">
        <v>38</v>
      </c>
      <c r="E107" s="58">
        <v>20</v>
      </c>
      <c r="F107" s="57">
        <v>300</v>
      </c>
      <c r="G107" s="81">
        <f t="shared" ca="1" si="1"/>
        <v>994</v>
      </c>
    </row>
    <row r="108" spans="1:7">
      <c r="A108" s="3">
        <v>106</v>
      </c>
      <c r="B108" s="71">
        <v>44228</v>
      </c>
      <c r="C108" s="70" t="s">
        <v>97</v>
      </c>
      <c r="D108" s="3">
        <v>40</v>
      </c>
      <c r="E108" s="58">
        <v>20</v>
      </c>
      <c r="F108" s="57">
        <v>300</v>
      </c>
      <c r="G108" s="81">
        <f t="shared" ca="1" si="1"/>
        <v>994</v>
      </c>
    </row>
    <row r="109" spans="1:7">
      <c r="A109" s="63">
        <v>107</v>
      </c>
      <c r="B109" s="71">
        <v>44228</v>
      </c>
      <c r="C109" s="70" t="s">
        <v>97</v>
      </c>
      <c r="D109" s="3">
        <v>36</v>
      </c>
      <c r="E109" s="58">
        <v>20</v>
      </c>
      <c r="F109" s="57">
        <v>300</v>
      </c>
      <c r="G109" s="81">
        <f t="shared" ca="1" si="1"/>
        <v>994</v>
      </c>
    </row>
    <row r="110" spans="1:7">
      <c r="A110" s="3">
        <v>108</v>
      </c>
      <c r="B110" s="71">
        <v>44228</v>
      </c>
      <c r="C110" s="70" t="s">
        <v>97</v>
      </c>
      <c r="D110" s="3">
        <v>42</v>
      </c>
      <c r="E110" s="58">
        <v>20</v>
      </c>
      <c r="F110" s="57">
        <v>300</v>
      </c>
      <c r="G110" s="81">
        <f t="shared" ca="1" si="1"/>
        <v>994</v>
      </c>
    </row>
    <row r="111" spans="1:7">
      <c r="A111" s="63">
        <v>109</v>
      </c>
      <c r="B111" s="71">
        <v>44228</v>
      </c>
      <c r="C111" s="70" t="s">
        <v>97</v>
      </c>
      <c r="D111" s="3">
        <v>34</v>
      </c>
      <c r="E111" s="58">
        <v>20</v>
      </c>
      <c r="F111" s="57">
        <v>300</v>
      </c>
      <c r="G111" s="81">
        <f t="shared" ca="1" si="1"/>
        <v>994</v>
      </c>
    </row>
    <row r="112" spans="1:7">
      <c r="A112" s="3">
        <v>110</v>
      </c>
      <c r="B112" s="71">
        <v>44228</v>
      </c>
      <c r="C112" s="70" t="s">
        <v>97</v>
      </c>
      <c r="D112" s="3">
        <v>40</v>
      </c>
      <c r="E112" s="58">
        <v>13</v>
      </c>
      <c r="F112" s="57">
        <v>300</v>
      </c>
      <c r="G112" s="81">
        <f t="shared" ca="1" si="1"/>
        <v>994</v>
      </c>
    </row>
    <row r="113" spans="1:7">
      <c r="A113" s="63">
        <v>111</v>
      </c>
      <c r="B113" s="71">
        <v>44228</v>
      </c>
      <c r="C113" s="70" t="s">
        <v>97</v>
      </c>
      <c r="D113" s="3">
        <v>42</v>
      </c>
      <c r="E113" s="58">
        <v>13</v>
      </c>
      <c r="F113" s="57">
        <v>300</v>
      </c>
      <c r="G113" s="81">
        <f t="shared" ca="1" si="1"/>
        <v>994</v>
      </c>
    </row>
    <row r="114" spans="1:7">
      <c r="A114" s="3">
        <v>112</v>
      </c>
      <c r="B114" s="71">
        <v>44228</v>
      </c>
      <c r="C114" s="70" t="s">
        <v>97</v>
      </c>
      <c r="D114" s="3">
        <v>38</v>
      </c>
      <c r="E114" s="58">
        <v>13</v>
      </c>
      <c r="F114" s="57">
        <v>300</v>
      </c>
      <c r="G114" s="81">
        <f t="shared" ca="1" si="1"/>
        <v>994</v>
      </c>
    </row>
    <row r="115" spans="1:7">
      <c r="A115" s="63">
        <v>113</v>
      </c>
      <c r="B115" s="71">
        <v>44228</v>
      </c>
      <c r="C115" s="70" t="s">
        <v>97</v>
      </c>
      <c r="D115" s="3">
        <v>40</v>
      </c>
      <c r="E115" s="58">
        <v>13</v>
      </c>
      <c r="F115" s="57">
        <v>300</v>
      </c>
      <c r="G115" s="81">
        <f t="shared" ca="1" si="1"/>
        <v>994</v>
      </c>
    </row>
    <row r="116" spans="1:7">
      <c r="A116" s="3">
        <v>114</v>
      </c>
      <c r="B116" s="71">
        <v>43862</v>
      </c>
      <c r="C116" s="70" t="s">
        <v>92</v>
      </c>
      <c r="D116" s="3">
        <v>40</v>
      </c>
      <c r="E116" s="58">
        <v>13</v>
      </c>
      <c r="F116" s="57">
        <v>240</v>
      </c>
      <c r="G116" s="81">
        <f t="shared" ca="1" si="1"/>
        <v>1360</v>
      </c>
    </row>
    <row r="117" spans="1:7">
      <c r="A117" s="63">
        <v>115</v>
      </c>
      <c r="B117" s="71">
        <v>43862</v>
      </c>
      <c r="C117" s="70" t="s">
        <v>92</v>
      </c>
      <c r="D117" s="3">
        <v>40</v>
      </c>
      <c r="E117" s="58">
        <v>13</v>
      </c>
      <c r="F117" s="57">
        <v>240</v>
      </c>
      <c r="G117" s="81">
        <f t="shared" ca="1" si="1"/>
        <v>1360</v>
      </c>
    </row>
    <row r="118" spans="1:7">
      <c r="A118" s="3">
        <v>116</v>
      </c>
      <c r="B118" s="71">
        <v>43862</v>
      </c>
      <c r="C118" s="70" t="s">
        <v>92</v>
      </c>
      <c r="D118" s="3">
        <v>38</v>
      </c>
      <c r="E118" s="58">
        <v>13</v>
      </c>
      <c r="F118" s="57">
        <v>240</v>
      </c>
      <c r="G118" s="81">
        <f t="shared" ca="1" si="1"/>
        <v>1360</v>
      </c>
    </row>
    <row r="119" spans="1:7">
      <c r="A119" s="63">
        <v>117</v>
      </c>
      <c r="B119" s="71">
        <v>43862</v>
      </c>
      <c r="C119" s="70" t="s">
        <v>92</v>
      </c>
      <c r="D119" s="3">
        <v>38</v>
      </c>
      <c r="E119" s="58">
        <v>13</v>
      </c>
      <c r="F119" s="57">
        <v>240</v>
      </c>
      <c r="G119" s="81">
        <f t="shared" ca="1" si="1"/>
        <v>1360</v>
      </c>
    </row>
    <row r="120" spans="1:7">
      <c r="A120" s="3">
        <v>118</v>
      </c>
      <c r="B120" s="71">
        <v>43862</v>
      </c>
      <c r="C120" s="70" t="s">
        <v>92</v>
      </c>
      <c r="D120" s="3">
        <v>36</v>
      </c>
      <c r="E120" s="58">
        <v>13</v>
      </c>
      <c r="F120" s="57">
        <v>240</v>
      </c>
      <c r="G120" s="81">
        <f t="shared" ca="1" si="1"/>
        <v>1360</v>
      </c>
    </row>
    <row r="121" spans="1:7">
      <c r="A121" s="63">
        <v>119</v>
      </c>
      <c r="B121" s="71">
        <v>43862</v>
      </c>
      <c r="C121" s="70" t="s">
        <v>92</v>
      </c>
      <c r="D121" s="3">
        <v>44</v>
      </c>
      <c r="E121" s="58">
        <v>13</v>
      </c>
      <c r="F121" s="57">
        <v>240</v>
      </c>
      <c r="G121" s="81">
        <f t="shared" ca="1" si="1"/>
        <v>1360</v>
      </c>
    </row>
    <row r="122" spans="1:7">
      <c r="A122" s="3">
        <v>120</v>
      </c>
      <c r="B122" s="71">
        <v>43862</v>
      </c>
      <c r="C122" s="70" t="s">
        <v>92</v>
      </c>
      <c r="D122" s="3">
        <v>34</v>
      </c>
      <c r="E122" s="58">
        <v>13</v>
      </c>
      <c r="F122" s="57">
        <v>240</v>
      </c>
      <c r="G122" s="81">
        <f t="shared" ca="1" si="1"/>
        <v>1360</v>
      </c>
    </row>
    <row r="123" spans="1:7">
      <c r="A123" s="63">
        <v>121</v>
      </c>
      <c r="B123" s="71">
        <v>43862</v>
      </c>
      <c r="C123" s="70" t="s">
        <v>97</v>
      </c>
      <c r="D123" s="3">
        <v>40</v>
      </c>
      <c r="E123" s="58">
        <v>12</v>
      </c>
      <c r="F123" s="57">
        <v>430</v>
      </c>
      <c r="G123" s="81">
        <f t="shared" ca="1" si="1"/>
        <v>1360</v>
      </c>
    </row>
    <row r="124" spans="1:7">
      <c r="A124" s="3">
        <v>122</v>
      </c>
      <c r="B124" s="71">
        <v>43862</v>
      </c>
      <c r="C124" s="70" t="s">
        <v>97</v>
      </c>
      <c r="D124" s="3">
        <v>42</v>
      </c>
      <c r="E124" s="58">
        <v>12</v>
      </c>
      <c r="F124" s="57">
        <v>430</v>
      </c>
      <c r="G124" s="81">
        <f t="shared" ca="1" si="1"/>
        <v>1360</v>
      </c>
    </row>
    <row r="125" spans="1:7">
      <c r="A125" s="63">
        <v>123</v>
      </c>
      <c r="B125" s="71">
        <v>43862</v>
      </c>
      <c r="C125" s="70" t="s">
        <v>97</v>
      </c>
      <c r="D125" s="3">
        <v>38</v>
      </c>
      <c r="E125" s="58">
        <v>12</v>
      </c>
      <c r="F125" s="57">
        <v>430</v>
      </c>
      <c r="G125" s="81">
        <f t="shared" ca="1" si="1"/>
        <v>1360</v>
      </c>
    </row>
    <row r="126" spans="1:7">
      <c r="A126" s="3">
        <v>124</v>
      </c>
      <c r="B126" s="71">
        <v>43862</v>
      </c>
      <c r="C126" s="70" t="s">
        <v>97</v>
      </c>
      <c r="D126" s="3">
        <v>40</v>
      </c>
      <c r="E126" s="58">
        <v>12</v>
      </c>
      <c r="F126" s="57">
        <v>430</v>
      </c>
      <c r="G126" s="81">
        <f t="shared" ca="1" si="1"/>
        <v>1360</v>
      </c>
    </row>
    <row r="127" spans="1:7">
      <c r="A127" s="63">
        <v>125</v>
      </c>
      <c r="B127" s="71">
        <v>43862</v>
      </c>
      <c r="C127" s="70" t="s">
        <v>93</v>
      </c>
      <c r="D127" s="3">
        <v>44</v>
      </c>
      <c r="E127" s="58">
        <v>20</v>
      </c>
      <c r="F127" s="57">
        <v>560</v>
      </c>
      <c r="G127" s="81">
        <f t="shared" ca="1" si="1"/>
        <v>1360</v>
      </c>
    </row>
    <row r="128" spans="1:7">
      <c r="A128" s="3">
        <v>126</v>
      </c>
      <c r="B128" s="71">
        <v>43862</v>
      </c>
      <c r="C128" s="70" t="s">
        <v>93</v>
      </c>
      <c r="D128" s="3">
        <v>48</v>
      </c>
      <c r="E128" s="58">
        <v>20</v>
      </c>
      <c r="F128" s="57">
        <v>560</v>
      </c>
      <c r="G128" s="81">
        <f t="shared" ca="1" si="1"/>
        <v>1360</v>
      </c>
    </row>
    <row r="129" spans="1:7">
      <c r="A129" s="63">
        <v>127</v>
      </c>
      <c r="B129" s="71">
        <v>43862</v>
      </c>
      <c r="C129" s="70" t="s">
        <v>93</v>
      </c>
      <c r="D129" s="3">
        <v>42</v>
      </c>
      <c r="E129" s="58">
        <v>20</v>
      </c>
      <c r="F129" s="57">
        <v>560</v>
      </c>
      <c r="G129" s="81">
        <f t="shared" ca="1" si="1"/>
        <v>1360</v>
      </c>
    </row>
    <row r="130" spans="1:7">
      <c r="A130" s="3">
        <v>128</v>
      </c>
      <c r="B130" s="71">
        <v>43862</v>
      </c>
      <c r="C130" s="70" t="s">
        <v>93</v>
      </c>
      <c r="D130" s="3">
        <v>46</v>
      </c>
      <c r="E130" s="58">
        <v>20</v>
      </c>
      <c r="F130" s="57">
        <v>560</v>
      </c>
      <c r="G130" s="81">
        <f t="shared" ca="1" si="1"/>
        <v>1360</v>
      </c>
    </row>
    <row r="131" spans="1:7">
      <c r="A131" s="63">
        <v>129</v>
      </c>
      <c r="B131" s="71">
        <v>43862</v>
      </c>
      <c r="C131" s="70" t="s">
        <v>93</v>
      </c>
      <c r="D131" s="3">
        <v>50</v>
      </c>
      <c r="E131" s="58">
        <v>20</v>
      </c>
      <c r="F131" s="57">
        <v>560</v>
      </c>
      <c r="G131" s="81">
        <f t="shared" ca="1" si="1"/>
        <v>1360</v>
      </c>
    </row>
    <row r="132" spans="1:7">
      <c r="A132" s="3">
        <v>130</v>
      </c>
      <c r="B132" s="71">
        <v>43862</v>
      </c>
      <c r="C132" s="70" t="s">
        <v>93</v>
      </c>
      <c r="D132" s="3">
        <v>56</v>
      </c>
      <c r="E132" s="58">
        <v>20</v>
      </c>
      <c r="F132" s="57">
        <v>560</v>
      </c>
      <c r="G132" s="81">
        <f t="shared" ref="G132:G195" ca="1" si="2">TODAY()-B132</f>
        <v>1360</v>
      </c>
    </row>
    <row r="133" spans="1:7">
      <c r="A133" s="63">
        <v>131</v>
      </c>
      <c r="B133" s="71">
        <v>43862</v>
      </c>
      <c r="C133" s="70" t="s">
        <v>93</v>
      </c>
      <c r="D133" s="3">
        <v>54</v>
      </c>
      <c r="E133" s="58">
        <v>20</v>
      </c>
      <c r="F133" s="57">
        <v>560</v>
      </c>
      <c r="G133" s="81">
        <f t="shared" ca="1" si="2"/>
        <v>1360</v>
      </c>
    </row>
    <row r="134" spans="1:7">
      <c r="A134" s="3">
        <v>132</v>
      </c>
      <c r="B134" s="71">
        <v>43862</v>
      </c>
      <c r="C134" s="70" t="s">
        <v>97</v>
      </c>
      <c r="D134" s="3">
        <v>38</v>
      </c>
      <c r="E134" s="58">
        <v>30</v>
      </c>
      <c r="F134" s="57">
        <v>350</v>
      </c>
      <c r="G134" s="81">
        <f t="shared" ca="1" si="2"/>
        <v>1360</v>
      </c>
    </row>
    <row r="135" spans="1:7">
      <c r="A135" s="63">
        <v>133</v>
      </c>
      <c r="B135" s="71">
        <v>43862</v>
      </c>
      <c r="C135" s="70" t="s">
        <v>97</v>
      </c>
      <c r="D135" s="3">
        <v>40</v>
      </c>
      <c r="E135" s="58">
        <v>30</v>
      </c>
      <c r="F135" s="57">
        <v>350</v>
      </c>
      <c r="G135" s="81">
        <f t="shared" ca="1" si="2"/>
        <v>1360</v>
      </c>
    </row>
    <row r="136" spans="1:7">
      <c r="A136" s="3">
        <v>134</v>
      </c>
      <c r="B136" s="71">
        <v>43862</v>
      </c>
      <c r="C136" s="70" t="s">
        <v>97</v>
      </c>
      <c r="D136" s="3">
        <v>36</v>
      </c>
      <c r="E136" s="58">
        <v>30</v>
      </c>
      <c r="F136" s="57">
        <v>350</v>
      </c>
      <c r="G136" s="81">
        <f t="shared" ca="1" si="2"/>
        <v>1360</v>
      </c>
    </row>
    <row r="137" spans="1:7">
      <c r="A137" s="63">
        <v>135</v>
      </c>
      <c r="B137" s="71">
        <v>43862</v>
      </c>
      <c r="C137" s="70" t="s">
        <v>97</v>
      </c>
      <c r="D137" s="3">
        <v>42</v>
      </c>
      <c r="E137" s="58">
        <v>30</v>
      </c>
      <c r="F137" s="57">
        <v>350</v>
      </c>
      <c r="G137" s="81">
        <f t="shared" ca="1" si="2"/>
        <v>1360</v>
      </c>
    </row>
    <row r="138" spans="1:7">
      <c r="A138" s="3">
        <v>136</v>
      </c>
      <c r="B138" s="71">
        <v>43862</v>
      </c>
      <c r="C138" s="70" t="s">
        <v>97</v>
      </c>
      <c r="D138" s="3">
        <v>34</v>
      </c>
      <c r="E138" s="58">
        <v>30</v>
      </c>
      <c r="F138" s="57">
        <v>350</v>
      </c>
      <c r="G138" s="81">
        <f t="shared" ca="1" si="2"/>
        <v>1360</v>
      </c>
    </row>
    <row r="139" spans="1:7">
      <c r="A139" s="63">
        <v>137</v>
      </c>
      <c r="B139" s="71">
        <v>43862</v>
      </c>
      <c r="C139" s="70" t="s">
        <v>92</v>
      </c>
      <c r="D139" s="3">
        <v>40</v>
      </c>
      <c r="E139" s="58">
        <v>7</v>
      </c>
      <c r="F139" s="57">
        <v>400</v>
      </c>
      <c r="G139" s="81">
        <f t="shared" ca="1" si="2"/>
        <v>1360</v>
      </c>
    </row>
    <row r="140" spans="1:7">
      <c r="A140" s="3">
        <v>138</v>
      </c>
      <c r="B140" s="71">
        <v>43862</v>
      </c>
      <c r="C140" s="70" t="s">
        <v>92</v>
      </c>
      <c r="D140" s="3">
        <v>40</v>
      </c>
      <c r="E140" s="58">
        <v>7</v>
      </c>
      <c r="F140" s="57">
        <v>400</v>
      </c>
      <c r="G140" s="81">
        <f t="shared" ca="1" si="2"/>
        <v>1360</v>
      </c>
    </row>
    <row r="141" spans="1:7">
      <c r="A141" s="63">
        <v>139</v>
      </c>
      <c r="B141" s="71">
        <v>43862</v>
      </c>
      <c r="C141" s="70" t="s">
        <v>92</v>
      </c>
      <c r="D141" s="3">
        <v>38</v>
      </c>
      <c r="E141" s="58">
        <v>7</v>
      </c>
      <c r="F141" s="57">
        <v>400</v>
      </c>
      <c r="G141" s="81">
        <f t="shared" ca="1" si="2"/>
        <v>1360</v>
      </c>
    </row>
    <row r="142" spans="1:7">
      <c r="A142" s="3">
        <v>140</v>
      </c>
      <c r="B142" s="71">
        <v>43862</v>
      </c>
      <c r="C142" s="70" t="s">
        <v>92</v>
      </c>
      <c r="D142" s="3">
        <v>38</v>
      </c>
      <c r="E142" s="58">
        <v>7</v>
      </c>
      <c r="F142" s="57">
        <v>400</v>
      </c>
      <c r="G142" s="81">
        <f t="shared" ca="1" si="2"/>
        <v>1360</v>
      </c>
    </row>
    <row r="143" spans="1:7">
      <c r="A143" s="63">
        <v>141</v>
      </c>
      <c r="B143" s="71">
        <v>43862</v>
      </c>
      <c r="C143" s="70" t="s">
        <v>92</v>
      </c>
      <c r="D143" s="3">
        <v>36</v>
      </c>
      <c r="E143" s="58">
        <v>7</v>
      </c>
      <c r="F143" s="57">
        <v>400</v>
      </c>
      <c r="G143" s="81">
        <f t="shared" ca="1" si="2"/>
        <v>1360</v>
      </c>
    </row>
    <row r="144" spans="1:7">
      <c r="A144" s="3">
        <v>142</v>
      </c>
      <c r="B144" s="71">
        <v>43862</v>
      </c>
      <c r="C144" s="70" t="s">
        <v>92</v>
      </c>
      <c r="D144" s="3">
        <v>44</v>
      </c>
      <c r="E144" s="58">
        <v>7</v>
      </c>
      <c r="F144" s="57">
        <v>400</v>
      </c>
      <c r="G144" s="81">
        <f t="shared" ca="1" si="2"/>
        <v>1360</v>
      </c>
    </row>
    <row r="145" spans="1:7">
      <c r="A145" s="63">
        <v>143</v>
      </c>
      <c r="B145" s="71">
        <v>43862</v>
      </c>
      <c r="C145" s="70" t="s">
        <v>92</v>
      </c>
      <c r="D145" s="3">
        <v>34</v>
      </c>
      <c r="E145" s="58">
        <v>7</v>
      </c>
      <c r="F145" s="57">
        <v>400</v>
      </c>
      <c r="G145" s="81">
        <f t="shared" ca="1" si="2"/>
        <v>1360</v>
      </c>
    </row>
    <row r="146" spans="1:7">
      <c r="A146" s="3">
        <v>144</v>
      </c>
      <c r="B146" s="71">
        <v>38018</v>
      </c>
      <c r="C146" s="70" t="s">
        <v>97</v>
      </c>
      <c r="D146" s="3">
        <v>40</v>
      </c>
      <c r="E146" s="58">
        <v>20</v>
      </c>
      <c r="F146" s="57">
        <v>550</v>
      </c>
      <c r="G146" s="81">
        <f t="shared" ca="1" si="2"/>
        <v>7204</v>
      </c>
    </row>
    <row r="147" spans="1:7">
      <c r="A147" s="63">
        <v>145</v>
      </c>
      <c r="B147" s="71">
        <v>44044</v>
      </c>
      <c r="C147" s="70" t="s">
        <v>97</v>
      </c>
      <c r="D147" s="3">
        <v>42</v>
      </c>
      <c r="E147" s="58">
        <v>20</v>
      </c>
      <c r="F147" s="57">
        <v>550</v>
      </c>
      <c r="G147" s="81">
        <f t="shared" ca="1" si="2"/>
        <v>1178</v>
      </c>
    </row>
    <row r="148" spans="1:7">
      <c r="A148" s="3">
        <v>146</v>
      </c>
      <c r="B148" s="71">
        <v>44044</v>
      </c>
      <c r="C148" s="70" t="s">
        <v>97</v>
      </c>
      <c r="D148" s="3">
        <v>38</v>
      </c>
      <c r="E148" s="58">
        <v>20</v>
      </c>
      <c r="F148" s="57">
        <v>550</v>
      </c>
      <c r="G148" s="81">
        <f t="shared" ca="1" si="2"/>
        <v>1178</v>
      </c>
    </row>
    <row r="149" spans="1:7">
      <c r="A149" s="63">
        <v>147</v>
      </c>
      <c r="B149" s="71">
        <v>44044</v>
      </c>
      <c r="C149" s="70" t="s">
        <v>97</v>
      </c>
      <c r="D149" s="3">
        <v>40</v>
      </c>
      <c r="E149" s="58">
        <v>20</v>
      </c>
      <c r="F149" s="57">
        <v>550</v>
      </c>
      <c r="G149" s="81">
        <f t="shared" ca="1" si="2"/>
        <v>1178</v>
      </c>
    </row>
    <row r="150" spans="1:7">
      <c r="A150" s="3">
        <v>148</v>
      </c>
      <c r="B150" s="71">
        <v>44044</v>
      </c>
      <c r="C150" s="70" t="s">
        <v>93</v>
      </c>
      <c r="D150" s="3">
        <v>44</v>
      </c>
      <c r="E150" s="58">
        <v>23</v>
      </c>
      <c r="F150" s="57">
        <v>800</v>
      </c>
      <c r="G150" s="81">
        <f t="shared" ca="1" si="2"/>
        <v>1178</v>
      </c>
    </row>
    <row r="151" spans="1:7">
      <c r="A151" s="63">
        <v>149</v>
      </c>
      <c r="B151" s="71">
        <v>44044</v>
      </c>
      <c r="C151" s="70" t="s">
        <v>93</v>
      </c>
      <c r="D151" s="3">
        <v>48</v>
      </c>
      <c r="E151" s="58">
        <v>23</v>
      </c>
      <c r="F151" s="57">
        <v>800</v>
      </c>
      <c r="G151" s="81">
        <f t="shared" ca="1" si="2"/>
        <v>1178</v>
      </c>
    </row>
    <row r="152" spans="1:7">
      <c r="A152" s="3">
        <v>150</v>
      </c>
      <c r="B152" s="71">
        <v>44044</v>
      </c>
      <c r="C152" s="70" t="s">
        <v>93</v>
      </c>
      <c r="D152" s="3">
        <v>42</v>
      </c>
      <c r="E152" s="58">
        <v>23</v>
      </c>
      <c r="F152" s="57">
        <v>800</v>
      </c>
      <c r="G152" s="81">
        <f t="shared" ca="1" si="2"/>
        <v>1178</v>
      </c>
    </row>
    <row r="153" spans="1:7">
      <c r="A153" s="63">
        <v>151</v>
      </c>
      <c r="B153" s="71">
        <v>44044</v>
      </c>
      <c r="C153" s="70" t="s">
        <v>93</v>
      </c>
      <c r="D153" s="3">
        <v>46</v>
      </c>
      <c r="E153" s="58">
        <v>23</v>
      </c>
      <c r="F153" s="57">
        <v>800</v>
      </c>
      <c r="G153" s="81">
        <f t="shared" ca="1" si="2"/>
        <v>1178</v>
      </c>
    </row>
    <row r="154" spans="1:7">
      <c r="A154" s="3">
        <v>152</v>
      </c>
      <c r="B154" s="71">
        <v>44044</v>
      </c>
      <c r="C154" s="70" t="s">
        <v>93</v>
      </c>
      <c r="D154" s="3">
        <v>50</v>
      </c>
      <c r="E154" s="58">
        <v>23</v>
      </c>
      <c r="F154" s="57">
        <v>800</v>
      </c>
      <c r="G154" s="81">
        <f t="shared" ca="1" si="2"/>
        <v>1178</v>
      </c>
    </row>
    <row r="155" spans="1:7">
      <c r="A155" s="63">
        <v>153</v>
      </c>
      <c r="B155" s="71">
        <v>44044</v>
      </c>
      <c r="C155" s="70" t="s">
        <v>93</v>
      </c>
      <c r="D155" s="3">
        <v>56</v>
      </c>
      <c r="E155" s="58">
        <v>23</v>
      </c>
      <c r="F155" s="57">
        <v>800</v>
      </c>
      <c r="G155" s="81">
        <f t="shared" ca="1" si="2"/>
        <v>1178</v>
      </c>
    </row>
    <row r="156" spans="1:7">
      <c r="A156" s="3">
        <v>154</v>
      </c>
      <c r="B156" s="71">
        <v>44044</v>
      </c>
      <c r="C156" s="70" t="s">
        <v>93</v>
      </c>
      <c r="D156" s="3">
        <v>54</v>
      </c>
      <c r="E156" s="58">
        <v>23</v>
      </c>
      <c r="F156" s="57">
        <v>800</v>
      </c>
      <c r="G156" s="81">
        <f t="shared" ca="1" si="2"/>
        <v>1178</v>
      </c>
    </row>
    <row r="157" spans="1:7">
      <c r="A157" s="63">
        <v>155</v>
      </c>
      <c r="B157" s="71">
        <v>44044</v>
      </c>
      <c r="C157" s="70" t="s">
        <v>97</v>
      </c>
      <c r="D157" s="3">
        <v>40</v>
      </c>
      <c r="E157" s="58">
        <v>5</v>
      </c>
      <c r="F157" s="57">
        <v>180</v>
      </c>
      <c r="G157" s="81">
        <f t="shared" ca="1" si="2"/>
        <v>1178</v>
      </c>
    </row>
    <row r="158" spans="1:7">
      <c r="A158" s="3">
        <v>156</v>
      </c>
      <c r="B158" s="71">
        <v>44044</v>
      </c>
      <c r="C158" s="70" t="s">
        <v>97</v>
      </c>
      <c r="D158" s="3">
        <v>42</v>
      </c>
      <c r="E158" s="58">
        <v>5</v>
      </c>
      <c r="F158" s="57">
        <v>180</v>
      </c>
      <c r="G158" s="81">
        <f t="shared" ca="1" si="2"/>
        <v>1178</v>
      </c>
    </row>
    <row r="159" spans="1:7">
      <c r="A159" s="63">
        <v>157</v>
      </c>
      <c r="B159" s="71">
        <v>44044</v>
      </c>
      <c r="C159" s="70" t="s">
        <v>97</v>
      </c>
      <c r="D159" s="3">
        <v>36</v>
      </c>
      <c r="E159" s="58">
        <v>10</v>
      </c>
      <c r="F159" s="57">
        <v>180</v>
      </c>
      <c r="G159" s="81">
        <f t="shared" ca="1" si="2"/>
        <v>1178</v>
      </c>
    </row>
    <row r="160" spans="1:7">
      <c r="A160" s="3">
        <v>158</v>
      </c>
      <c r="B160" s="71">
        <v>44044</v>
      </c>
      <c r="C160" s="70" t="s">
        <v>97</v>
      </c>
      <c r="D160" s="3">
        <v>42</v>
      </c>
      <c r="E160" s="58">
        <v>10</v>
      </c>
      <c r="F160" s="57">
        <v>180</v>
      </c>
      <c r="G160" s="81">
        <f t="shared" ca="1" si="2"/>
        <v>1178</v>
      </c>
    </row>
    <row r="161" spans="1:7">
      <c r="A161" s="63">
        <v>159</v>
      </c>
      <c r="B161" s="71">
        <v>44044</v>
      </c>
      <c r="C161" s="70" t="s">
        <v>97</v>
      </c>
      <c r="D161" s="3">
        <v>34</v>
      </c>
      <c r="E161" s="58">
        <v>10</v>
      </c>
      <c r="F161" s="57">
        <v>180</v>
      </c>
      <c r="G161" s="81">
        <f t="shared" ca="1" si="2"/>
        <v>1178</v>
      </c>
    </row>
    <row r="162" spans="1:7">
      <c r="A162" s="3">
        <v>160</v>
      </c>
      <c r="B162" s="71">
        <v>44044</v>
      </c>
      <c r="C162" s="70" t="s">
        <v>96</v>
      </c>
      <c r="D162" s="3">
        <v>40</v>
      </c>
      <c r="E162" s="58">
        <v>20</v>
      </c>
      <c r="F162" s="57">
        <v>250</v>
      </c>
      <c r="G162" s="81">
        <f t="shared" ca="1" si="2"/>
        <v>1178</v>
      </c>
    </row>
    <row r="163" spans="1:7">
      <c r="A163" s="63">
        <v>161</v>
      </c>
      <c r="B163" s="71">
        <v>44044</v>
      </c>
      <c r="C163" s="70" t="s">
        <v>96</v>
      </c>
      <c r="D163" s="3">
        <v>39</v>
      </c>
      <c r="E163" s="58">
        <v>3</v>
      </c>
      <c r="F163" s="57">
        <v>250</v>
      </c>
      <c r="G163" s="81">
        <f t="shared" ca="1" si="2"/>
        <v>1178</v>
      </c>
    </row>
    <row r="164" spans="1:7">
      <c r="A164" s="3">
        <v>162</v>
      </c>
      <c r="B164" s="71">
        <v>44044</v>
      </c>
      <c r="C164" s="70" t="s">
        <v>96</v>
      </c>
      <c r="D164" s="3">
        <v>38</v>
      </c>
      <c r="E164" s="58">
        <v>20</v>
      </c>
      <c r="F164" s="57">
        <v>250</v>
      </c>
      <c r="G164" s="81">
        <f t="shared" ca="1" si="2"/>
        <v>1178</v>
      </c>
    </row>
    <row r="165" spans="1:7">
      <c r="A165" s="63">
        <v>163</v>
      </c>
      <c r="B165" s="71">
        <v>44044</v>
      </c>
      <c r="C165" s="70" t="s">
        <v>96</v>
      </c>
      <c r="D165" s="3">
        <v>37</v>
      </c>
      <c r="E165" s="58">
        <v>3</v>
      </c>
      <c r="F165" s="57">
        <v>250</v>
      </c>
      <c r="G165" s="81">
        <f t="shared" ca="1" si="2"/>
        <v>1178</v>
      </c>
    </row>
    <row r="166" spans="1:7">
      <c r="A166" s="3">
        <v>164</v>
      </c>
      <c r="B166" s="71">
        <v>44044</v>
      </c>
      <c r="C166" s="70" t="s">
        <v>96</v>
      </c>
      <c r="D166" s="3">
        <v>36</v>
      </c>
      <c r="E166" s="58">
        <v>20</v>
      </c>
      <c r="F166" s="57">
        <v>250</v>
      </c>
      <c r="G166" s="81">
        <f t="shared" ca="1" si="2"/>
        <v>1178</v>
      </c>
    </row>
    <row r="167" spans="1:7">
      <c r="A167" s="63">
        <v>165</v>
      </c>
      <c r="B167" s="71">
        <v>44044</v>
      </c>
      <c r="C167" s="70" t="s">
        <v>96</v>
      </c>
      <c r="D167" s="3">
        <v>35</v>
      </c>
      <c r="E167" s="58">
        <v>3</v>
      </c>
      <c r="F167" s="57">
        <v>250</v>
      </c>
      <c r="G167" s="81">
        <f t="shared" ca="1" si="2"/>
        <v>1178</v>
      </c>
    </row>
    <row r="168" spans="1:7">
      <c r="A168" s="3">
        <v>166</v>
      </c>
      <c r="B168" s="71">
        <v>44044</v>
      </c>
      <c r="C168" s="70" t="s">
        <v>96</v>
      </c>
      <c r="D168" s="3">
        <v>42</v>
      </c>
      <c r="E168" s="58">
        <v>20</v>
      </c>
      <c r="F168" s="57">
        <v>250</v>
      </c>
      <c r="G168" s="81">
        <f t="shared" ca="1" si="2"/>
        <v>1178</v>
      </c>
    </row>
    <row r="169" spans="1:7">
      <c r="A169" s="63">
        <v>167</v>
      </c>
      <c r="B169" s="71">
        <v>44044</v>
      </c>
      <c r="C169" s="70" t="s">
        <v>95</v>
      </c>
      <c r="D169" s="3">
        <v>44</v>
      </c>
      <c r="E169" s="58">
        <v>20</v>
      </c>
      <c r="F169" s="57">
        <v>250</v>
      </c>
      <c r="G169" s="81">
        <f t="shared" ca="1" si="2"/>
        <v>1178</v>
      </c>
    </row>
    <row r="170" spans="1:7">
      <c r="A170" s="3">
        <v>168</v>
      </c>
      <c r="B170" s="71">
        <v>44044</v>
      </c>
      <c r="C170" s="70" t="s">
        <v>95</v>
      </c>
      <c r="D170" s="3">
        <v>43</v>
      </c>
      <c r="E170" s="58">
        <v>3</v>
      </c>
      <c r="F170" s="57">
        <v>250</v>
      </c>
      <c r="G170" s="81">
        <f t="shared" ca="1" si="2"/>
        <v>1178</v>
      </c>
    </row>
    <row r="171" spans="1:7">
      <c r="A171" s="63">
        <v>169</v>
      </c>
      <c r="B171" s="71">
        <v>44044</v>
      </c>
      <c r="C171" s="70" t="s">
        <v>95</v>
      </c>
      <c r="D171" s="3">
        <v>42</v>
      </c>
      <c r="E171" s="58">
        <v>20</v>
      </c>
      <c r="F171" s="57">
        <v>250</v>
      </c>
      <c r="G171" s="81">
        <f t="shared" ca="1" si="2"/>
        <v>1178</v>
      </c>
    </row>
    <row r="172" spans="1:7">
      <c r="A172" s="3">
        <v>170</v>
      </c>
      <c r="B172" s="71">
        <v>44044</v>
      </c>
      <c r="C172" s="70" t="s">
        <v>95</v>
      </c>
      <c r="D172" s="3">
        <v>41</v>
      </c>
      <c r="E172" s="58">
        <v>3</v>
      </c>
      <c r="F172" s="57">
        <v>250</v>
      </c>
      <c r="G172" s="81">
        <f t="shared" ca="1" si="2"/>
        <v>1178</v>
      </c>
    </row>
    <row r="173" spans="1:7">
      <c r="A173" s="63">
        <v>171</v>
      </c>
      <c r="B173" s="71">
        <v>44044</v>
      </c>
      <c r="C173" s="70" t="s">
        <v>95</v>
      </c>
      <c r="D173" s="3">
        <v>40</v>
      </c>
      <c r="E173" s="58">
        <v>20</v>
      </c>
      <c r="F173" s="57">
        <v>250</v>
      </c>
      <c r="G173" s="81">
        <f t="shared" ca="1" si="2"/>
        <v>1178</v>
      </c>
    </row>
    <row r="174" spans="1:7">
      <c r="A174" s="3">
        <v>172</v>
      </c>
      <c r="B174" s="71">
        <v>44044</v>
      </c>
      <c r="C174" s="70" t="s">
        <v>95</v>
      </c>
      <c r="D174" s="3">
        <v>39</v>
      </c>
      <c r="E174" s="58">
        <v>3</v>
      </c>
      <c r="F174" s="57">
        <v>250</v>
      </c>
      <c r="G174" s="81">
        <f t="shared" ca="1" si="2"/>
        <v>1178</v>
      </c>
    </row>
    <row r="175" spans="1:7">
      <c r="A175" s="63">
        <v>173</v>
      </c>
      <c r="B175" s="71">
        <v>44044</v>
      </c>
      <c r="C175" s="70" t="s">
        <v>95</v>
      </c>
      <c r="D175" s="3">
        <v>42</v>
      </c>
      <c r="E175" s="58">
        <v>20</v>
      </c>
      <c r="F175" s="57">
        <v>250</v>
      </c>
      <c r="G175" s="81">
        <f t="shared" ca="1" si="2"/>
        <v>1178</v>
      </c>
    </row>
    <row r="176" spans="1:7">
      <c r="A176" s="3">
        <v>174</v>
      </c>
      <c r="B176" s="71">
        <v>43983</v>
      </c>
      <c r="C176" s="70" t="s">
        <v>94</v>
      </c>
      <c r="D176" s="3">
        <v>40</v>
      </c>
      <c r="E176" s="58">
        <v>20</v>
      </c>
      <c r="F176" s="57">
        <v>120</v>
      </c>
      <c r="G176" s="81">
        <f t="shared" ca="1" si="2"/>
        <v>1239</v>
      </c>
    </row>
    <row r="177" spans="1:7">
      <c r="A177" s="63">
        <v>175</v>
      </c>
      <c r="B177" s="71">
        <v>43983</v>
      </c>
      <c r="C177" s="70" t="s">
        <v>94</v>
      </c>
      <c r="D177" s="3">
        <v>39</v>
      </c>
      <c r="E177" s="58">
        <v>3</v>
      </c>
      <c r="F177" s="57">
        <v>120</v>
      </c>
      <c r="G177" s="81">
        <f t="shared" ca="1" si="2"/>
        <v>1239</v>
      </c>
    </row>
    <row r="178" spans="1:7">
      <c r="A178" s="3">
        <v>176</v>
      </c>
      <c r="B178" s="71">
        <v>43983</v>
      </c>
      <c r="C178" s="70" t="s">
        <v>94</v>
      </c>
      <c r="D178" s="3">
        <v>38</v>
      </c>
      <c r="E178" s="58">
        <v>20</v>
      </c>
      <c r="F178" s="57">
        <v>120</v>
      </c>
      <c r="G178" s="81">
        <f t="shared" ca="1" si="2"/>
        <v>1239</v>
      </c>
    </row>
    <row r="179" spans="1:7">
      <c r="A179" s="63">
        <v>177</v>
      </c>
      <c r="B179" s="71">
        <v>43983</v>
      </c>
      <c r="C179" s="70" t="s">
        <v>94</v>
      </c>
      <c r="D179" s="3">
        <v>37</v>
      </c>
      <c r="E179" s="58">
        <v>3</v>
      </c>
      <c r="F179" s="57">
        <v>120</v>
      </c>
      <c r="G179" s="81">
        <f t="shared" ca="1" si="2"/>
        <v>1239</v>
      </c>
    </row>
    <row r="180" spans="1:7">
      <c r="A180" s="3">
        <v>178</v>
      </c>
      <c r="B180" s="71">
        <v>43983</v>
      </c>
      <c r="C180" s="70" t="s">
        <v>94</v>
      </c>
      <c r="D180" s="3">
        <v>36</v>
      </c>
      <c r="E180" s="58">
        <v>20</v>
      </c>
      <c r="F180" s="57">
        <v>120</v>
      </c>
      <c r="G180" s="81">
        <f t="shared" ca="1" si="2"/>
        <v>1239</v>
      </c>
    </row>
    <row r="181" spans="1:7">
      <c r="A181" s="63">
        <v>179</v>
      </c>
      <c r="B181" s="71">
        <v>43983</v>
      </c>
      <c r="C181" s="70" t="s">
        <v>94</v>
      </c>
      <c r="D181" s="3">
        <v>35</v>
      </c>
      <c r="E181" s="58">
        <v>3</v>
      </c>
      <c r="F181" s="57">
        <v>120</v>
      </c>
      <c r="G181" s="81">
        <f t="shared" ca="1" si="2"/>
        <v>1239</v>
      </c>
    </row>
    <row r="182" spans="1:7">
      <c r="A182" s="3">
        <v>180</v>
      </c>
      <c r="B182" s="71">
        <v>43983</v>
      </c>
      <c r="C182" s="70" t="s">
        <v>94</v>
      </c>
      <c r="D182" s="3">
        <v>34</v>
      </c>
      <c r="E182" s="58">
        <v>20</v>
      </c>
      <c r="F182" s="57">
        <v>120</v>
      </c>
      <c r="G182" s="81">
        <f t="shared" ca="1" si="2"/>
        <v>1239</v>
      </c>
    </row>
    <row r="183" spans="1:7">
      <c r="A183" s="63">
        <v>181</v>
      </c>
      <c r="B183" s="71">
        <v>43983</v>
      </c>
      <c r="C183" s="70" t="s">
        <v>93</v>
      </c>
      <c r="D183" s="3">
        <v>44</v>
      </c>
      <c r="E183" s="58">
        <v>6</v>
      </c>
      <c r="F183" s="57">
        <v>340</v>
      </c>
      <c r="G183" s="81">
        <f t="shared" ca="1" si="2"/>
        <v>1239</v>
      </c>
    </row>
    <row r="184" spans="1:7">
      <c r="A184" s="3">
        <v>182</v>
      </c>
      <c r="B184" s="71">
        <v>43983</v>
      </c>
      <c r="C184" s="70" t="s">
        <v>93</v>
      </c>
      <c r="D184" s="3">
        <v>48</v>
      </c>
      <c r="E184" s="58">
        <v>6</v>
      </c>
      <c r="F184" s="57">
        <v>340</v>
      </c>
      <c r="G184" s="81">
        <f t="shared" ca="1" si="2"/>
        <v>1239</v>
      </c>
    </row>
    <row r="185" spans="1:7">
      <c r="A185" s="63">
        <v>183</v>
      </c>
      <c r="B185" s="71">
        <v>43983</v>
      </c>
      <c r="C185" s="70" t="s">
        <v>93</v>
      </c>
      <c r="D185" s="3">
        <v>42</v>
      </c>
      <c r="E185" s="58">
        <v>6</v>
      </c>
      <c r="F185" s="57">
        <v>340</v>
      </c>
      <c r="G185" s="81">
        <f t="shared" ca="1" si="2"/>
        <v>1239</v>
      </c>
    </row>
    <row r="186" spans="1:7">
      <c r="A186" s="3">
        <v>184</v>
      </c>
      <c r="B186" s="71">
        <v>43983</v>
      </c>
      <c r="C186" s="70" t="s">
        <v>93</v>
      </c>
      <c r="D186" s="3">
        <v>46</v>
      </c>
      <c r="E186" s="58">
        <v>6</v>
      </c>
      <c r="F186" s="57">
        <v>340</v>
      </c>
      <c r="G186" s="81">
        <f t="shared" ca="1" si="2"/>
        <v>1239</v>
      </c>
    </row>
    <row r="187" spans="1:7">
      <c r="A187" s="63">
        <v>185</v>
      </c>
      <c r="B187" s="71">
        <v>43983</v>
      </c>
      <c r="C187" s="70" t="s">
        <v>93</v>
      </c>
      <c r="D187" s="3">
        <v>50</v>
      </c>
      <c r="E187" s="58">
        <v>6</v>
      </c>
      <c r="F187" s="57">
        <v>340</v>
      </c>
      <c r="G187" s="81">
        <f t="shared" ca="1" si="2"/>
        <v>1239</v>
      </c>
    </row>
    <row r="188" spans="1:7">
      <c r="A188" s="3">
        <v>186</v>
      </c>
      <c r="B188" s="71">
        <v>43983</v>
      </c>
      <c r="C188" s="70" t="s">
        <v>93</v>
      </c>
      <c r="D188" s="3">
        <v>56</v>
      </c>
      <c r="E188" s="58">
        <v>6</v>
      </c>
      <c r="F188" s="57">
        <v>340</v>
      </c>
      <c r="G188" s="81">
        <f t="shared" ca="1" si="2"/>
        <v>1239</v>
      </c>
    </row>
    <row r="189" spans="1:7">
      <c r="A189" s="63">
        <v>187</v>
      </c>
      <c r="B189" s="71">
        <v>43983</v>
      </c>
      <c r="C189" s="70" t="s">
        <v>93</v>
      </c>
      <c r="D189" s="3">
        <v>54</v>
      </c>
      <c r="E189" s="58">
        <v>6</v>
      </c>
      <c r="F189" s="57">
        <v>340</v>
      </c>
      <c r="G189" s="81">
        <f t="shared" ca="1" si="2"/>
        <v>1239</v>
      </c>
    </row>
    <row r="190" spans="1:7">
      <c r="A190" s="3">
        <v>188</v>
      </c>
      <c r="B190" s="71">
        <v>43983</v>
      </c>
      <c r="C190" s="70" t="s">
        <v>92</v>
      </c>
      <c r="D190" s="3">
        <v>40</v>
      </c>
      <c r="E190" s="58">
        <v>10</v>
      </c>
      <c r="F190" s="57">
        <v>390</v>
      </c>
      <c r="G190" s="81">
        <f t="shared" ca="1" si="2"/>
        <v>1239</v>
      </c>
    </row>
    <row r="191" spans="1:7">
      <c r="A191" s="63">
        <v>189</v>
      </c>
      <c r="B191" s="71">
        <v>43983</v>
      </c>
      <c r="C191" s="70" t="s">
        <v>92</v>
      </c>
      <c r="D191" s="3">
        <v>40</v>
      </c>
      <c r="E191" s="58">
        <v>10</v>
      </c>
      <c r="F191" s="57">
        <v>390</v>
      </c>
      <c r="G191" s="81">
        <f t="shared" ca="1" si="2"/>
        <v>1239</v>
      </c>
    </row>
    <row r="192" spans="1:7">
      <c r="A192" s="3">
        <v>190</v>
      </c>
      <c r="B192" s="71">
        <v>43983</v>
      </c>
      <c r="C192" s="70" t="s">
        <v>92</v>
      </c>
      <c r="D192" s="3">
        <v>38</v>
      </c>
      <c r="E192" s="58">
        <v>10</v>
      </c>
      <c r="F192" s="57">
        <v>390</v>
      </c>
      <c r="G192" s="81">
        <f t="shared" ca="1" si="2"/>
        <v>1239</v>
      </c>
    </row>
    <row r="193" spans="1:7">
      <c r="A193" s="63">
        <v>191</v>
      </c>
      <c r="B193" s="71">
        <v>43983</v>
      </c>
      <c r="C193" s="70" t="s">
        <v>92</v>
      </c>
      <c r="D193" s="3">
        <v>38</v>
      </c>
      <c r="E193" s="58">
        <v>10</v>
      </c>
      <c r="F193" s="57">
        <v>390</v>
      </c>
      <c r="G193" s="81">
        <f t="shared" ca="1" si="2"/>
        <v>1239</v>
      </c>
    </row>
    <row r="194" spans="1:7">
      <c r="A194" s="3">
        <v>192</v>
      </c>
      <c r="B194" s="71">
        <v>43983</v>
      </c>
      <c r="C194" s="70" t="s">
        <v>92</v>
      </c>
      <c r="D194" s="3">
        <v>36</v>
      </c>
      <c r="E194" s="58">
        <v>10</v>
      </c>
      <c r="F194" s="57">
        <v>390</v>
      </c>
      <c r="G194" s="81">
        <f t="shared" ca="1" si="2"/>
        <v>1239</v>
      </c>
    </row>
    <row r="195" spans="1:7">
      <c r="A195" s="63">
        <v>193</v>
      </c>
      <c r="B195" s="71">
        <v>43983</v>
      </c>
      <c r="C195" s="70" t="s">
        <v>92</v>
      </c>
      <c r="D195" s="3">
        <v>44</v>
      </c>
      <c r="E195" s="58">
        <v>10</v>
      </c>
      <c r="F195" s="57">
        <v>390</v>
      </c>
      <c r="G195" s="81">
        <f t="shared" ca="1" si="2"/>
        <v>1239</v>
      </c>
    </row>
    <row r="196" spans="1:7">
      <c r="A196" s="3">
        <v>194</v>
      </c>
      <c r="B196" s="71">
        <v>43983</v>
      </c>
      <c r="C196" s="70" t="s">
        <v>92</v>
      </c>
      <c r="D196" s="3">
        <v>34</v>
      </c>
      <c r="E196" s="58">
        <v>10</v>
      </c>
      <c r="F196" s="57">
        <v>390</v>
      </c>
      <c r="G196" s="81">
        <f t="shared" ref="G196" ca="1" si="3">TODAY()-B196</f>
        <v>1239</v>
      </c>
    </row>
  </sheetData>
  <conditionalFormatting sqref="G3:G196">
    <cfRule type="cellIs" dxfId="0" priority="2" operator="greaterThan">
      <formula>600</formula>
    </cfRule>
    <cfRule type="cellIs" dxfId="1" priority="1" operator="greaterThan">
      <formula>900</formula>
    </cfRule>
  </conditionalFormatting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"/>
  <sheetViews>
    <sheetView workbookViewId="0">
      <selection activeCell="L27" sqref="L27"/>
    </sheetView>
  </sheetViews>
  <sheetFormatPr defaultColWidth="9.140625" defaultRowHeight="12.75"/>
  <cols>
    <col min="1" max="1" width="15" style="82" customWidth="1"/>
    <col min="2" max="2" width="9.140625" style="83"/>
    <col min="3" max="5" width="9.140625" style="82"/>
    <col min="6" max="6" width="9.7109375" style="82" bestFit="1" customWidth="1"/>
    <col min="7" max="16384" width="9.140625" style="82"/>
  </cols>
  <sheetData>
    <row r="1" spans="1:7" ht="22.5">
      <c r="A1" s="99" t="s">
        <v>147</v>
      </c>
      <c r="B1" s="98" t="s">
        <v>146</v>
      </c>
      <c r="C1" s="97" t="s">
        <v>145</v>
      </c>
      <c r="E1" s="96" t="s">
        <v>4</v>
      </c>
    </row>
    <row r="2" spans="1:7">
      <c r="A2" s="86" t="s">
        <v>144</v>
      </c>
      <c r="B2" s="87">
        <v>4</v>
      </c>
      <c r="C2" s="87">
        <v>2</v>
      </c>
    </row>
    <row r="3" spans="1:7">
      <c r="A3" s="86" t="s">
        <v>143</v>
      </c>
      <c r="B3" s="87">
        <v>5</v>
      </c>
      <c r="C3" s="87">
        <v>3</v>
      </c>
      <c r="E3" s="90" t="s">
        <v>237</v>
      </c>
    </row>
    <row r="4" spans="1:7">
      <c r="A4" s="86" t="s">
        <v>142</v>
      </c>
      <c r="B4" s="87">
        <v>3</v>
      </c>
      <c r="C4" s="87">
        <v>2</v>
      </c>
    </row>
    <row r="5" spans="1:7">
      <c r="A5" s="86" t="s">
        <v>141</v>
      </c>
      <c r="B5" s="87">
        <v>3</v>
      </c>
      <c r="C5" s="87">
        <v>4</v>
      </c>
      <c r="E5" s="95" t="s">
        <v>140</v>
      </c>
    </row>
    <row r="6" spans="1:7">
      <c r="A6" s="86" t="s">
        <v>139</v>
      </c>
      <c r="B6" s="87">
        <v>2</v>
      </c>
      <c r="C6" s="87">
        <v>2</v>
      </c>
      <c r="E6" s="95" t="s">
        <v>138</v>
      </c>
      <c r="G6" s="94">
        <v>2</v>
      </c>
    </row>
    <row r="7" spans="1:7">
      <c r="A7" s="86" t="s">
        <v>137</v>
      </c>
      <c r="B7" s="87">
        <v>4</v>
      </c>
      <c r="C7" s="87">
        <v>3</v>
      </c>
      <c r="E7" s="95" t="s">
        <v>136</v>
      </c>
      <c r="G7" s="94">
        <v>5</v>
      </c>
    </row>
    <row r="8" spans="1:7">
      <c r="A8" s="86" t="s">
        <v>135</v>
      </c>
      <c r="B8" s="87">
        <v>2</v>
      </c>
      <c r="C8" s="87">
        <v>2</v>
      </c>
    </row>
    <row r="9" spans="1:7">
      <c r="A9" s="86" t="s">
        <v>134</v>
      </c>
      <c r="B9" s="87">
        <v>2</v>
      </c>
      <c r="C9" s="87">
        <v>2</v>
      </c>
      <c r="E9" s="90" t="s">
        <v>234</v>
      </c>
      <c r="F9" s="83"/>
    </row>
    <row r="10" spans="1:7">
      <c r="A10" s="86" t="s">
        <v>133</v>
      </c>
      <c r="B10" s="87">
        <v>3</v>
      </c>
      <c r="C10" s="87">
        <v>2</v>
      </c>
    </row>
    <row r="11" spans="1:7">
      <c r="A11" s="86" t="s">
        <v>132</v>
      </c>
      <c r="B11" s="87">
        <v>5</v>
      </c>
      <c r="C11" s="87">
        <v>3</v>
      </c>
      <c r="E11" s="90" t="s">
        <v>238</v>
      </c>
    </row>
    <row r="12" spans="1:7">
      <c r="A12" s="86" t="s">
        <v>131</v>
      </c>
      <c r="B12" s="87">
        <v>2</v>
      </c>
      <c r="C12" s="87">
        <v>2</v>
      </c>
      <c r="E12" s="93" t="s">
        <v>130</v>
      </c>
    </row>
    <row r="13" spans="1:7">
      <c r="A13" s="86" t="s">
        <v>129</v>
      </c>
      <c r="B13" s="87">
        <v>2</v>
      </c>
      <c r="C13" s="87">
        <v>2</v>
      </c>
    </row>
    <row r="14" spans="1:7">
      <c r="A14" s="86" t="s">
        <v>128</v>
      </c>
      <c r="B14" s="87">
        <v>2</v>
      </c>
      <c r="C14" s="87">
        <v>2</v>
      </c>
    </row>
    <row r="15" spans="1:7" ht="15.75">
      <c r="A15" s="86" t="s">
        <v>127</v>
      </c>
      <c r="B15" s="87">
        <v>4</v>
      </c>
      <c r="C15" s="87">
        <v>2</v>
      </c>
      <c r="E15" s="126" t="s">
        <v>126</v>
      </c>
      <c r="F15" s="126"/>
    </row>
    <row r="16" spans="1:7">
      <c r="A16" s="86" t="s">
        <v>125</v>
      </c>
      <c r="B16" s="87">
        <v>5</v>
      </c>
      <c r="C16" s="87">
        <v>4</v>
      </c>
      <c r="E16" s="92" t="s">
        <v>124</v>
      </c>
      <c r="F16" s="91" t="s">
        <v>123</v>
      </c>
    </row>
    <row r="17" spans="1:7">
      <c r="A17" s="86" t="s">
        <v>122</v>
      </c>
      <c r="B17" s="87">
        <v>5</v>
      </c>
      <c r="C17" s="87">
        <v>5</v>
      </c>
      <c r="E17" s="89">
        <v>5</v>
      </c>
      <c r="F17" s="88">
        <f>COUNTIF(C2:C22,E17)</f>
        <v>2</v>
      </c>
      <c r="G17" s="90" t="s">
        <v>121</v>
      </c>
    </row>
    <row r="18" spans="1:7">
      <c r="A18" s="86" t="s">
        <v>120</v>
      </c>
      <c r="B18" s="87">
        <v>3</v>
      </c>
      <c r="C18" s="87">
        <v>3</v>
      </c>
      <c r="E18" s="89">
        <v>4</v>
      </c>
      <c r="F18" s="88">
        <f t="shared" ref="F18:F20" si="0">COUNTIF(C3:C23,E18)</f>
        <v>3</v>
      </c>
    </row>
    <row r="19" spans="1:7">
      <c r="A19" s="86" t="s">
        <v>119</v>
      </c>
      <c r="B19" s="87">
        <v>4</v>
      </c>
      <c r="C19" s="87">
        <v>3</v>
      </c>
      <c r="E19" s="89">
        <v>3</v>
      </c>
      <c r="F19" s="88">
        <f t="shared" si="0"/>
        <v>5</v>
      </c>
    </row>
    <row r="20" spans="1:7">
      <c r="A20" s="86" t="s">
        <v>118</v>
      </c>
      <c r="B20" s="87">
        <v>4</v>
      </c>
      <c r="C20" s="87">
        <v>3</v>
      </c>
      <c r="E20" s="89">
        <v>2</v>
      </c>
      <c r="F20" s="88">
        <f t="shared" si="0"/>
        <v>8</v>
      </c>
    </row>
    <row r="21" spans="1:7">
      <c r="A21" s="86" t="s">
        <v>117</v>
      </c>
      <c r="B21" s="87">
        <v>5</v>
      </c>
      <c r="C21" s="87">
        <v>5</v>
      </c>
    </row>
    <row r="22" spans="1:7">
      <c r="A22" s="86" t="s">
        <v>116</v>
      </c>
      <c r="B22" s="87">
        <v>3</v>
      </c>
      <c r="C22" s="87">
        <v>4</v>
      </c>
      <c r="E22" s="85" t="s">
        <v>115</v>
      </c>
      <c r="F22" s="84">
        <f>AVERAGE(C2:C22)</f>
        <v>2.8571428571428572</v>
      </c>
    </row>
  </sheetData>
  <mergeCells count="1">
    <mergeCell ref="E15:F15"/>
  </mergeCells>
  <dataValidations count="1">
    <dataValidation type="whole" allowBlank="1" showInputMessage="1" showErrorMessage="1" sqref="C2:C22" xr:uid="{4D3A6736-F038-412D-B5A2-E7C0D2392FC3}">
      <formula1>2</formula1>
      <formula2>5</formula2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21"/>
  <sheetViews>
    <sheetView workbookViewId="0">
      <selection activeCell="T21" sqref="T21"/>
    </sheetView>
  </sheetViews>
  <sheetFormatPr defaultColWidth="9.140625" defaultRowHeight="12.75"/>
  <cols>
    <col min="1" max="2" width="9.140625" style="100"/>
    <col min="3" max="3" width="11.85546875" style="100" customWidth="1"/>
    <col min="4" max="4" width="9.140625" style="100"/>
    <col min="5" max="5" width="9.7109375" style="100" bestFit="1" customWidth="1"/>
    <col min="6" max="16384" width="9.140625" style="100"/>
  </cols>
  <sheetData>
    <row r="2" spans="2:5" ht="15.75">
      <c r="B2" s="104" t="s">
        <v>170</v>
      </c>
      <c r="C2" s="104" t="s">
        <v>169</v>
      </c>
      <c r="E2" s="103" t="s">
        <v>99</v>
      </c>
    </row>
    <row r="3" spans="2:5" ht="15" customHeight="1">
      <c r="B3" s="101" t="s">
        <v>148</v>
      </c>
      <c r="C3" s="101">
        <v>69.3</v>
      </c>
      <c r="E3" s="102" t="s">
        <v>167</v>
      </c>
    </row>
    <row r="4" spans="2:5" ht="15" customHeight="1">
      <c r="B4" s="101" t="s">
        <v>151</v>
      </c>
      <c r="C4" s="101">
        <v>78.5</v>
      </c>
      <c r="E4" s="102" t="s">
        <v>165</v>
      </c>
    </row>
    <row r="5" spans="2:5" ht="15" customHeight="1">
      <c r="B5" s="101" t="s">
        <v>162</v>
      </c>
      <c r="C5" s="101">
        <v>81.099999999999994</v>
      </c>
      <c r="E5" s="102" t="s">
        <v>163</v>
      </c>
    </row>
    <row r="6" spans="2:5" ht="15" customHeight="1">
      <c r="B6" s="101" t="s">
        <v>160</v>
      </c>
      <c r="C6" s="101">
        <v>82.4</v>
      </c>
    </row>
    <row r="7" spans="2:5" ht="15" customHeight="1">
      <c r="B7" s="101" t="s">
        <v>155</v>
      </c>
      <c r="C7" s="101">
        <v>82.6</v>
      </c>
      <c r="E7" s="102"/>
    </row>
    <row r="8" spans="2:5" ht="15" customHeight="1">
      <c r="B8" s="101" t="s">
        <v>150</v>
      </c>
      <c r="C8" s="101">
        <v>83.5</v>
      </c>
      <c r="E8" s="102"/>
    </row>
    <row r="9" spans="2:5" ht="15" customHeight="1">
      <c r="B9" s="101" t="s">
        <v>153</v>
      </c>
      <c r="C9" s="101">
        <v>83.6</v>
      </c>
    </row>
    <row r="10" spans="2:5" ht="15" customHeight="1">
      <c r="B10" s="101" t="s">
        <v>154</v>
      </c>
      <c r="C10" s="101">
        <v>84.1</v>
      </c>
    </row>
    <row r="11" spans="2:5" ht="15" customHeight="1">
      <c r="B11" s="101" t="s">
        <v>166</v>
      </c>
      <c r="C11" s="101">
        <v>85</v>
      </c>
    </row>
    <row r="12" spans="2:5" ht="15" customHeight="1">
      <c r="B12" s="101" t="s">
        <v>158</v>
      </c>
      <c r="C12" s="101">
        <v>85</v>
      </c>
    </row>
    <row r="13" spans="2:5" ht="15" customHeight="1">
      <c r="B13" s="101" t="s">
        <v>152</v>
      </c>
      <c r="C13" s="101">
        <v>85</v>
      </c>
    </row>
    <row r="14" spans="2:5" ht="15" customHeight="1">
      <c r="B14" s="101" t="s">
        <v>149</v>
      </c>
      <c r="C14" s="101">
        <v>85.3</v>
      </c>
    </row>
    <row r="15" spans="2:5" ht="15" customHeight="1">
      <c r="B15" s="101" t="s">
        <v>157</v>
      </c>
      <c r="C15" s="101">
        <v>86</v>
      </c>
    </row>
    <row r="16" spans="2:5" ht="15" customHeight="1">
      <c r="B16" s="101" t="s">
        <v>161</v>
      </c>
      <c r="C16" s="101">
        <v>86.5</v>
      </c>
    </row>
    <row r="17" spans="2:3" ht="15" customHeight="1">
      <c r="B17" s="101" t="s">
        <v>156</v>
      </c>
      <c r="C17" s="101">
        <v>87</v>
      </c>
    </row>
    <row r="18" spans="2:3" ht="15" customHeight="1">
      <c r="B18" s="101" t="s">
        <v>164</v>
      </c>
      <c r="C18" s="101">
        <v>89.2</v>
      </c>
    </row>
    <row r="19" spans="2:3" ht="15" customHeight="1">
      <c r="B19" s="101" t="s">
        <v>159</v>
      </c>
      <c r="C19" s="101">
        <v>89.9</v>
      </c>
    </row>
    <row r="20" spans="2:3" ht="15" customHeight="1">
      <c r="B20" s="101" t="s">
        <v>168</v>
      </c>
      <c r="C20" s="101">
        <v>95.4</v>
      </c>
    </row>
    <row r="21" spans="2:3">
      <c r="B21" s="129" t="s">
        <v>244</v>
      </c>
      <c r="C21" s="129">
        <f>ROUND(AVERAGE(C3:C20),0)</f>
        <v>84</v>
      </c>
    </row>
  </sheetData>
  <sortState ref="B3:C20">
    <sortCondition ref="C3:C20"/>
  </sortState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8"/>
  <sheetViews>
    <sheetView workbookViewId="0">
      <selection activeCell="N22" sqref="N22"/>
    </sheetView>
  </sheetViews>
  <sheetFormatPr defaultColWidth="9.140625" defaultRowHeight="12.75"/>
  <cols>
    <col min="1" max="1" width="5" style="100" customWidth="1"/>
    <col min="2" max="2" width="33" style="100" customWidth="1"/>
    <col min="3" max="3" width="16.140625" style="100" bestFit="1" customWidth="1"/>
    <col min="4" max="4" width="24.7109375" style="100" customWidth="1"/>
    <col min="5" max="16384" width="9.140625" style="100"/>
  </cols>
  <sheetData>
    <row r="1" spans="2:3">
      <c r="B1" s="108" t="s">
        <v>186</v>
      </c>
    </row>
    <row r="3" spans="2:3">
      <c r="B3" s="106" t="s">
        <v>185</v>
      </c>
      <c r="C3" s="106" t="s">
        <v>177</v>
      </c>
    </row>
    <row r="4" spans="2:3">
      <c r="B4" s="105" t="s">
        <v>184</v>
      </c>
      <c r="C4" s="107">
        <v>38.5</v>
      </c>
    </row>
    <row r="5" spans="2:3">
      <c r="B5" s="105" t="s">
        <v>183</v>
      </c>
      <c r="C5" s="107">
        <v>13.9</v>
      </c>
    </row>
    <row r="6" spans="2:3">
      <c r="B6" s="105" t="s">
        <v>182</v>
      </c>
      <c r="C6" s="107">
        <v>13.6</v>
      </c>
    </row>
    <row r="7" spans="2:3">
      <c r="B7" s="105" t="s">
        <v>181</v>
      </c>
      <c r="C7" s="107">
        <v>12.2</v>
      </c>
    </row>
    <row r="8" spans="2:3">
      <c r="B8" s="105" t="s">
        <v>180</v>
      </c>
      <c r="C8" s="107">
        <v>12.1</v>
      </c>
    </row>
    <row r="9" spans="2:3">
      <c r="B9" s="105" t="s">
        <v>179</v>
      </c>
      <c r="C9" s="107">
        <v>9.6999999999999993</v>
      </c>
    </row>
    <row r="12" spans="2:3">
      <c r="B12" s="106" t="s">
        <v>178</v>
      </c>
      <c r="C12" s="106" t="s">
        <v>177</v>
      </c>
    </row>
    <row r="13" spans="2:3">
      <c r="B13" s="105" t="s">
        <v>176</v>
      </c>
      <c r="C13" s="105">
        <v>12.8</v>
      </c>
    </row>
    <row r="14" spans="2:3">
      <c r="B14" s="105" t="s">
        <v>175</v>
      </c>
      <c r="C14" s="105">
        <v>16.8</v>
      </c>
    </row>
    <row r="15" spans="2:3">
      <c r="B15" s="105" t="s">
        <v>174</v>
      </c>
      <c r="C15" s="105">
        <v>25</v>
      </c>
    </row>
    <row r="16" spans="2:3">
      <c r="B16" s="105" t="s">
        <v>173</v>
      </c>
      <c r="C16" s="105">
        <v>13</v>
      </c>
    </row>
    <row r="17" spans="2:3">
      <c r="B17" s="105" t="s">
        <v>172</v>
      </c>
      <c r="C17" s="105">
        <v>10.199999999999999</v>
      </c>
    </row>
    <row r="18" spans="2:3">
      <c r="B18" s="105" t="s">
        <v>171</v>
      </c>
      <c r="C18" s="105">
        <v>22.2</v>
      </c>
    </row>
  </sheetData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"/>
  <sheetViews>
    <sheetView topLeftCell="A2" workbookViewId="0">
      <selection activeCell="H15" sqref="H15"/>
    </sheetView>
  </sheetViews>
  <sheetFormatPr defaultRowHeight="12.75"/>
  <cols>
    <col min="1" max="2" width="16.140625" customWidth="1"/>
    <col min="3" max="3" width="12.42578125" customWidth="1"/>
  </cols>
  <sheetData>
    <row r="1" spans="1:8" s="117" customFormat="1"/>
    <row r="2" spans="1:8">
      <c r="A2" s="2" t="s">
        <v>207</v>
      </c>
    </row>
    <row r="3" spans="1:8">
      <c r="A3" t="s">
        <v>206</v>
      </c>
      <c r="F3" s="113"/>
      <c r="G3" s="113"/>
      <c r="H3" s="113"/>
    </row>
    <row r="4" spans="1:8">
      <c r="A4" t="s">
        <v>235</v>
      </c>
      <c r="F4" s="113"/>
      <c r="G4" s="113"/>
      <c r="H4" s="113"/>
    </row>
    <row r="5" spans="1:8">
      <c r="A5" t="s">
        <v>236</v>
      </c>
      <c r="F5" s="113"/>
      <c r="G5" s="113"/>
      <c r="H5" s="113"/>
    </row>
    <row r="6" spans="1:8">
      <c r="A6" t="s">
        <v>205</v>
      </c>
      <c r="F6" s="113"/>
      <c r="G6" s="113"/>
      <c r="H6" s="113"/>
    </row>
    <row r="7" spans="1:8">
      <c r="F7" s="113"/>
      <c r="G7" s="113"/>
      <c r="H7" s="113"/>
    </row>
    <row r="8" spans="1:8" ht="13.5" thickBot="1">
      <c r="F8" s="113"/>
      <c r="G8" s="113"/>
      <c r="H8" s="113"/>
    </row>
    <row r="9" spans="1:8">
      <c r="A9" s="116" t="s">
        <v>204</v>
      </c>
      <c r="B9" s="115" t="s">
        <v>203</v>
      </c>
      <c r="C9" s="115" t="s">
        <v>202</v>
      </c>
      <c r="D9" s="114" t="s">
        <v>201</v>
      </c>
      <c r="F9" s="113"/>
      <c r="G9" s="113"/>
      <c r="H9" s="113"/>
    </row>
    <row r="10" spans="1:8">
      <c r="A10" s="112" t="s">
        <v>144</v>
      </c>
      <c r="B10" s="3" t="s">
        <v>200</v>
      </c>
      <c r="C10" s="3">
        <v>200000</v>
      </c>
      <c r="D10" s="111">
        <f>IF(C10&gt;150000,15%*C10,10%*C10)</f>
        <v>30000</v>
      </c>
    </row>
    <row r="11" spans="1:8">
      <c r="A11" s="112" t="s">
        <v>143</v>
      </c>
      <c r="B11" s="3" t="s">
        <v>199</v>
      </c>
      <c r="C11" s="3">
        <f>14500*10</f>
        <v>145000</v>
      </c>
      <c r="D11" s="111">
        <f t="shared" ref="D11:D24" si="0">IF(C11&gt;150000,15%*C11,10%*C11)</f>
        <v>14500</v>
      </c>
    </row>
    <row r="12" spans="1:8">
      <c r="A12" s="112" t="s">
        <v>142</v>
      </c>
      <c r="B12" s="3" t="s">
        <v>198</v>
      </c>
      <c r="C12" s="3">
        <v>180000</v>
      </c>
      <c r="D12" s="111">
        <f t="shared" si="0"/>
        <v>27000</v>
      </c>
    </row>
    <row r="13" spans="1:8">
      <c r="A13" s="112" t="s">
        <v>141</v>
      </c>
      <c r="B13" s="3" t="s">
        <v>197</v>
      </c>
      <c r="C13" s="3">
        <v>165500</v>
      </c>
      <c r="D13" s="111">
        <f t="shared" si="0"/>
        <v>24825</v>
      </c>
    </row>
    <row r="14" spans="1:8">
      <c r="A14" s="112" t="s">
        <v>139</v>
      </c>
      <c r="B14" s="3" t="s">
        <v>194</v>
      </c>
      <c r="C14" s="3">
        <v>199900</v>
      </c>
      <c r="D14" s="111">
        <f t="shared" si="0"/>
        <v>29985</v>
      </c>
    </row>
    <row r="15" spans="1:8">
      <c r="A15" s="112" t="s">
        <v>137</v>
      </c>
      <c r="B15" s="3" t="s">
        <v>196</v>
      </c>
      <c r="C15" s="3">
        <v>100000</v>
      </c>
      <c r="D15" s="111">
        <f t="shared" si="0"/>
        <v>10000</v>
      </c>
    </row>
    <row r="16" spans="1:8">
      <c r="A16" s="112" t="s">
        <v>135</v>
      </c>
      <c r="B16" s="3" t="s">
        <v>195</v>
      </c>
      <c r="C16" s="3">
        <v>210000</v>
      </c>
      <c r="D16" s="111">
        <f t="shared" si="0"/>
        <v>31500</v>
      </c>
    </row>
    <row r="17" spans="1:4">
      <c r="A17" s="112" t="s">
        <v>134</v>
      </c>
      <c r="B17" s="3" t="s">
        <v>194</v>
      </c>
      <c r="C17" s="3">
        <v>196500</v>
      </c>
      <c r="D17" s="111">
        <f t="shared" si="0"/>
        <v>29475</v>
      </c>
    </row>
    <row r="18" spans="1:4">
      <c r="A18" s="112" t="s">
        <v>133</v>
      </c>
      <c r="B18" s="3" t="s">
        <v>193</v>
      </c>
      <c r="C18" s="3">
        <v>147400</v>
      </c>
      <c r="D18" s="111">
        <f t="shared" si="0"/>
        <v>14740</v>
      </c>
    </row>
    <row r="19" spans="1:4">
      <c r="A19" s="112" t="s">
        <v>132</v>
      </c>
      <c r="B19" s="3" t="s">
        <v>192</v>
      </c>
      <c r="C19" s="3">
        <v>148900</v>
      </c>
      <c r="D19" s="111">
        <f t="shared" si="0"/>
        <v>14890</v>
      </c>
    </row>
    <row r="20" spans="1:4">
      <c r="A20" s="112" t="s">
        <v>131</v>
      </c>
      <c r="B20" s="3" t="s">
        <v>191</v>
      </c>
      <c r="C20" s="3">
        <v>155500</v>
      </c>
      <c r="D20" s="111">
        <f t="shared" si="0"/>
        <v>23325</v>
      </c>
    </row>
    <row r="21" spans="1:4">
      <c r="A21" s="112" t="s">
        <v>129</v>
      </c>
      <c r="B21" s="3" t="s">
        <v>190</v>
      </c>
      <c r="C21" s="3">
        <v>220000</v>
      </c>
      <c r="D21" s="111">
        <f t="shared" si="0"/>
        <v>33000</v>
      </c>
    </row>
    <row r="22" spans="1:4">
      <c r="A22" s="112" t="s">
        <v>128</v>
      </c>
      <c r="B22" s="3" t="s">
        <v>189</v>
      </c>
      <c r="C22" s="3">
        <v>118900</v>
      </c>
      <c r="D22" s="111">
        <f t="shared" si="0"/>
        <v>11890</v>
      </c>
    </row>
    <row r="23" spans="1:4">
      <c r="A23" s="112" t="s">
        <v>127</v>
      </c>
      <c r="B23" s="3" t="s">
        <v>188</v>
      </c>
      <c r="C23" s="3">
        <v>150000</v>
      </c>
      <c r="D23" s="111">
        <f t="shared" si="0"/>
        <v>15000</v>
      </c>
    </row>
    <row r="24" spans="1:4" ht="13.5" thickBot="1">
      <c r="A24" s="110" t="s">
        <v>125</v>
      </c>
      <c r="B24" s="109" t="s">
        <v>187</v>
      </c>
      <c r="C24" s="109">
        <v>154000</v>
      </c>
      <c r="D24" s="111">
        <f t="shared" si="0"/>
        <v>23100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F17"/>
  <sheetViews>
    <sheetView workbookViewId="0">
      <selection activeCell="C5" sqref="C5"/>
    </sheetView>
  </sheetViews>
  <sheetFormatPr defaultRowHeight="12.75"/>
  <cols>
    <col min="2" max="2" width="12.7109375" bestFit="1" customWidth="1"/>
    <col min="3" max="3" width="24.5703125" bestFit="1" customWidth="1"/>
    <col min="4" max="4" width="9.5703125" customWidth="1"/>
    <col min="5" max="5" width="11.5703125" customWidth="1"/>
    <col min="6" max="6" width="8.42578125" customWidth="1"/>
    <col min="7" max="8" width="9" bestFit="1" customWidth="1"/>
  </cols>
  <sheetData>
    <row r="2" spans="2:6" ht="32.25" customHeight="1">
      <c r="B2" s="122"/>
      <c r="C2" s="121" t="s">
        <v>230</v>
      </c>
      <c r="D2" s="120" t="s">
        <v>229</v>
      </c>
    </row>
    <row r="3" spans="2:6" ht="14.25">
      <c r="B3" s="119" t="s">
        <v>228</v>
      </c>
      <c r="C3" s="130" t="str">
        <f>IF(D3&gt;4.5,500,IF(D3&gt;4,350,"brak stypendium"))</f>
        <v>brak stypendium</v>
      </c>
      <c r="D3" s="118">
        <v>2.35</v>
      </c>
      <c r="F3" s="1" t="s">
        <v>227</v>
      </c>
    </row>
    <row r="4" spans="2:6" ht="14.25">
      <c r="B4" s="119" t="s">
        <v>226</v>
      </c>
      <c r="C4" s="130" t="str">
        <f t="shared" ref="C4:C17" si="0">IF(D4&gt;4.5,500,IF(D4&gt;4,350,"brak stypendium"))</f>
        <v>brak stypendium</v>
      </c>
      <c r="D4" s="118">
        <v>3.9</v>
      </c>
      <c r="F4" t="s">
        <v>225</v>
      </c>
    </row>
    <row r="5" spans="2:6" ht="14.25">
      <c r="B5" s="119" t="s">
        <v>224</v>
      </c>
      <c r="C5" s="130">
        <f t="shared" si="0"/>
        <v>350</v>
      </c>
      <c r="D5" s="118">
        <v>4.3499999999999996</v>
      </c>
      <c r="F5" t="s">
        <v>223</v>
      </c>
    </row>
    <row r="6" spans="2:6" ht="14.25">
      <c r="B6" s="119" t="s">
        <v>222</v>
      </c>
      <c r="C6" s="130" t="str">
        <f t="shared" si="0"/>
        <v>brak stypendium</v>
      </c>
      <c r="D6" s="118">
        <v>3.55</v>
      </c>
      <c r="F6" t="s">
        <v>221</v>
      </c>
    </row>
    <row r="7" spans="2:6" ht="14.25">
      <c r="B7" s="119" t="s">
        <v>220</v>
      </c>
      <c r="C7" s="130" t="str">
        <f t="shared" si="0"/>
        <v>brak stypendium</v>
      </c>
      <c r="D7" s="118">
        <v>2.5499999999999998</v>
      </c>
    </row>
    <row r="8" spans="2:6" ht="14.25">
      <c r="B8" s="119" t="s">
        <v>219</v>
      </c>
      <c r="C8" s="130" t="str">
        <f t="shared" si="0"/>
        <v>brak stypendium</v>
      </c>
      <c r="D8" s="118">
        <v>3.75</v>
      </c>
      <c r="F8" t="s">
        <v>218</v>
      </c>
    </row>
    <row r="9" spans="2:6" ht="14.25">
      <c r="B9" s="119" t="s">
        <v>217</v>
      </c>
      <c r="C9" s="130" t="str">
        <f t="shared" si="0"/>
        <v>brak stypendium</v>
      </c>
      <c r="D9" s="118">
        <v>3.95</v>
      </c>
    </row>
    <row r="10" spans="2:6" ht="14.25">
      <c r="B10" s="119" t="s">
        <v>216</v>
      </c>
      <c r="C10" s="130">
        <f t="shared" si="0"/>
        <v>500</v>
      </c>
      <c r="D10" s="118">
        <v>4.75</v>
      </c>
    </row>
    <row r="11" spans="2:6" ht="14.25">
      <c r="B11" s="119" t="s">
        <v>215</v>
      </c>
      <c r="C11" s="130">
        <f t="shared" si="0"/>
        <v>500</v>
      </c>
      <c r="D11" s="118">
        <v>4.8899999999999997</v>
      </c>
      <c r="F11" t="s">
        <v>214</v>
      </c>
    </row>
    <row r="12" spans="2:6" ht="14.25">
      <c r="B12" s="119" t="s">
        <v>213</v>
      </c>
      <c r="C12" s="130" t="str">
        <f t="shared" si="0"/>
        <v>brak stypendium</v>
      </c>
      <c r="D12" s="118">
        <v>3.65</v>
      </c>
    </row>
    <row r="13" spans="2:6" ht="14.25">
      <c r="B13" s="119" t="s">
        <v>212</v>
      </c>
      <c r="C13" s="130" t="str">
        <f t="shared" si="0"/>
        <v>brak stypendium</v>
      </c>
      <c r="D13" s="118">
        <v>2.5499999999999998</v>
      </c>
    </row>
    <row r="14" spans="2:6" ht="14.25">
      <c r="B14" s="119" t="s">
        <v>211</v>
      </c>
      <c r="C14" s="130" t="str">
        <f t="shared" si="0"/>
        <v>brak stypendium</v>
      </c>
      <c r="D14" s="118">
        <v>3.75</v>
      </c>
    </row>
    <row r="15" spans="2:6" ht="14.25">
      <c r="B15" s="119" t="s">
        <v>210</v>
      </c>
      <c r="C15" s="130" t="str">
        <f t="shared" si="0"/>
        <v>brak stypendium</v>
      </c>
      <c r="D15" s="118">
        <v>2.5499999999999998</v>
      </c>
    </row>
    <row r="16" spans="2:6" ht="14.25">
      <c r="B16" s="119" t="s">
        <v>209</v>
      </c>
      <c r="C16" s="130" t="str">
        <f t="shared" si="0"/>
        <v>brak stypendium</v>
      </c>
      <c r="D16" s="118">
        <v>3.75</v>
      </c>
    </row>
    <row r="17" spans="2:4" ht="14.25">
      <c r="B17" s="119" t="s">
        <v>208</v>
      </c>
      <c r="C17" s="130">
        <f t="shared" si="0"/>
        <v>350</v>
      </c>
      <c r="D17" s="118">
        <v>4.25</v>
      </c>
    </row>
  </sheetData>
  <conditionalFormatting sqref="C3:C17">
    <cfRule type="cellIs" dxfId="3" priority="1" operator="equal">
      <formula>"brak stypendium"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komórka</vt:lpstr>
      <vt:lpstr>zysk</vt:lpstr>
      <vt:lpstr>stan magazynu</vt:lpstr>
      <vt:lpstr>adresowanie</vt:lpstr>
      <vt:lpstr>wartość 1</vt:lpstr>
      <vt:lpstr>wartość 2</vt:lpstr>
      <vt:lpstr>oceny</vt:lpstr>
      <vt:lpstr>frekwencja</vt:lpstr>
      <vt:lpstr>wykresy kołowe</vt:lpstr>
      <vt:lpstr>Prowizje</vt:lpstr>
      <vt:lpstr>Stypendia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Wójtowicz</dc:creator>
  <cp:lastModifiedBy>Róża Wójcicka (191307)</cp:lastModifiedBy>
  <dcterms:created xsi:type="dcterms:W3CDTF">2007-11-04T19:55:25Z</dcterms:created>
  <dcterms:modified xsi:type="dcterms:W3CDTF">2023-10-23T10:33:23Z</dcterms:modified>
</cp:coreProperties>
</file>