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palo/Desktop/masters-thesis/implementation/"/>
    </mc:Choice>
  </mc:AlternateContent>
  <xr:revisionPtr revIDLastSave="0" documentId="8_{B8BF8A58-9BDC-4EE7-85E8-12E1EC1DC9AE}" xr6:coauthVersionLast="47" xr6:coauthVersionMax="47" xr10:uidLastSave="{00000000-0000-0000-0000-000000000000}"/>
  <bookViews>
    <workbookView xWindow="0" yWindow="500" windowWidth="28800" windowHeight="17500" firstSheet="2" activeTab="8" xr2:uid="{00000000-000D-0000-FFFF-FFFF00000000}"/>
  </bookViews>
  <sheets>
    <sheet name="jobs" sheetId="1" r:id="rId1"/>
    <sheet name="baseline-jobs" sheetId="2" r:id="rId2"/>
    <sheet name="Baseline Manual Schedule" sheetId="3" r:id="rId3"/>
    <sheet name="Heavy Jobs" sheetId="4" r:id="rId4"/>
    <sheet name="Heavy Manual Schedule" sheetId="5" r:id="rId5"/>
    <sheet name="Late Jobs" sheetId="6" r:id="rId6"/>
    <sheet name="Late Manual Schedule" sheetId="7" r:id="rId7"/>
    <sheet name="Light Jobs" sheetId="8" r:id="rId8"/>
    <sheet name="Light Manual Schedule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5" i="9" l="1"/>
  <c r="M66" i="9"/>
  <c r="M67" i="9"/>
  <c r="M68" i="9"/>
  <c r="M69" i="9"/>
  <c r="M70" i="9"/>
  <c r="M71" i="9"/>
  <c r="M72" i="9"/>
  <c r="M73" i="9"/>
  <c r="M64" i="9"/>
  <c r="M54" i="9"/>
  <c r="M55" i="9"/>
  <c r="M56" i="9"/>
  <c r="N56" i="9" s="1"/>
  <c r="M57" i="9"/>
  <c r="M58" i="9"/>
  <c r="M59" i="9"/>
  <c r="M60" i="9"/>
  <c r="M61" i="9"/>
  <c r="N61" i="9" s="1"/>
  <c r="M53" i="9"/>
  <c r="M48" i="9"/>
  <c r="M45" i="9"/>
  <c r="M29" i="9"/>
  <c r="M30" i="9"/>
  <c r="M31" i="9"/>
  <c r="M32" i="9"/>
  <c r="N32" i="9" s="1"/>
  <c r="M33" i="9"/>
  <c r="M34" i="9"/>
  <c r="M35" i="9"/>
  <c r="N35" i="9" s="1"/>
  <c r="M36" i="9"/>
  <c r="M37" i="9"/>
  <c r="M38" i="9"/>
  <c r="M39" i="9"/>
  <c r="N39" i="9" s="1"/>
  <c r="M40" i="9"/>
  <c r="N40" i="9" s="1"/>
  <c r="M41" i="9"/>
  <c r="M42" i="9"/>
  <c r="M28" i="9"/>
  <c r="M16" i="9"/>
  <c r="M17" i="9"/>
  <c r="M18" i="9"/>
  <c r="N18" i="9" s="1"/>
  <c r="M19" i="9"/>
  <c r="N19" i="9" s="1"/>
  <c r="M20" i="9"/>
  <c r="M21" i="9"/>
  <c r="M22" i="9"/>
  <c r="N22" i="9" s="1"/>
  <c r="M23" i="9"/>
  <c r="M24" i="9"/>
  <c r="M25" i="9"/>
  <c r="M15" i="9"/>
  <c r="M5" i="9"/>
  <c r="M6" i="9"/>
  <c r="M7" i="9"/>
  <c r="M8" i="9"/>
  <c r="M9" i="9"/>
  <c r="M10" i="9"/>
  <c r="M11" i="9"/>
  <c r="N11" i="9" s="1"/>
  <c r="M12" i="9"/>
  <c r="M4" i="9"/>
  <c r="M65" i="7"/>
  <c r="M66" i="7"/>
  <c r="M67" i="7"/>
  <c r="M68" i="7"/>
  <c r="M69" i="7"/>
  <c r="M70" i="7"/>
  <c r="M71" i="7"/>
  <c r="M72" i="7"/>
  <c r="M73" i="7"/>
  <c r="M64" i="7"/>
  <c r="M56" i="7"/>
  <c r="M57" i="7"/>
  <c r="M58" i="7"/>
  <c r="M59" i="7"/>
  <c r="M60" i="7"/>
  <c r="M61" i="7"/>
  <c r="M55" i="7"/>
  <c r="M50" i="7"/>
  <c r="M49" i="7"/>
  <c r="M46" i="7"/>
  <c r="M33" i="7"/>
  <c r="M34" i="7"/>
  <c r="M35" i="7"/>
  <c r="M36" i="7"/>
  <c r="M37" i="7"/>
  <c r="M38" i="7"/>
  <c r="M39" i="7"/>
  <c r="M40" i="7"/>
  <c r="M41" i="7"/>
  <c r="M42" i="7"/>
  <c r="M43" i="7"/>
  <c r="M32" i="7"/>
  <c r="M23" i="7"/>
  <c r="M24" i="7"/>
  <c r="M25" i="7"/>
  <c r="M26" i="7"/>
  <c r="M27" i="7"/>
  <c r="M28" i="7"/>
  <c r="M29" i="7"/>
  <c r="M2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4" i="7"/>
  <c r="M65" i="5"/>
  <c r="M66" i="5"/>
  <c r="M67" i="5"/>
  <c r="M68" i="5"/>
  <c r="M69" i="5"/>
  <c r="M70" i="5"/>
  <c r="M71" i="5"/>
  <c r="M72" i="5"/>
  <c r="M73" i="5"/>
  <c r="M64" i="5"/>
  <c r="M56" i="5"/>
  <c r="M57" i="5"/>
  <c r="M58" i="5"/>
  <c r="M59" i="5"/>
  <c r="M60" i="5"/>
  <c r="M55" i="5"/>
  <c r="M50" i="5"/>
  <c r="M47" i="5"/>
  <c r="M35" i="5"/>
  <c r="M36" i="5"/>
  <c r="M37" i="5"/>
  <c r="M38" i="5"/>
  <c r="M39" i="5"/>
  <c r="M40" i="5"/>
  <c r="M41" i="5"/>
  <c r="M42" i="5"/>
  <c r="M43" i="5"/>
  <c r="M44" i="5"/>
  <c r="M34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18" i="5"/>
  <c r="M5" i="5"/>
  <c r="M6" i="5"/>
  <c r="M7" i="5"/>
  <c r="M8" i="5"/>
  <c r="M9" i="5"/>
  <c r="M10" i="5"/>
  <c r="M11" i="5"/>
  <c r="M12" i="5"/>
  <c r="M13" i="5"/>
  <c r="M14" i="5"/>
  <c r="M15" i="5"/>
  <c r="M4" i="5"/>
  <c r="M74" i="3"/>
  <c r="M75" i="3"/>
  <c r="M76" i="3"/>
  <c r="M77" i="3"/>
  <c r="M78" i="3"/>
  <c r="M73" i="3"/>
  <c r="M61" i="3"/>
  <c r="M62" i="3"/>
  <c r="M63" i="3"/>
  <c r="M64" i="3"/>
  <c r="M65" i="3"/>
  <c r="M66" i="3"/>
  <c r="M67" i="3"/>
  <c r="M68" i="3"/>
  <c r="M69" i="3"/>
  <c r="M70" i="3"/>
  <c r="M60" i="3"/>
  <c r="M52" i="3"/>
  <c r="M49" i="3"/>
  <c r="M48" i="3"/>
  <c r="M35" i="3"/>
  <c r="M36" i="3"/>
  <c r="M37" i="3"/>
  <c r="M38" i="3"/>
  <c r="M39" i="3"/>
  <c r="M40" i="3"/>
  <c r="M41" i="3"/>
  <c r="M42" i="3"/>
  <c r="M43" i="3"/>
  <c r="M44" i="3"/>
  <c r="M45" i="3"/>
  <c r="M34" i="3"/>
  <c r="M19" i="3"/>
  <c r="M20" i="3"/>
  <c r="M21" i="3"/>
  <c r="M22" i="3"/>
  <c r="M23" i="3"/>
  <c r="M24" i="3"/>
  <c r="M25" i="3"/>
  <c r="M26" i="3"/>
  <c r="M27" i="3"/>
  <c r="M28" i="3"/>
  <c r="M29" i="3"/>
  <c r="M18" i="3"/>
  <c r="M4" i="3"/>
  <c r="M5" i="3"/>
  <c r="M6" i="3"/>
  <c r="M7" i="3"/>
  <c r="M8" i="3"/>
  <c r="M9" i="3"/>
  <c r="M10" i="3"/>
  <c r="M11" i="3"/>
  <c r="M12" i="3"/>
  <c r="M13" i="3"/>
  <c r="M14" i="3"/>
  <c r="M3" i="3"/>
  <c r="T5" i="9"/>
  <c r="T6" i="9"/>
  <c r="T7" i="9"/>
  <c r="T8" i="9"/>
  <c r="T9" i="9"/>
  <c r="T10" i="9"/>
  <c r="T11" i="9"/>
  <c r="T12" i="9"/>
  <c r="T54" i="9"/>
  <c r="T55" i="9"/>
  <c r="T56" i="9"/>
  <c r="T57" i="9"/>
  <c r="T58" i="9"/>
  <c r="T59" i="9"/>
  <c r="T60" i="9"/>
  <c r="T61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16" i="9"/>
  <c r="T17" i="9"/>
  <c r="T18" i="9"/>
  <c r="T19" i="9"/>
  <c r="T20" i="9"/>
  <c r="T21" i="9"/>
  <c r="T22" i="9"/>
  <c r="T23" i="9"/>
  <c r="T24" i="9"/>
  <c r="T25" i="9"/>
  <c r="T48" i="9"/>
  <c r="O48" i="9"/>
  <c r="T45" i="9"/>
  <c r="O45" i="9"/>
  <c r="T65" i="9"/>
  <c r="T66" i="9"/>
  <c r="T67" i="9"/>
  <c r="T68" i="9"/>
  <c r="T69" i="9"/>
  <c r="T70" i="9"/>
  <c r="T71" i="9"/>
  <c r="T72" i="9"/>
  <c r="T73" i="9"/>
  <c r="T64" i="9"/>
  <c r="O64" i="9"/>
  <c r="T53" i="9"/>
  <c r="O53" i="9"/>
  <c r="T28" i="9"/>
  <c r="O28" i="9"/>
  <c r="T15" i="9"/>
  <c r="O15" i="9"/>
  <c r="T4" i="9"/>
  <c r="O4" i="9"/>
  <c r="P4" i="9" s="1"/>
  <c r="N42" i="9"/>
  <c r="N41" i="9"/>
  <c r="N58" i="9"/>
  <c r="N37" i="9"/>
  <c r="N36" i="9"/>
  <c r="N7" i="9"/>
  <c r="N10" i="9"/>
  <c r="N57" i="9"/>
  <c r="N48" i="9"/>
  <c r="N25" i="9"/>
  <c r="N34" i="9"/>
  <c r="N38" i="9"/>
  <c r="N12" i="9"/>
  <c r="N31" i="9"/>
  <c r="N9" i="9"/>
  <c r="N6" i="9"/>
  <c r="N73" i="9"/>
  <c r="N72" i="9"/>
  <c r="N71" i="9"/>
  <c r="N70" i="9"/>
  <c r="N69" i="9"/>
  <c r="N68" i="9"/>
  <c r="N67" i="9"/>
  <c r="N66" i="9"/>
  <c r="N65" i="9"/>
  <c r="N60" i="9"/>
  <c r="N59" i="9"/>
  <c r="N24" i="9"/>
  <c r="N23" i="9"/>
  <c r="N30" i="9"/>
  <c r="N33" i="9"/>
  <c r="N64" i="9"/>
  <c r="N21" i="9"/>
  <c r="N20" i="9"/>
  <c r="N29" i="9"/>
  <c r="N28" i="9"/>
  <c r="N55" i="9"/>
  <c r="N54" i="9"/>
  <c r="N8" i="9"/>
  <c r="N53" i="9"/>
  <c r="N5" i="9"/>
  <c r="N4" i="9"/>
  <c r="N16" i="9"/>
  <c r="N17" i="9"/>
  <c r="N15" i="9"/>
  <c r="N45" i="9"/>
  <c r="L6" i="8"/>
  <c r="M6" i="8" s="1"/>
  <c r="L9" i="8"/>
  <c r="M9" i="8" s="1"/>
  <c r="L8" i="8"/>
  <c r="M8" i="8" s="1"/>
  <c r="L54" i="8"/>
  <c r="M54" i="8" s="1"/>
  <c r="L52" i="8"/>
  <c r="M52" i="8" s="1"/>
  <c r="L20" i="8"/>
  <c r="M20" i="8" s="1"/>
  <c r="L2" i="8"/>
  <c r="M2" i="8" s="1"/>
  <c r="L7" i="8"/>
  <c r="M7" i="8" s="1"/>
  <c r="L10" i="8"/>
  <c r="M10" i="8" s="1"/>
  <c r="L22" i="8"/>
  <c r="M22" i="8" s="1"/>
  <c r="L23" i="8"/>
  <c r="M23" i="8" s="1"/>
  <c r="L24" i="8"/>
  <c r="M24" i="8" s="1"/>
  <c r="L18" i="8"/>
  <c r="M18" i="8" s="1"/>
  <c r="L21" i="8"/>
  <c r="M21" i="8" s="1"/>
  <c r="L44" i="8"/>
  <c r="M44" i="8" s="1"/>
  <c r="L55" i="8"/>
  <c r="M55" i="8" s="1"/>
  <c r="L51" i="8"/>
  <c r="M51" i="8" s="1"/>
  <c r="L38" i="8"/>
  <c r="M38" i="8" s="1"/>
  <c r="L36" i="8"/>
  <c r="M36" i="8" s="1"/>
  <c r="L37" i="8"/>
  <c r="M37" i="8" s="1"/>
  <c r="L35" i="8"/>
  <c r="M35" i="8" s="1"/>
  <c r="L40" i="8"/>
  <c r="M40" i="8" s="1"/>
  <c r="L39" i="8"/>
  <c r="M39" i="8" s="1"/>
  <c r="L56" i="8"/>
  <c r="M56" i="8" s="1"/>
  <c r="L43" i="8"/>
  <c r="M43" i="8" s="1"/>
  <c r="L42" i="8"/>
  <c r="M42" i="8" s="1"/>
  <c r="L41" i="8"/>
  <c r="M41" i="8" s="1"/>
  <c r="L25" i="8"/>
  <c r="M25" i="8" s="1"/>
  <c r="L19" i="8"/>
  <c r="M19" i="8" s="1"/>
  <c r="L53" i="8"/>
  <c r="M53" i="8" s="1"/>
  <c r="L34" i="8"/>
  <c r="M34" i="8" s="1"/>
  <c r="L33" i="8"/>
  <c r="M33" i="8" s="1"/>
  <c r="L17" i="8"/>
  <c r="M17" i="8" s="1"/>
  <c r="L16" i="8"/>
  <c r="M16" i="8" s="1"/>
  <c r="L5" i="8"/>
  <c r="M5" i="8" s="1"/>
  <c r="L4" i="8"/>
  <c r="M4" i="8" s="1"/>
  <c r="L13" i="8"/>
  <c r="M13" i="8" s="1"/>
  <c r="L32" i="8"/>
  <c r="M32" i="8" s="1"/>
  <c r="L15" i="8"/>
  <c r="M15" i="8" s="1"/>
  <c r="L14" i="8"/>
  <c r="M14" i="8" s="1"/>
  <c r="L30" i="8"/>
  <c r="M30" i="8" s="1"/>
  <c r="L29" i="8"/>
  <c r="M29" i="8" s="1"/>
  <c r="L3" i="8"/>
  <c r="M3" i="8" s="1"/>
  <c r="L50" i="8"/>
  <c r="M50" i="8" s="1"/>
  <c r="L49" i="8"/>
  <c r="M49" i="8" s="1"/>
  <c r="L12" i="8"/>
  <c r="M12" i="8" s="1"/>
  <c r="L11" i="8"/>
  <c r="M11" i="8" s="1"/>
  <c r="L27" i="8"/>
  <c r="M27" i="8" s="1"/>
  <c r="L48" i="8"/>
  <c r="M48" i="8" s="1"/>
  <c r="L47" i="8"/>
  <c r="M47" i="8" s="1"/>
  <c r="L46" i="8"/>
  <c r="M46" i="8" s="1"/>
  <c r="L26" i="8"/>
  <c r="M26" i="8" s="1"/>
  <c r="L28" i="8"/>
  <c r="M28" i="8" s="1"/>
  <c r="L45" i="8"/>
  <c r="M45" i="8" s="1"/>
  <c r="L31" i="8"/>
  <c r="M31" i="8" s="1"/>
  <c r="L57" i="8"/>
  <c r="M57" i="8" s="1"/>
  <c r="Q45" i="9" l="1"/>
  <c r="R45" i="9" s="1"/>
  <c r="S45" i="9" s="1"/>
  <c r="U45" i="9" s="1"/>
  <c r="Q48" i="9"/>
  <c r="R48" i="9" s="1"/>
  <c r="S48" i="9" s="1"/>
  <c r="U48" i="9" s="1"/>
  <c r="P48" i="9"/>
  <c r="P45" i="9"/>
  <c r="Q15" i="9"/>
  <c r="O16" i="9" s="1"/>
  <c r="Q28" i="9"/>
  <c r="O29" i="9" s="1"/>
  <c r="Q64" i="9"/>
  <c r="Q4" i="9"/>
  <c r="O5" i="9" s="1"/>
  <c r="Q53" i="9"/>
  <c r="O54" i="9" s="1"/>
  <c r="P64" i="9"/>
  <c r="P53" i="9"/>
  <c r="P28" i="9"/>
  <c r="P15" i="9"/>
  <c r="T65" i="7"/>
  <c r="T66" i="7"/>
  <c r="T67" i="7"/>
  <c r="T68" i="7"/>
  <c r="T69" i="7"/>
  <c r="T70" i="7"/>
  <c r="T71" i="7"/>
  <c r="T72" i="7"/>
  <c r="T73" i="7"/>
  <c r="T50" i="7"/>
  <c r="T49" i="7"/>
  <c r="O49" i="7"/>
  <c r="T64" i="7"/>
  <c r="O64" i="7"/>
  <c r="T56" i="7"/>
  <c r="T57" i="7"/>
  <c r="T58" i="7"/>
  <c r="T59" i="7"/>
  <c r="T60" i="7"/>
  <c r="T61" i="7"/>
  <c r="T55" i="7"/>
  <c r="O55" i="7"/>
  <c r="T46" i="7"/>
  <c r="O46" i="7"/>
  <c r="T33" i="7"/>
  <c r="T34" i="7"/>
  <c r="T35" i="7"/>
  <c r="T36" i="7"/>
  <c r="T37" i="7"/>
  <c r="T38" i="7"/>
  <c r="T39" i="7"/>
  <c r="T40" i="7"/>
  <c r="T41" i="7"/>
  <c r="T42" i="7"/>
  <c r="T43" i="7"/>
  <c r="T32" i="7"/>
  <c r="O32" i="7"/>
  <c r="T23" i="7"/>
  <c r="T24" i="7"/>
  <c r="T25" i="7"/>
  <c r="T26" i="7"/>
  <c r="T27" i="7"/>
  <c r="T28" i="7"/>
  <c r="T29" i="7"/>
  <c r="T22" i="7"/>
  <c r="O22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4" i="7"/>
  <c r="O4" i="7"/>
  <c r="N13" i="7"/>
  <c r="N12" i="7"/>
  <c r="N38" i="7"/>
  <c r="N43" i="7"/>
  <c r="N29" i="7"/>
  <c r="N6" i="7"/>
  <c r="N64" i="7"/>
  <c r="N19" i="7"/>
  <c r="N18" i="7"/>
  <c r="N17" i="7"/>
  <c r="N16" i="7"/>
  <c r="N15" i="7"/>
  <c r="N11" i="7"/>
  <c r="N10" i="7"/>
  <c r="N55" i="7"/>
  <c r="N42" i="7"/>
  <c r="N28" i="7"/>
  <c r="N72" i="7"/>
  <c r="N71" i="7"/>
  <c r="N70" i="7"/>
  <c r="N69" i="7"/>
  <c r="N68" i="7"/>
  <c r="N67" i="7"/>
  <c r="N50" i="7"/>
  <c r="N66" i="7"/>
  <c r="N65" i="7"/>
  <c r="N49" i="7"/>
  <c r="N5" i="7"/>
  <c r="N4" i="7"/>
  <c r="N41" i="7"/>
  <c r="N60" i="7"/>
  <c r="N59" i="7"/>
  <c r="N57" i="7"/>
  <c r="N56" i="7"/>
  <c r="N61" i="7"/>
  <c r="N58" i="7"/>
  <c r="N9" i="7"/>
  <c r="N37" i="7"/>
  <c r="N40" i="7"/>
  <c r="N39" i="7"/>
  <c r="N36" i="7"/>
  <c r="N35" i="7"/>
  <c r="N73" i="7"/>
  <c r="N27" i="7"/>
  <c r="N26" i="7"/>
  <c r="N8" i="7"/>
  <c r="N7" i="7"/>
  <c r="N34" i="7"/>
  <c r="N25" i="7"/>
  <c r="N24" i="7"/>
  <c r="N23" i="7"/>
  <c r="N33" i="7"/>
  <c r="N32" i="7"/>
  <c r="N22" i="7"/>
  <c r="N46" i="7"/>
  <c r="N14" i="7"/>
  <c r="Q49" i="7" l="1"/>
  <c r="R49" i="7" s="1"/>
  <c r="S49" i="7" s="1"/>
  <c r="U49" i="7" s="1"/>
  <c r="P54" i="9"/>
  <c r="Q54" i="9"/>
  <c r="O50" i="7"/>
  <c r="Q5" i="9"/>
  <c r="P5" i="9"/>
  <c r="Q64" i="7"/>
  <c r="O65" i="7" s="1"/>
  <c r="Q16" i="9"/>
  <c r="P16" i="9"/>
  <c r="P29" i="9"/>
  <c r="Q29" i="9"/>
  <c r="R15" i="9"/>
  <c r="S15" i="9" s="1"/>
  <c r="U15" i="9" s="1"/>
  <c r="R64" i="9"/>
  <c r="S64" i="9" s="1"/>
  <c r="U64" i="9" s="1"/>
  <c r="O65" i="9"/>
  <c r="R53" i="9"/>
  <c r="S53" i="9" s="1"/>
  <c r="U53" i="9" s="1"/>
  <c r="R4" i="9"/>
  <c r="S4" i="9" s="1"/>
  <c r="U4" i="9" s="1"/>
  <c r="R28" i="9"/>
  <c r="S28" i="9" s="1"/>
  <c r="U28" i="9" s="1"/>
  <c r="P49" i="7"/>
  <c r="R64" i="7"/>
  <c r="S64" i="7" s="1"/>
  <c r="U64" i="7" s="1"/>
  <c r="P64" i="7"/>
  <c r="Q32" i="7"/>
  <c r="Q46" i="7"/>
  <c r="R46" i="7" s="1"/>
  <c r="S46" i="7" s="1"/>
  <c r="U46" i="7" s="1"/>
  <c r="Q55" i="7"/>
  <c r="P55" i="7"/>
  <c r="P46" i="7"/>
  <c r="P32" i="7"/>
  <c r="Q4" i="7"/>
  <c r="O5" i="7" s="1"/>
  <c r="P5" i="7" s="1"/>
  <c r="Q22" i="7"/>
  <c r="R22" i="7" s="1"/>
  <c r="S22" i="7" s="1"/>
  <c r="U22" i="7" s="1"/>
  <c r="P22" i="7"/>
  <c r="P4" i="7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56" i="5"/>
  <c r="T57" i="5"/>
  <c r="T58" i="5"/>
  <c r="T59" i="5"/>
  <c r="T60" i="5"/>
  <c r="T61" i="5"/>
  <c r="T35" i="5"/>
  <c r="T36" i="5"/>
  <c r="T37" i="5"/>
  <c r="T38" i="5"/>
  <c r="T39" i="5"/>
  <c r="T40" i="5"/>
  <c r="T41" i="5"/>
  <c r="T42" i="5"/>
  <c r="T43" i="5"/>
  <c r="T44" i="5"/>
  <c r="T5" i="5"/>
  <c r="T6" i="5"/>
  <c r="T7" i="5"/>
  <c r="T8" i="5"/>
  <c r="T9" i="5"/>
  <c r="T10" i="5"/>
  <c r="T11" i="5"/>
  <c r="T12" i="5"/>
  <c r="T13" i="5"/>
  <c r="T14" i="5"/>
  <c r="T15" i="5"/>
  <c r="T65" i="5"/>
  <c r="T66" i="5"/>
  <c r="T67" i="5"/>
  <c r="T68" i="5"/>
  <c r="T69" i="5"/>
  <c r="T70" i="5"/>
  <c r="T71" i="5"/>
  <c r="T72" i="5"/>
  <c r="T73" i="5"/>
  <c r="T64" i="5"/>
  <c r="O64" i="5"/>
  <c r="N64" i="5"/>
  <c r="T18" i="5"/>
  <c r="T34" i="5"/>
  <c r="T47" i="5"/>
  <c r="T50" i="5"/>
  <c r="T55" i="5"/>
  <c r="T4" i="5"/>
  <c r="O4" i="5"/>
  <c r="N44" i="5"/>
  <c r="N43" i="5"/>
  <c r="N42" i="5"/>
  <c r="N41" i="5"/>
  <c r="N40" i="5"/>
  <c r="N30" i="5"/>
  <c r="N29" i="5"/>
  <c r="N12" i="5"/>
  <c r="N14" i="5"/>
  <c r="N11" i="5"/>
  <c r="N15" i="5"/>
  <c r="N50" i="5"/>
  <c r="N31" i="5"/>
  <c r="N39" i="5"/>
  <c r="N28" i="5"/>
  <c r="N38" i="5"/>
  <c r="M61" i="5"/>
  <c r="N61" i="5" s="1"/>
  <c r="N27" i="5"/>
  <c r="N26" i="5"/>
  <c r="N73" i="5"/>
  <c r="N13" i="5"/>
  <c r="N10" i="5"/>
  <c r="N72" i="5"/>
  <c r="N71" i="5"/>
  <c r="N70" i="5"/>
  <c r="N69" i="5"/>
  <c r="N68" i="5"/>
  <c r="N67" i="5"/>
  <c r="N66" i="5"/>
  <c r="N65" i="5"/>
  <c r="N9" i="5"/>
  <c r="N59" i="5"/>
  <c r="N58" i="5"/>
  <c r="N37" i="5"/>
  <c r="N25" i="5"/>
  <c r="N24" i="5"/>
  <c r="N60" i="5"/>
  <c r="N23" i="5"/>
  <c r="N22" i="5"/>
  <c r="N20" i="5"/>
  <c r="N21" i="5"/>
  <c r="N8" i="5"/>
  <c r="N7" i="5"/>
  <c r="N36" i="5"/>
  <c r="N35" i="5"/>
  <c r="N57" i="5"/>
  <c r="N56" i="5"/>
  <c r="N55" i="5"/>
  <c r="N47" i="5"/>
  <c r="N19" i="5"/>
  <c r="N6" i="5"/>
  <c r="N5" i="5"/>
  <c r="N4" i="5"/>
  <c r="N34" i="5"/>
  <c r="N18" i="5"/>
  <c r="R4" i="7" l="1"/>
  <c r="Q50" i="7"/>
  <c r="R50" i="7" s="1"/>
  <c r="S50" i="7" s="1"/>
  <c r="U50" i="7" s="1"/>
  <c r="P50" i="7"/>
  <c r="O55" i="9"/>
  <c r="R54" i="9"/>
  <c r="S54" i="9" s="1"/>
  <c r="U54" i="9" s="1"/>
  <c r="P65" i="7"/>
  <c r="Q65" i="7"/>
  <c r="R5" i="9"/>
  <c r="S5" i="9" s="1"/>
  <c r="U5" i="9" s="1"/>
  <c r="O6" i="9"/>
  <c r="R29" i="9"/>
  <c r="S29" i="9" s="1"/>
  <c r="U29" i="9" s="1"/>
  <c r="O30" i="9"/>
  <c r="R16" i="9"/>
  <c r="S16" i="9" s="1"/>
  <c r="U16" i="9" s="1"/>
  <c r="O17" i="9"/>
  <c r="P65" i="9"/>
  <c r="Q65" i="9"/>
  <c r="Q5" i="7"/>
  <c r="O6" i="7" s="1"/>
  <c r="R55" i="7"/>
  <c r="S55" i="7" s="1"/>
  <c r="U55" i="7" s="1"/>
  <c r="O56" i="7"/>
  <c r="R32" i="7"/>
  <c r="S32" i="7" s="1"/>
  <c r="U32" i="7" s="1"/>
  <c r="O33" i="7"/>
  <c r="O23" i="7"/>
  <c r="P23" i="7" s="1"/>
  <c r="S4" i="7"/>
  <c r="U4" i="7" s="1"/>
  <c r="Q4" i="5"/>
  <c r="O5" i="5" s="1"/>
  <c r="Q64" i="5"/>
  <c r="O65" i="5" s="1"/>
  <c r="P64" i="5"/>
  <c r="P4" i="5"/>
  <c r="L10" i="6"/>
  <c r="M10" i="6" s="1"/>
  <c r="L8" i="6"/>
  <c r="M8" i="6" s="1"/>
  <c r="L2" i="6"/>
  <c r="M2" i="6" s="1"/>
  <c r="L54" i="6"/>
  <c r="M54" i="6" s="1"/>
  <c r="L51" i="6"/>
  <c r="M51" i="6" s="1"/>
  <c r="L21" i="6"/>
  <c r="M21" i="6" s="1"/>
  <c r="L4" i="6"/>
  <c r="M4" i="6" s="1"/>
  <c r="L9" i="6"/>
  <c r="M9" i="6" s="1"/>
  <c r="L7" i="6"/>
  <c r="M7" i="6" s="1"/>
  <c r="L23" i="6"/>
  <c r="M23" i="6" s="1"/>
  <c r="L24" i="6"/>
  <c r="M24" i="6" s="1"/>
  <c r="L25" i="6"/>
  <c r="M25" i="6" s="1"/>
  <c r="L19" i="6"/>
  <c r="M19" i="6" s="1"/>
  <c r="L22" i="6"/>
  <c r="M22" i="6" s="1"/>
  <c r="L52" i="6"/>
  <c r="M52" i="6" s="1"/>
  <c r="L55" i="6"/>
  <c r="M55" i="6" s="1"/>
  <c r="L50" i="6"/>
  <c r="M50" i="6" s="1"/>
  <c r="L36" i="6"/>
  <c r="M36" i="6" s="1"/>
  <c r="L34" i="6"/>
  <c r="M34" i="6" s="1"/>
  <c r="L35" i="6"/>
  <c r="M35" i="6" s="1"/>
  <c r="L33" i="6"/>
  <c r="M33" i="6" s="1"/>
  <c r="L38" i="6"/>
  <c r="M38" i="6" s="1"/>
  <c r="L37" i="6"/>
  <c r="M37" i="6" s="1"/>
  <c r="L57" i="6"/>
  <c r="M57" i="6" s="1"/>
  <c r="L41" i="6"/>
  <c r="M41" i="6" s="1"/>
  <c r="L40" i="6"/>
  <c r="M40" i="6" s="1"/>
  <c r="L39" i="6"/>
  <c r="M39" i="6" s="1"/>
  <c r="L18" i="6"/>
  <c r="M18" i="6" s="1"/>
  <c r="L20" i="6"/>
  <c r="M20" i="6" s="1"/>
  <c r="L53" i="6"/>
  <c r="M53" i="6" s="1"/>
  <c r="L43" i="6"/>
  <c r="M43" i="6" s="1"/>
  <c r="L42" i="6"/>
  <c r="M42" i="6" s="1"/>
  <c r="L17" i="6"/>
  <c r="M17" i="6" s="1"/>
  <c r="L16" i="6"/>
  <c r="M16" i="6" s="1"/>
  <c r="L6" i="6"/>
  <c r="M6" i="6" s="1"/>
  <c r="L5" i="6"/>
  <c r="M5" i="6" s="1"/>
  <c r="L13" i="6"/>
  <c r="M13" i="6" s="1"/>
  <c r="L32" i="6"/>
  <c r="M32" i="6" s="1"/>
  <c r="L15" i="6"/>
  <c r="M15" i="6" s="1"/>
  <c r="L14" i="6"/>
  <c r="M14" i="6" s="1"/>
  <c r="L30" i="6"/>
  <c r="M30" i="6" s="1"/>
  <c r="L29" i="6"/>
  <c r="M29" i="6" s="1"/>
  <c r="L3" i="6"/>
  <c r="M3" i="6" s="1"/>
  <c r="L49" i="6"/>
  <c r="M49" i="6" s="1"/>
  <c r="L48" i="6"/>
  <c r="M48" i="6" s="1"/>
  <c r="L12" i="6"/>
  <c r="M12" i="6" s="1"/>
  <c r="L11" i="6"/>
  <c r="M11" i="6" s="1"/>
  <c r="L27" i="6"/>
  <c r="M27" i="6" s="1"/>
  <c r="L47" i="6"/>
  <c r="M47" i="6" s="1"/>
  <c r="L46" i="6"/>
  <c r="M46" i="6" s="1"/>
  <c r="L45" i="6"/>
  <c r="M45" i="6" s="1"/>
  <c r="L28" i="6"/>
  <c r="M28" i="6" s="1"/>
  <c r="L26" i="6"/>
  <c r="M26" i="6" s="1"/>
  <c r="L44" i="6"/>
  <c r="M44" i="6" s="1"/>
  <c r="L31" i="6"/>
  <c r="M31" i="6" s="1"/>
  <c r="L56" i="6"/>
  <c r="M56" i="6" s="1"/>
  <c r="L6" i="4"/>
  <c r="M6" i="4" s="1"/>
  <c r="L9" i="4"/>
  <c r="M9" i="4" s="1"/>
  <c r="L8" i="4"/>
  <c r="M8" i="4" s="1"/>
  <c r="L54" i="4"/>
  <c r="M54" i="4" s="1"/>
  <c r="L52" i="4"/>
  <c r="M52" i="4" s="1"/>
  <c r="L21" i="4"/>
  <c r="M21" i="4" s="1"/>
  <c r="L2" i="4"/>
  <c r="M2" i="4" s="1"/>
  <c r="L7" i="4"/>
  <c r="M7" i="4" s="1"/>
  <c r="L10" i="4"/>
  <c r="M10" i="4" s="1"/>
  <c r="L23" i="4"/>
  <c r="M23" i="4" s="1"/>
  <c r="L25" i="4"/>
  <c r="M25" i="4" s="1"/>
  <c r="L24" i="4"/>
  <c r="M24" i="4" s="1"/>
  <c r="L18" i="4"/>
  <c r="M18" i="4" s="1"/>
  <c r="L22" i="4"/>
  <c r="M22" i="4" s="1"/>
  <c r="L44" i="4"/>
  <c r="M44" i="4" s="1"/>
  <c r="L55" i="4"/>
  <c r="M55" i="4" s="1"/>
  <c r="L51" i="4"/>
  <c r="M51" i="4" s="1"/>
  <c r="L38" i="4"/>
  <c r="M38" i="4" s="1"/>
  <c r="L36" i="4"/>
  <c r="M36" i="4" s="1"/>
  <c r="L37" i="4"/>
  <c r="M37" i="4" s="1"/>
  <c r="L35" i="4"/>
  <c r="M35" i="4" s="1"/>
  <c r="L40" i="4"/>
  <c r="M40" i="4" s="1"/>
  <c r="L39" i="4"/>
  <c r="M39" i="4" s="1"/>
  <c r="L56" i="4"/>
  <c r="M56" i="4" s="1"/>
  <c r="L43" i="4"/>
  <c r="M43" i="4" s="1"/>
  <c r="L42" i="4"/>
  <c r="M42" i="4" s="1"/>
  <c r="L41" i="4"/>
  <c r="M41" i="4" s="1"/>
  <c r="L19" i="4"/>
  <c r="M19" i="4" s="1"/>
  <c r="L20" i="4"/>
  <c r="M20" i="4" s="1"/>
  <c r="L53" i="4"/>
  <c r="M53" i="4" s="1"/>
  <c r="L34" i="4"/>
  <c r="M34" i="4" s="1"/>
  <c r="L33" i="4"/>
  <c r="M33" i="4" s="1"/>
  <c r="L17" i="4"/>
  <c r="M17" i="4" s="1"/>
  <c r="L16" i="4"/>
  <c r="M16" i="4" s="1"/>
  <c r="L5" i="4"/>
  <c r="M5" i="4" s="1"/>
  <c r="L4" i="4"/>
  <c r="M4" i="4" s="1"/>
  <c r="L13" i="4"/>
  <c r="M13" i="4" s="1"/>
  <c r="L32" i="4"/>
  <c r="M32" i="4" s="1"/>
  <c r="L15" i="4"/>
  <c r="M15" i="4" s="1"/>
  <c r="L14" i="4"/>
  <c r="M14" i="4" s="1"/>
  <c r="L29" i="4"/>
  <c r="M29" i="4" s="1"/>
  <c r="L30" i="4"/>
  <c r="M30" i="4" s="1"/>
  <c r="L3" i="4"/>
  <c r="M3" i="4" s="1"/>
  <c r="L50" i="4"/>
  <c r="M50" i="4" s="1"/>
  <c r="L49" i="4"/>
  <c r="M49" i="4" s="1"/>
  <c r="L12" i="4"/>
  <c r="M12" i="4" s="1"/>
  <c r="L11" i="4"/>
  <c r="M11" i="4" s="1"/>
  <c r="L27" i="4"/>
  <c r="M27" i="4" s="1"/>
  <c r="L48" i="4"/>
  <c r="M48" i="4" s="1"/>
  <c r="L47" i="4"/>
  <c r="M47" i="4" s="1"/>
  <c r="L46" i="4"/>
  <c r="M46" i="4" s="1"/>
  <c r="L28" i="4"/>
  <c r="M28" i="4" s="1"/>
  <c r="L26" i="4"/>
  <c r="M26" i="4" s="1"/>
  <c r="L45" i="4"/>
  <c r="M45" i="4" s="1"/>
  <c r="L31" i="4"/>
  <c r="M31" i="4" s="1"/>
  <c r="L57" i="4"/>
  <c r="M57" i="4" s="1"/>
  <c r="T36" i="3"/>
  <c r="T37" i="3"/>
  <c r="T38" i="3"/>
  <c r="T39" i="3"/>
  <c r="T40" i="3"/>
  <c r="T41" i="3"/>
  <c r="T42" i="3"/>
  <c r="T43" i="3"/>
  <c r="T44" i="3"/>
  <c r="T45" i="3"/>
  <c r="T35" i="3"/>
  <c r="T70" i="3"/>
  <c r="T62" i="3"/>
  <c r="T63" i="3"/>
  <c r="T64" i="3"/>
  <c r="T65" i="3"/>
  <c r="T66" i="3"/>
  <c r="T67" i="3"/>
  <c r="T68" i="3"/>
  <c r="T69" i="3"/>
  <c r="T61" i="3"/>
  <c r="P73" i="3"/>
  <c r="P60" i="3"/>
  <c r="P48" i="3"/>
  <c r="N18" i="3"/>
  <c r="N3" i="3"/>
  <c r="P3" i="3"/>
  <c r="N27" i="3"/>
  <c r="P52" i="3"/>
  <c r="P18" i="3"/>
  <c r="P34" i="3"/>
  <c r="N38" i="3"/>
  <c r="N37" i="3"/>
  <c r="N23" i="3"/>
  <c r="N29" i="3"/>
  <c r="N45" i="3"/>
  <c r="N5" i="3"/>
  <c r="N73" i="3"/>
  <c r="N40" i="3"/>
  <c r="N39" i="3"/>
  <c r="N13" i="3"/>
  <c r="N12" i="3"/>
  <c r="N7" i="3"/>
  <c r="N6" i="3"/>
  <c r="N11" i="3"/>
  <c r="N60" i="3"/>
  <c r="N28" i="3"/>
  <c r="N44" i="3"/>
  <c r="N67" i="3"/>
  <c r="N68" i="3"/>
  <c r="N69" i="3"/>
  <c r="N70" i="3"/>
  <c r="N49" i="3"/>
  <c r="N78" i="3"/>
  <c r="N52" i="3"/>
  <c r="N77" i="3"/>
  <c r="N76" i="3"/>
  <c r="N75" i="3"/>
  <c r="N4" i="3"/>
  <c r="N66" i="3"/>
  <c r="N65" i="3"/>
  <c r="N62" i="3"/>
  <c r="N61" i="3"/>
  <c r="N64" i="3"/>
  <c r="N63" i="3"/>
  <c r="N10" i="3"/>
  <c r="N22" i="3"/>
  <c r="N26" i="3"/>
  <c r="N25" i="3"/>
  <c r="N21" i="3"/>
  <c r="N24" i="3"/>
  <c r="N74" i="3"/>
  <c r="N43" i="3"/>
  <c r="N42" i="3"/>
  <c r="N9" i="3"/>
  <c r="N8" i="3"/>
  <c r="N19" i="3"/>
  <c r="N41" i="3"/>
  <c r="N36" i="3"/>
  <c r="N35" i="3"/>
  <c r="N20" i="3"/>
  <c r="N34" i="3"/>
  <c r="N48" i="3"/>
  <c r="N14" i="3"/>
  <c r="M10" i="2"/>
  <c r="N10" i="2" s="1"/>
  <c r="M8" i="2"/>
  <c r="N8" i="2" s="1"/>
  <c r="M2" i="2"/>
  <c r="N2" i="2" s="1"/>
  <c r="M54" i="2"/>
  <c r="N54" i="2" s="1"/>
  <c r="M51" i="2"/>
  <c r="N51" i="2" s="1"/>
  <c r="M21" i="2"/>
  <c r="N21" i="2" s="1"/>
  <c r="M4" i="2"/>
  <c r="N4" i="2" s="1"/>
  <c r="M9" i="2"/>
  <c r="N9" i="2" s="1"/>
  <c r="M7" i="2"/>
  <c r="N7" i="2" s="1"/>
  <c r="M23" i="2"/>
  <c r="N23" i="2" s="1"/>
  <c r="M24" i="2"/>
  <c r="N24" i="2" s="1"/>
  <c r="M25" i="2"/>
  <c r="N25" i="2" s="1"/>
  <c r="M19" i="2"/>
  <c r="N19" i="2" s="1"/>
  <c r="M22" i="2"/>
  <c r="N22" i="2" s="1"/>
  <c r="M52" i="2"/>
  <c r="N52" i="2" s="1"/>
  <c r="M55" i="2"/>
  <c r="N55" i="2" s="1"/>
  <c r="M50" i="2"/>
  <c r="N50" i="2" s="1"/>
  <c r="M38" i="2"/>
  <c r="N38" i="2" s="1"/>
  <c r="M36" i="2"/>
  <c r="N36" i="2" s="1"/>
  <c r="M37" i="2"/>
  <c r="N37" i="2" s="1"/>
  <c r="M35" i="2"/>
  <c r="N35" i="2" s="1"/>
  <c r="M40" i="2"/>
  <c r="N40" i="2" s="1"/>
  <c r="M39" i="2"/>
  <c r="N39" i="2" s="1"/>
  <c r="M57" i="2"/>
  <c r="N57" i="2" s="1"/>
  <c r="M43" i="2"/>
  <c r="N43" i="2" s="1"/>
  <c r="M42" i="2"/>
  <c r="N42" i="2" s="1"/>
  <c r="M41" i="2"/>
  <c r="N41" i="2" s="1"/>
  <c r="M18" i="2"/>
  <c r="N18" i="2" s="1"/>
  <c r="M20" i="2"/>
  <c r="N20" i="2" s="1"/>
  <c r="M53" i="2"/>
  <c r="N53" i="2" s="1"/>
  <c r="M34" i="2"/>
  <c r="N34" i="2" s="1"/>
  <c r="M33" i="2"/>
  <c r="N33" i="2" s="1"/>
  <c r="M17" i="2"/>
  <c r="N17" i="2" s="1"/>
  <c r="M16" i="2"/>
  <c r="N16" i="2" s="1"/>
  <c r="M6" i="2"/>
  <c r="N6" i="2" s="1"/>
  <c r="M5" i="2"/>
  <c r="N5" i="2" s="1"/>
  <c r="M13" i="2"/>
  <c r="N13" i="2" s="1"/>
  <c r="M32" i="2"/>
  <c r="N32" i="2" s="1"/>
  <c r="M15" i="2"/>
  <c r="N15" i="2" s="1"/>
  <c r="M14" i="2"/>
  <c r="N14" i="2" s="1"/>
  <c r="M29" i="2"/>
  <c r="N29" i="2" s="1"/>
  <c r="M30" i="2"/>
  <c r="N30" i="2" s="1"/>
  <c r="M3" i="2"/>
  <c r="N3" i="2" s="1"/>
  <c r="M49" i="2"/>
  <c r="N49" i="2" s="1"/>
  <c r="M48" i="2"/>
  <c r="N48" i="2" s="1"/>
  <c r="M12" i="2"/>
  <c r="N12" i="2" s="1"/>
  <c r="M11" i="2"/>
  <c r="N11" i="2" s="1"/>
  <c r="M27" i="2"/>
  <c r="N27" i="2" s="1"/>
  <c r="M47" i="2"/>
  <c r="N47" i="2" s="1"/>
  <c r="M46" i="2"/>
  <c r="N46" i="2" s="1"/>
  <c r="M45" i="2"/>
  <c r="N45" i="2" s="1"/>
  <c r="M28" i="2"/>
  <c r="N28" i="2" s="1"/>
  <c r="M26" i="2"/>
  <c r="N26" i="2" s="1"/>
  <c r="M44" i="2"/>
  <c r="N44" i="2" s="1"/>
  <c r="M31" i="2"/>
  <c r="N31" i="2" s="1"/>
  <c r="M56" i="2"/>
  <c r="N56" i="2" s="1"/>
  <c r="L31" i="1"/>
  <c r="L44" i="1"/>
  <c r="L26" i="1"/>
  <c r="L28" i="1"/>
  <c r="L45" i="1"/>
  <c r="L46" i="1"/>
  <c r="L47" i="1"/>
  <c r="L27" i="1"/>
  <c r="L11" i="1"/>
  <c r="L12" i="1"/>
  <c r="L48" i="1"/>
  <c r="L49" i="1"/>
  <c r="L3" i="1"/>
  <c r="L30" i="1"/>
  <c r="L29" i="1"/>
  <c r="L14" i="1"/>
  <c r="L15" i="1"/>
  <c r="L32" i="1"/>
  <c r="L13" i="1"/>
  <c r="L5" i="1"/>
  <c r="L6" i="1"/>
  <c r="L16" i="1"/>
  <c r="L17" i="1"/>
  <c r="L42" i="1"/>
  <c r="L43" i="1"/>
  <c r="L53" i="1"/>
  <c r="L20" i="1"/>
  <c r="L18" i="1"/>
  <c r="L39" i="1"/>
  <c r="L40" i="1"/>
  <c r="L41" i="1"/>
  <c r="L57" i="1"/>
  <c r="L37" i="1"/>
  <c r="L38" i="1"/>
  <c r="L33" i="1"/>
  <c r="L35" i="1"/>
  <c r="L34" i="1"/>
  <c r="L36" i="1"/>
  <c r="L50" i="1"/>
  <c r="L55" i="1"/>
  <c r="L52" i="1"/>
  <c r="L22" i="1"/>
  <c r="L19" i="1"/>
  <c r="L25" i="1"/>
  <c r="L24" i="1"/>
  <c r="L23" i="1"/>
  <c r="L7" i="1"/>
  <c r="L9" i="1"/>
  <c r="L4" i="1"/>
  <c r="L21" i="1"/>
  <c r="L51" i="1"/>
  <c r="L54" i="1"/>
  <c r="L2" i="1"/>
  <c r="L8" i="1"/>
  <c r="L10" i="1"/>
  <c r="L56" i="1"/>
  <c r="O66" i="7" l="1"/>
  <c r="R65" i="7"/>
  <c r="S65" i="7" s="1"/>
  <c r="U65" i="7" s="1"/>
  <c r="R5" i="7"/>
  <c r="S5" i="7" s="1"/>
  <c r="U5" i="7" s="1"/>
  <c r="P55" i="9"/>
  <c r="Q55" i="9"/>
  <c r="Q23" i="7"/>
  <c r="O24" i="7" s="1"/>
  <c r="P24" i="7" s="1"/>
  <c r="P6" i="9"/>
  <c r="Q6" i="9"/>
  <c r="P17" i="9"/>
  <c r="Q17" i="9"/>
  <c r="P30" i="9"/>
  <c r="Q30" i="9"/>
  <c r="R65" i="9"/>
  <c r="S65" i="9" s="1"/>
  <c r="U65" i="9" s="1"/>
  <c r="O66" i="9"/>
  <c r="P33" i="7"/>
  <c r="Q33" i="7"/>
  <c r="P56" i="7"/>
  <c r="Q56" i="7"/>
  <c r="P6" i="7"/>
  <c r="Q6" i="7"/>
  <c r="P5" i="5"/>
  <c r="Q5" i="5"/>
  <c r="P65" i="5"/>
  <c r="Q65" i="5"/>
  <c r="R4" i="5"/>
  <c r="S4" i="5" s="1"/>
  <c r="U4" i="5" s="1"/>
  <c r="R64" i="5"/>
  <c r="S64" i="5" s="1"/>
  <c r="U64" i="5" s="1"/>
  <c r="T79" i="3"/>
  <c r="Q73" i="3"/>
  <c r="O74" i="3" s="1"/>
  <c r="Q74" i="3" s="1"/>
  <c r="Q60" i="3"/>
  <c r="Q48" i="3"/>
  <c r="Q3" i="3"/>
  <c r="Q52" i="3"/>
  <c r="R52" i="3" s="1"/>
  <c r="Q34" i="3"/>
  <c r="Q18" i="3"/>
  <c r="O19" i="3" s="1"/>
  <c r="Q24" i="7" l="1"/>
  <c r="O25" i="7" s="1"/>
  <c r="R55" i="9"/>
  <c r="S55" i="9" s="1"/>
  <c r="U55" i="9" s="1"/>
  <c r="O56" i="9"/>
  <c r="R23" i="7"/>
  <c r="S23" i="7" s="1"/>
  <c r="U23" i="7" s="1"/>
  <c r="O7" i="9"/>
  <c r="R6" i="9"/>
  <c r="S6" i="9" s="1"/>
  <c r="U6" i="9" s="1"/>
  <c r="P66" i="7"/>
  <c r="Q66" i="7"/>
  <c r="R17" i="9"/>
  <c r="S17" i="9" s="1"/>
  <c r="U17" i="9" s="1"/>
  <c r="O18" i="9"/>
  <c r="R30" i="9"/>
  <c r="S30" i="9" s="1"/>
  <c r="U30" i="9" s="1"/>
  <c r="O31" i="9"/>
  <c r="P66" i="9"/>
  <c r="Q66" i="9"/>
  <c r="O57" i="7"/>
  <c r="R56" i="7"/>
  <c r="S56" i="7" s="1"/>
  <c r="U56" i="7" s="1"/>
  <c r="O34" i="7"/>
  <c r="R33" i="7"/>
  <c r="S33" i="7" s="1"/>
  <c r="U33" i="7" s="1"/>
  <c r="O7" i="7"/>
  <c r="R6" i="7"/>
  <c r="S6" i="7" s="1"/>
  <c r="U6" i="7" s="1"/>
  <c r="R24" i="7"/>
  <c r="S24" i="7" s="1"/>
  <c r="U24" i="7" s="1"/>
  <c r="O6" i="5"/>
  <c r="R5" i="5"/>
  <c r="S5" i="5" s="1"/>
  <c r="U5" i="5" s="1"/>
  <c r="O66" i="5"/>
  <c r="R65" i="5"/>
  <c r="S65" i="5" s="1"/>
  <c r="U65" i="5" s="1"/>
  <c r="P74" i="3"/>
  <c r="R48" i="3"/>
  <c r="S48" i="3" s="1"/>
  <c r="U48" i="3" s="1"/>
  <c r="O49" i="3"/>
  <c r="R74" i="3"/>
  <c r="S74" i="3" s="1"/>
  <c r="U74" i="3" s="1"/>
  <c r="O75" i="3"/>
  <c r="R73" i="3"/>
  <c r="S73" i="3" s="1"/>
  <c r="U73" i="3" s="1"/>
  <c r="R60" i="3"/>
  <c r="S60" i="3" s="1"/>
  <c r="U60" i="3" s="1"/>
  <c r="O61" i="3"/>
  <c r="S52" i="3"/>
  <c r="U52" i="3" s="1"/>
  <c r="O35" i="3"/>
  <c r="P35" i="3" s="1"/>
  <c r="R3" i="3"/>
  <c r="S3" i="3" s="1"/>
  <c r="O4" i="3"/>
  <c r="R34" i="3"/>
  <c r="S34" i="3" s="1"/>
  <c r="U34" i="3" s="1"/>
  <c r="R18" i="3"/>
  <c r="S18" i="3" s="1"/>
  <c r="U18" i="3" s="1"/>
  <c r="P56" i="9" l="1"/>
  <c r="Q56" i="9"/>
  <c r="O67" i="7"/>
  <c r="R66" i="7"/>
  <c r="S66" i="7" s="1"/>
  <c r="U66" i="7" s="1"/>
  <c r="Q7" i="9"/>
  <c r="P7" i="9"/>
  <c r="Q31" i="9"/>
  <c r="P31" i="9"/>
  <c r="P18" i="9"/>
  <c r="Q18" i="9"/>
  <c r="R66" i="9"/>
  <c r="S66" i="9" s="1"/>
  <c r="U66" i="9" s="1"/>
  <c r="O67" i="9"/>
  <c r="P57" i="7"/>
  <c r="Q57" i="7"/>
  <c r="P34" i="7"/>
  <c r="Q34" i="7"/>
  <c r="Q7" i="7"/>
  <c r="P7" i="7"/>
  <c r="Q25" i="7"/>
  <c r="P25" i="7"/>
  <c r="P6" i="5"/>
  <c r="Q6" i="5"/>
  <c r="P66" i="5"/>
  <c r="Q66" i="5"/>
  <c r="O18" i="5"/>
  <c r="U3" i="3"/>
  <c r="P75" i="3"/>
  <c r="Q75" i="3"/>
  <c r="Q61" i="3"/>
  <c r="O62" i="3" s="1"/>
  <c r="P61" i="3"/>
  <c r="Q35" i="3"/>
  <c r="O36" i="3" s="1"/>
  <c r="P4" i="3"/>
  <c r="P19" i="3"/>
  <c r="Q19" i="3"/>
  <c r="O20" i="3" s="1"/>
  <c r="Q36" i="3" l="1"/>
  <c r="P36" i="3"/>
  <c r="P67" i="7"/>
  <c r="Q67" i="7"/>
  <c r="R7" i="9"/>
  <c r="S7" i="9" s="1"/>
  <c r="U7" i="9" s="1"/>
  <c r="O8" i="9"/>
  <c r="O57" i="9"/>
  <c r="R56" i="9"/>
  <c r="S56" i="9" s="1"/>
  <c r="U56" i="9" s="1"/>
  <c r="R18" i="9"/>
  <c r="S18" i="9" s="1"/>
  <c r="U18" i="9" s="1"/>
  <c r="O19" i="9"/>
  <c r="R31" i="9"/>
  <c r="S31" i="9" s="1"/>
  <c r="U31" i="9" s="1"/>
  <c r="O32" i="9"/>
  <c r="Q67" i="9"/>
  <c r="P67" i="9"/>
  <c r="O35" i="7"/>
  <c r="R34" i="7"/>
  <c r="S34" i="7" s="1"/>
  <c r="U34" i="7" s="1"/>
  <c r="R57" i="7"/>
  <c r="S57" i="7" s="1"/>
  <c r="U57" i="7" s="1"/>
  <c r="O58" i="7"/>
  <c r="R7" i="7"/>
  <c r="S7" i="7" s="1"/>
  <c r="U7" i="7" s="1"/>
  <c r="O8" i="7"/>
  <c r="R25" i="7"/>
  <c r="S25" i="7" s="1"/>
  <c r="U25" i="7" s="1"/>
  <c r="O26" i="7"/>
  <c r="R6" i="5"/>
  <c r="S6" i="5" s="1"/>
  <c r="U6" i="5" s="1"/>
  <c r="O7" i="5"/>
  <c r="O67" i="5"/>
  <c r="R66" i="5"/>
  <c r="S66" i="5" s="1"/>
  <c r="U66" i="5" s="1"/>
  <c r="Q18" i="5"/>
  <c r="O19" i="5" s="1"/>
  <c r="P18" i="5"/>
  <c r="P62" i="3"/>
  <c r="Q62" i="3"/>
  <c r="R75" i="3"/>
  <c r="S75" i="3" s="1"/>
  <c r="U75" i="3" s="1"/>
  <c r="O76" i="3"/>
  <c r="R61" i="3"/>
  <c r="S61" i="3" s="1"/>
  <c r="U61" i="3" s="1"/>
  <c r="R35" i="3"/>
  <c r="S35" i="3" s="1"/>
  <c r="U35" i="3" s="1"/>
  <c r="Q4" i="3"/>
  <c r="O5" i="3" s="1"/>
  <c r="R19" i="3"/>
  <c r="S19" i="3" s="1"/>
  <c r="U19" i="3" s="1"/>
  <c r="Q8" i="9" l="1"/>
  <c r="P8" i="9"/>
  <c r="P19" i="5"/>
  <c r="Q19" i="5"/>
  <c r="R36" i="3"/>
  <c r="S36" i="3" s="1"/>
  <c r="U36" i="3" s="1"/>
  <c r="O37" i="3"/>
  <c r="R67" i="7"/>
  <c r="S67" i="7" s="1"/>
  <c r="U67" i="7" s="1"/>
  <c r="O68" i="7"/>
  <c r="Q57" i="9"/>
  <c r="P57" i="9"/>
  <c r="P32" i="9"/>
  <c r="Q32" i="9"/>
  <c r="P19" i="9"/>
  <c r="Q19" i="9"/>
  <c r="O68" i="9"/>
  <c r="R67" i="9"/>
  <c r="S67" i="9" s="1"/>
  <c r="U67" i="9" s="1"/>
  <c r="P35" i="7"/>
  <c r="Q35" i="7"/>
  <c r="Q58" i="7"/>
  <c r="P58" i="7"/>
  <c r="Q8" i="7"/>
  <c r="P8" i="7"/>
  <c r="Q26" i="7"/>
  <c r="P26" i="7"/>
  <c r="P7" i="5"/>
  <c r="Q7" i="5"/>
  <c r="Q67" i="5"/>
  <c r="P67" i="5"/>
  <c r="R18" i="5"/>
  <c r="S18" i="5" s="1"/>
  <c r="U18" i="5" s="1"/>
  <c r="R62" i="3"/>
  <c r="S62" i="3" s="1"/>
  <c r="U62" i="3" s="1"/>
  <c r="O63" i="3"/>
  <c r="P76" i="3"/>
  <c r="Q76" i="3"/>
  <c r="Q5" i="3"/>
  <c r="P5" i="3"/>
  <c r="R4" i="3"/>
  <c r="S4" i="3" s="1"/>
  <c r="P20" i="3"/>
  <c r="Q20" i="3"/>
  <c r="O21" i="3" s="1"/>
  <c r="P37" i="3" l="1"/>
  <c r="Q37" i="3"/>
  <c r="R19" i="5"/>
  <c r="S19" i="5" s="1"/>
  <c r="U19" i="5" s="1"/>
  <c r="O20" i="5"/>
  <c r="R57" i="9"/>
  <c r="S57" i="9" s="1"/>
  <c r="U57" i="9" s="1"/>
  <c r="O58" i="9"/>
  <c r="Q68" i="7"/>
  <c r="P68" i="7"/>
  <c r="O9" i="9"/>
  <c r="R8" i="9"/>
  <c r="S8" i="9" s="1"/>
  <c r="U8" i="9" s="1"/>
  <c r="R19" i="9"/>
  <c r="S19" i="9" s="1"/>
  <c r="U19" i="9" s="1"/>
  <c r="O20" i="9"/>
  <c r="R32" i="9"/>
  <c r="S32" i="9" s="1"/>
  <c r="U32" i="9" s="1"/>
  <c r="O33" i="9"/>
  <c r="P68" i="9"/>
  <c r="Q68" i="9"/>
  <c r="R58" i="7"/>
  <c r="S58" i="7" s="1"/>
  <c r="U58" i="7" s="1"/>
  <c r="O59" i="7"/>
  <c r="R35" i="7"/>
  <c r="S35" i="7" s="1"/>
  <c r="U35" i="7" s="1"/>
  <c r="O36" i="7"/>
  <c r="O9" i="7"/>
  <c r="R8" i="7"/>
  <c r="S8" i="7" s="1"/>
  <c r="U8" i="7" s="1"/>
  <c r="R26" i="7"/>
  <c r="S26" i="7" s="1"/>
  <c r="U26" i="7" s="1"/>
  <c r="O27" i="7"/>
  <c r="O8" i="5"/>
  <c r="R7" i="5"/>
  <c r="S7" i="5" s="1"/>
  <c r="U7" i="5" s="1"/>
  <c r="R67" i="5"/>
  <c r="S67" i="5" s="1"/>
  <c r="U67" i="5" s="1"/>
  <c r="O68" i="5"/>
  <c r="U4" i="3"/>
  <c r="P63" i="3"/>
  <c r="Q63" i="3"/>
  <c r="R76" i="3"/>
  <c r="S76" i="3" s="1"/>
  <c r="U76" i="3" s="1"/>
  <c r="O77" i="3"/>
  <c r="O6" i="3"/>
  <c r="R5" i="3"/>
  <c r="S5" i="3" s="1"/>
  <c r="U5" i="3" s="1"/>
  <c r="R20" i="3"/>
  <c r="S20" i="3" s="1"/>
  <c r="U20" i="3" s="1"/>
  <c r="R68" i="7" l="1"/>
  <c r="S68" i="7" s="1"/>
  <c r="U68" i="7" s="1"/>
  <c r="O69" i="7"/>
  <c r="P58" i="9"/>
  <c r="Q58" i="9"/>
  <c r="R37" i="3"/>
  <c r="S37" i="3" s="1"/>
  <c r="U37" i="3" s="1"/>
  <c r="O38" i="3"/>
  <c r="P20" i="5"/>
  <c r="Q20" i="5"/>
  <c r="Q9" i="9"/>
  <c r="P9" i="9"/>
  <c r="P33" i="9"/>
  <c r="Q33" i="9"/>
  <c r="P20" i="9"/>
  <c r="Q20" i="9"/>
  <c r="O69" i="9"/>
  <c r="R68" i="9"/>
  <c r="S68" i="9" s="1"/>
  <c r="U68" i="9" s="1"/>
  <c r="P36" i="7"/>
  <c r="Q36" i="7"/>
  <c r="Q59" i="7"/>
  <c r="P59" i="7"/>
  <c r="P9" i="7"/>
  <c r="Q9" i="7"/>
  <c r="P27" i="7"/>
  <c r="Q27" i="7"/>
  <c r="Q8" i="5"/>
  <c r="P8" i="5"/>
  <c r="Q68" i="5"/>
  <c r="P68" i="5"/>
  <c r="R63" i="3"/>
  <c r="S63" i="3" s="1"/>
  <c r="U63" i="3" s="1"/>
  <c r="O64" i="3"/>
  <c r="Q77" i="3"/>
  <c r="P77" i="3"/>
  <c r="Q6" i="3"/>
  <c r="P6" i="3"/>
  <c r="P21" i="3"/>
  <c r="Q21" i="3"/>
  <c r="O22" i="3" s="1"/>
  <c r="R20" i="5" l="1"/>
  <c r="S20" i="5" s="1"/>
  <c r="U20" i="5" s="1"/>
  <c r="O21" i="5"/>
  <c r="R58" i="9"/>
  <c r="S58" i="9" s="1"/>
  <c r="U58" i="9" s="1"/>
  <c r="O59" i="9"/>
  <c r="Q38" i="3"/>
  <c r="P38" i="3"/>
  <c r="P69" i="7"/>
  <c r="Q69" i="7"/>
  <c r="O10" i="9"/>
  <c r="R9" i="9"/>
  <c r="S9" i="9" s="1"/>
  <c r="U9" i="9" s="1"/>
  <c r="O34" i="9"/>
  <c r="R33" i="9"/>
  <c r="S33" i="9" s="1"/>
  <c r="U33" i="9" s="1"/>
  <c r="O21" i="9"/>
  <c r="R20" i="9"/>
  <c r="S20" i="9" s="1"/>
  <c r="U20" i="9" s="1"/>
  <c r="P69" i="9"/>
  <c r="Q69" i="9"/>
  <c r="O37" i="7"/>
  <c r="R36" i="7"/>
  <c r="S36" i="7" s="1"/>
  <c r="U36" i="7" s="1"/>
  <c r="R59" i="7"/>
  <c r="S59" i="7" s="1"/>
  <c r="U59" i="7" s="1"/>
  <c r="O60" i="7"/>
  <c r="R9" i="7"/>
  <c r="S9" i="7" s="1"/>
  <c r="U9" i="7" s="1"/>
  <c r="O10" i="7"/>
  <c r="O28" i="7"/>
  <c r="R27" i="7"/>
  <c r="S27" i="7" s="1"/>
  <c r="U27" i="7" s="1"/>
  <c r="R8" i="5"/>
  <c r="S8" i="5" s="1"/>
  <c r="U8" i="5" s="1"/>
  <c r="O9" i="5"/>
  <c r="O69" i="5"/>
  <c r="R68" i="5"/>
  <c r="S68" i="5" s="1"/>
  <c r="U68" i="5" s="1"/>
  <c r="Q64" i="3"/>
  <c r="P64" i="3"/>
  <c r="O78" i="3"/>
  <c r="R77" i="3"/>
  <c r="S77" i="3" s="1"/>
  <c r="U77" i="3" s="1"/>
  <c r="O7" i="3"/>
  <c r="R6" i="3"/>
  <c r="S6" i="3" s="1"/>
  <c r="R21" i="3"/>
  <c r="S21" i="3" s="1"/>
  <c r="U21" i="3" s="1"/>
  <c r="R69" i="7" l="1"/>
  <c r="S69" i="7" s="1"/>
  <c r="U69" i="7" s="1"/>
  <c r="O70" i="7"/>
  <c r="P59" i="9"/>
  <c r="Q59" i="9"/>
  <c r="Q21" i="5"/>
  <c r="P21" i="5"/>
  <c r="Q10" i="9"/>
  <c r="P10" i="9"/>
  <c r="R38" i="3"/>
  <c r="S38" i="3" s="1"/>
  <c r="U38" i="3" s="1"/>
  <c r="O39" i="3"/>
  <c r="P21" i="9"/>
  <c r="Q21" i="9"/>
  <c r="P34" i="9"/>
  <c r="Q34" i="9"/>
  <c r="R69" i="9"/>
  <c r="S69" i="9" s="1"/>
  <c r="U69" i="9" s="1"/>
  <c r="O70" i="9"/>
  <c r="P60" i="7"/>
  <c r="Q60" i="7"/>
  <c r="P37" i="7"/>
  <c r="Q37" i="7"/>
  <c r="P10" i="7"/>
  <c r="Q10" i="7"/>
  <c r="P28" i="7"/>
  <c r="Q28" i="7"/>
  <c r="Q9" i="5"/>
  <c r="P9" i="5"/>
  <c r="Q69" i="5"/>
  <c r="P69" i="5"/>
  <c r="U6" i="3"/>
  <c r="R64" i="3"/>
  <c r="S64" i="3" s="1"/>
  <c r="U64" i="3" s="1"/>
  <c r="O65" i="3"/>
  <c r="P78" i="3"/>
  <c r="Q78" i="3"/>
  <c r="Q7" i="3"/>
  <c r="P7" i="3"/>
  <c r="P22" i="3"/>
  <c r="Q22" i="3"/>
  <c r="O23" i="3" s="1"/>
  <c r="R10" i="9" l="1"/>
  <c r="S10" i="9" s="1"/>
  <c r="U10" i="9" s="1"/>
  <c r="O11" i="9"/>
  <c r="R59" i="9"/>
  <c r="S59" i="9" s="1"/>
  <c r="U59" i="9" s="1"/>
  <c r="O60" i="9"/>
  <c r="P39" i="3"/>
  <c r="Q39" i="3"/>
  <c r="Q70" i="7"/>
  <c r="P70" i="7"/>
  <c r="O22" i="5"/>
  <c r="R21" i="5"/>
  <c r="S21" i="5" s="1"/>
  <c r="U21" i="5" s="1"/>
  <c r="R34" i="9"/>
  <c r="S34" i="9" s="1"/>
  <c r="U34" i="9" s="1"/>
  <c r="O35" i="9"/>
  <c r="R21" i="9"/>
  <c r="S21" i="9" s="1"/>
  <c r="U21" i="9" s="1"/>
  <c r="O22" i="9"/>
  <c r="P70" i="9"/>
  <c r="Q70" i="9"/>
  <c r="O61" i="7"/>
  <c r="R60" i="7"/>
  <c r="S60" i="7" s="1"/>
  <c r="U60" i="7" s="1"/>
  <c r="O38" i="7"/>
  <c r="R37" i="7"/>
  <c r="S37" i="7" s="1"/>
  <c r="U37" i="7" s="1"/>
  <c r="R10" i="7"/>
  <c r="S10" i="7" s="1"/>
  <c r="U10" i="7" s="1"/>
  <c r="O11" i="7"/>
  <c r="R28" i="7"/>
  <c r="S28" i="7" s="1"/>
  <c r="U28" i="7" s="1"/>
  <c r="O29" i="7"/>
  <c r="R9" i="5"/>
  <c r="S9" i="5" s="1"/>
  <c r="U9" i="5" s="1"/>
  <c r="O10" i="5"/>
  <c r="R69" i="5"/>
  <c r="S69" i="5" s="1"/>
  <c r="U69" i="5" s="1"/>
  <c r="O70" i="5"/>
  <c r="P65" i="3"/>
  <c r="Q65" i="3"/>
  <c r="R78" i="3"/>
  <c r="S78" i="3" s="1"/>
  <c r="U78" i="3" s="1"/>
  <c r="R7" i="3"/>
  <c r="S7" i="3" s="1"/>
  <c r="O8" i="3"/>
  <c r="R22" i="3"/>
  <c r="S22" i="3" s="1"/>
  <c r="U22" i="3" s="1"/>
  <c r="R39" i="3" l="1"/>
  <c r="S39" i="3" s="1"/>
  <c r="U39" i="3" s="1"/>
  <c r="O40" i="3"/>
  <c r="Q11" i="9"/>
  <c r="P11" i="9"/>
  <c r="Q60" i="9"/>
  <c r="P60" i="9"/>
  <c r="R70" i="7"/>
  <c r="S70" i="7" s="1"/>
  <c r="U70" i="7" s="1"/>
  <c r="O71" i="7"/>
  <c r="P22" i="5"/>
  <c r="Q22" i="5"/>
  <c r="Q22" i="9"/>
  <c r="P22" i="9"/>
  <c r="Q35" i="9"/>
  <c r="P35" i="9"/>
  <c r="R70" i="9"/>
  <c r="S70" i="9" s="1"/>
  <c r="U70" i="9" s="1"/>
  <c r="O71" i="9"/>
  <c r="P38" i="7"/>
  <c r="Q38" i="7"/>
  <c r="P61" i="7"/>
  <c r="Q61" i="7"/>
  <c r="R61" i="7" s="1"/>
  <c r="S61" i="7" s="1"/>
  <c r="U61" i="7" s="1"/>
  <c r="Q11" i="7"/>
  <c r="P11" i="7"/>
  <c r="Q29" i="7"/>
  <c r="R29" i="7" s="1"/>
  <c r="S29" i="7" s="1"/>
  <c r="U29" i="7" s="1"/>
  <c r="P29" i="7"/>
  <c r="P10" i="5"/>
  <c r="Q10" i="5"/>
  <c r="P70" i="5"/>
  <c r="Q70" i="5"/>
  <c r="U7" i="3"/>
  <c r="R65" i="3"/>
  <c r="S65" i="3" s="1"/>
  <c r="U65" i="3" s="1"/>
  <c r="O66" i="3"/>
  <c r="Q49" i="3"/>
  <c r="P49" i="3"/>
  <c r="P8" i="3"/>
  <c r="Q8" i="3"/>
  <c r="P23" i="3"/>
  <c r="Q23" i="3"/>
  <c r="O24" i="3" s="1"/>
  <c r="R11" i="9" l="1"/>
  <c r="S11" i="9" s="1"/>
  <c r="U11" i="9" s="1"/>
  <c r="O12" i="9"/>
  <c r="R22" i="5"/>
  <c r="S22" i="5" s="1"/>
  <c r="U22" i="5" s="1"/>
  <c r="O23" i="5"/>
  <c r="Q71" i="7"/>
  <c r="P71" i="7"/>
  <c r="P40" i="3"/>
  <c r="Q40" i="3"/>
  <c r="R60" i="9"/>
  <c r="S60" i="9" s="1"/>
  <c r="U60" i="9" s="1"/>
  <c r="O61" i="9"/>
  <c r="R35" i="9"/>
  <c r="S35" i="9" s="1"/>
  <c r="U35" i="9" s="1"/>
  <c r="O36" i="9"/>
  <c r="R22" i="9"/>
  <c r="S22" i="9" s="1"/>
  <c r="U22" i="9" s="1"/>
  <c r="O23" i="9"/>
  <c r="Q71" i="9"/>
  <c r="P71" i="9"/>
  <c r="R38" i="7"/>
  <c r="S38" i="7" s="1"/>
  <c r="U38" i="7" s="1"/>
  <c r="O39" i="7"/>
  <c r="O12" i="7"/>
  <c r="R11" i="7"/>
  <c r="S11" i="7" s="1"/>
  <c r="U11" i="7" s="1"/>
  <c r="R10" i="5"/>
  <c r="S10" i="5" s="1"/>
  <c r="U10" i="5" s="1"/>
  <c r="O11" i="5"/>
  <c r="R70" i="5"/>
  <c r="S70" i="5" s="1"/>
  <c r="U70" i="5" s="1"/>
  <c r="O71" i="5"/>
  <c r="P66" i="3"/>
  <c r="Q66" i="3"/>
  <c r="R49" i="3"/>
  <c r="S49" i="3" s="1"/>
  <c r="U49" i="3" s="1"/>
  <c r="R8" i="3"/>
  <c r="S8" i="3" s="1"/>
  <c r="O9" i="3"/>
  <c r="R23" i="3"/>
  <c r="S23" i="3" s="1"/>
  <c r="U23" i="3" s="1"/>
  <c r="R40" i="3" l="1"/>
  <c r="S40" i="3" s="1"/>
  <c r="U40" i="3" s="1"/>
  <c r="O41" i="3"/>
  <c r="P23" i="5"/>
  <c r="Q23" i="5"/>
  <c r="P61" i="9"/>
  <c r="Q61" i="9"/>
  <c r="R61" i="9" s="1"/>
  <c r="S61" i="9" s="1"/>
  <c r="U61" i="9" s="1"/>
  <c r="P12" i="9"/>
  <c r="Q12" i="9"/>
  <c r="R12" i="9" s="1"/>
  <c r="S12" i="9" s="1"/>
  <c r="U12" i="9" s="1"/>
  <c r="R71" i="7"/>
  <c r="S71" i="7" s="1"/>
  <c r="U71" i="7" s="1"/>
  <c r="O72" i="7"/>
  <c r="Q23" i="9"/>
  <c r="P23" i="9"/>
  <c r="Q36" i="9"/>
  <c r="P36" i="9"/>
  <c r="R71" i="9"/>
  <c r="S71" i="9" s="1"/>
  <c r="U71" i="9" s="1"/>
  <c r="O72" i="9"/>
  <c r="Q39" i="7"/>
  <c r="P39" i="7"/>
  <c r="Q12" i="7"/>
  <c r="P12" i="7"/>
  <c r="P11" i="5"/>
  <c r="Q11" i="5"/>
  <c r="Q71" i="5"/>
  <c r="P71" i="5"/>
  <c r="U8" i="3"/>
  <c r="R66" i="3"/>
  <c r="S66" i="3" s="1"/>
  <c r="U66" i="3" s="1"/>
  <c r="O67" i="3"/>
  <c r="Q9" i="3"/>
  <c r="P9" i="3"/>
  <c r="P24" i="3"/>
  <c r="Q24" i="3"/>
  <c r="O25" i="3" s="1"/>
  <c r="P72" i="7" l="1"/>
  <c r="Q72" i="7"/>
  <c r="P41" i="3"/>
  <c r="Q41" i="3"/>
  <c r="R23" i="5"/>
  <c r="S23" i="5" s="1"/>
  <c r="U23" i="5" s="1"/>
  <c r="O24" i="5"/>
  <c r="R36" i="9"/>
  <c r="S36" i="9" s="1"/>
  <c r="U36" i="9" s="1"/>
  <c r="O37" i="9"/>
  <c r="R23" i="9"/>
  <c r="S23" i="9" s="1"/>
  <c r="U23" i="9" s="1"/>
  <c r="O24" i="9"/>
  <c r="P72" i="9"/>
  <c r="Q72" i="9"/>
  <c r="R39" i="7"/>
  <c r="S39" i="7" s="1"/>
  <c r="U39" i="7" s="1"/>
  <c r="O40" i="7"/>
  <c r="R12" i="7"/>
  <c r="S12" i="7" s="1"/>
  <c r="U12" i="7" s="1"/>
  <c r="O13" i="7"/>
  <c r="R11" i="5"/>
  <c r="S11" i="5" s="1"/>
  <c r="U11" i="5" s="1"/>
  <c r="O12" i="5"/>
  <c r="R71" i="5"/>
  <c r="S71" i="5" s="1"/>
  <c r="U71" i="5" s="1"/>
  <c r="O72" i="5"/>
  <c r="P67" i="3"/>
  <c r="Q67" i="3"/>
  <c r="R9" i="3"/>
  <c r="S9" i="3" s="1"/>
  <c r="U9" i="3" s="1"/>
  <c r="O10" i="3"/>
  <c r="R24" i="3"/>
  <c r="S24" i="3" s="1"/>
  <c r="U24" i="3" s="1"/>
  <c r="Q24" i="5" l="1"/>
  <c r="P24" i="5"/>
  <c r="R72" i="7"/>
  <c r="S72" i="7" s="1"/>
  <c r="U72" i="7" s="1"/>
  <c r="O73" i="7"/>
  <c r="R41" i="3"/>
  <c r="S41" i="3" s="1"/>
  <c r="U41" i="3" s="1"/>
  <c r="O42" i="3"/>
  <c r="P37" i="9"/>
  <c r="Q37" i="9"/>
  <c r="Q24" i="9"/>
  <c r="P24" i="9"/>
  <c r="R72" i="9"/>
  <c r="S72" i="9" s="1"/>
  <c r="U72" i="9" s="1"/>
  <c r="O73" i="9"/>
  <c r="Q40" i="7"/>
  <c r="P40" i="7"/>
  <c r="Q13" i="7"/>
  <c r="P13" i="7"/>
  <c r="P12" i="5"/>
  <c r="Q12" i="5"/>
  <c r="Q72" i="5"/>
  <c r="P72" i="5"/>
  <c r="R67" i="3"/>
  <c r="S67" i="3" s="1"/>
  <c r="U67" i="3" s="1"/>
  <c r="O68" i="3"/>
  <c r="Q10" i="3"/>
  <c r="P10" i="3"/>
  <c r="P25" i="3"/>
  <c r="Q25" i="3"/>
  <c r="O26" i="3" s="1"/>
  <c r="Q73" i="7" l="1"/>
  <c r="R73" i="7" s="1"/>
  <c r="S73" i="7" s="1"/>
  <c r="U73" i="7" s="1"/>
  <c r="P73" i="7"/>
  <c r="Q42" i="3"/>
  <c r="P42" i="3"/>
  <c r="R24" i="5"/>
  <c r="S24" i="5" s="1"/>
  <c r="U24" i="5" s="1"/>
  <c r="O25" i="5"/>
  <c r="O25" i="9"/>
  <c r="R24" i="9"/>
  <c r="S24" i="9" s="1"/>
  <c r="U24" i="9" s="1"/>
  <c r="O38" i="9"/>
  <c r="R37" i="9"/>
  <c r="S37" i="9" s="1"/>
  <c r="U37" i="9" s="1"/>
  <c r="P73" i="9"/>
  <c r="Q73" i="9"/>
  <c r="R73" i="9" s="1"/>
  <c r="S73" i="9" s="1"/>
  <c r="U73" i="9" s="1"/>
  <c r="O41" i="7"/>
  <c r="R40" i="7"/>
  <c r="S40" i="7" s="1"/>
  <c r="U40" i="7" s="1"/>
  <c r="R13" i="7"/>
  <c r="S13" i="7" s="1"/>
  <c r="U13" i="7" s="1"/>
  <c r="O14" i="7"/>
  <c r="R12" i="5"/>
  <c r="S12" i="5" s="1"/>
  <c r="U12" i="5" s="1"/>
  <c r="O13" i="5"/>
  <c r="R72" i="5"/>
  <c r="S72" i="5" s="1"/>
  <c r="U72" i="5" s="1"/>
  <c r="O73" i="5"/>
  <c r="P68" i="3"/>
  <c r="Q68" i="3"/>
  <c r="R10" i="3"/>
  <c r="S10" i="3" s="1"/>
  <c r="U10" i="3" s="1"/>
  <c r="O11" i="3"/>
  <c r="R25" i="3"/>
  <c r="S25" i="3" s="1"/>
  <c r="U25" i="3" s="1"/>
  <c r="R42" i="3" l="1"/>
  <c r="S42" i="3" s="1"/>
  <c r="U42" i="3" s="1"/>
  <c r="O43" i="3"/>
  <c r="Q25" i="5"/>
  <c r="P25" i="5"/>
  <c r="P38" i="9"/>
  <c r="Q38" i="9"/>
  <c r="P25" i="9"/>
  <c r="Q25" i="9"/>
  <c r="R25" i="9" s="1"/>
  <c r="S25" i="9" s="1"/>
  <c r="U25" i="9" s="1"/>
  <c r="Q41" i="7"/>
  <c r="P41" i="7"/>
  <c r="P14" i="7"/>
  <c r="Q14" i="7"/>
  <c r="Q13" i="5"/>
  <c r="P13" i="5"/>
  <c r="Q73" i="5"/>
  <c r="R73" i="5" s="1"/>
  <c r="S73" i="5" s="1"/>
  <c r="U73" i="5" s="1"/>
  <c r="P73" i="5"/>
  <c r="R68" i="3"/>
  <c r="S68" i="3" s="1"/>
  <c r="U68" i="3" s="1"/>
  <c r="O69" i="3"/>
  <c r="Q11" i="3"/>
  <c r="O12" i="3" s="1"/>
  <c r="P11" i="3"/>
  <c r="P26" i="3"/>
  <c r="Q26" i="3"/>
  <c r="O27" i="3" s="1"/>
  <c r="P43" i="3" l="1"/>
  <c r="Q43" i="3"/>
  <c r="O26" i="5"/>
  <c r="R25" i="5"/>
  <c r="S25" i="5" s="1"/>
  <c r="U25" i="5" s="1"/>
  <c r="R38" i="9"/>
  <c r="S38" i="9" s="1"/>
  <c r="U38" i="9" s="1"/>
  <c r="O39" i="9"/>
  <c r="R41" i="7"/>
  <c r="S41" i="7" s="1"/>
  <c r="U41" i="7" s="1"/>
  <c r="O42" i="7"/>
  <c r="R14" i="7"/>
  <c r="S14" i="7" s="1"/>
  <c r="U14" i="7" s="1"/>
  <c r="O15" i="7"/>
  <c r="R13" i="5"/>
  <c r="S13" i="5" s="1"/>
  <c r="U13" i="5" s="1"/>
  <c r="O14" i="5"/>
  <c r="Q69" i="3"/>
  <c r="P69" i="3"/>
  <c r="R11" i="3"/>
  <c r="S11" i="3" s="1"/>
  <c r="U11" i="3" s="1"/>
  <c r="R26" i="3"/>
  <c r="S26" i="3" s="1"/>
  <c r="U26" i="3" s="1"/>
  <c r="P26" i="5" l="1"/>
  <c r="Q26" i="5"/>
  <c r="O44" i="3"/>
  <c r="R43" i="3"/>
  <c r="S43" i="3" s="1"/>
  <c r="U43" i="3" s="1"/>
  <c r="Q39" i="9"/>
  <c r="P39" i="9"/>
  <c r="P42" i="7"/>
  <c r="Q42" i="7"/>
  <c r="Q15" i="7"/>
  <c r="P15" i="7"/>
  <c r="P14" i="5"/>
  <c r="Q14" i="5"/>
  <c r="R69" i="3"/>
  <c r="S69" i="3" s="1"/>
  <c r="U69" i="3" s="1"/>
  <c r="O70" i="3"/>
  <c r="P27" i="3"/>
  <c r="Q27" i="3"/>
  <c r="O28" i="3" s="1"/>
  <c r="P44" i="3" l="1"/>
  <c r="Q44" i="3"/>
  <c r="R26" i="5"/>
  <c r="S26" i="5" s="1"/>
  <c r="U26" i="5" s="1"/>
  <c r="O27" i="5"/>
  <c r="O40" i="9"/>
  <c r="R39" i="9"/>
  <c r="S39" i="9" s="1"/>
  <c r="U39" i="9" s="1"/>
  <c r="R42" i="7"/>
  <c r="S42" i="7" s="1"/>
  <c r="U42" i="7" s="1"/>
  <c r="O43" i="7"/>
  <c r="R15" i="7"/>
  <c r="S15" i="7" s="1"/>
  <c r="U15" i="7" s="1"/>
  <c r="O16" i="7"/>
  <c r="R14" i="5"/>
  <c r="S14" i="5" s="1"/>
  <c r="U14" i="5" s="1"/>
  <c r="O15" i="5"/>
  <c r="P70" i="3"/>
  <c r="Q70" i="3"/>
  <c r="R70" i="3" s="1"/>
  <c r="S70" i="3" s="1"/>
  <c r="R27" i="3"/>
  <c r="S27" i="3" s="1"/>
  <c r="U27" i="3" s="1"/>
  <c r="R44" i="3" l="1"/>
  <c r="S44" i="3" s="1"/>
  <c r="U44" i="3" s="1"/>
  <c r="O45" i="3"/>
  <c r="P27" i="5"/>
  <c r="Q27" i="5"/>
  <c r="P40" i="9"/>
  <c r="Q40" i="9"/>
  <c r="Q43" i="7"/>
  <c r="R43" i="7" s="1"/>
  <c r="S43" i="7" s="1"/>
  <c r="U43" i="7" s="1"/>
  <c r="P43" i="7"/>
  <c r="P16" i="7"/>
  <c r="Q16" i="7"/>
  <c r="Q15" i="5"/>
  <c r="R15" i="5" s="1"/>
  <c r="S15" i="5" s="1"/>
  <c r="U15" i="5" s="1"/>
  <c r="P15" i="5"/>
  <c r="U70" i="3"/>
  <c r="P28" i="3"/>
  <c r="Q28" i="3"/>
  <c r="R27" i="5" l="1"/>
  <c r="S27" i="5" s="1"/>
  <c r="U27" i="5" s="1"/>
  <c r="O28" i="5"/>
  <c r="P45" i="3"/>
  <c r="Q45" i="3"/>
  <c r="R45" i="3" s="1"/>
  <c r="S45" i="3" s="1"/>
  <c r="U45" i="3" s="1"/>
  <c r="O41" i="9"/>
  <c r="R40" i="9"/>
  <c r="S40" i="9" s="1"/>
  <c r="U40" i="9" s="1"/>
  <c r="R16" i="7"/>
  <c r="S16" i="7" s="1"/>
  <c r="U16" i="7" s="1"/>
  <c r="O17" i="7"/>
  <c r="R28" i="3"/>
  <c r="S28" i="3" s="1"/>
  <c r="U28" i="3" s="1"/>
  <c r="O29" i="3"/>
  <c r="P28" i="5" l="1"/>
  <c r="Q28" i="5"/>
  <c r="P41" i="9"/>
  <c r="Q41" i="9"/>
  <c r="Q17" i="7"/>
  <c r="P17" i="7"/>
  <c r="P29" i="3"/>
  <c r="Q29" i="3"/>
  <c r="R29" i="3" s="1"/>
  <c r="S29" i="3" s="1"/>
  <c r="U29" i="3" s="1"/>
  <c r="R28" i="5" l="1"/>
  <c r="S28" i="5" s="1"/>
  <c r="U28" i="5" s="1"/>
  <c r="O29" i="5"/>
  <c r="R41" i="9"/>
  <c r="S41" i="9" s="1"/>
  <c r="U41" i="9" s="1"/>
  <c r="O42" i="9"/>
  <c r="R17" i="7"/>
  <c r="S17" i="7" s="1"/>
  <c r="U17" i="7" s="1"/>
  <c r="O18" i="7"/>
  <c r="P12" i="3"/>
  <c r="Q12" i="3"/>
  <c r="Q29" i="5" l="1"/>
  <c r="P29" i="5"/>
  <c r="P42" i="9"/>
  <c r="Q42" i="9"/>
  <c r="R42" i="9" s="1"/>
  <c r="S42" i="9" s="1"/>
  <c r="U42" i="9" s="1"/>
  <c r="U75" i="9" s="1"/>
  <c r="C75" i="9" s="1"/>
  <c r="P18" i="7"/>
  <c r="Q18" i="7"/>
  <c r="R12" i="3"/>
  <c r="S12" i="3" s="1"/>
  <c r="O13" i="3"/>
  <c r="R29" i="5" l="1"/>
  <c r="S29" i="5" s="1"/>
  <c r="U29" i="5" s="1"/>
  <c r="O30" i="5"/>
  <c r="R18" i="7"/>
  <c r="S18" i="7" s="1"/>
  <c r="U18" i="7" s="1"/>
  <c r="O19" i="7"/>
  <c r="U12" i="3"/>
  <c r="Q13" i="3"/>
  <c r="P13" i="3"/>
  <c r="Q30" i="5" l="1"/>
  <c r="P30" i="5"/>
  <c r="Q19" i="7"/>
  <c r="R19" i="7" s="1"/>
  <c r="S19" i="7" s="1"/>
  <c r="U19" i="7" s="1"/>
  <c r="U75" i="7" s="1"/>
  <c r="C75" i="7" s="1"/>
  <c r="P19" i="7"/>
  <c r="R13" i="3"/>
  <c r="S13" i="3" s="1"/>
  <c r="O14" i="3"/>
  <c r="R30" i="5" l="1"/>
  <c r="S30" i="5" s="1"/>
  <c r="U30" i="5" s="1"/>
  <c r="O31" i="5"/>
  <c r="U13" i="3"/>
  <c r="P14" i="3"/>
  <c r="Q14" i="3"/>
  <c r="R14" i="3" s="1"/>
  <c r="S14" i="3" s="1"/>
  <c r="U14" i="3" s="1"/>
  <c r="Q31" i="5" l="1"/>
  <c r="R31" i="5" s="1"/>
  <c r="S31" i="5" s="1"/>
  <c r="U31" i="5" s="1"/>
  <c r="P31" i="5"/>
  <c r="S79" i="3"/>
  <c r="U79" i="3"/>
  <c r="O34" i="5" l="1"/>
  <c r="P34" i="5" l="1"/>
  <c r="Q34" i="5"/>
  <c r="O35" i="5" s="1"/>
  <c r="P35" i="5" l="1"/>
  <c r="Q35" i="5"/>
  <c r="R34" i="5"/>
  <c r="S34" i="5" s="1"/>
  <c r="U34" i="5" s="1"/>
  <c r="O36" i="5" l="1"/>
  <c r="R35" i="5"/>
  <c r="S35" i="5" s="1"/>
  <c r="U35" i="5" s="1"/>
  <c r="O47" i="5"/>
  <c r="P36" i="5" l="1"/>
  <c r="Q36" i="5"/>
  <c r="Q47" i="5"/>
  <c r="P47" i="5"/>
  <c r="R36" i="5" l="1"/>
  <c r="S36" i="5" s="1"/>
  <c r="U36" i="5" s="1"/>
  <c r="O37" i="5"/>
  <c r="R47" i="5"/>
  <c r="S47" i="5" s="1"/>
  <c r="U47" i="5" s="1"/>
  <c r="Q37" i="5" l="1"/>
  <c r="P37" i="5"/>
  <c r="O50" i="5"/>
  <c r="R37" i="5" l="1"/>
  <c r="S37" i="5" s="1"/>
  <c r="U37" i="5" s="1"/>
  <c r="O38" i="5"/>
  <c r="P50" i="5"/>
  <c r="Q50" i="5"/>
  <c r="P38" i="5" l="1"/>
  <c r="Q38" i="5"/>
  <c r="R50" i="5"/>
  <c r="S50" i="5" s="1"/>
  <c r="U50" i="5" s="1"/>
  <c r="R38" i="5" l="1"/>
  <c r="S38" i="5" s="1"/>
  <c r="U38" i="5" s="1"/>
  <c r="O39" i="5"/>
  <c r="O55" i="5"/>
  <c r="P39" i="5" l="1"/>
  <c r="Q39" i="5"/>
  <c r="Q55" i="5"/>
  <c r="O56" i="5" s="1"/>
  <c r="P55" i="5"/>
  <c r="P56" i="5" l="1"/>
  <c r="Q56" i="5"/>
  <c r="R39" i="5"/>
  <c r="S39" i="5" s="1"/>
  <c r="U39" i="5" s="1"/>
  <c r="O40" i="5"/>
  <c r="R55" i="5"/>
  <c r="S55" i="5" s="1"/>
  <c r="U55" i="5" s="1"/>
  <c r="R56" i="5" l="1"/>
  <c r="S56" i="5" s="1"/>
  <c r="U56" i="5" s="1"/>
  <c r="O57" i="5"/>
  <c r="P40" i="5"/>
  <c r="Q40" i="5"/>
  <c r="P57" i="5" l="1"/>
  <c r="Q57" i="5"/>
  <c r="R40" i="5"/>
  <c r="S40" i="5" s="1"/>
  <c r="U40" i="5" s="1"/>
  <c r="O41" i="5"/>
  <c r="R57" i="5" l="1"/>
  <c r="S57" i="5" s="1"/>
  <c r="U57" i="5" s="1"/>
  <c r="O58" i="5"/>
  <c r="Q41" i="5"/>
  <c r="P41" i="5"/>
  <c r="Q58" i="5" l="1"/>
  <c r="P58" i="5"/>
  <c r="O42" i="5"/>
  <c r="R41" i="5"/>
  <c r="S41" i="5" s="1"/>
  <c r="U41" i="5" s="1"/>
  <c r="R58" i="5" l="1"/>
  <c r="S58" i="5" s="1"/>
  <c r="U58" i="5" s="1"/>
  <c r="O59" i="5"/>
  <c r="P42" i="5"/>
  <c r="Q42" i="5"/>
  <c r="P59" i="5" l="1"/>
  <c r="Q59" i="5"/>
  <c r="R42" i="5"/>
  <c r="S42" i="5" s="1"/>
  <c r="U42" i="5" s="1"/>
  <c r="O43" i="5"/>
  <c r="R59" i="5" l="1"/>
  <c r="S59" i="5" s="1"/>
  <c r="U59" i="5" s="1"/>
  <c r="O60" i="5"/>
  <c r="P43" i="5"/>
  <c r="Q43" i="5"/>
  <c r="Q60" i="5" l="1"/>
  <c r="P60" i="5"/>
  <c r="R43" i="5"/>
  <c r="S43" i="5" s="1"/>
  <c r="U43" i="5" s="1"/>
  <c r="O44" i="5"/>
  <c r="O61" i="5" l="1"/>
  <c r="R60" i="5"/>
  <c r="S60" i="5" s="1"/>
  <c r="U60" i="5" s="1"/>
  <c r="P44" i="5"/>
  <c r="Q44" i="5"/>
  <c r="R44" i="5" s="1"/>
  <c r="S44" i="5" s="1"/>
  <c r="U44" i="5" s="1"/>
  <c r="P61" i="5" l="1"/>
  <c r="Q61" i="5"/>
  <c r="R61" i="5" s="1"/>
  <c r="S61" i="5" s="1"/>
  <c r="U61" i="5" s="1"/>
  <c r="U76" i="5" s="1"/>
  <c r="C75" i="5" s="1"/>
</calcChain>
</file>

<file path=xl/sharedStrings.xml><?xml version="1.0" encoding="utf-8"?>
<sst xmlns="http://schemas.openxmlformats.org/spreadsheetml/2006/main" count="2808" uniqueCount="133">
  <si>
    <t>part number</t>
  </si>
  <si>
    <t>customer</t>
  </si>
  <si>
    <t>quantity</t>
  </si>
  <si>
    <t>cycle</t>
  </si>
  <si>
    <t>cavities</t>
  </si>
  <si>
    <t>machines</t>
  </si>
  <si>
    <t>shifts</t>
  </si>
  <si>
    <t>due date</t>
  </si>
  <si>
    <t>material</t>
  </si>
  <si>
    <t>setup</t>
  </si>
  <si>
    <t>teardown</t>
  </si>
  <si>
    <t>duration</t>
  </si>
  <si>
    <t>2229</t>
  </si>
  <si>
    <t>A</t>
  </si>
  <si>
    <t>2,3</t>
  </si>
  <si>
    <t>8</t>
  </si>
  <si>
    <t>ABS 750BK (Black)</t>
  </si>
  <si>
    <t>2363</t>
  </si>
  <si>
    <t>1,2,3,8</t>
  </si>
  <si>
    <t>16</t>
  </si>
  <si>
    <t>2696</t>
  </si>
  <si>
    <t>1,2,3,7</t>
  </si>
  <si>
    <t>2731</t>
  </si>
  <si>
    <t>1,2,3</t>
  </si>
  <si>
    <t>2732</t>
  </si>
  <si>
    <t>2741</t>
  </si>
  <si>
    <t>Polylac PA-765BK (Black)</t>
  </si>
  <si>
    <t>2742</t>
  </si>
  <si>
    <t>2749</t>
  </si>
  <si>
    <t>Makrolon 2458 PC (Clear)</t>
  </si>
  <si>
    <t>Bottom</t>
  </si>
  <si>
    <t>AZ</t>
  </si>
  <si>
    <t>Kynar 720</t>
  </si>
  <si>
    <t>Top</t>
  </si>
  <si>
    <t>56</t>
  </si>
  <si>
    <t>B</t>
  </si>
  <si>
    <t>2,3,7</t>
  </si>
  <si>
    <t>DOW HDPE DMDA-8920 HEALTH+</t>
  </si>
  <si>
    <t>CB6B</t>
  </si>
  <si>
    <t>G</t>
  </si>
  <si>
    <t>Makrolon 2458 PC (Clear) &amp; 7682C Blue</t>
  </si>
  <si>
    <t>CB6W</t>
  </si>
  <si>
    <t>Makrolon 2458 PC (Clear) &amp; RAL 9003 Signal White</t>
  </si>
  <si>
    <t>CT7B</t>
  </si>
  <si>
    <t>CT7W</t>
  </si>
  <si>
    <t>FP5B</t>
  </si>
  <si>
    <t>FP5W</t>
  </si>
  <si>
    <t>SC4B</t>
  </si>
  <si>
    <t>SC4W</t>
  </si>
  <si>
    <t>Bellows A</t>
  </si>
  <si>
    <t>K</t>
  </si>
  <si>
    <t>Kraiburg TM9MEP</t>
  </si>
  <si>
    <t>Kraiburg TM8MEP</t>
  </si>
  <si>
    <t>Bellows B</t>
  </si>
  <si>
    <t>Kraiburg TM5APC</t>
  </si>
  <si>
    <t>Bellows C</t>
  </si>
  <si>
    <t>Kraiburg TF5AAC THERMOLAST</t>
  </si>
  <si>
    <t>Handle Top REV 3</t>
  </si>
  <si>
    <t>M</t>
  </si>
  <si>
    <t>1,4,5</t>
  </si>
  <si>
    <t>Ravago Hybrid MED 7190FR PET Copoly</t>
  </si>
  <si>
    <t>1760</t>
  </si>
  <si>
    <t>N</t>
  </si>
  <si>
    <t>TEXIN RXT85A TPU</t>
  </si>
  <si>
    <t>46</t>
  </si>
  <si>
    <t>RZ</t>
  </si>
  <si>
    <t>1,2,3,4,5,7,8</t>
  </si>
  <si>
    <t>DEV MC-5464 (white)</t>
  </si>
  <si>
    <t>47</t>
  </si>
  <si>
    <t>48</t>
  </si>
  <si>
    <t>49</t>
  </si>
  <si>
    <t>50</t>
  </si>
  <si>
    <t>51</t>
  </si>
  <si>
    <t>52</t>
  </si>
  <si>
    <t>53</t>
  </si>
  <si>
    <t>54</t>
  </si>
  <si>
    <t>85</t>
  </si>
  <si>
    <t>R</t>
  </si>
  <si>
    <t>DEV-MC 5564</t>
  </si>
  <si>
    <t>86</t>
  </si>
  <si>
    <t>S</t>
  </si>
  <si>
    <t>Santoprene 8281-45 MED (Santo White 82811)</t>
  </si>
  <si>
    <t>38</t>
  </si>
  <si>
    <t>828</t>
  </si>
  <si>
    <t>Makrolon &amp; PMS Cool Grey 10</t>
  </si>
  <si>
    <t>906</t>
  </si>
  <si>
    <t>970</t>
  </si>
  <si>
    <t>V</t>
  </si>
  <si>
    <t>1</t>
  </si>
  <si>
    <t>P5M6K-080 PP Random Copoly</t>
  </si>
  <si>
    <t>332</t>
  </si>
  <si>
    <t>5</t>
  </si>
  <si>
    <t>Topas 5013L-10</t>
  </si>
  <si>
    <t>mold</t>
  </si>
  <si>
    <t>days duration</t>
  </si>
  <si>
    <t>31/32</t>
  </si>
  <si>
    <t>41/42</t>
  </si>
  <si>
    <t>AZ Set</t>
  </si>
  <si>
    <t>CT7/CB6</t>
  </si>
  <si>
    <t>FP5</t>
  </si>
  <si>
    <t>SC4</t>
  </si>
  <si>
    <t>Bellows</t>
  </si>
  <si>
    <t>M Handles</t>
  </si>
  <si>
    <t>85/86</t>
  </si>
  <si>
    <t>977</t>
  </si>
  <si>
    <t>164</t>
  </si>
  <si>
    <t>start hour</t>
  </si>
  <si>
    <t>start day</t>
  </si>
  <si>
    <t xml:space="preserve">end hour </t>
  </si>
  <si>
    <t>end day</t>
  </si>
  <si>
    <t>days late</t>
  </si>
  <si>
    <t>material penalty</t>
  </si>
  <si>
    <t>total penalty</t>
  </si>
  <si>
    <t>Machine 1</t>
  </si>
  <si>
    <t>Machine 2</t>
  </si>
  <si>
    <t>Machine 3</t>
  </si>
  <si>
    <t>Machine 4</t>
  </si>
  <si>
    <t>Machine 5</t>
  </si>
  <si>
    <t>Machine6</t>
  </si>
  <si>
    <t/>
  </si>
  <si>
    <t>Machine 7</t>
  </si>
  <si>
    <t>Machine 8</t>
  </si>
  <si>
    <t>Time elapsed</t>
  </si>
  <si>
    <t>44 minutes 52.18 seconds</t>
  </si>
  <si>
    <t>Total fitness</t>
  </si>
  <si>
    <t>Machine 6</t>
  </si>
  <si>
    <t>Fitness</t>
  </si>
  <si>
    <t>22 min, 32.78 seconds</t>
  </si>
  <si>
    <t>M Handle</t>
  </si>
  <si>
    <t>Duration</t>
  </si>
  <si>
    <t>20 min, 17.26 seconds</t>
  </si>
  <si>
    <t>Time</t>
  </si>
  <si>
    <t>18 min, 5.91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</si>
</sst>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workbookViewId="0">
      <selection activeCell="A25" sqref="A25"/>
    </sheetView>
  </sheetViews>
  <sheetFormatPr defaultColWidth="11" defaultRowHeight="15.95"/>
  <cols>
    <col min="1" max="1" width="44.5" bestFit="1" customWidth="1"/>
    <col min="9" max="9" width="39.75" customWidth="1"/>
  </cols>
  <sheetData>
    <row r="1" spans="1:12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12</v>
      </c>
      <c r="B2" s="1" t="s">
        <v>13</v>
      </c>
      <c r="C2">
        <v>1000</v>
      </c>
      <c r="D2">
        <v>25</v>
      </c>
      <c r="E2">
        <v>8</v>
      </c>
      <c r="F2" s="1" t="s">
        <v>14</v>
      </c>
      <c r="G2" s="1" t="s">
        <v>15</v>
      </c>
      <c r="H2" s="2">
        <v>44365</v>
      </c>
      <c r="I2" t="s">
        <v>16</v>
      </c>
      <c r="J2">
        <v>0.5</v>
      </c>
      <c r="K2">
        <v>0.5</v>
      </c>
      <c r="L2">
        <f>C2*D2/(3600*E2)+K2+J2</f>
        <v>1.8680555555555556</v>
      </c>
    </row>
    <row r="3" spans="1:12">
      <c r="A3" s="1" t="s">
        <v>17</v>
      </c>
      <c r="B3" s="1" t="s">
        <v>13</v>
      </c>
      <c r="C3">
        <v>5000</v>
      </c>
      <c r="D3">
        <v>23</v>
      </c>
      <c r="E3">
        <v>1</v>
      </c>
      <c r="F3" s="1" t="s">
        <v>18</v>
      </c>
      <c r="G3" s="1" t="s">
        <v>19</v>
      </c>
      <c r="H3" s="2">
        <v>44390</v>
      </c>
      <c r="I3" t="s">
        <v>16</v>
      </c>
      <c r="J3">
        <v>0.5</v>
      </c>
      <c r="K3">
        <v>0.5</v>
      </c>
      <c r="L3">
        <f>C3*D3/(3600*E3)+K3+J3</f>
        <v>32.944444444444443</v>
      </c>
    </row>
    <row r="4" spans="1:12">
      <c r="A4" s="1" t="s">
        <v>17</v>
      </c>
      <c r="B4" s="1" t="s">
        <v>13</v>
      </c>
      <c r="C4">
        <v>5000</v>
      </c>
      <c r="D4">
        <v>23</v>
      </c>
      <c r="E4">
        <v>1</v>
      </c>
      <c r="F4" s="1" t="s">
        <v>18</v>
      </c>
      <c r="G4" s="1" t="s">
        <v>19</v>
      </c>
      <c r="H4" s="2">
        <v>44307</v>
      </c>
      <c r="I4" t="s">
        <v>16</v>
      </c>
      <c r="J4">
        <v>0.5</v>
      </c>
      <c r="K4">
        <v>0.5</v>
      </c>
      <c r="L4">
        <f>C4*D4/(3600*E4)+K4+J4</f>
        <v>32.944444444444443</v>
      </c>
    </row>
    <row r="5" spans="1:12">
      <c r="A5" s="1" t="s">
        <v>20</v>
      </c>
      <c r="B5" s="1" t="s">
        <v>13</v>
      </c>
      <c r="C5">
        <v>3000</v>
      </c>
      <c r="D5">
        <v>25</v>
      </c>
      <c r="E5">
        <v>2</v>
      </c>
      <c r="F5" s="1" t="s">
        <v>21</v>
      </c>
      <c r="G5" s="1" t="s">
        <v>19</v>
      </c>
      <c r="H5" s="2">
        <v>44302</v>
      </c>
      <c r="I5" t="s">
        <v>16</v>
      </c>
      <c r="J5">
        <v>0.5</v>
      </c>
      <c r="K5">
        <v>0.5</v>
      </c>
      <c r="L5">
        <f>C5*D5/(3600*E5)+K5+J5</f>
        <v>11.416666666666666</v>
      </c>
    </row>
    <row r="6" spans="1:12">
      <c r="A6" s="1" t="s">
        <v>20</v>
      </c>
      <c r="B6" s="1" t="s">
        <v>13</v>
      </c>
      <c r="C6">
        <v>3000</v>
      </c>
      <c r="D6">
        <v>25</v>
      </c>
      <c r="E6">
        <v>2</v>
      </c>
      <c r="F6" s="1" t="s">
        <v>21</v>
      </c>
      <c r="G6" s="1" t="s">
        <v>19</v>
      </c>
      <c r="H6" s="2">
        <v>44393</v>
      </c>
      <c r="I6" t="s">
        <v>16</v>
      </c>
      <c r="J6">
        <v>0.5</v>
      </c>
      <c r="K6">
        <v>0.5</v>
      </c>
      <c r="L6">
        <f>C6*D6/(3600*E6)+K6+J6</f>
        <v>11.416666666666666</v>
      </c>
    </row>
    <row r="7" spans="1:12">
      <c r="A7" s="1" t="s">
        <v>22</v>
      </c>
      <c r="B7" s="1" t="s">
        <v>13</v>
      </c>
      <c r="C7">
        <v>1000</v>
      </c>
      <c r="D7">
        <v>20</v>
      </c>
      <c r="E7">
        <v>1</v>
      </c>
      <c r="F7" s="1" t="s">
        <v>23</v>
      </c>
      <c r="G7" s="1" t="s">
        <v>15</v>
      </c>
      <c r="H7" s="2">
        <v>44302</v>
      </c>
      <c r="I7" t="s">
        <v>16</v>
      </c>
      <c r="J7">
        <v>0.5</v>
      </c>
      <c r="K7">
        <v>0.5</v>
      </c>
      <c r="L7">
        <f>C7*D7/(3600*E7)+K7+J7</f>
        <v>6.5555555555555554</v>
      </c>
    </row>
    <row r="8" spans="1:12">
      <c r="A8" s="1" t="s">
        <v>22</v>
      </c>
      <c r="B8" s="1" t="s">
        <v>13</v>
      </c>
      <c r="C8">
        <v>1000</v>
      </c>
      <c r="D8">
        <v>20</v>
      </c>
      <c r="E8">
        <v>1</v>
      </c>
      <c r="F8" s="1" t="s">
        <v>23</v>
      </c>
      <c r="G8" s="1" t="s">
        <v>15</v>
      </c>
      <c r="H8" s="2">
        <v>44393</v>
      </c>
      <c r="I8" t="s">
        <v>16</v>
      </c>
      <c r="J8">
        <v>0.5</v>
      </c>
      <c r="K8">
        <v>0.5</v>
      </c>
      <c r="L8">
        <f>C8*D8/(3600*E8)+K8+J8</f>
        <v>6.5555555555555554</v>
      </c>
    </row>
    <row r="9" spans="1:12">
      <c r="A9" s="1" t="s">
        <v>24</v>
      </c>
      <c r="B9" s="1" t="s">
        <v>13</v>
      </c>
      <c r="C9">
        <v>1000</v>
      </c>
      <c r="D9">
        <v>20</v>
      </c>
      <c r="E9">
        <v>1</v>
      </c>
      <c r="F9" s="1" t="s">
        <v>23</v>
      </c>
      <c r="G9" s="1" t="s">
        <v>15</v>
      </c>
      <c r="H9" s="2">
        <v>44302</v>
      </c>
      <c r="I9" t="s">
        <v>16</v>
      </c>
      <c r="J9">
        <v>0.5</v>
      </c>
      <c r="K9">
        <v>0.5</v>
      </c>
      <c r="L9">
        <f>C9*D9/(3600*E9)+K9+J9</f>
        <v>6.5555555555555554</v>
      </c>
    </row>
    <row r="10" spans="1:12">
      <c r="A10" s="1" t="s">
        <v>24</v>
      </c>
      <c r="B10" s="1" t="s">
        <v>13</v>
      </c>
      <c r="C10">
        <v>1000</v>
      </c>
      <c r="D10">
        <v>20</v>
      </c>
      <c r="E10">
        <v>1</v>
      </c>
      <c r="F10" s="1" t="s">
        <v>23</v>
      </c>
      <c r="G10" s="1" t="s">
        <v>15</v>
      </c>
      <c r="H10" s="2">
        <v>44393</v>
      </c>
      <c r="I10" t="s">
        <v>16</v>
      </c>
      <c r="J10">
        <v>0.5</v>
      </c>
      <c r="K10">
        <v>0.5</v>
      </c>
      <c r="L10">
        <f>C10*D10/(3600*E10)+K10+J10</f>
        <v>6.5555555555555554</v>
      </c>
    </row>
    <row r="11" spans="1:12">
      <c r="A11" s="1" t="s">
        <v>25</v>
      </c>
      <c r="B11" s="1" t="s">
        <v>13</v>
      </c>
      <c r="C11">
        <v>50</v>
      </c>
      <c r="D11">
        <v>80</v>
      </c>
      <c r="E11">
        <v>1</v>
      </c>
      <c r="F11" s="1" t="s">
        <v>23</v>
      </c>
      <c r="G11" s="1" t="s">
        <v>15</v>
      </c>
      <c r="H11" s="2">
        <v>44301</v>
      </c>
      <c r="I11" t="s">
        <v>26</v>
      </c>
      <c r="J11">
        <v>2</v>
      </c>
      <c r="K11">
        <v>2</v>
      </c>
      <c r="L11">
        <f>C11*D11/(3600*E11)+K11+J11</f>
        <v>5.1111111111111107</v>
      </c>
    </row>
    <row r="12" spans="1:12">
      <c r="A12" s="1" t="s">
        <v>27</v>
      </c>
      <c r="B12" s="1" t="s">
        <v>13</v>
      </c>
      <c r="C12">
        <v>50</v>
      </c>
      <c r="D12">
        <v>80</v>
      </c>
      <c r="E12">
        <v>1</v>
      </c>
      <c r="F12" s="1" t="s">
        <v>23</v>
      </c>
      <c r="G12" s="1" t="s">
        <v>15</v>
      </c>
      <c r="H12" s="2">
        <v>44301</v>
      </c>
      <c r="I12" t="s">
        <v>26</v>
      </c>
      <c r="J12">
        <v>2</v>
      </c>
      <c r="K12">
        <v>2</v>
      </c>
      <c r="L12">
        <f>C12*D12/(3600*E12)+K12+J12</f>
        <v>5.1111111111111107</v>
      </c>
    </row>
    <row r="13" spans="1:12">
      <c r="A13" s="1" t="s">
        <v>28</v>
      </c>
      <c r="B13" s="1" t="s">
        <v>13</v>
      </c>
      <c r="C13">
        <v>1000</v>
      </c>
      <c r="D13">
        <v>50</v>
      </c>
      <c r="E13">
        <v>1</v>
      </c>
      <c r="F13" s="1" t="s">
        <v>23</v>
      </c>
      <c r="G13" s="1" t="s">
        <v>19</v>
      </c>
      <c r="H13" s="2">
        <v>44302</v>
      </c>
      <c r="I13" t="s">
        <v>29</v>
      </c>
      <c r="J13">
        <v>0.5</v>
      </c>
      <c r="K13">
        <v>0.5</v>
      </c>
      <c r="L13">
        <f>C13*D13/(3600*E13)+K13+J13</f>
        <v>14.888888888888889</v>
      </c>
    </row>
    <row r="14" spans="1:12">
      <c r="A14" s="1" t="s">
        <v>30</v>
      </c>
      <c r="B14" s="1" t="s">
        <v>31</v>
      </c>
      <c r="C14">
        <v>3000</v>
      </c>
      <c r="D14">
        <v>26</v>
      </c>
      <c r="E14">
        <v>2</v>
      </c>
      <c r="F14" s="1" t="s">
        <v>14</v>
      </c>
      <c r="G14" s="1" t="s">
        <v>15</v>
      </c>
      <c r="H14" s="2">
        <v>44196</v>
      </c>
      <c r="I14" t="s">
        <v>32</v>
      </c>
      <c r="J14">
        <v>0.5</v>
      </c>
      <c r="K14">
        <v>0.5</v>
      </c>
      <c r="L14">
        <f>C14*D14/(3600*E14)+K14+J14</f>
        <v>11.833333333333334</v>
      </c>
    </row>
    <row r="15" spans="1:12">
      <c r="A15" s="1" t="s">
        <v>33</v>
      </c>
      <c r="B15" s="1" t="s">
        <v>31</v>
      </c>
      <c r="C15">
        <v>3000</v>
      </c>
      <c r="D15">
        <v>26</v>
      </c>
      <c r="E15">
        <v>2</v>
      </c>
      <c r="F15" s="1" t="s">
        <v>14</v>
      </c>
      <c r="G15" s="1" t="s">
        <v>15</v>
      </c>
      <c r="H15" s="2">
        <v>44196</v>
      </c>
      <c r="I15" t="s">
        <v>32</v>
      </c>
      <c r="J15">
        <v>0.5</v>
      </c>
      <c r="K15">
        <v>0.5</v>
      </c>
      <c r="L15">
        <f>C15*D15/(3600*E15)+K15+J15</f>
        <v>11.833333333333334</v>
      </c>
    </row>
    <row r="16" spans="1:12">
      <c r="A16" s="1" t="s">
        <v>34</v>
      </c>
      <c r="B16" s="1" t="s">
        <v>35</v>
      </c>
      <c r="C16">
        <v>2000</v>
      </c>
      <c r="D16">
        <v>23</v>
      </c>
      <c r="E16">
        <v>1</v>
      </c>
      <c r="F16" s="1" t="s">
        <v>36</v>
      </c>
      <c r="G16" s="1" t="s">
        <v>19</v>
      </c>
      <c r="H16" s="2">
        <v>44309</v>
      </c>
      <c r="I16" t="s">
        <v>37</v>
      </c>
      <c r="J16">
        <v>0.5</v>
      </c>
      <c r="K16">
        <v>0.5</v>
      </c>
      <c r="L16">
        <f>C16*D16/(3600*E16)+K16+J16</f>
        <v>13.777777777777779</v>
      </c>
    </row>
    <row r="17" spans="1:12">
      <c r="A17" s="1" t="s">
        <v>34</v>
      </c>
      <c r="B17" s="1" t="s">
        <v>35</v>
      </c>
      <c r="C17">
        <v>2000</v>
      </c>
      <c r="D17">
        <v>23</v>
      </c>
      <c r="E17">
        <v>1</v>
      </c>
      <c r="F17" s="1" t="s">
        <v>36</v>
      </c>
      <c r="G17" s="1" t="s">
        <v>19</v>
      </c>
      <c r="H17" s="2">
        <v>44337</v>
      </c>
      <c r="I17" t="s">
        <v>37</v>
      </c>
      <c r="J17">
        <v>0.5</v>
      </c>
      <c r="K17">
        <v>0.5</v>
      </c>
      <c r="L17">
        <f>C17*D17/(3600*E17)+K17+J17</f>
        <v>13.777777777777779</v>
      </c>
    </row>
    <row r="18" spans="1:12">
      <c r="A18" s="1" t="s">
        <v>38</v>
      </c>
      <c r="B18" s="1" t="s">
        <v>39</v>
      </c>
      <c r="C18">
        <v>110</v>
      </c>
      <c r="D18">
        <v>25</v>
      </c>
      <c r="E18">
        <v>2</v>
      </c>
      <c r="F18" s="1" t="s">
        <v>23</v>
      </c>
      <c r="G18" s="1" t="s">
        <v>19</v>
      </c>
      <c r="H18" s="2">
        <v>44295</v>
      </c>
      <c r="I18" t="s">
        <v>40</v>
      </c>
      <c r="J18">
        <v>2</v>
      </c>
      <c r="K18">
        <v>2</v>
      </c>
      <c r="L18">
        <f>C18*D18/(3600*E18)+K18+J18</f>
        <v>4.3819444444444446</v>
      </c>
    </row>
    <row r="19" spans="1:12">
      <c r="A19" s="1" t="s">
        <v>41</v>
      </c>
      <c r="B19" s="1" t="s">
        <v>39</v>
      </c>
      <c r="C19">
        <v>110</v>
      </c>
      <c r="D19">
        <v>25</v>
      </c>
      <c r="E19">
        <v>2</v>
      </c>
      <c r="F19" s="1" t="s">
        <v>23</v>
      </c>
      <c r="G19" s="1" t="s">
        <v>19</v>
      </c>
      <c r="H19" s="2">
        <v>44295</v>
      </c>
      <c r="I19" t="s">
        <v>42</v>
      </c>
      <c r="J19">
        <v>2</v>
      </c>
      <c r="K19">
        <v>2</v>
      </c>
      <c r="L19">
        <f>C19*D19/(3600*E19)+K19+J19</f>
        <v>4.3819444444444446</v>
      </c>
    </row>
    <row r="20" spans="1:12">
      <c r="A20" s="1" t="s">
        <v>43</v>
      </c>
      <c r="B20" s="1" t="s">
        <v>39</v>
      </c>
      <c r="C20">
        <v>110</v>
      </c>
      <c r="D20">
        <v>25</v>
      </c>
      <c r="E20">
        <v>2</v>
      </c>
      <c r="F20" s="1" t="s">
        <v>23</v>
      </c>
      <c r="G20" s="1" t="s">
        <v>19</v>
      </c>
      <c r="H20" s="2">
        <v>44309</v>
      </c>
      <c r="I20" t="s">
        <v>40</v>
      </c>
      <c r="J20">
        <v>2</v>
      </c>
      <c r="K20">
        <v>2</v>
      </c>
      <c r="L20">
        <f>C20*D20/(3600*E20)+K20+J20</f>
        <v>4.3819444444444446</v>
      </c>
    </row>
    <row r="21" spans="1:12">
      <c r="A21" s="1" t="s">
        <v>44</v>
      </c>
      <c r="B21" s="1" t="s">
        <v>39</v>
      </c>
      <c r="C21">
        <v>110</v>
      </c>
      <c r="D21">
        <v>25</v>
      </c>
      <c r="E21">
        <v>2</v>
      </c>
      <c r="F21" s="1" t="s">
        <v>23</v>
      </c>
      <c r="G21" s="1" t="s">
        <v>19</v>
      </c>
      <c r="H21" s="2">
        <v>44309</v>
      </c>
      <c r="I21" t="s">
        <v>42</v>
      </c>
      <c r="J21">
        <v>2</v>
      </c>
      <c r="K21">
        <v>2</v>
      </c>
      <c r="L21">
        <f>C21*D21/(3600*E21)+K21+J21</f>
        <v>4.3819444444444446</v>
      </c>
    </row>
    <row r="22" spans="1:12">
      <c r="A22" s="1" t="s">
        <v>45</v>
      </c>
      <c r="B22" s="1" t="s">
        <v>39</v>
      </c>
      <c r="C22">
        <v>146</v>
      </c>
      <c r="D22">
        <v>25</v>
      </c>
      <c r="E22">
        <v>2</v>
      </c>
      <c r="F22" s="1" t="s">
        <v>23</v>
      </c>
      <c r="G22" s="1" t="s">
        <v>19</v>
      </c>
      <c r="H22" s="2">
        <v>44295</v>
      </c>
      <c r="I22" t="s">
        <v>40</v>
      </c>
      <c r="J22">
        <v>0.5</v>
      </c>
      <c r="K22">
        <v>0.5</v>
      </c>
      <c r="L22">
        <f>C22*D22/(3600*E22)+K22+J22</f>
        <v>1.5069444444444444</v>
      </c>
    </row>
    <row r="23" spans="1:12">
      <c r="A23" s="1" t="s">
        <v>46</v>
      </c>
      <c r="B23" s="1" t="s">
        <v>39</v>
      </c>
      <c r="C23">
        <v>110</v>
      </c>
      <c r="D23">
        <v>25</v>
      </c>
      <c r="E23">
        <v>2</v>
      </c>
      <c r="F23" s="1" t="s">
        <v>23</v>
      </c>
      <c r="G23" s="1" t="s">
        <v>19</v>
      </c>
      <c r="H23" s="2">
        <v>44295</v>
      </c>
      <c r="I23" t="s">
        <v>42</v>
      </c>
      <c r="J23">
        <v>0.5</v>
      </c>
      <c r="K23">
        <v>0.5</v>
      </c>
      <c r="L23">
        <f>C23*D23/(3600*E23)+K23+J23</f>
        <v>1.3819444444444444</v>
      </c>
    </row>
    <row r="24" spans="1:12">
      <c r="A24" s="1" t="s">
        <v>47</v>
      </c>
      <c r="B24" s="1" t="s">
        <v>39</v>
      </c>
      <c r="C24">
        <v>110</v>
      </c>
      <c r="D24">
        <v>25</v>
      </c>
      <c r="E24">
        <v>2</v>
      </c>
      <c r="F24" s="1" t="s">
        <v>23</v>
      </c>
      <c r="G24" s="1" t="s">
        <v>19</v>
      </c>
      <c r="H24" s="2">
        <v>44295</v>
      </c>
      <c r="I24" t="s">
        <v>40</v>
      </c>
      <c r="J24">
        <v>0.5</v>
      </c>
      <c r="K24">
        <v>0.5</v>
      </c>
      <c r="L24">
        <f>C24*D24/(3600*E24)+K24+J24</f>
        <v>1.3819444444444444</v>
      </c>
    </row>
    <row r="25" spans="1:12">
      <c r="A25" s="1" t="s">
        <v>48</v>
      </c>
      <c r="B25" s="1" t="s">
        <v>39</v>
      </c>
      <c r="C25">
        <v>110</v>
      </c>
      <c r="D25">
        <v>25</v>
      </c>
      <c r="E25">
        <v>2</v>
      </c>
      <c r="F25" s="1" t="s">
        <v>23</v>
      </c>
      <c r="G25" s="1" t="s">
        <v>19</v>
      </c>
      <c r="H25" s="2">
        <v>44295</v>
      </c>
      <c r="I25" t="s">
        <v>42</v>
      </c>
      <c r="J25">
        <v>0.5</v>
      </c>
      <c r="K25">
        <v>0.5</v>
      </c>
      <c r="L25">
        <f>C25*D25/(3600*E25)+K25+J25</f>
        <v>1.3819444444444444</v>
      </c>
    </row>
    <row r="26" spans="1:12">
      <c r="A26" s="1" t="s">
        <v>49</v>
      </c>
      <c r="B26" s="1" t="s">
        <v>50</v>
      </c>
      <c r="C26">
        <v>50</v>
      </c>
      <c r="D26">
        <v>25</v>
      </c>
      <c r="E26">
        <v>1</v>
      </c>
      <c r="F26" s="1" t="s">
        <v>14</v>
      </c>
      <c r="G26" s="1" t="s">
        <v>19</v>
      </c>
      <c r="H26" s="2">
        <v>44301</v>
      </c>
      <c r="I26" t="s">
        <v>51</v>
      </c>
      <c r="J26">
        <v>0.5</v>
      </c>
      <c r="K26">
        <v>0.5</v>
      </c>
      <c r="L26">
        <f>C26*D26/(3600*E26)+K26+J26</f>
        <v>1.3472222222222223</v>
      </c>
    </row>
    <row r="27" spans="1:12">
      <c r="A27" s="1" t="s">
        <v>49</v>
      </c>
      <c r="B27" s="1" t="s">
        <v>50</v>
      </c>
      <c r="C27">
        <v>50</v>
      </c>
      <c r="D27">
        <v>25</v>
      </c>
      <c r="E27">
        <v>1</v>
      </c>
      <c r="F27" s="1" t="s">
        <v>14</v>
      </c>
      <c r="G27" s="1" t="s">
        <v>19</v>
      </c>
      <c r="H27" s="2">
        <v>44301</v>
      </c>
      <c r="I27" t="s">
        <v>52</v>
      </c>
      <c r="J27">
        <v>0.5</v>
      </c>
      <c r="K27">
        <v>0.5</v>
      </c>
      <c r="L27">
        <f>C27*D27/(3600*E27)+K27+J27</f>
        <v>1.3472222222222223</v>
      </c>
    </row>
    <row r="28" spans="1:12">
      <c r="A28" s="1" t="s">
        <v>53</v>
      </c>
      <c r="B28" s="1" t="s">
        <v>50</v>
      </c>
      <c r="C28">
        <v>200</v>
      </c>
      <c r="D28">
        <v>25</v>
      </c>
      <c r="E28">
        <v>1</v>
      </c>
      <c r="F28" s="1" t="s">
        <v>14</v>
      </c>
      <c r="G28" s="1" t="s">
        <v>19</v>
      </c>
      <c r="H28" s="2">
        <v>44301</v>
      </c>
      <c r="I28" t="s">
        <v>54</v>
      </c>
      <c r="J28">
        <v>0.5</v>
      </c>
      <c r="K28">
        <v>0.5</v>
      </c>
      <c r="L28">
        <f>C28*D28/(3600*E28)+K28+J28</f>
        <v>2.3888888888888888</v>
      </c>
    </row>
    <row r="29" spans="1:12">
      <c r="A29" s="1" t="s">
        <v>53</v>
      </c>
      <c r="B29" s="1" t="s">
        <v>50</v>
      </c>
      <c r="C29">
        <v>50</v>
      </c>
      <c r="D29">
        <v>25</v>
      </c>
      <c r="E29">
        <v>1</v>
      </c>
      <c r="F29" s="1" t="s">
        <v>14</v>
      </c>
      <c r="G29" s="1" t="s">
        <v>19</v>
      </c>
      <c r="H29" s="2">
        <v>44281</v>
      </c>
      <c r="I29" t="s">
        <v>54</v>
      </c>
      <c r="J29">
        <v>0.5</v>
      </c>
      <c r="K29">
        <v>0.5</v>
      </c>
      <c r="L29">
        <f>C29*D29/(3600*E29)+K29+J29</f>
        <v>1.3472222222222223</v>
      </c>
    </row>
    <row r="30" spans="1:12">
      <c r="A30" s="1" t="s">
        <v>55</v>
      </c>
      <c r="B30" s="1" t="s">
        <v>50</v>
      </c>
      <c r="C30">
        <v>50</v>
      </c>
      <c r="D30">
        <v>25</v>
      </c>
      <c r="E30">
        <v>1</v>
      </c>
      <c r="F30" s="1" t="s">
        <v>14</v>
      </c>
      <c r="G30" s="1" t="s">
        <v>19</v>
      </c>
      <c r="H30" s="2">
        <v>44281</v>
      </c>
      <c r="I30" t="s">
        <v>56</v>
      </c>
      <c r="J30">
        <v>0.5</v>
      </c>
      <c r="K30">
        <v>0.5</v>
      </c>
      <c r="L30">
        <f>C30*D30/(3600*E30)+K30+J30</f>
        <v>1.3472222222222223</v>
      </c>
    </row>
    <row r="31" spans="1:12">
      <c r="A31" s="1" t="s">
        <v>57</v>
      </c>
      <c r="B31" s="1" t="s">
        <v>58</v>
      </c>
      <c r="C31">
        <v>370</v>
      </c>
      <c r="D31">
        <v>25</v>
      </c>
      <c r="E31">
        <v>2</v>
      </c>
      <c r="F31" s="1" t="s">
        <v>59</v>
      </c>
      <c r="G31" s="1" t="s">
        <v>19</v>
      </c>
      <c r="H31" s="2">
        <v>44104</v>
      </c>
      <c r="I31" t="s">
        <v>60</v>
      </c>
      <c r="J31">
        <v>2</v>
      </c>
      <c r="K31">
        <v>2</v>
      </c>
      <c r="L31">
        <f>C31*D31/(3600*E31)+K31+J31</f>
        <v>5.2847222222222223</v>
      </c>
    </row>
    <row r="32" spans="1:12">
      <c r="A32" s="1" t="s">
        <v>61</v>
      </c>
      <c r="B32" s="1" t="s">
        <v>62</v>
      </c>
      <c r="C32">
        <v>1000</v>
      </c>
      <c r="D32">
        <v>60</v>
      </c>
      <c r="E32">
        <v>1</v>
      </c>
      <c r="F32" s="1" t="s">
        <v>14</v>
      </c>
      <c r="G32" s="1" t="s">
        <v>15</v>
      </c>
      <c r="H32" s="2">
        <v>44227</v>
      </c>
      <c r="I32" t="s">
        <v>63</v>
      </c>
      <c r="J32">
        <v>1</v>
      </c>
      <c r="K32">
        <v>1</v>
      </c>
      <c r="L32">
        <f>C32*D32/(3600*E32)+K32+J32</f>
        <v>18.666666666666668</v>
      </c>
    </row>
    <row r="33" spans="1:12">
      <c r="A33" s="1" t="s">
        <v>64</v>
      </c>
      <c r="B33" s="1" t="s">
        <v>65</v>
      </c>
      <c r="C33">
        <v>500</v>
      </c>
      <c r="D33">
        <v>35</v>
      </c>
      <c r="E33">
        <v>1</v>
      </c>
      <c r="F33" s="1" t="s">
        <v>66</v>
      </c>
      <c r="G33" s="1" t="s">
        <v>15</v>
      </c>
      <c r="H33" s="2">
        <v>44267</v>
      </c>
      <c r="I33" t="s">
        <v>67</v>
      </c>
      <c r="J33">
        <v>3</v>
      </c>
      <c r="K33">
        <v>3</v>
      </c>
      <c r="L33">
        <f>C33*D33/(3600*E33)+K33+J33</f>
        <v>10.861111111111111</v>
      </c>
    </row>
    <row r="34" spans="1:12">
      <c r="A34" s="1" t="s">
        <v>68</v>
      </c>
      <c r="B34" s="1" t="s">
        <v>65</v>
      </c>
      <c r="C34">
        <v>500</v>
      </c>
      <c r="D34">
        <v>35</v>
      </c>
      <c r="E34">
        <v>1</v>
      </c>
      <c r="F34" s="1" t="s">
        <v>66</v>
      </c>
      <c r="G34" s="1" t="s">
        <v>15</v>
      </c>
      <c r="H34" s="2">
        <v>44281</v>
      </c>
      <c r="I34" t="s">
        <v>67</v>
      </c>
      <c r="J34">
        <v>3</v>
      </c>
      <c r="K34">
        <v>3</v>
      </c>
      <c r="L34">
        <f>C34*D34/(3600*E34)+K34+J34</f>
        <v>10.861111111111111</v>
      </c>
    </row>
    <row r="35" spans="1:12">
      <c r="A35" s="1" t="s">
        <v>69</v>
      </c>
      <c r="B35" s="1" t="s">
        <v>65</v>
      </c>
      <c r="C35">
        <v>500</v>
      </c>
      <c r="D35">
        <v>35</v>
      </c>
      <c r="E35">
        <v>1</v>
      </c>
      <c r="F35" s="1" t="s">
        <v>66</v>
      </c>
      <c r="G35" s="1" t="s">
        <v>15</v>
      </c>
      <c r="H35" s="2">
        <v>44267</v>
      </c>
      <c r="I35" t="s">
        <v>67</v>
      </c>
      <c r="J35">
        <v>3</v>
      </c>
      <c r="K35">
        <v>3</v>
      </c>
      <c r="L35">
        <f>C35*D35/(3600*E35)+K35+J35</f>
        <v>10.861111111111111</v>
      </c>
    </row>
    <row r="36" spans="1:12">
      <c r="A36" s="1" t="s">
        <v>70</v>
      </c>
      <c r="B36" s="1" t="s">
        <v>65</v>
      </c>
      <c r="C36">
        <v>500</v>
      </c>
      <c r="D36">
        <v>35</v>
      </c>
      <c r="E36">
        <v>1</v>
      </c>
      <c r="F36" s="1" t="s">
        <v>66</v>
      </c>
      <c r="G36" s="1" t="s">
        <v>15</v>
      </c>
      <c r="H36" s="2">
        <v>44281</v>
      </c>
      <c r="I36" t="s">
        <v>67</v>
      </c>
      <c r="J36">
        <v>3</v>
      </c>
      <c r="K36">
        <v>3</v>
      </c>
      <c r="L36">
        <f>C36*D36/(3600*E36)+K36+J36</f>
        <v>10.861111111111111</v>
      </c>
    </row>
    <row r="37" spans="1:12">
      <c r="A37" s="1" t="s">
        <v>71</v>
      </c>
      <c r="B37" s="1" t="s">
        <v>65</v>
      </c>
      <c r="C37">
        <v>500</v>
      </c>
      <c r="D37">
        <v>35</v>
      </c>
      <c r="E37">
        <v>1</v>
      </c>
      <c r="F37" s="1" t="s">
        <v>66</v>
      </c>
      <c r="G37" s="1" t="s">
        <v>15</v>
      </c>
      <c r="H37" s="2">
        <v>44267</v>
      </c>
      <c r="I37" t="s">
        <v>67</v>
      </c>
      <c r="J37">
        <v>3</v>
      </c>
      <c r="K37">
        <v>3</v>
      </c>
      <c r="L37">
        <f>C37*D37/(3600*E37)+K37+J37</f>
        <v>10.861111111111111</v>
      </c>
    </row>
    <row r="38" spans="1:12">
      <c r="A38" s="1" t="s">
        <v>72</v>
      </c>
      <c r="B38" s="1" t="s">
        <v>65</v>
      </c>
      <c r="C38">
        <v>500</v>
      </c>
      <c r="D38">
        <v>45</v>
      </c>
      <c r="E38">
        <v>1</v>
      </c>
      <c r="F38" s="1" t="s">
        <v>66</v>
      </c>
      <c r="G38" s="1" t="s">
        <v>15</v>
      </c>
      <c r="H38" s="2">
        <v>44267</v>
      </c>
      <c r="I38" t="s">
        <v>67</v>
      </c>
      <c r="J38">
        <v>3</v>
      </c>
      <c r="K38">
        <v>3</v>
      </c>
      <c r="L38">
        <f>C38*D38/(3600*E38)+K38+J38</f>
        <v>12.25</v>
      </c>
    </row>
    <row r="39" spans="1:12">
      <c r="A39" s="1" t="s">
        <v>73</v>
      </c>
      <c r="B39" s="1" t="s">
        <v>65</v>
      </c>
      <c r="C39">
        <v>500</v>
      </c>
      <c r="D39">
        <v>45</v>
      </c>
      <c r="E39">
        <v>1</v>
      </c>
      <c r="F39" s="1" t="s">
        <v>66</v>
      </c>
      <c r="G39" s="1" t="s">
        <v>15</v>
      </c>
      <c r="H39" s="2">
        <v>44281</v>
      </c>
      <c r="I39" t="s">
        <v>67</v>
      </c>
      <c r="J39">
        <v>3</v>
      </c>
      <c r="K39">
        <v>3</v>
      </c>
      <c r="L39">
        <f>C39*D39/(3600*E39)+K39+J39</f>
        <v>12.25</v>
      </c>
    </row>
    <row r="40" spans="1:12">
      <c r="A40" s="1" t="s">
        <v>74</v>
      </c>
      <c r="B40" s="1" t="s">
        <v>65</v>
      </c>
      <c r="C40">
        <v>500</v>
      </c>
      <c r="D40">
        <v>45</v>
      </c>
      <c r="E40">
        <v>1</v>
      </c>
      <c r="F40" s="1" t="s">
        <v>66</v>
      </c>
      <c r="G40" s="1" t="s">
        <v>15</v>
      </c>
      <c r="H40" s="2">
        <v>44281</v>
      </c>
      <c r="I40" t="s">
        <v>67</v>
      </c>
      <c r="J40">
        <v>3</v>
      </c>
      <c r="K40">
        <v>3</v>
      </c>
      <c r="L40">
        <f>C40*D40/(3600*E40)+K40+J40</f>
        <v>12.25</v>
      </c>
    </row>
    <row r="41" spans="1:12">
      <c r="A41" s="1" t="s">
        <v>75</v>
      </c>
      <c r="B41" s="1" t="s">
        <v>65</v>
      </c>
      <c r="C41">
        <v>500</v>
      </c>
      <c r="D41">
        <v>45</v>
      </c>
      <c r="E41">
        <v>1</v>
      </c>
      <c r="F41" s="1" t="s">
        <v>66</v>
      </c>
      <c r="G41" s="1" t="s">
        <v>15</v>
      </c>
      <c r="H41" s="2">
        <v>44281</v>
      </c>
      <c r="I41" t="s">
        <v>67</v>
      </c>
      <c r="J41">
        <v>3</v>
      </c>
      <c r="K41">
        <v>3</v>
      </c>
      <c r="L41">
        <f>C41*D41/(3600*E41)+K41+J41</f>
        <v>12.25</v>
      </c>
    </row>
    <row r="42" spans="1:12">
      <c r="A42" s="1" t="s">
        <v>76</v>
      </c>
      <c r="B42" s="1" t="s">
        <v>77</v>
      </c>
      <c r="C42">
        <v>500</v>
      </c>
      <c r="D42">
        <v>38</v>
      </c>
      <c r="E42">
        <v>1</v>
      </c>
      <c r="F42" s="1" t="s">
        <v>21</v>
      </c>
      <c r="G42" s="1" t="s">
        <v>19</v>
      </c>
      <c r="H42" s="2">
        <v>44281</v>
      </c>
      <c r="I42" t="s">
        <v>78</v>
      </c>
      <c r="J42">
        <v>1</v>
      </c>
      <c r="K42">
        <v>1</v>
      </c>
      <c r="L42">
        <f>C42*D42/(3600*E42)+K42+J42</f>
        <v>7.2777777777777777</v>
      </c>
    </row>
    <row r="43" spans="1:12">
      <c r="A43" s="1" t="s">
        <v>79</v>
      </c>
      <c r="B43" s="1" t="s">
        <v>77</v>
      </c>
      <c r="C43">
        <v>500</v>
      </c>
      <c r="D43">
        <v>38</v>
      </c>
      <c r="E43">
        <v>1</v>
      </c>
      <c r="F43" s="1" t="s">
        <v>21</v>
      </c>
      <c r="G43" s="1" t="s">
        <v>19</v>
      </c>
      <c r="H43" s="2">
        <v>44281</v>
      </c>
      <c r="I43" t="s">
        <v>78</v>
      </c>
      <c r="J43">
        <v>1</v>
      </c>
      <c r="K43">
        <v>1</v>
      </c>
      <c r="L43">
        <f>C43*D43/(3600*E43)+K43+J43</f>
        <v>7.2777777777777777</v>
      </c>
    </row>
    <row r="44" spans="1:12">
      <c r="A44" s="1">
        <v>977</v>
      </c>
      <c r="B44" s="1" t="s">
        <v>80</v>
      </c>
      <c r="C44">
        <v>3500</v>
      </c>
      <c r="D44">
        <v>55</v>
      </c>
      <c r="E44">
        <v>2</v>
      </c>
      <c r="F44" s="1" t="s">
        <v>14</v>
      </c>
      <c r="G44" s="1" t="s">
        <v>15</v>
      </c>
      <c r="H44" s="2">
        <v>44344</v>
      </c>
      <c r="I44" t="s">
        <v>81</v>
      </c>
      <c r="J44">
        <v>0.5</v>
      </c>
      <c r="K44">
        <v>0.5</v>
      </c>
      <c r="L44">
        <f>C44*D44/(3600*E44)+K44+J44</f>
        <v>27.736111111111111</v>
      </c>
    </row>
    <row r="45" spans="1:12">
      <c r="A45" s="1">
        <v>977</v>
      </c>
      <c r="B45" s="1" t="s">
        <v>80</v>
      </c>
      <c r="C45">
        <v>3500</v>
      </c>
      <c r="D45">
        <v>55</v>
      </c>
      <c r="E45">
        <v>2</v>
      </c>
      <c r="F45" s="1" t="s">
        <v>14</v>
      </c>
      <c r="G45" s="1" t="s">
        <v>15</v>
      </c>
      <c r="H45" s="2">
        <v>44377</v>
      </c>
      <c r="I45" t="s">
        <v>81</v>
      </c>
      <c r="J45">
        <v>0.5</v>
      </c>
      <c r="K45">
        <v>0.5</v>
      </c>
      <c r="L45">
        <f>C45*D45/(3600*E45)+K45+J45</f>
        <v>27.736111111111111</v>
      </c>
    </row>
    <row r="46" spans="1:12">
      <c r="A46" s="1">
        <v>977</v>
      </c>
      <c r="B46" s="1" t="s">
        <v>80</v>
      </c>
      <c r="C46">
        <v>3500</v>
      </c>
      <c r="D46">
        <v>55</v>
      </c>
      <c r="E46">
        <v>2</v>
      </c>
      <c r="F46" s="1" t="s">
        <v>14</v>
      </c>
      <c r="G46" s="1" t="s">
        <v>15</v>
      </c>
      <c r="H46" s="2">
        <v>44407</v>
      </c>
      <c r="I46" t="s">
        <v>81</v>
      </c>
      <c r="J46">
        <v>0.5</v>
      </c>
      <c r="K46">
        <v>0.5</v>
      </c>
      <c r="L46">
        <f>C46*D46/(3600*E46)+K46+J46</f>
        <v>27.736111111111111</v>
      </c>
    </row>
    <row r="47" spans="1:12">
      <c r="A47" s="1">
        <v>977</v>
      </c>
      <c r="B47" s="1" t="s">
        <v>80</v>
      </c>
      <c r="C47">
        <v>3500</v>
      </c>
      <c r="D47">
        <v>55</v>
      </c>
      <c r="E47">
        <v>2</v>
      </c>
      <c r="F47" s="1" t="s">
        <v>14</v>
      </c>
      <c r="G47" s="1" t="s">
        <v>15</v>
      </c>
      <c r="H47" s="2">
        <v>44439</v>
      </c>
      <c r="I47" t="s">
        <v>81</v>
      </c>
      <c r="J47">
        <v>0.5</v>
      </c>
      <c r="K47">
        <v>0.5</v>
      </c>
      <c r="L47">
        <f>C47*D47/(3600*E47)+K47+J47</f>
        <v>27.736111111111111</v>
      </c>
    </row>
    <row r="48" spans="1:12">
      <c r="A48" s="1">
        <v>977</v>
      </c>
      <c r="B48" s="1" t="s">
        <v>80</v>
      </c>
      <c r="C48">
        <v>3500</v>
      </c>
      <c r="D48">
        <v>55</v>
      </c>
      <c r="E48">
        <v>2</v>
      </c>
      <c r="F48" s="1" t="s">
        <v>14</v>
      </c>
      <c r="G48" s="1" t="s">
        <v>15</v>
      </c>
      <c r="H48" s="2">
        <v>44469</v>
      </c>
      <c r="I48" t="s">
        <v>81</v>
      </c>
      <c r="J48">
        <v>0.5</v>
      </c>
      <c r="K48">
        <v>0.5</v>
      </c>
      <c r="L48">
        <f>C48*D48/(3600*E48)+K48+J48</f>
        <v>27.736111111111111</v>
      </c>
    </row>
    <row r="49" spans="1:12">
      <c r="A49" s="1">
        <v>977</v>
      </c>
      <c r="B49" s="1" t="s">
        <v>80</v>
      </c>
      <c r="C49">
        <v>3500</v>
      </c>
      <c r="D49">
        <v>55</v>
      </c>
      <c r="E49">
        <v>2</v>
      </c>
      <c r="F49" s="1" t="s">
        <v>14</v>
      </c>
      <c r="G49" s="1" t="s">
        <v>15</v>
      </c>
      <c r="H49" s="2">
        <v>44498</v>
      </c>
      <c r="I49" t="s">
        <v>81</v>
      </c>
      <c r="J49">
        <v>0.5</v>
      </c>
      <c r="K49">
        <v>0.5</v>
      </c>
      <c r="L49">
        <f>C49*D49/(3600*E49)+K49+J49</f>
        <v>27.736111111111111</v>
      </c>
    </row>
    <row r="50" spans="1:12">
      <c r="A50" s="1">
        <v>977</v>
      </c>
      <c r="B50" s="1" t="s">
        <v>80</v>
      </c>
      <c r="C50">
        <v>3500</v>
      </c>
      <c r="D50">
        <v>55</v>
      </c>
      <c r="E50">
        <v>2</v>
      </c>
      <c r="F50" s="1" t="s">
        <v>14</v>
      </c>
      <c r="G50" s="1" t="s">
        <v>15</v>
      </c>
      <c r="H50" s="2">
        <v>44286</v>
      </c>
      <c r="I50" t="s">
        <v>81</v>
      </c>
      <c r="J50">
        <v>0.5</v>
      </c>
      <c r="K50">
        <v>0.5</v>
      </c>
      <c r="L50">
        <f>C50*D50/(3600*E50)+K50+J50</f>
        <v>27.736111111111111</v>
      </c>
    </row>
    <row r="51" spans="1:12">
      <c r="A51" s="1">
        <v>977</v>
      </c>
      <c r="B51" s="1" t="s">
        <v>80</v>
      </c>
      <c r="C51">
        <v>3500</v>
      </c>
      <c r="D51">
        <v>55</v>
      </c>
      <c r="E51">
        <v>2</v>
      </c>
      <c r="F51" s="1" t="s">
        <v>14</v>
      </c>
      <c r="G51" s="1" t="s">
        <v>15</v>
      </c>
      <c r="H51" s="2">
        <v>44316</v>
      </c>
      <c r="I51" t="s">
        <v>81</v>
      </c>
      <c r="J51">
        <v>0.5</v>
      </c>
      <c r="K51">
        <v>0.5</v>
      </c>
      <c r="L51">
        <f>C51*D51/(3600*E51)+K51+J51</f>
        <v>27.736111111111111</v>
      </c>
    </row>
    <row r="52" spans="1:12">
      <c r="A52" s="1" t="s">
        <v>82</v>
      </c>
      <c r="B52" s="1" t="s">
        <v>80</v>
      </c>
      <c r="C52">
        <v>700</v>
      </c>
      <c r="D52">
        <v>40</v>
      </c>
      <c r="E52">
        <v>1</v>
      </c>
      <c r="F52" s="1" t="s">
        <v>36</v>
      </c>
      <c r="G52" s="1" t="s">
        <v>15</v>
      </c>
      <c r="H52" s="2">
        <v>44288</v>
      </c>
      <c r="I52" t="s">
        <v>29</v>
      </c>
      <c r="J52">
        <v>0.5</v>
      </c>
      <c r="K52">
        <v>0.5</v>
      </c>
      <c r="L52">
        <f>C52*D52/(3600*E52)+K52+J52</f>
        <v>8.7777777777777786</v>
      </c>
    </row>
    <row r="53" spans="1:12">
      <c r="A53" s="1" t="s">
        <v>83</v>
      </c>
      <c r="B53" s="1" t="s">
        <v>80</v>
      </c>
      <c r="C53">
        <v>5000</v>
      </c>
      <c r="D53">
        <v>20</v>
      </c>
      <c r="E53">
        <v>1</v>
      </c>
      <c r="F53" s="1" t="s">
        <v>14</v>
      </c>
      <c r="G53" s="1" t="s">
        <v>15</v>
      </c>
      <c r="H53" s="2">
        <v>44309</v>
      </c>
      <c r="I53" t="s">
        <v>84</v>
      </c>
      <c r="J53">
        <v>0.5</v>
      </c>
      <c r="K53">
        <v>0.5</v>
      </c>
      <c r="L53">
        <f>C53*D53/(3600*E53)+K53+J53</f>
        <v>28.777777777777779</v>
      </c>
    </row>
    <row r="54" spans="1:12">
      <c r="A54" s="1" t="s">
        <v>85</v>
      </c>
      <c r="B54" s="1" t="s">
        <v>80</v>
      </c>
      <c r="C54">
        <v>10000</v>
      </c>
      <c r="D54">
        <v>26</v>
      </c>
      <c r="E54">
        <v>2</v>
      </c>
      <c r="F54" s="1" t="s">
        <v>14</v>
      </c>
      <c r="G54" s="1" t="s">
        <v>15</v>
      </c>
      <c r="H54" s="2">
        <v>44316</v>
      </c>
      <c r="I54" t="s">
        <v>29</v>
      </c>
      <c r="J54">
        <v>0.5</v>
      </c>
      <c r="K54">
        <v>0.5</v>
      </c>
      <c r="L54">
        <f>C54*D54/(3600*E54)+K54+J54</f>
        <v>37.111111111111114</v>
      </c>
    </row>
    <row r="55" spans="1:12">
      <c r="A55" s="1" t="s">
        <v>86</v>
      </c>
      <c r="B55" s="1" t="s">
        <v>80</v>
      </c>
      <c r="C55">
        <v>10000</v>
      </c>
      <c r="D55">
        <v>25</v>
      </c>
      <c r="E55">
        <v>2</v>
      </c>
      <c r="F55" s="1" t="s">
        <v>14</v>
      </c>
      <c r="G55" s="1" t="s">
        <v>19</v>
      </c>
      <c r="H55" s="2">
        <v>44286</v>
      </c>
      <c r="I55" t="s">
        <v>29</v>
      </c>
      <c r="J55">
        <v>0.5</v>
      </c>
      <c r="K55">
        <v>0.5</v>
      </c>
      <c r="L55">
        <f>C55*D55/(3600*E55)+K55+J55</f>
        <v>35.722222222222221</v>
      </c>
    </row>
    <row r="56" spans="1:12">
      <c r="A56" s="1">
        <v>164</v>
      </c>
      <c r="B56" s="1" t="s">
        <v>87</v>
      </c>
      <c r="C56">
        <v>300000</v>
      </c>
      <c r="D56">
        <v>20</v>
      </c>
      <c r="E56">
        <v>16</v>
      </c>
      <c r="F56" s="1" t="s">
        <v>88</v>
      </c>
      <c r="G56" s="1" t="s">
        <v>19</v>
      </c>
      <c r="H56" s="2">
        <v>44228</v>
      </c>
      <c r="I56" t="s">
        <v>89</v>
      </c>
      <c r="J56">
        <v>2</v>
      </c>
      <c r="K56">
        <v>2</v>
      </c>
      <c r="L56">
        <f>C56*D56/(3600*E56)+K56+J56</f>
        <v>108.16666666666667</v>
      </c>
    </row>
    <row r="57" spans="1:12">
      <c r="A57" s="1" t="s">
        <v>90</v>
      </c>
      <c r="B57" s="1" t="s">
        <v>87</v>
      </c>
      <c r="C57">
        <v>500000</v>
      </c>
      <c r="D57">
        <v>21</v>
      </c>
      <c r="E57">
        <v>2</v>
      </c>
      <c r="F57" s="1" t="s">
        <v>91</v>
      </c>
      <c r="G57" s="1" t="s">
        <v>19</v>
      </c>
      <c r="H57" s="2">
        <v>44316</v>
      </c>
      <c r="I57" t="s">
        <v>92</v>
      </c>
      <c r="J57">
        <v>2</v>
      </c>
      <c r="K57">
        <v>2</v>
      </c>
      <c r="L57">
        <f>C57*D57/(3600*E57)+K57+J57</f>
        <v>1462.3333333333333</v>
      </c>
    </row>
  </sheetData>
  <sortState xmlns:xlrd2="http://schemas.microsoft.com/office/spreadsheetml/2017/richdata2" ref="A2:L57">
    <sortCondition ref="B2:B57"/>
    <sortCondition ref="A2:A5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7"/>
  <sheetViews>
    <sheetView topLeftCell="A32" workbookViewId="0">
      <selection activeCell="C43" sqref="C43"/>
    </sheetView>
  </sheetViews>
  <sheetFormatPr defaultColWidth="11" defaultRowHeight="15.95"/>
  <cols>
    <col min="1" max="1" width="44.5" bestFit="1" customWidth="1"/>
    <col min="9" max="9" width="10.875" style="3"/>
    <col min="10" max="10" width="23.875" customWidth="1"/>
    <col min="14" max="14" width="12.125" bestFit="1" customWidth="1"/>
  </cols>
  <sheetData>
    <row r="1" spans="1:14">
      <c r="A1" s="1" t="s">
        <v>0</v>
      </c>
      <c r="B1" s="1" t="s">
        <v>1</v>
      </c>
      <c r="C1" s="1" t="s">
        <v>93</v>
      </c>
      <c r="D1" t="s">
        <v>2</v>
      </c>
      <c r="E1" t="s">
        <v>3</v>
      </c>
      <c r="F1" t="s">
        <v>4</v>
      </c>
      <c r="G1" s="1" t="s">
        <v>5</v>
      </c>
      <c r="H1" s="1" t="s">
        <v>6</v>
      </c>
      <c r="I1" s="3" t="s">
        <v>7</v>
      </c>
      <c r="J1" t="s">
        <v>8</v>
      </c>
      <c r="K1" t="s">
        <v>9</v>
      </c>
      <c r="L1" t="s">
        <v>10</v>
      </c>
      <c r="M1" t="s">
        <v>11</v>
      </c>
      <c r="N1" t="s">
        <v>94</v>
      </c>
    </row>
    <row r="2" spans="1:14">
      <c r="A2" s="1" t="s">
        <v>12</v>
      </c>
      <c r="B2" s="1" t="s">
        <v>13</v>
      </c>
      <c r="C2" s="1" t="s">
        <v>12</v>
      </c>
      <c r="D2">
        <v>1000</v>
      </c>
      <c r="E2">
        <v>25</v>
      </c>
      <c r="F2">
        <v>8</v>
      </c>
      <c r="G2" s="1" t="s">
        <v>14</v>
      </c>
      <c r="H2" s="1" t="s">
        <v>15</v>
      </c>
      <c r="I2" s="3">
        <v>10</v>
      </c>
      <c r="J2" t="s">
        <v>16</v>
      </c>
      <c r="K2">
        <v>0.5</v>
      </c>
      <c r="L2">
        <v>0.5</v>
      </c>
      <c r="M2">
        <f>D2*E2/(3600*F2)+L2+K2</f>
        <v>1.8680555555555556</v>
      </c>
      <c r="N2">
        <f>M2/8</f>
        <v>0.23350694444444445</v>
      </c>
    </row>
    <row r="3" spans="1:14">
      <c r="A3" s="1" t="s">
        <v>17</v>
      </c>
      <c r="B3" s="1" t="s">
        <v>13</v>
      </c>
      <c r="C3" s="1" t="s">
        <v>17</v>
      </c>
      <c r="D3">
        <v>5000</v>
      </c>
      <c r="E3">
        <v>23</v>
      </c>
      <c r="F3">
        <v>1</v>
      </c>
      <c r="G3" s="1" t="s">
        <v>18</v>
      </c>
      <c r="H3" s="1" t="s">
        <v>19</v>
      </c>
      <c r="I3" s="3">
        <v>20</v>
      </c>
      <c r="J3" t="s">
        <v>16</v>
      </c>
      <c r="K3">
        <v>0.5</v>
      </c>
      <c r="L3">
        <v>0.5</v>
      </c>
      <c r="M3">
        <f>D3*E3/(3600*F3)+L3+K3</f>
        <v>32.944444444444443</v>
      </c>
      <c r="N3">
        <f>M3/8</f>
        <v>4.1180555555555554</v>
      </c>
    </row>
    <row r="4" spans="1:14">
      <c r="A4" s="1" t="s">
        <v>17</v>
      </c>
      <c r="B4" s="1" t="s">
        <v>13</v>
      </c>
      <c r="C4" s="1" t="s">
        <v>17</v>
      </c>
      <c r="D4">
        <v>5000</v>
      </c>
      <c r="E4">
        <v>23</v>
      </c>
      <c r="F4">
        <v>1</v>
      </c>
      <c r="G4" s="1" t="s">
        <v>18</v>
      </c>
      <c r="H4" s="1" t="s">
        <v>19</v>
      </c>
      <c r="I4" s="3">
        <v>10</v>
      </c>
      <c r="J4" t="s">
        <v>16</v>
      </c>
      <c r="K4">
        <v>0.5</v>
      </c>
      <c r="L4">
        <v>0.5</v>
      </c>
      <c r="M4">
        <f>D4*E4/(3600*F4)+L4+K4</f>
        <v>32.944444444444443</v>
      </c>
      <c r="N4">
        <f>M4/8</f>
        <v>4.1180555555555554</v>
      </c>
    </row>
    <row r="5" spans="1:14">
      <c r="A5" s="1" t="s">
        <v>20</v>
      </c>
      <c r="B5" s="1" t="s">
        <v>13</v>
      </c>
      <c r="C5" s="1" t="s">
        <v>20</v>
      </c>
      <c r="D5">
        <v>3000</v>
      </c>
      <c r="E5">
        <v>25</v>
      </c>
      <c r="F5">
        <v>2</v>
      </c>
      <c r="G5" s="1" t="s">
        <v>21</v>
      </c>
      <c r="H5" s="1" t="s">
        <v>19</v>
      </c>
      <c r="I5" s="3">
        <v>10</v>
      </c>
      <c r="J5" t="s">
        <v>16</v>
      </c>
      <c r="K5">
        <v>0.5</v>
      </c>
      <c r="L5">
        <v>0.5</v>
      </c>
      <c r="M5">
        <f>D5*E5/(3600*F5)+L5+K5</f>
        <v>11.416666666666666</v>
      </c>
      <c r="N5">
        <f>M5/8</f>
        <v>1.4270833333333333</v>
      </c>
    </row>
    <row r="6" spans="1:14">
      <c r="A6" s="1" t="s">
        <v>20</v>
      </c>
      <c r="B6" s="1" t="s">
        <v>13</v>
      </c>
      <c r="C6" s="1" t="s">
        <v>20</v>
      </c>
      <c r="D6">
        <v>3000</v>
      </c>
      <c r="E6">
        <v>25</v>
      </c>
      <c r="F6">
        <v>2</v>
      </c>
      <c r="G6" s="1" t="s">
        <v>21</v>
      </c>
      <c r="H6" s="1" t="s">
        <v>19</v>
      </c>
      <c r="I6" s="3">
        <v>20</v>
      </c>
      <c r="J6" t="s">
        <v>16</v>
      </c>
      <c r="K6">
        <v>0.5</v>
      </c>
      <c r="L6">
        <v>0.5</v>
      </c>
      <c r="M6">
        <f>D6*E6/(3600*F6)+L6+K6</f>
        <v>11.416666666666666</v>
      </c>
      <c r="N6">
        <f>M6/8</f>
        <v>1.4270833333333333</v>
      </c>
    </row>
    <row r="7" spans="1:14">
      <c r="A7" s="1" t="s">
        <v>22</v>
      </c>
      <c r="B7" s="1" t="s">
        <v>13</v>
      </c>
      <c r="C7" s="1" t="s">
        <v>95</v>
      </c>
      <c r="D7">
        <v>1000</v>
      </c>
      <c r="E7">
        <v>20</v>
      </c>
      <c r="F7">
        <v>1</v>
      </c>
      <c r="G7" s="1" t="s">
        <v>23</v>
      </c>
      <c r="H7" s="1" t="s">
        <v>15</v>
      </c>
      <c r="I7" s="3">
        <v>20</v>
      </c>
      <c r="J7" t="s">
        <v>16</v>
      </c>
      <c r="K7">
        <v>0.5</v>
      </c>
      <c r="L7">
        <v>0.5</v>
      </c>
      <c r="M7">
        <f>D7*E7/(3600*F7)+L7+K7</f>
        <v>6.5555555555555554</v>
      </c>
      <c r="N7">
        <f>M7/8</f>
        <v>0.81944444444444442</v>
      </c>
    </row>
    <row r="8" spans="1:14">
      <c r="A8" s="1" t="s">
        <v>22</v>
      </c>
      <c r="B8" s="1" t="s">
        <v>13</v>
      </c>
      <c r="C8" s="1" t="s">
        <v>95</v>
      </c>
      <c r="D8">
        <v>1000</v>
      </c>
      <c r="E8">
        <v>20</v>
      </c>
      <c r="F8">
        <v>1</v>
      </c>
      <c r="G8" s="1" t="s">
        <v>23</v>
      </c>
      <c r="H8" s="1" t="s">
        <v>15</v>
      </c>
      <c r="I8" s="3">
        <v>15</v>
      </c>
      <c r="J8" t="s">
        <v>16</v>
      </c>
      <c r="K8">
        <v>0.5</v>
      </c>
      <c r="L8">
        <v>0.5</v>
      </c>
      <c r="M8">
        <f>D8*E8/(3600*F8)+L8+K8</f>
        <v>6.5555555555555554</v>
      </c>
      <c r="N8">
        <f>M8/8</f>
        <v>0.81944444444444442</v>
      </c>
    </row>
    <row r="9" spans="1:14">
      <c r="A9" s="1" t="s">
        <v>24</v>
      </c>
      <c r="B9" s="1" t="s">
        <v>13</v>
      </c>
      <c r="C9" s="1" t="s">
        <v>95</v>
      </c>
      <c r="D9">
        <v>1000</v>
      </c>
      <c r="E9">
        <v>20</v>
      </c>
      <c r="F9">
        <v>1</v>
      </c>
      <c r="G9" s="1" t="s">
        <v>23</v>
      </c>
      <c r="H9" s="1" t="s">
        <v>15</v>
      </c>
      <c r="I9" s="3">
        <v>20</v>
      </c>
      <c r="J9" t="s">
        <v>16</v>
      </c>
      <c r="K9">
        <v>0.5</v>
      </c>
      <c r="L9">
        <v>0.5</v>
      </c>
      <c r="M9">
        <f>D9*E9/(3600*F9)+L9+K9</f>
        <v>6.5555555555555554</v>
      </c>
      <c r="N9">
        <f>M9/8</f>
        <v>0.81944444444444442</v>
      </c>
    </row>
    <row r="10" spans="1:14">
      <c r="A10" s="1" t="s">
        <v>24</v>
      </c>
      <c r="B10" s="1" t="s">
        <v>13</v>
      </c>
      <c r="C10" s="1" t="s">
        <v>95</v>
      </c>
      <c r="D10">
        <v>1000</v>
      </c>
      <c r="E10">
        <v>20</v>
      </c>
      <c r="F10">
        <v>1</v>
      </c>
      <c r="G10" s="1" t="s">
        <v>23</v>
      </c>
      <c r="H10" s="1" t="s">
        <v>15</v>
      </c>
      <c r="I10" s="3">
        <v>15</v>
      </c>
      <c r="J10" t="s">
        <v>16</v>
      </c>
      <c r="K10">
        <v>0.5</v>
      </c>
      <c r="L10">
        <v>0.5</v>
      </c>
      <c r="M10">
        <f>D10*E10/(3600*F10)+L10+K10</f>
        <v>6.5555555555555554</v>
      </c>
      <c r="N10">
        <f>M10/8</f>
        <v>0.81944444444444442</v>
      </c>
    </row>
    <row r="11" spans="1:14">
      <c r="A11" s="1" t="s">
        <v>25</v>
      </c>
      <c r="B11" s="1" t="s">
        <v>13</v>
      </c>
      <c r="C11" s="1" t="s">
        <v>96</v>
      </c>
      <c r="D11">
        <v>50</v>
      </c>
      <c r="E11">
        <v>80</v>
      </c>
      <c r="F11">
        <v>1</v>
      </c>
      <c r="G11" s="1" t="s">
        <v>23</v>
      </c>
      <c r="H11" s="1" t="s">
        <v>15</v>
      </c>
      <c r="I11" s="3">
        <v>10</v>
      </c>
      <c r="J11" t="s">
        <v>26</v>
      </c>
      <c r="K11">
        <v>2</v>
      </c>
      <c r="L11">
        <v>2</v>
      </c>
      <c r="M11">
        <f>D11*E11/(3600*F11)+L11+K11</f>
        <v>5.1111111111111107</v>
      </c>
      <c r="N11">
        <f>M11/8</f>
        <v>0.63888888888888884</v>
      </c>
    </row>
    <row r="12" spans="1:14">
      <c r="A12" s="1" t="s">
        <v>27</v>
      </c>
      <c r="B12" s="1" t="s">
        <v>13</v>
      </c>
      <c r="C12" s="1" t="s">
        <v>96</v>
      </c>
      <c r="D12">
        <v>50</v>
      </c>
      <c r="E12">
        <v>80</v>
      </c>
      <c r="F12">
        <v>1</v>
      </c>
      <c r="G12" s="1" t="s">
        <v>23</v>
      </c>
      <c r="H12" s="1" t="s">
        <v>15</v>
      </c>
      <c r="I12" s="3">
        <v>10</v>
      </c>
      <c r="J12" t="s">
        <v>26</v>
      </c>
      <c r="K12">
        <v>2</v>
      </c>
      <c r="L12">
        <v>2</v>
      </c>
      <c r="M12">
        <f>D12*E12/(3600*F12)+L12+K12</f>
        <v>5.1111111111111107</v>
      </c>
      <c r="N12">
        <f>M12/8</f>
        <v>0.63888888888888884</v>
      </c>
    </row>
    <row r="13" spans="1:14">
      <c r="A13" s="1" t="s">
        <v>28</v>
      </c>
      <c r="B13" s="1" t="s">
        <v>13</v>
      </c>
      <c r="C13" s="1" t="s">
        <v>28</v>
      </c>
      <c r="D13">
        <v>1000</v>
      </c>
      <c r="E13">
        <v>50</v>
      </c>
      <c r="F13">
        <v>1</v>
      </c>
      <c r="G13" s="1" t="s">
        <v>23</v>
      </c>
      <c r="H13" s="1" t="s">
        <v>19</v>
      </c>
      <c r="I13" s="3">
        <v>15</v>
      </c>
      <c r="J13" t="s">
        <v>29</v>
      </c>
      <c r="K13">
        <v>0.5</v>
      </c>
      <c r="L13">
        <v>0.5</v>
      </c>
      <c r="M13">
        <f>D13*E13/(3600*F13)+L13+K13</f>
        <v>14.888888888888889</v>
      </c>
      <c r="N13">
        <f>M13/8</f>
        <v>1.8611111111111112</v>
      </c>
    </row>
    <row r="14" spans="1:14">
      <c r="A14" s="1" t="s">
        <v>30</v>
      </c>
      <c r="B14" s="1" t="s">
        <v>31</v>
      </c>
      <c r="C14" s="1" t="s">
        <v>97</v>
      </c>
      <c r="D14">
        <v>3000</v>
      </c>
      <c r="E14">
        <v>26</v>
      </c>
      <c r="F14">
        <v>2</v>
      </c>
      <c r="G14" s="1" t="s">
        <v>14</v>
      </c>
      <c r="H14" s="1" t="s">
        <v>15</v>
      </c>
      <c r="I14" s="3">
        <v>15</v>
      </c>
      <c r="J14" t="s">
        <v>32</v>
      </c>
      <c r="K14">
        <v>0.5</v>
      </c>
      <c r="L14">
        <v>0.5</v>
      </c>
      <c r="M14">
        <f>D14*E14/(3600*F14)+L14+K14</f>
        <v>11.833333333333334</v>
      </c>
      <c r="N14">
        <f>M14/8</f>
        <v>1.4791666666666667</v>
      </c>
    </row>
    <row r="15" spans="1:14">
      <c r="A15" s="1" t="s">
        <v>33</v>
      </c>
      <c r="B15" s="1" t="s">
        <v>31</v>
      </c>
      <c r="C15" s="1" t="s">
        <v>97</v>
      </c>
      <c r="D15">
        <v>3000</v>
      </c>
      <c r="E15">
        <v>26</v>
      </c>
      <c r="F15">
        <v>2</v>
      </c>
      <c r="G15" s="1" t="s">
        <v>14</v>
      </c>
      <c r="H15" s="1" t="s">
        <v>15</v>
      </c>
      <c r="I15" s="3">
        <v>15</v>
      </c>
      <c r="J15" t="s">
        <v>32</v>
      </c>
      <c r="K15">
        <v>0.5</v>
      </c>
      <c r="L15">
        <v>0.5</v>
      </c>
      <c r="M15">
        <f>D15*E15/(3600*F15)+L15+K15</f>
        <v>11.833333333333334</v>
      </c>
      <c r="N15">
        <f>M15/8</f>
        <v>1.4791666666666667</v>
      </c>
    </row>
    <row r="16" spans="1:14">
      <c r="A16" s="1" t="s">
        <v>34</v>
      </c>
      <c r="B16" s="1" t="s">
        <v>35</v>
      </c>
      <c r="C16" s="1" t="s">
        <v>34</v>
      </c>
      <c r="D16">
        <v>2000</v>
      </c>
      <c r="E16">
        <v>23</v>
      </c>
      <c r="F16">
        <v>1</v>
      </c>
      <c r="G16" s="1" t="s">
        <v>36</v>
      </c>
      <c r="H16" s="1" t="s">
        <v>19</v>
      </c>
      <c r="I16" s="3">
        <v>8</v>
      </c>
      <c r="J16" t="s">
        <v>37</v>
      </c>
      <c r="K16">
        <v>0.5</v>
      </c>
      <c r="L16">
        <v>0.5</v>
      </c>
      <c r="M16">
        <f>D16*E16/(3600*F16)+L16+K16</f>
        <v>13.777777777777779</v>
      </c>
      <c r="N16">
        <f>M16/8</f>
        <v>1.7222222222222223</v>
      </c>
    </row>
    <row r="17" spans="1:14">
      <c r="A17" s="1" t="s">
        <v>34</v>
      </c>
      <c r="B17" s="1" t="s">
        <v>35</v>
      </c>
      <c r="C17" s="1" t="s">
        <v>34</v>
      </c>
      <c r="D17">
        <v>2000</v>
      </c>
      <c r="E17">
        <v>23</v>
      </c>
      <c r="F17">
        <v>1</v>
      </c>
      <c r="G17" s="1" t="s">
        <v>36</v>
      </c>
      <c r="H17" s="1" t="s">
        <v>19</v>
      </c>
      <c r="I17" s="3">
        <v>8</v>
      </c>
      <c r="J17" t="s">
        <v>37</v>
      </c>
      <c r="K17">
        <v>0.5</v>
      </c>
      <c r="L17">
        <v>0.5</v>
      </c>
      <c r="M17">
        <f>D17*E17/(3600*F17)+L17+K17</f>
        <v>13.777777777777779</v>
      </c>
      <c r="N17">
        <f>M17/8</f>
        <v>1.7222222222222223</v>
      </c>
    </row>
    <row r="18" spans="1:14">
      <c r="A18" s="1" t="s">
        <v>38</v>
      </c>
      <c r="B18" s="1" t="s">
        <v>39</v>
      </c>
      <c r="C18" s="1" t="s">
        <v>98</v>
      </c>
      <c r="D18">
        <v>110</v>
      </c>
      <c r="E18">
        <v>25</v>
      </c>
      <c r="F18">
        <v>2</v>
      </c>
      <c r="G18" s="1" t="s">
        <v>23</v>
      </c>
      <c r="H18" s="1" t="s">
        <v>19</v>
      </c>
      <c r="I18" s="3">
        <v>5</v>
      </c>
      <c r="J18" t="s">
        <v>40</v>
      </c>
      <c r="K18">
        <v>2</v>
      </c>
      <c r="L18">
        <v>2</v>
      </c>
      <c r="M18">
        <f>D18*E18/(3600*F18)+L18+K18</f>
        <v>4.3819444444444446</v>
      </c>
      <c r="N18">
        <f>M18/8</f>
        <v>0.54774305555555558</v>
      </c>
    </row>
    <row r="19" spans="1:14">
      <c r="A19" s="1" t="s">
        <v>41</v>
      </c>
      <c r="B19" s="1" t="s">
        <v>39</v>
      </c>
      <c r="C19" s="1" t="s">
        <v>98</v>
      </c>
      <c r="D19">
        <v>110</v>
      </c>
      <c r="E19">
        <v>25</v>
      </c>
      <c r="F19">
        <v>2</v>
      </c>
      <c r="G19" s="1" t="s">
        <v>23</v>
      </c>
      <c r="H19" s="1" t="s">
        <v>19</v>
      </c>
      <c r="I19" s="3">
        <v>15</v>
      </c>
      <c r="J19" t="s">
        <v>42</v>
      </c>
      <c r="K19">
        <v>2</v>
      </c>
      <c r="L19">
        <v>2</v>
      </c>
      <c r="M19">
        <f>D19*E19/(3600*F19)+L19+K19</f>
        <v>4.3819444444444446</v>
      </c>
      <c r="N19">
        <f>M19/8</f>
        <v>0.54774305555555558</v>
      </c>
    </row>
    <row r="20" spans="1:14">
      <c r="A20" s="1" t="s">
        <v>43</v>
      </c>
      <c r="B20" s="1" t="s">
        <v>39</v>
      </c>
      <c r="C20" s="1" t="s">
        <v>98</v>
      </c>
      <c r="D20">
        <v>110</v>
      </c>
      <c r="E20">
        <v>25</v>
      </c>
      <c r="F20">
        <v>2</v>
      </c>
      <c r="G20" s="1" t="s">
        <v>23</v>
      </c>
      <c r="H20" s="1" t="s">
        <v>19</v>
      </c>
      <c r="I20" s="3">
        <v>5</v>
      </c>
      <c r="J20" t="s">
        <v>40</v>
      </c>
      <c r="K20">
        <v>2</v>
      </c>
      <c r="L20">
        <v>2</v>
      </c>
      <c r="M20">
        <f>D20*E20/(3600*F20)+L20+K20</f>
        <v>4.3819444444444446</v>
      </c>
      <c r="N20">
        <f>M20/8</f>
        <v>0.54774305555555558</v>
      </c>
    </row>
    <row r="21" spans="1:14">
      <c r="A21" s="1" t="s">
        <v>44</v>
      </c>
      <c r="B21" s="1" t="s">
        <v>39</v>
      </c>
      <c r="C21" s="1" t="s">
        <v>98</v>
      </c>
      <c r="D21">
        <v>110</v>
      </c>
      <c r="E21">
        <v>25</v>
      </c>
      <c r="F21">
        <v>2</v>
      </c>
      <c r="G21" s="1" t="s">
        <v>23</v>
      </c>
      <c r="H21" s="1" t="s">
        <v>19</v>
      </c>
      <c r="I21" s="3">
        <v>5</v>
      </c>
      <c r="J21" t="s">
        <v>42</v>
      </c>
      <c r="K21">
        <v>2</v>
      </c>
      <c r="L21">
        <v>2</v>
      </c>
      <c r="M21">
        <f>D21*E21/(3600*F21)+L21+K21</f>
        <v>4.3819444444444446</v>
      </c>
      <c r="N21">
        <f>M21/8</f>
        <v>0.54774305555555558</v>
      </c>
    </row>
    <row r="22" spans="1:14">
      <c r="A22" s="1" t="s">
        <v>45</v>
      </c>
      <c r="B22" s="1" t="s">
        <v>39</v>
      </c>
      <c r="C22" s="1" t="s">
        <v>99</v>
      </c>
      <c r="D22">
        <v>146</v>
      </c>
      <c r="E22">
        <v>25</v>
      </c>
      <c r="F22">
        <v>2</v>
      </c>
      <c r="G22" s="1" t="s">
        <v>23</v>
      </c>
      <c r="H22" s="1" t="s">
        <v>19</v>
      </c>
      <c r="I22" s="3">
        <v>15</v>
      </c>
      <c r="J22" t="s">
        <v>40</v>
      </c>
      <c r="K22">
        <v>0.5</v>
      </c>
      <c r="L22">
        <v>0.5</v>
      </c>
      <c r="M22">
        <f>D22*E22/(3600*F22)+L22+K22</f>
        <v>1.5069444444444444</v>
      </c>
      <c r="N22">
        <f>M22/8</f>
        <v>0.18836805555555555</v>
      </c>
    </row>
    <row r="23" spans="1:14">
      <c r="A23" s="1" t="s">
        <v>46</v>
      </c>
      <c r="B23" s="1" t="s">
        <v>39</v>
      </c>
      <c r="C23" s="1" t="s">
        <v>99</v>
      </c>
      <c r="D23">
        <v>110</v>
      </c>
      <c r="E23">
        <v>25</v>
      </c>
      <c r="F23">
        <v>2</v>
      </c>
      <c r="G23" s="1" t="s">
        <v>23</v>
      </c>
      <c r="H23" s="1" t="s">
        <v>19</v>
      </c>
      <c r="I23" s="3">
        <v>20</v>
      </c>
      <c r="J23" t="s">
        <v>42</v>
      </c>
      <c r="K23">
        <v>0.5</v>
      </c>
      <c r="L23">
        <v>0.5</v>
      </c>
      <c r="M23">
        <f>D23*E23/(3600*F23)+L23+K23</f>
        <v>1.3819444444444444</v>
      </c>
      <c r="N23">
        <f>M23/8</f>
        <v>0.17274305555555555</v>
      </c>
    </row>
    <row r="24" spans="1:14">
      <c r="A24" s="1" t="s">
        <v>47</v>
      </c>
      <c r="B24" s="1" t="s">
        <v>39</v>
      </c>
      <c r="C24" s="1" t="s">
        <v>100</v>
      </c>
      <c r="D24">
        <v>110</v>
      </c>
      <c r="E24">
        <v>25</v>
      </c>
      <c r="F24">
        <v>2</v>
      </c>
      <c r="G24" s="1" t="s">
        <v>23</v>
      </c>
      <c r="H24" s="1" t="s">
        <v>19</v>
      </c>
      <c r="I24" s="3">
        <v>20</v>
      </c>
      <c r="J24" t="s">
        <v>40</v>
      </c>
      <c r="K24">
        <v>0.5</v>
      </c>
      <c r="L24">
        <v>0.5</v>
      </c>
      <c r="M24">
        <f>D24*E24/(3600*F24)+L24+K24</f>
        <v>1.3819444444444444</v>
      </c>
      <c r="N24">
        <f>M24/8</f>
        <v>0.17274305555555555</v>
      </c>
    </row>
    <row r="25" spans="1:14">
      <c r="A25" s="1" t="s">
        <v>48</v>
      </c>
      <c r="B25" s="1" t="s">
        <v>39</v>
      </c>
      <c r="C25" s="1" t="s">
        <v>100</v>
      </c>
      <c r="D25">
        <v>110</v>
      </c>
      <c r="E25">
        <v>25</v>
      </c>
      <c r="F25">
        <v>2</v>
      </c>
      <c r="G25" s="1" t="s">
        <v>23</v>
      </c>
      <c r="H25" s="1" t="s">
        <v>19</v>
      </c>
      <c r="I25" s="3">
        <v>20</v>
      </c>
      <c r="J25" t="s">
        <v>42</v>
      </c>
      <c r="K25">
        <v>0.5</v>
      </c>
      <c r="L25">
        <v>0.5</v>
      </c>
      <c r="M25">
        <f>D25*E25/(3600*F25)+L25+K25</f>
        <v>1.3819444444444444</v>
      </c>
      <c r="N25">
        <f>M25/8</f>
        <v>0.17274305555555555</v>
      </c>
    </row>
    <row r="26" spans="1:14">
      <c r="A26" s="1" t="s">
        <v>49</v>
      </c>
      <c r="B26" s="1" t="s">
        <v>50</v>
      </c>
      <c r="C26" s="1" t="s">
        <v>101</v>
      </c>
      <c r="D26">
        <v>50</v>
      </c>
      <c r="E26">
        <v>25</v>
      </c>
      <c r="F26">
        <v>1</v>
      </c>
      <c r="G26" s="1" t="s">
        <v>14</v>
      </c>
      <c r="H26" s="1" t="s">
        <v>19</v>
      </c>
      <c r="I26" s="3">
        <v>5</v>
      </c>
      <c r="J26" t="s">
        <v>51</v>
      </c>
      <c r="K26">
        <v>0.5</v>
      </c>
      <c r="L26">
        <v>0.5</v>
      </c>
      <c r="M26">
        <f>D26*E26/(3600*F26)+L26+K26</f>
        <v>1.3472222222222223</v>
      </c>
      <c r="N26">
        <f>M26/8</f>
        <v>0.16840277777777779</v>
      </c>
    </row>
    <row r="27" spans="1:14">
      <c r="A27" s="1" t="s">
        <v>49</v>
      </c>
      <c r="B27" s="1" t="s">
        <v>50</v>
      </c>
      <c r="C27" s="1" t="s">
        <v>101</v>
      </c>
      <c r="D27">
        <v>50</v>
      </c>
      <c r="E27">
        <v>25</v>
      </c>
      <c r="F27">
        <v>1</v>
      </c>
      <c r="G27" s="1" t="s">
        <v>14</v>
      </c>
      <c r="H27" s="1" t="s">
        <v>19</v>
      </c>
      <c r="I27" s="3">
        <v>5</v>
      </c>
      <c r="J27" t="s">
        <v>52</v>
      </c>
      <c r="K27">
        <v>0.5</v>
      </c>
      <c r="L27">
        <v>0.5</v>
      </c>
      <c r="M27">
        <f>D27*E27/(3600*F27)+L27+K27</f>
        <v>1.3472222222222223</v>
      </c>
      <c r="N27">
        <f>M27/8</f>
        <v>0.16840277777777779</v>
      </c>
    </row>
    <row r="28" spans="1:14">
      <c r="A28" s="1" t="s">
        <v>53</v>
      </c>
      <c r="B28" s="1" t="s">
        <v>50</v>
      </c>
      <c r="C28" s="1" t="s">
        <v>101</v>
      </c>
      <c r="D28">
        <v>200</v>
      </c>
      <c r="E28">
        <v>25</v>
      </c>
      <c r="F28">
        <v>1</v>
      </c>
      <c r="G28" s="1" t="s">
        <v>14</v>
      </c>
      <c r="H28" s="1" t="s">
        <v>19</v>
      </c>
      <c r="I28" s="3">
        <v>5</v>
      </c>
      <c r="J28" t="s">
        <v>54</v>
      </c>
      <c r="K28">
        <v>0.5</v>
      </c>
      <c r="L28">
        <v>0.5</v>
      </c>
      <c r="M28">
        <f>D28*E28/(3600*F28)+L28+K28</f>
        <v>2.3888888888888888</v>
      </c>
      <c r="N28">
        <f>M28/8</f>
        <v>0.2986111111111111</v>
      </c>
    </row>
    <row r="29" spans="1:14">
      <c r="A29" s="1" t="s">
        <v>53</v>
      </c>
      <c r="B29" s="1" t="s">
        <v>50</v>
      </c>
      <c r="C29" s="1" t="s">
        <v>101</v>
      </c>
      <c r="D29">
        <v>50</v>
      </c>
      <c r="E29">
        <v>25</v>
      </c>
      <c r="F29">
        <v>1</v>
      </c>
      <c r="G29" s="1" t="s">
        <v>14</v>
      </c>
      <c r="H29" s="1" t="s">
        <v>19</v>
      </c>
      <c r="I29" s="3">
        <v>10</v>
      </c>
      <c r="J29" t="s">
        <v>54</v>
      </c>
      <c r="K29">
        <v>0.5</v>
      </c>
      <c r="L29">
        <v>0.5</v>
      </c>
      <c r="M29">
        <f>D29*E29/(3600*F29)+L29+K29</f>
        <v>1.3472222222222223</v>
      </c>
      <c r="N29">
        <f>M29/8</f>
        <v>0.16840277777777779</v>
      </c>
    </row>
    <row r="30" spans="1:14">
      <c r="A30" s="1" t="s">
        <v>55</v>
      </c>
      <c r="B30" s="1" t="s">
        <v>50</v>
      </c>
      <c r="C30" s="1" t="s">
        <v>101</v>
      </c>
      <c r="D30">
        <v>50</v>
      </c>
      <c r="E30">
        <v>25</v>
      </c>
      <c r="F30">
        <v>1</v>
      </c>
      <c r="G30" s="1" t="s">
        <v>14</v>
      </c>
      <c r="H30" s="1" t="s">
        <v>19</v>
      </c>
      <c r="I30" s="3">
        <v>10</v>
      </c>
      <c r="J30" t="s">
        <v>56</v>
      </c>
      <c r="K30">
        <v>0.5</v>
      </c>
      <c r="L30">
        <v>0.5</v>
      </c>
      <c r="M30">
        <f>D30*E30/(3600*F30)+L30+K30</f>
        <v>1.3472222222222223</v>
      </c>
      <c r="N30">
        <f>M30/8</f>
        <v>0.16840277777777779</v>
      </c>
    </row>
    <row r="31" spans="1:14">
      <c r="A31" s="1" t="s">
        <v>57</v>
      </c>
      <c r="B31" s="1" t="s">
        <v>58</v>
      </c>
      <c r="C31" s="1" t="s">
        <v>102</v>
      </c>
      <c r="D31">
        <v>370</v>
      </c>
      <c r="E31">
        <v>25</v>
      </c>
      <c r="F31">
        <v>2</v>
      </c>
      <c r="G31" s="1" t="s">
        <v>59</v>
      </c>
      <c r="H31" s="1" t="s">
        <v>19</v>
      </c>
      <c r="I31" s="3">
        <v>5</v>
      </c>
      <c r="J31" t="s">
        <v>60</v>
      </c>
      <c r="K31">
        <v>2</v>
      </c>
      <c r="L31">
        <v>2</v>
      </c>
      <c r="M31">
        <f>D31*E31/(3600*F31)+L31+K31</f>
        <v>5.2847222222222223</v>
      </c>
      <c r="N31">
        <f>M31/8</f>
        <v>0.66059027777777779</v>
      </c>
    </row>
    <row r="32" spans="1:14">
      <c r="A32" s="1" t="s">
        <v>61</v>
      </c>
      <c r="B32" s="1" t="s">
        <v>62</v>
      </c>
      <c r="C32" s="1" t="s">
        <v>61</v>
      </c>
      <c r="D32">
        <v>1000</v>
      </c>
      <c r="E32">
        <v>60</v>
      </c>
      <c r="F32">
        <v>1</v>
      </c>
      <c r="G32" s="1" t="s">
        <v>14</v>
      </c>
      <c r="H32" s="1" t="s">
        <v>15</v>
      </c>
      <c r="I32" s="3">
        <v>10</v>
      </c>
      <c r="J32" t="s">
        <v>63</v>
      </c>
      <c r="K32">
        <v>1</v>
      </c>
      <c r="L32">
        <v>1</v>
      </c>
      <c r="M32">
        <f>D32*E32/(3600*F32)+L32+K32</f>
        <v>18.666666666666668</v>
      </c>
      <c r="N32">
        <f>M32/8</f>
        <v>2.3333333333333335</v>
      </c>
    </row>
    <row r="33" spans="1:14">
      <c r="A33" s="1" t="s">
        <v>76</v>
      </c>
      <c r="B33" s="1" t="s">
        <v>77</v>
      </c>
      <c r="C33" s="1" t="s">
        <v>103</v>
      </c>
      <c r="D33">
        <v>500</v>
      </c>
      <c r="E33">
        <v>38</v>
      </c>
      <c r="F33">
        <v>1</v>
      </c>
      <c r="G33" s="1" t="s">
        <v>21</v>
      </c>
      <c r="H33" s="1" t="s">
        <v>19</v>
      </c>
      <c r="I33" s="3">
        <v>15</v>
      </c>
      <c r="J33" t="s">
        <v>78</v>
      </c>
      <c r="K33">
        <v>1</v>
      </c>
      <c r="L33">
        <v>1</v>
      </c>
      <c r="M33">
        <f>D33*E33/(3600*F33)+L33+K33</f>
        <v>7.2777777777777777</v>
      </c>
      <c r="N33">
        <f>M33/8</f>
        <v>0.90972222222222221</v>
      </c>
    </row>
    <row r="34" spans="1:14">
      <c r="A34" s="1" t="s">
        <v>79</v>
      </c>
      <c r="B34" s="1" t="s">
        <v>77</v>
      </c>
      <c r="C34" s="1" t="s">
        <v>103</v>
      </c>
      <c r="D34">
        <v>500</v>
      </c>
      <c r="E34">
        <v>38</v>
      </c>
      <c r="F34">
        <v>1</v>
      </c>
      <c r="G34" s="1" t="s">
        <v>21</v>
      </c>
      <c r="H34" s="1" t="s">
        <v>19</v>
      </c>
      <c r="I34" s="3">
        <v>15</v>
      </c>
      <c r="J34" t="s">
        <v>78</v>
      </c>
      <c r="K34">
        <v>1</v>
      </c>
      <c r="L34">
        <v>1</v>
      </c>
      <c r="M34">
        <f>D34*E34/(3600*F34)+L34+K34</f>
        <v>7.2777777777777777</v>
      </c>
      <c r="N34">
        <f>M34/8</f>
        <v>0.90972222222222221</v>
      </c>
    </row>
    <row r="35" spans="1:14">
      <c r="A35" s="1" t="s">
        <v>64</v>
      </c>
      <c r="B35" s="1" t="s">
        <v>65</v>
      </c>
      <c r="C35" s="1" t="s">
        <v>65</v>
      </c>
      <c r="D35">
        <v>500</v>
      </c>
      <c r="E35">
        <v>35</v>
      </c>
      <c r="F35">
        <v>1</v>
      </c>
      <c r="G35" s="1" t="s">
        <v>66</v>
      </c>
      <c r="H35" s="1" t="s">
        <v>15</v>
      </c>
      <c r="I35" s="3">
        <v>15</v>
      </c>
      <c r="J35" t="s">
        <v>67</v>
      </c>
      <c r="K35">
        <v>3</v>
      </c>
      <c r="L35">
        <v>3</v>
      </c>
      <c r="M35">
        <f>D35*E35/(3600*F35)+L35+K35</f>
        <v>10.861111111111111</v>
      </c>
      <c r="N35">
        <f>M35/8</f>
        <v>1.3576388888888888</v>
      </c>
    </row>
    <row r="36" spans="1:14">
      <c r="A36" s="1" t="s">
        <v>68</v>
      </c>
      <c r="B36" s="1" t="s">
        <v>65</v>
      </c>
      <c r="C36" s="1" t="s">
        <v>65</v>
      </c>
      <c r="D36">
        <v>500</v>
      </c>
      <c r="E36">
        <v>35</v>
      </c>
      <c r="F36">
        <v>1</v>
      </c>
      <c r="G36" s="1" t="s">
        <v>66</v>
      </c>
      <c r="H36" s="1" t="s">
        <v>15</v>
      </c>
      <c r="I36" s="3">
        <v>15</v>
      </c>
      <c r="J36" t="s">
        <v>67</v>
      </c>
      <c r="K36">
        <v>3</v>
      </c>
      <c r="L36">
        <v>3</v>
      </c>
      <c r="M36">
        <f>D36*E36/(3600*F36)+L36+K36</f>
        <v>10.861111111111111</v>
      </c>
      <c r="N36">
        <f>M36/8</f>
        <v>1.3576388888888888</v>
      </c>
    </row>
    <row r="37" spans="1:14">
      <c r="A37" s="1" t="s">
        <v>69</v>
      </c>
      <c r="B37" s="1" t="s">
        <v>65</v>
      </c>
      <c r="C37" s="1" t="s">
        <v>65</v>
      </c>
      <c r="D37">
        <v>500</v>
      </c>
      <c r="E37">
        <v>35</v>
      </c>
      <c r="F37">
        <v>1</v>
      </c>
      <c r="G37" s="1" t="s">
        <v>66</v>
      </c>
      <c r="H37" s="1" t="s">
        <v>15</v>
      </c>
      <c r="I37" s="3">
        <v>15</v>
      </c>
      <c r="J37" t="s">
        <v>67</v>
      </c>
      <c r="K37">
        <v>3</v>
      </c>
      <c r="L37">
        <v>3</v>
      </c>
      <c r="M37">
        <f>D37*E37/(3600*F37)+L37+K37</f>
        <v>10.861111111111111</v>
      </c>
      <c r="N37">
        <f>M37/8</f>
        <v>1.3576388888888888</v>
      </c>
    </row>
    <row r="38" spans="1:14">
      <c r="A38" s="1" t="s">
        <v>70</v>
      </c>
      <c r="B38" s="1" t="s">
        <v>65</v>
      </c>
      <c r="C38" s="1" t="s">
        <v>65</v>
      </c>
      <c r="D38">
        <v>500</v>
      </c>
      <c r="E38">
        <v>35</v>
      </c>
      <c r="F38">
        <v>1</v>
      </c>
      <c r="G38" s="1" t="s">
        <v>66</v>
      </c>
      <c r="H38" s="1" t="s">
        <v>15</v>
      </c>
      <c r="I38" s="3">
        <v>15</v>
      </c>
      <c r="J38" t="s">
        <v>67</v>
      </c>
      <c r="K38">
        <v>3</v>
      </c>
      <c r="L38">
        <v>3</v>
      </c>
      <c r="M38">
        <f>D38*E38/(3600*F38)+L38+K38</f>
        <v>10.861111111111111</v>
      </c>
      <c r="N38">
        <f>M38/8</f>
        <v>1.3576388888888888</v>
      </c>
    </row>
    <row r="39" spans="1:14">
      <c r="A39" s="1" t="s">
        <v>71</v>
      </c>
      <c r="B39" s="1" t="s">
        <v>65</v>
      </c>
      <c r="C39" s="1" t="s">
        <v>65</v>
      </c>
      <c r="D39">
        <v>500</v>
      </c>
      <c r="E39">
        <v>35</v>
      </c>
      <c r="F39">
        <v>1</v>
      </c>
      <c r="G39" s="1" t="s">
        <v>66</v>
      </c>
      <c r="H39" s="1" t="s">
        <v>15</v>
      </c>
      <c r="I39" s="3">
        <v>15</v>
      </c>
      <c r="J39" t="s">
        <v>67</v>
      </c>
      <c r="K39">
        <v>3</v>
      </c>
      <c r="L39">
        <v>3</v>
      </c>
      <c r="M39">
        <f>D39*E39/(3600*F39)+L39+K39</f>
        <v>10.861111111111111</v>
      </c>
      <c r="N39">
        <f>M39/8</f>
        <v>1.3576388888888888</v>
      </c>
    </row>
    <row r="40" spans="1:14">
      <c r="A40" s="1" t="s">
        <v>72</v>
      </c>
      <c r="B40" s="1" t="s">
        <v>65</v>
      </c>
      <c r="C40" s="1" t="s">
        <v>65</v>
      </c>
      <c r="D40">
        <v>500</v>
      </c>
      <c r="E40">
        <v>45</v>
      </c>
      <c r="F40">
        <v>1</v>
      </c>
      <c r="G40" s="1" t="s">
        <v>66</v>
      </c>
      <c r="H40" s="1" t="s">
        <v>15</v>
      </c>
      <c r="I40" s="3">
        <v>15</v>
      </c>
      <c r="J40" t="s">
        <v>67</v>
      </c>
      <c r="K40">
        <v>3</v>
      </c>
      <c r="L40">
        <v>3</v>
      </c>
      <c r="M40">
        <f>D40*E40/(3600*F40)+L40+K40</f>
        <v>12.25</v>
      </c>
      <c r="N40">
        <f>M40/8</f>
        <v>1.53125</v>
      </c>
    </row>
    <row r="41" spans="1:14">
      <c r="A41" s="1" t="s">
        <v>73</v>
      </c>
      <c r="B41" s="1" t="s">
        <v>65</v>
      </c>
      <c r="C41" s="1" t="s">
        <v>65</v>
      </c>
      <c r="D41">
        <v>500</v>
      </c>
      <c r="E41">
        <v>45</v>
      </c>
      <c r="F41">
        <v>1</v>
      </c>
      <c r="G41" s="1" t="s">
        <v>66</v>
      </c>
      <c r="H41" s="1" t="s">
        <v>15</v>
      </c>
      <c r="I41" s="3">
        <v>15</v>
      </c>
      <c r="J41" t="s">
        <v>67</v>
      </c>
      <c r="K41">
        <v>3</v>
      </c>
      <c r="L41">
        <v>3</v>
      </c>
      <c r="M41">
        <f>D41*E41/(3600*F41)+L41+K41</f>
        <v>12.25</v>
      </c>
      <c r="N41">
        <f>M41/8</f>
        <v>1.53125</v>
      </c>
    </row>
    <row r="42" spans="1:14">
      <c r="A42" s="1" t="s">
        <v>74</v>
      </c>
      <c r="B42" s="1" t="s">
        <v>65</v>
      </c>
      <c r="C42" s="1" t="s">
        <v>65</v>
      </c>
      <c r="D42">
        <v>500</v>
      </c>
      <c r="E42">
        <v>45</v>
      </c>
      <c r="F42">
        <v>1</v>
      </c>
      <c r="G42" s="1" t="s">
        <v>66</v>
      </c>
      <c r="H42" s="1" t="s">
        <v>15</v>
      </c>
      <c r="I42" s="3">
        <v>15</v>
      </c>
      <c r="J42" t="s">
        <v>67</v>
      </c>
      <c r="K42">
        <v>3</v>
      </c>
      <c r="L42">
        <v>3</v>
      </c>
      <c r="M42">
        <f>D42*E42/(3600*F42)+L42+K42</f>
        <v>12.25</v>
      </c>
      <c r="N42">
        <f>M42/8</f>
        <v>1.53125</v>
      </c>
    </row>
    <row r="43" spans="1:14">
      <c r="A43" s="1" t="s">
        <v>75</v>
      </c>
      <c r="B43" s="1" t="s">
        <v>65</v>
      </c>
      <c r="C43" s="1" t="s">
        <v>65</v>
      </c>
      <c r="D43">
        <v>500</v>
      </c>
      <c r="E43">
        <v>45</v>
      </c>
      <c r="F43">
        <v>1</v>
      </c>
      <c r="G43" s="1" t="s">
        <v>66</v>
      </c>
      <c r="H43" s="1" t="s">
        <v>15</v>
      </c>
      <c r="I43" s="3">
        <v>15</v>
      </c>
      <c r="J43" t="s">
        <v>67</v>
      </c>
      <c r="K43">
        <v>3</v>
      </c>
      <c r="L43">
        <v>3</v>
      </c>
      <c r="M43">
        <f>D43*E43/(3600*F43)+L43+K43</f>
        <v>12.25</v>
      </c>
      <c r="N43">
        <f>M43/8</f>
        <v>1.53125</v>
      </c>
    </row>
    <row r="44" spans="1:14">
      <c r="A44" s="1">
        <v>977</v>
      </c>
      <c r="B44" s="1" t="s">
        <v>80</v>
      </c>
      <c r="C44" s="1" t="s">
        <v>104</v>
      </c>
      <c r="D44">
        <v>3500</v>
      </c>
      <c r="E44">
        <v>55</v>
      </c>
      <c r="F44">
        <v>2</v>
      </c>
      <c r="G44" s="1" t="s">
        <v>14</v>
      </c>
      <c r="H44" s="1" t="s">
        <v>15</v>
      </c>
      <c r="I44" s="3">
        <v>10</v>
      </c>
      <c r="J44" t="s">
        <v>81</v>
      </c>
      <c r="K44">
        <v>0.5</v>
      </c>
      <c r="L44">
        <v>0.5</v>
      </c>
      <c r="M44">
        <f>D44*E44/(3600*F44)+L44+K44</f>
        <v>27.736111111111111</v>
      </c>
      <c r="N44">
        <f>M44/8</f>
        <v>3.4670138888888888</v>
      </c>
    </row>
    <row r="45" spans="1:14">
      <c r="A45" s="1">
        <v>977</v>
      </c>
      <c r="B45" s="1" t="s">
        <v>80</v>
      </c>
      <c r="C45" s="1" t="s">
        <v>104</v>
      </c>
      <c r="D45">
        <v>3500</v>
      </c>
      <c r="E45">
        <v>55</v>
      </c>
      <c r="F45">
        <v>2</v>
      </c>
      <c r="G45" s="1" t="s">
        <v>14</v>
      </c>
      <c r="H45" s="1" t="s">
        <v>15</v>
      </c>
      <c r="I45" s="3">
        <v>10</v>
      </c>
      <c r="J45" t="s">
        <v>81</v>
      </c>
      <c r="K45">
        <v>0.5</v>
      </c>
      <c r="L45">
        <v>0.5</v>
      </c>
      <c r="M45">
        <f>D45*E45/(3600*F45)+L45+K45</f>
        <v>27.736111111111111</v>
      </c>
      <c r="N45">
        <f>M45/8</f>
        <v>3.4670138888888888</v>
      </c>
    </row>
    <row r="46" spans="1:14">
      <c r="A46" s="1">
        <v>977</v>
      </c>
      <c r="B46" s="1" t="s">
        <v>80</v>
      </c>
      <c r="C46" s="1" t="s">
        <v>104</v>
      </c>
      <c r="D46">
        <v>3500</v>
      </c>
      <c r="E46">
        <v>55</v>
      </c>
      <c r="F46">
        <v>2</v>
      </c>
      <c r="G46" s="1" t="s">
        <v>14</v>
      </c>
      <c r="H46" s="1" t="s">
        <v>15</v>
      </c>
      <c r="I46" s="3">
        <v>15</v>
      </c>
      <c r="J46" t="s">
        <v>81</v>
      </c>
      <c r="K46">
        <v>0.5</v>
      </c>
      <c r="L46">
        <v>0.5</v>
      </c>
      <c r="M46">
        <f>D46*E46/(3600*F46)+L46+K46</f>
        <v>27.736111111111111</v>
      </c>
      <c r="N46">
        <f>M46/8</f>
        <v>3.4670138888888888</v>
      </c>
    </row>
    <row r="47" spans="1:14">
      <c r="A47" s="1">
        <v>977</v>
      </c>
      <c r="B47" s="1" t="s">
        <v>80</v>
      </c>
      <c r="C47" s="1" t="s">
        <v>104</v>
      </c>
      <c r="D47">
        <v>3500</v>
      </c>
      <c r="E47">
        <v>55</v>
      </c>
      <c r="F47">
        <v>2</v>
      </c>
      <c r="G47" s="1" t="s">
        <v>14</v>
      </c>
      <c r="H47" s="1" t="s">
        <v>15</v>
      </c>
      <c r="I47" s="3">
        <v>20</v>
      </c>
      <c r="J47" t="s">
        <v>81</v>
      </c>
      <c r="K47">
        <v>0.5</v>
      </c>
      <c r="L47">
        <v>0.5</v>
      </c>
      <c r="M47">
        <f>D47*E47/(3600*F47)+L47+K47</f>
        <v>27.736111111111111</v>
      </c>
      <c r="N47">
        <f>M47/8</f>
        <v>3.4670138888888888</v>
      </c>
    </row>
    <row r="48" spans="1:14">
      <c r="A48" s="1">
        <v>977</v>
      </c>
      <c r="B48" s="1" t="s">
        <v>80</v>
      </c>
      <c r="C48" s="1" t="s">
        <v>104</v>
      </c>
      <c r="D48">
        <v>3500</v>
      </c>
      <c r="E48">
        <v>55</v>
      </c>
      <c r="F48">
        <v>2</v>
      </c>
      <c r="G48" s="1" t="s">
        <v>14</v>
      </c>
      <c r="H48" s="1" t="s">
        <v>15</v>
      </c>
      <c r="I48" s="3">
        <v>25</v>
      </c>
      <c r="J48" t="s">
        <v>81</v>
      </c>
      <c r="K48">
        <v>0.5</v>
      </c>
      <c r="L48">
        <v>0.5</v>
      </c>
      <c r="M48">
        <f>D48*E48/(3600*F48)+L48+K48</f>
        <v>27.736111111111111</v>
      </c>
      <c r="N48">
        <f>M48/8</f>
        <v>3.4670138888888888</v>
      </c>
    </row>
    <row r="49" spans="1:14">
      <c r="A49" s="1">
        <v>977</v>
      </c>
      <c r="B49" s="1" t="s">
        <v>80</v>
      </c>
      <c r="C49" s="1" t="s">
        <v>104</v>
      </c>
      <c r="D49">
        <v>3500</v>
      </c>
      <c r="E49">
        <v>55</v>
      </c>
      <c r="F49">
        <v>2</v>
      </c>
      <c r="G49" s="1" t="s">
        <v>14</v>
      </c>
      <c r="H49" s="1" t="s">
        <v>15</v>
      </c>
      <c r="I49" s="3">
        <v>30</v>
      </c>
      <c r="J49" t="s">
        <v>81</v>
      </c>
      <c r="K49">
        <v>0.5</v>
      </c>
      <c r="L49">
        <v>0.5</v>
      </c>
      <c r="M49">
        <f>D49*E49/(3600*F49)+L49+K49</f>
        <v>27.736111111111111</v>
      </c>
      <c r="N49">
        <f>M49/8</f>
        <v>3.4670138888888888</v>
      </c>
    </row>
    <row r="50" spans="1:14">
      <c r="A50" s="1">
        <v>977</v>
      </c>
      <c r="B50" s="1" t="s">
        <v>80</v>
      </c>
      <c r="C50" s="1" t="s">
        <v>104</v>
      </c>
      <c r="D50">
        <v>3500</v>
      </c>
      <c r="E50">
        <v>55</v>
      </c>
      <c r="F50">
        <v>2</v>
      </c>
      <c r="G50" s="1" t="s">
        <v>14</v>
      </c>
      <c r="H50" s="1" t="s">
        <v>15</v>
      </c>
      <c r="I50" s="3">
        <v>35</v>
      </c>
      <c r="J50" t="s">
        <v>81</v>
      </c>
      <c r="K50">
        <v>0.5</v>
      </c>
      <c r="L50">
        <v>0.5</v>
      </c>
      <c r="M50">
        <f>D50*E50/(3600*F50)+L50+K50</f>
        <v>27.736111111111111</v>
      </c>
      <c r="N50">
        <f>M50/8</f>
        <v>3.4670138888888888</v>
      </c>
    </row>
    <row r="51" spans="1:14">
      <c r="A51" s="1">
        <v>977</v>
      </c>
      <c r="B51" s="1" t="s">
        <v>80</v>
      </c>
      <c r="C51" s="1" t="s">
        <v>104</v>
      </c>
      <c r="D51">
        <v>3500</v>
      </c>
      <c r="E51">
        <v>55</v>
      </c>
      <c r="F51">
        <v>2</v>
      </c>
      <c r="G51" s="1" t="s">
        <v>14</v>
      </c>
      <c r="H51" s="1" t="s">
        <v>15</v>
      </c>
      <c r="I51" s="3">
        <v>40</v>
      </c>
      <c r="J51" t="s">
        <v>81</v>
      </c>
      <c r="K51">
        <v>0.5</v>
      </c>
      <c r="L51">
        <v>0.5</v>
      </c>
      <c r="M51">
        <f>D51*E51/(3600*F51)+L51+K51</f>
        <v>27.736111111111111</v>
      </c>
      <c r="N51">
        <f>M51/8</f>
        <v>3.4670138888888888</v>
      </c>
    </row>
    <row r="52" spans="1:14">
      <c r="A52" s="1" t="s">
        <v>82</v>
      </c>
      <c r="B52" s="1" t="s">
        <v>80</v>
      </c>
      <c r="C52" s="1" t="s">
        <v>82</v>
      </c>
      <c r="D52">
        <v>700</v>
      </c>
      <c r="E52">
        <v>40</v>
      </c>
      <c r="F52">
        <v>1</v>
      </c>
      <c r="G52" s="1" t="s">
        <v>36</v>
      </c>
      <c r="H52" s="1" t="s">
        <v>15</v>
      </c>
      <c r="I52" s="3">
        <v>5</v>
      </c>
      <c r="J52" t="s">
        <v>29</v>
      </c>
      <c r="K52">
        <v>0.5</v>
      </c>
      <c r="L52">
        <v>0.5</v>
      </c>
      <c r="M52">
        <f>D52*E52/(3600*F52)+L52+K52</f>
        <v>8.7777777777777786</v>
      </c>
      <c r="N52">
        <f>M52/8</f>
        <v>1.0972222222222223</v>
      </c>
    </row>
    <row r="53" spans="1:14">
      <c r="A53" s="1" t="s">
        <v>83</v>
      </c>
      <c r="B53" s="1" t="s">
        <v>80</v>
      </c>
      <c r="C53" s="1" t="s">
        <v>83</v>
      </c>
      <c r="D53">
        <v>5000</v>
      </c>
      <c r="E53">
        <v>20</v>
      </c>
      <c r="F53">
        <v>1</v>
      </c>
      <c r="G53" s="1" t="s">
        <v>14</v>
      </c>
      <c r="H53" s="1" t="s">
        <v>15</v>
      </c>
      <c r="I53" s="3">
        <v>20</v>
      </c>
      <c r="J53" t="s">
        <v>84</v>
      </c>
      <c r="K53">
        <v>0.5</v>
      </c>
      <c r="L53">
        <v>0.5</v>
      </c>
      <c r="M53">
        <f>D53*E53/(3600*F53)+L53+K53</f>
        <v>28.777777777777779</v>
      </c>
      <c r="N53">
        <f>M53/8</f>
        <v>3.5972222222222223</v>
      </c>
    </row>
    <row r="54" spans="1:14">
      <c r="A54" s="1" t="s">
        <v>85</v>
      </c>
      <c r="B54" s="1" t="s">
        <v>80</v>
      </c>
      <c r="C54" s="1" t="s">
        <v>85</v>
      </c>
      <c r="D54">
        <v>10000</v>
      </c>
      <c r="E54">
        <v>26</v>
      </c>
      <c r="F54">
        <v>2</v>
      </c>
      <c r="G54" s="1" t="s">
        <v>14</v>
      </c>
      <c r="H54" s="1" t="s">
        <v>15</v>
      </c>
      <c r="I54" s="3">
        <v>25</v>
      </c>
      <c r="J54" t="s">
        <v>29</v>
      </c>
      <c r="K54">
        <v>0.5</v>
      </c>
      <c r="L54">
        <v>0.5</v>
      </c>
      <c r="M54">
        <f>D54*E54/(3600*F54)+L54+K54</f>
        <v>37.111111111111114</v>
      </c>
      <c r="N54">
        <f>M54/8</f>
        <v>4.6388888888888893</v>
      </c>
    </row>
    <row r="55" spans="1:14">
      <c r="A55" s="1" t="s">
        <v>86</v>
      </c>
      <c r="B55" s="1" t="s">
        <v>80</v>
      </c>
      <c r="C55" s="1" t="s">
        <v>86</v>
      </c>
      <c r="D55">
        <v>10000</v>
      </c>
      <c r="E55">
        <v>25</v>
      </c>
      <c r="F55">
        <v>2</v>
      </c>
      <c r="G55" s="1" t="s">
        <v>14</v>
      </c>
      <c r="H55" s="1" t="s">
        <v>19</v>
      </c>
      <c r="I55" s="3">
        <v>20</v>
      </c>
      <c r="J55" t="s">
        <v>29</v>
      </c>
      <c r="K55">
        <v>0.5</v>
      </c>
      <c r="L55">
        <v>0.5</v>
      </c>
      <c r="M55">
        <f>D55*E55/(3600*F55)+L55+K55</f>
        <v>35.722222222222221</v>
      </c>
      <c r="N55">
        <f>M55/8</f>
        <v>4.4652777777777777</v>
      </c>
    </row>
    <row r="56" spans="1:14">
      <c r="A56" s="1">
        <v>164</v>
      </c>
      <c r="B56" s="1" t="s">
        <v>87</v>
      </c>
      <c r="C56" s="1" t="s">
        <v>105</v>
      </c>
      <c r="D56">
        <v>300000</v>
      </c>
      <c r="E56">
        <v>20</v>
      </c>
      <c r="F56">
        <v>16</v>
      </c>
      <c r="G56" s="1" t="s">
        <v>88</v>
      </c>
      <c r="H56" s="1" t="s">
        <v>19</v>
      </c>
      <c r="I56" s="3">
        <v>20</v>
      </c>
      <c r="J56" t="s">
        <v>89</v>
      </c>
      <c r="K56">
        <v>2</v>
      </c>
      <c r="L56">
        <v>2</v>
      </c>
      <c r="M56">
        <f>D56*E56/(3600*F56)+L56+K56</f>
        <v>108.16666666666667</v>
      </c>
      <c r="N56">
        <f>M56/8</f>
        <v>13.520833333333334</v>
      </c>
    </row>
    <row r="57" spans="1:14">
      <c r="A57" s="1" t="s">
        <v>90</v>
      </c>
      <c r="B57" s="1" t="s">
        <v>87</v>
      </c>
      <c r="C57" s="1" t="s">
        <v>90</v>
      </c>
      <c r="D57">
        <v>50000</v>
      </c>
      <c r="E57">
        <v>21</v>
      </c>
      <c r="F57">
        <v>2</v>
      </c>
      <c r="G57" s="1" t="s">
        <v>91</v>
      </c>
      <c r="H57" s="1" t="s">
        <v>19</v>
      </c>
      <c r="I57" s="3">
        <v>20</v>
      </c>
      <c r="J57" t="s">
        <v>92</v>
      </c>
      <c r="K57">
        <v>2</v>
      </c>
      <c r="L57">
        <v>2</v>
      </c>
      <c r="M57">
        <f>D57*E57/(3600*F57)+L57+K57</f>
        <v>149.83333333333334</v>
      </c>
      <c r="N57">
        <f>M57/8</f>
        <v>18.729166666666668</v>
      </c>
    </row>
  </sheetData>
  <sortState xmlns:xlrd2="http://schemas.microsoft.com/office/spreadsheetml/2017/richdata2" ref="A2:N57">
    <sortCondition ref="B2:B57"/>
    <sortCondition ref="A2:A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81"/>
  <sheetViews>
    <sheetView workbookViewId="0">
      <pane xSplit="1" ySplit="1" topLeftCell="B53" activePane="bottomRight" state="frozen"/>
      <selection pane="bottomRight" activeCell="B82" sqref="B82"/>
      <selection pane="bottomLeft" activeCell="A2" sqref="A2"/>
      <selection pane="topRight" activeCell="B1" sqref="B1"/>
    </sheetView>
  </sheetViews>
  <sheetFormatPr defaultColWidth="11" defaultRowHeight="15.95"/>
  <cols>
    <col min="1" max="1" width="44.5" bestFit="1" customWidth="1"/>
    <col min="2" max="2" width="22.125" customWidth="1"/>
    <col min="10" max="10" width="43.875" bestFit="1" customWidth="1"/>
    <col min="20" max="20" width="14.625" bestFit="1" customWidth="1"/>
    <col min="21" max="21" width="11.5" bestFit="1" customWidth="1"/>
  </cols>
  <sheetData>
    <row r="1" spans="1:21">
      <c r="A1" s="1" t="s">
        <v>0</v>
      </c>
      <c r="B1" s="1" t="s">
        <v>93</v>
      </c>
      <c r="C1" s="1" t="s">
        <v>1</v>
      </c>
      <c r="D1" t="s">
        <v>2</v>
      </c>
      <c r="E1" t="s">
        <v>3</v>
      </c>
      <c r="F1" t="s">
        <v>4</v>
      </c>
      <c r="G1" s="1" t="s">
        <v>5</v>
      </c>
      <c r="H1" s="1" t="s">
        <v>6</v>
      </c>
      <c r="I1" s="3" t="s">
        <v>7</v>
      </c>
      <c r="J1" t="s">
        <v>8</v>
      </c>
      <c r="K1" t="s">
        <v>9</v>
      </c>
      <c r="L1" t="s">
        <v>10</v>
      </c>
      <c r="M1" t="s">
        <v>11</v>
      </c>
      <c r="N1" t="s">
        <v>94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</row>
    <row r="2" spans="1:21">
      <c r="A2" t="s">
        <v>113</v>
      </c>
    </row>
    <row r="3" spans="1:21">
      <c r="A3" s="1" t="s">
        <v>38</v>
      </c>
      <c r="B3" s="1" t="s">
        <v>98</v>
      </c>
      <c r="C3" s="1" t="s">
        <v>39</v>
      </c>
      <c r="D3">
        <v>110</v>
      </c>
      <c r="E3">
        <v>25</v>
      </c>
      <c r="F3">
        <v>2</v>
      </c>
      <c r="G3" s="1" t="s">
        <v>23</v>
      </c>
      <c r="H3" s="1" t="s">
        <v>19</v>
      </c>
      <c r="I3" s="3">
        <v>5</v>
      </c>
      <c r="J3" t="s">
        <v>40</v>
      </c>
      <c r="K3">
        <v>2</v>
      </c>
      <c r="L3">
        <v>2</v>
      </c>
      <c r="M3">
        <f>D3*E3/(3600*F3)+IF(B4=B3, 0, L3)+IF(B2=B3, 0, K3)</f>
        <v>2.3819444444444446</v>
      </c>
      <c r="N3">
        <f t="shared" ref="N3:N14" si="0">M3/8</f>
        <v>0.29774305555555558</v>
      </c>
      <c r="O3">
        <v>0</v>
      </c>
      <c r="P3">
        <f>O3/8</f>
        <v>0</v>
      </c>
      <c r="Q3">
        <f>O3+M3</f>
        <v>2.3819444444444446</v>
      </c>
      <c r="R3">
        <f>Q3/8</f>
        <v>0.29774305555555558</v>
      </c>
      <c r="S3" s="3">
        <f>MAX(0, R3-I3)</f>
        <v>0</v>
      </c>
      <c r="T3">
        <v>0</v>
      </c>
      <c r="U3" s="3">
        <f>S3+T3</f>
        <v>0</v>
      </c>
    </row>
    <row r="4" spans="1:21">
      <c r="A4" s="1" t="s">
        <v>43</v>
      </c>
      <c r="B4" s="1" t="s">
        <v>98</v>
      </c>
      <c r="C4" s="1" t="s">
        <v>39</v>
      </c>
      <c r="D4">
        <v>110</v>
      </c>
      <c r="E4">
        <v>25</v>
      </c>
      <c r="F4">
        <v>2</v>
      </c>
      <c r="G4" s="1" t="s">
        <v>23</v>
      </c>
      <c r="H4" s="1" t="s">
        <v>19</v>
      </c>
      <c r="I4" s="3">
        <v>5</v>
      </c>
      <c r="J4" t="s">
        <v>40</v>
      </c>
      <c r="K4">
        <v>2</v>
      </c>
      <c r="L4">
        <v>2</v>
      </c>
      <c r="M4">
        <f t="shared" ref="M4:M14" si="1">D4*E4/(3600*F4)+IF(B5=B4, 0, L4)+IF(B3=B4, 0, K4)</f>
        <v>0.38194444444444442</v>
      </c>
      <c r="N4">
        <f t="shared" si="0"/>
        <v>4.7743055555555552E-2</v>
      </c>
      <c r="O4">
        <f>Q3</f>
        <v>2.3819444444444446</v>
      </c>
      <c r="P4">
        <f>O4/8</f>
        <v>0.29774305555555558</v>
      </c>
      <c r="Q4">
        <f>O4+M4</f>
        <v>2.7638888888888893</v>
      </c>
      <c r="R4">
        <f>Q4/8</f>
        <v>0.34548611111111116</v>
      </c>
      <c r="S4" s="3">
        <f>MAX(0, R4-I4)</f>
        <v>0</v>
      </c>
      <c r="T4">
        <v>0</v>
      </c>
      <c r="U4" s="3">
        <f>S4+T4</f>
        <v>0</v>
      </c>
    </row>
    <row r="5" spans="1:21">
      <c r="A5" s="1" t="s">
        <v>44</v>
      </c>
      <c r="B5" s="1" t="s">
        <v>98</v>
      </c>
      <c r="C5" s="1" t="s">
        <v>39</v>
      </c>
      <c r="D5">
        <v>110</v>
      </c>
      <c r="E5">
        <v>25</v>
      </c>
      <c r="F5">
        <v>2</v>
      </c>
      <c r="G5" s="1" t="s">
        <v>23</v>
      </c>
      <c r="H5" s="1" t="s">
        <v>19</v>
      </c>
      <c r="I5" s="3">
        <v>5</v>
      </c>
      <c r="J5" t="s">
        <v>42</v>
      </c>
      <c r="K5">
        <v>2</v>
      </c>
      <c r="L5">
        <v>2</v>
      </c>
      <c r="M5">
        <f t="shared" si="1"/>
        <v>0.38194444444444442</v>
      </c>
      <c r="N5">
        <f t="shared" si="0"/>
        <v>4.7743055555555552E-2</v>
      </c>
      <c r="O5">
        <f t="shared" ref="O5:O7" si="2">Q4</f>
        <v>2.7638888888888893</v>
      </c>
      <c r="P5">
        <f t="shared" ref="P5:P13" si="3">O5/8</f>
        <v>0.34548611111111116</v>
      </c>
      <c r="Q5">
        <f t="shared" ref="Q5:Q7" si="4">O5+M5</f>
        <v>3.1458333333333339</v>
      </c>
      <c r="R5">
        <f t="shared" ref="R5:R13" si="5">Q5/8</f>
        <v>0.39322916666666674</v>
      </c>
      <c r="S5" s="3">
        <f t="shared" ref="S5:S7" si="6">MAX(0, R5-I5)</f>
        <v>0</v>
      </c>
      <c r="T5">
        <v>0.5</v>
      </c>
      <c r="U5" s="3">
        <f t="shared" ref="U5:U7" si="7">S5+T5</f>
        <v>0.5</v>
      </c>
    </row>
    <row r="6" spans="1:21">
      <c r="A6" s="1" t="s">
        <v>41</v>
      </c>
      <c r="B6" s="1" t="s">
        <v>98</v>
      </c>
      <c r="C6" s="1" t="s">
        <v>39</v>
      </c>
      <c r="D6">
        <v>110</v>
      </c>
      <c r="E6">
        <v>25</v>
      </c>
      <c r="F6">
        <v>2</v>
      </c>
      <c r="G6" s="1" t="s">
        <v>23</v>
      </c>
      <c r="H6" s="1" t="s">
        <v>19</v>
      </c>
      <c r="I6" s="3">
        <v>15</v>
      </c>
      <c r="J6" t="s">
        <v>42</v>
      </c>
      <c r="K6">
        <v>2</v>
      </c>
      <c r="L6">
        <v>2</v>
      </c>
      <c r="M6">
        <f t="shared" si="1"/>
        <v>2.3819444444444446</v>
      </c>
      <c r="N6">
        <f t="shared" si="0"/>
        <v>0.29774305555555558</v>
      </c>
      <c r="O6">
        <f t="shared" si="2"/>
        <v>3.1458333333333339</v>
      </c>
      <c r="P6">
        <f t="shared" si="3"/>
        <v>0.39322916666666674</v>
      </c>
      <c r="Q6">
        <f t="shared" si="4"/>
        <v>5.5277777777777786</v>
      </c>
      <c r="R6">
        <f t="shared" si="5"/>
        <v>0.69097222222222232</v>
      </c>
      <c r="S6" s="3">
        <f t="shared" si="6"/>
        <v>0</v>
      </c>
      <c r="T6">
        <v>0</v>
      </c>
      <c r="U6" s="3">
        <f t="shared" si="7"/>
        <v>0</v>
      </c>
    </row>
    <row r="7" spans="1:21">
      <c r="A7" s="1" t="s">
        <v>48</v>
      </c>
      <c r="B7" s="1" t="s">
        <v>100</v>
      </c>
      <c r="C7" s="1" t="s">
        <v>39</v>
      </c>
      <c r="D7">
        <v>110</v>
      </c>
      <c r="E7">
        <v>25</v>
      </c>
      <c r="F7">
        <v>2</v>
      </c>
      <c r="G7" s="1" t="s">
        <v>23</v>
      </c>
      <c r="H7" s="1" t="s">
        <v>19</v>
      </c>
      <c r="I7" s="3">
        <v>20</v>
      </c>
      <c r="J7" t="s">
        <v>42</v>
      </c>
      <c r="K7">
        <v>0.5</v>
      </c>
      <c r="L7">
        <v>0.5</v>
      </c>
      <c r="M7">
        <f t="shared" si="1"/>
        <v>1.3819444444444444</v>
      </c>
      <c r="N7">
        <f t="shared" si="0"/>
        <v>0.17274305555555555</v>
      </c>
      <c r="O7">
        <f t="shared" si="2"/>
        <v>5.5277777777777786</v>
      </c>
      <c r="P7">
        <f t="shared" si="3"/>
        <v>0.69097222222222232</v>
      </c>
      <c r="Q7">
        <f t="shared" si="4"/>
        <v>6.9097222222222232</v>
      </c>
      <c r="R7">
        <f t="shared" si="5"/>
        <v>0.8637152777777779</v>
      </c>
      <c r="S7" s="3">
        <f t="shared" si="6"/>
        <v>0</v>
      </c>
      <c r="T7">
        <v>0</v>
      </c>
      <c r="U7" s="3">
        <f t="shared" si="7"/>
        <v>0</v>
      </c>
    </row>
    <row r="8" spans="1:21">
      <c r="A8" s="1" t="s">
        <v>25</v>
      </c>
      <c r="B8" s="1" t="s">
        <v>96</v>
      </c>
      <c r="C8" s="1" t="s">
        <v>13</v>
      </c>
      <c r="D8">
        <v>50</v>
      </c>
      <c r="E8">
        <v>80</v>
      </c>
      <c r="F8">
        <v>1</v>
      </c>
      <c r="G8" s="1" t="s">
        <v>23</v>
      </c>
      <c r="H8" s="1" t="s">
        <v>15</v>
      </c>
      <c r="I8" s="3">
        <v>10</v>
      </c>
      <c r="J8" t="s">
        <v>26</v>
      </c>
      <c r="K8">
        <v>2</v>
      </c>
      <c r="L8">
        <v>2</v>
      </c>
      <c r="M8">
        <f t="shared" si="1"/>
        <v>3.1111111111111112</v>
      </c>
      <c r="N8">
        <f t="shared" si="0"/>
        <v>0.3888888888888889</v>
      </c>
      <c r="O8">
        <f t="shared" ref="O8:O9" si="8">Q7</f>
        <v>6.9097222222222232</v>
      </c>
      <c r="P8">
        <f t="shared" si="3"/>
        <v>0.8637152777777779</v>
      </c>
      <c r="Q8">
        <f t="shared" ref="Q8:Q9" si="9">O8+M8</f>
        <v>10.020833333333334</v>
      </c>
      <c r="R8">
        <f t="shared" si="5"/>
        <v>1.2526041666666667</v>
      </c>
      <c r="S8" s="3">
        <f t="shared" ref="S8:S9" si="10">MAX(0, R8-I8)</f>
        <v>0</v>
      </c>
      <c r="T8">
        <v>0.5</v>
      </c>
      <c r="U8" s="3">
        <f t="shared" ref="U8:U9" si="11">S8+T8</f>
        <v>0.5</v>
      </c>
    </row>
    <row r="9" spans="1:21">
      <c r="A9" s="1" t="s">
        <v>27</v>
      </c>
      <c r="B9" s="1" t="s">
        <v>96</v>
      </c>
      <c r="C9" s="1" t="s">
        <v>13</v>
      </c>
      <c r="D9">
        <v>50</v>
      </c>
      <c r="E9">
        <v>80</v>
      </c>
      <c r="F9">
        <v>1</v>
      </c>
      <c r="G9" s="1" t="s">
        <v>23</v>
      </c>
      <c r="H9" s="1" t="s">
        <v>15</v>
      </c>
      <c r="I9" s="3">
        <v>10</v>
      </c>
      <c r="J9" t="s">
        <v>26</v>
      </c>
      <c r="K9">
        <v>2</v>
      </c>
      <c r="L9">
        <v>2</v>
      </c>
      <c r="M9">
        <f t="shared" si="1"/>
        <v>3.1111111111111112</v>
      </c>
      <c r="N9">
        <f t="shared" si="0"/>
        <v>0.3888888888888889</v>
      </c>
      <c r="O9">
        <f t="shared" si="8"/>
        <v>10.020833333333334</v>
      </c>
      <c r="P9">
        <f t="shared" si="3"/>
        <v>1.2526041666666667</v>
      </c>
      <c r="Q9">
        <f t="shared" si="9"/>
        <v>13.131944444444445</v>
      </c>
      <c r="R9">
        <f t="shared" si="5"/>
        <v>1.6414930555555556</v>
      </c>
      <c r="S9" s="3">
        <f t="shared" si="10"/>
        <v>0</v>
      </c>
      <c r="T9">
        <v>0</v>
      </c>
      <c r="U9" s="3">
        <f t="shared" si="11"/>
        <v>0</v>
      </c>
    </row>
    <row r="10" spans="1:21">
      <c r="A10" s="1" t="s">
        <v>28</v>
      </c>
      <c r="B10" s="1" t="s">
        <v>28</v>
      </c>
      <c r="C10" s="1" t="s">
        <v>13</v>
      </c>
      <c r="D10">
        <v>1000</v>
      </c>
      <c r="E10">
        <v>50</v>
      </c>
      <c r="F10">
        <v>1</v>
      </c>
      <c r="G10" s="1" t="s">
        <v>23</v>
      </c>
      <c r="H10" s="1" t="s">
        <v>19</v>
      </c>
      <c r="I10" s="3">
        <v>15</v>
      </c>
      <c r="J10" t="s">
        <v>29</v>
      </c>
      <c r="K10">
        <v>0.5</v>
      </c>
      <c r="L10">
        <v>0.5</v>
      </c>
      <c r="M10">
        <f t="shared" si="1"/>
        <v>14.888888888888889</v>
      </c>
      <c r="N10">
        <f t="shared" si="0"/>
        <v>1.8611111111111112</v>
      </c>
      <c r="O10">
        <f t="shared" ref="O10:O11" si="12">Q9</f>
        <v>13.131944444444445</v>
      </c>
      <c r="P10">
        <f t="shared" si="3"/>
        <v>1.6414930555555556</v>
      </c>
      <c r="Q10">
        <f t="shared" ref="Q10:Q11" si="13">O10+M10</f>
        <v>28.020833333333336</v>
      </c>
      <c r="R10">
        <f t="shared" si="5"/>
        <v>3.502604166666667</v>
      </c>
      <c r="S10" s="3">
        <f t="shared" ref="S10:S11" si="14">MAX(0, R10-I10)</f>
        <v>0</v>
      </c>
      <c r="T10">
        <v>0.5</v>
      </c>
      <c r="U10" s="3">
        <f t="shared" ref="U10:U11" si="15">S10+T10</f>
        <v>0.5</v>
      </c>
    </row>
    <row r="11" spans="1:21">
      <c r="A11" s="1" t="s">
        <v>99</v>
      </c>
      <c r="B11" s="1" t="s">
        <v>99</v>
      </c>
      <c r="C11" s="1" t="s">
        <v>39</v>
      </c>
      <c r="D11">
        <v>146</v>
      </c>
      <c r="E11">
        <v>25</v>
      </c>
      <c r="F11">
        <v>2</v>
      </c>
      <c r="G11" s="1" t="s">
        <v>23</v>
      </c>
      <c r="H11" s="1" t="s">
        <v>19</v>
      </c>
      <c r="I11" s="3">
        <v>15</v>
      </c>
      <c r="J11" t="s">
        <v>40</v>
      </c>
      <c r="K11">
        <v>0.5</v>
      </c>
      <c r="L11">
        <v>0.5</v>
      </c>
      <c r="M11">
        <f t="shared" si="1"/>
        <v>1.5069444444444444</v>
      </c>
      <c r="N11">
        <f t="shared" si="0"/>
        <v>0.18836805555555555</v>
      </c>
      <c r="O11">
        <f t="shared" si="12"/>
        <v>28.020833333333336</v>
      </c>
      <c r="P11">
        <f t="shared" si="3"/>
        <v>3.502604166666667</v>
      </c>
      <c r="Q11">
        <f t="shared" si="13"/>
        <v>29.527777777777779</v>
      </c>
      <c r="R11">
        <f t="shared" si="5"/>
        <v>3.6909722222222223</v>
      </c>
      <c r="S11" s="3">
        <f t="shared" si="14"/>
        <v>0</v>
      </c>
      <c r="T11">
        <v>0.5</v>
      </c>
      <c r="U11" s="3">
        <f t="shared" si="15"/>
        <v>0.5</v>
      </c>
    </row>
    <row r="12" spans="1:21">
      <c r="A12" s="1" t="s">
        <v>100</v>
      </c>
      <c r="B12" s="1" t="s">
        <v>100</v>
      </c>
      <c r="C12" s="1" t="s">
        <v>39</v>
      </c>
      <c r="D12">
        <v>110</v>
      </c>
      <c r="E12">
        <v>25</v>
      </c>
      <c r="F12">
        <v>2</v>
      </c>
      <c r="G12" s="1" t="s">
        <v>23</v>
      </c>
      <c r="H12" s="1" t="s">
        <v>19</v>
      </c>
      <c r="I12" s="3">
        <v>20</v>
      </c>
      <c r="J12" t="s">
        <v>40</v>
      </c>
      <c r="K12">
        <v>0.5</v>
      </c>
      <c r="L12">
        <v>0.5</v>
      </c>
      <c r="M12">
        <f t="shared" si="1"/>
        <v>1.3819444444444444</v>
      </c>
      <c r="N12">
        <f t="shared" si="0"/>
        <v>0.17274305555555555</v>
      </c>
      <c r="O12">
        <f>Q11</f>
        <v>29.527777777777779</v>
      </c>
      <c r="P12">
        <f t="shared" si="3"/>
        <v>3.6909722222222223</v>
      </c>
      <c r="Q12">
        <f t="shared" ref="Q12:Q13" si="16">O12+M12</f>
        <v>30.909722222222221</v>
      </c>
      <c r="R12">
        <f t="shared" si="5"/>
        <v>3.8637152777777777</v>
      </c>
      <c r="S12" s="3">
        <f t="shared" ref="S12:S13" si="17">MAX(0, R12-I12)</f>
        <v>0</v>
      </c>
      <c r="T12">
        <v>0.5</v>
      </c>
      <c r="U12" s="3">
        <f t="shared" ref="U12:U13" si="18">S12+T12</f>
        <v>0.5</v>
      </c>
    </row>
    <row r="13" spans="1:21">
      <c r="A13" s="1" t="s">
        <v>46</v>
      </c>
      <c r="B13" s="1" t="s">
        <v>99</v>
      </c>
      <c r="C13" s="1" t="s">
        <v>39</v>
      </c>
      <c r="D13">
        <v>110</v>
      </c>
      <c r="E13">
        <v>25</v>
      </c>
      <c r="F13">
        <v>2</v>
      </c>
      <c r="G13" s="1" t="s">
        <v>23</v>
      </c>
      <c r="H13" s="1" t="s">
        <v>19</v>
      </c>
      <c r="I13" s="3">
        <v>20</v>
      </c>
      <c r="J13" t="s">
        <v>42</v>
      </c>
      <c r="K13">
        <v>0.5</v>
      </c>
      <c r="L13">
        <v>0.5</v>
      </c>
      <c r="M13">
        <f t="shared" si="1"/>
        <v>1.3819444444444444</v>
      </c>
      <c r="N13">
        <f t="shared" si="0"/>
        <v>0.17274305555555555</v>
      </c>
      <c r="O13">
        <f t="shared" ref="O13" si="19">Q12</f>
        <v>30.909722222222221</v>
      </c>
      <c r="P13">
        <f t="shared" si="3"/>
        <v>3.8637152777777777</v>
      </c>
      <c r="Q13">
        <f t="shared" si="16"/>
        <v>32.291666666666664</v>
      </c>
      <c r="R13">
        <f t="shared" si="5"/>
        <v>4.036458333333333</v>
      </c>
      <c r="S13" s="3">
        <f t="shared" si="17"/>
        <v>0</v>
      </c>
      <c r="T13">
        <v>0.5</v>
      </c>
      <c r="U13" s="3">
        <f t="shared" si="18"/>
        <v>0.5</v>
      </c>
    </row>
    <row r="14" spans="1:21">
      <c r="A14" s="1" t="s">
        <v>105</v>
      </c>
      <c r="B14" s="1" t="s">
        <v>105</v>
      </c>
      <c r="C14" s="1" t="s">
        <v>87</v>
      </c>
      <c r="D14">
        <v>300000</v>
      </c>
      <c r="E14">
        <v>20</v>
      </c>
      <c r="F14">
        <v>16</v>
      </c>
      <c r="G14" s="1" t="s">
        <v>88</v>
      </c>
      <c r="H14" s="1" t="s">
        <v>19</v>
      </c>
      <c r="I14" s="3">
        <v>20</v>
      </c>
      <c r="J14" t="s">
        <v>89</v>
      </c>
      <c r="K14">
        <v>2</v>
      </c>
      <c r="L14">
        <v>2</v>
      </c>
      <c r="M14">
        <f t="shared" si="1"/>
        <v>108.16666666666667</v>
      </c>
      <c r="N14">
        <f t="shared" si="0"/>
        <v>13.520833333333334</v>
      </c>
      <c r="O14">
        <f>Q13</f>
        <v>32.291666666666664</v>
      </c>
      <c r="P14">
        <f>O14/8</f>
        <v>4.036458333333333</v>
      </c>
      <c r="Q14">
        <f>O14+M14</f>
        <v>140.45833333333334</v>
      </c>
      <c r="R14">
        <f>Q14/8</f>
        <v>17.557291666666668</v>
      </c>
      <c r="S14" s="3">
        <f>MAX(0, R14-I14)</f>
        <v>0</v>
      </c>
      <c r="T14">
        <v>0.5</v>
      </c>
      <c r="U14" s="3">
        <f>S14+T14</f>
        <v>0.5</v>
      </c>
    </row>
    <row r="17" spans="1:21">
      <c r="A17" t="s">
        <v>114</v>
      </c>
    </row>
    <row r="18" spans="1:21">
      <c r="A18" s="1" t="s">
        <v>49</v>
      </c>
      <c r="B18" s="1" t="s">
        <v>101</v>
      </c>
      <c r="C18" s="1" t="s">
        <v>50</v>
      </c>
      <c r="D18">
        <v>50</v>
      </c>
      <c r="E18">
        <v>25</v>
      </c>
      <c r="F18">
        <v>1</v>
      </c>
      <c r="G18" s="1" t="s">
        <v>14</v>
      </c>
      <c r="H18" s="1" t="s">
        <v>19</v>
      </c>
      <c r="I18" s="3">
        <v>5</v>
      </c>
      <c r="J18" t="s">
        <v>51</v>
      </c>
      <c r="K18">
        <v>0.5</v>
      </c>
      <c r="L18">
        <v>0.5</v>
      </c>
      <c r="M18">
        <f t="shared" ref="M18:M29" si="20">D18*E18/(3600*F18)+IF(B19=B18, 0, L18)+IF(B17=B18, 0, K18)</f>
        <v>0.84722222222222221</v>
      </c>
      <c r="N18">
        <f t="shared" ref="N18:N29" si="21">M18/8</f>
        <v>0.10590277777777778</v>
      </c>
      <c r="O18">
        <v>0</v>
      </c>
      <c r="P18">
        <f t="shared" ref="P18:P29" si="22">O18/8</f>
        <v>0</v>
      </c>
      <c r="Q18">
        <f t="shared" ref="Q18:Q29" si="23">O18+M18</f>
        <v>0.84722222222222221</v>
      </c>
      <c r="R18">
        <f t="shared" ref="R18:R29" si="24">Q18/8</f>
        <v>0.10590277777777778</v>
      </c>
      <c r="S18" s="3">
        <f t="shared" ref="S18:S29" si="25">MAX(0, R18-I18)</f>
        <v>0</v>
      </c>
      <c r="T18">
        <v>0</v>
      </c>
      <c r="U18" s="3">
        <f t="shared" ref="U18:U29" si="26">S18+T18</f>
        <v>0</v>
      </c>
    </row>
    <row r="19" spans="1:21">
      <c r="A19" s="1" t="s">
        <v>49</v>
      </c>
      <c r="B19" s="1" t="s">
        <v>101</v>
      </c>
      <c r="C19" s="1" t="s">
        <v>50</v>
      </c>
      <c r="D19">
        <v>50</v>
      </c>
      <c r="E19">
        <v>25</v>
      </c>
      <c r="F19">
        <v>1</v>
      </c>
      <c r="G19" s="1" t="s">
        <v>14</v>
      </c>
      <c r="H19" s="1" t="s">
        <v>19</v>
      </c>
      <c r="I19" s="3">
        <v>5</v>
      </c>
      <c r="J19" t="s">
        <v>52</v>
      </c>
      <c r="K19">
        <v>0.5</v>
      </c>
      <c r="L19">
        <v>0.5</v>
      </c>
      <c r="M19">
        <f t="shared" si="20"/>
        <v>0.34722222222222221</v>
      </c>
      <c r="N19">
        <f t="shared" si="21"/>
        <v>4.3402777777777776E-2</v>
      </c>
      <c r="O19">
        <f t="shared" ref="O19:O29" si="27">Q18</f>
        <v>0.84722222222222221</v>
      </c>
      <c r="P19">
        <f t="shared" si="22"/>
        <v>0.10590277777777778</v>
      </c>
      <c r="Q19">
        <f t="shared" si="23"/>
        <v>1.1944444444444444</v>
      </c>
      <c r="R19">
        <f t="shared" si="24"/>
        <v>0.14930555555555555</v>
      </c>
      <c r="S19" s="3">
        <f t="shared" si="25"/>
        <v>0</v>
      </c>
      <c r="T19">
        <v>0.5</v>
      </c>
      <c r="U19" s="3">
        <f t="shared" si="26"/>
        <v>0.5</v>
      </c>
    </row>
    <row r="20" spans="1:21">
      <c r="A20" s="1" t="s">
        <v>53</v>
      </c>
      <c r="B20" s="1" t="s">
        <v>101</v>
      </c>
      <c r="C20" s="1" t="s">
        <v>50</v>
      </c>
      <c r="D20">
        <v>200</v>
      </c>
      <c r="E20">
        <v>25</v>
      </c>
      <c r="F20">
        <v>1</v>
      </c>
      <c r="G20" s="1" t="s">
        <v>14</v>
      </c>
      <c r="H20" s="1" t="s">
        <v>19</v>
      </c>
      <c r="I20" s="3">
        <v>5</v>
      </c>
      <c r="J20" t="s">
        <v>54</v>
      </c>
      <c r="K20">
        <v>0.5</v>
      </c>
      <c r="L20">
        <v>0.5</v>
      </c>
      <c r="M20">
        <f t="shared" si="20"/>
        <v>1.3888888888888888</v>
      </c>
      <c r="N20">
        <f t="shared" si="21"/>
        <v>0.1736111111111111</v>
      </c>
      <c r="O20">
        <f t="shared" si="27"/>
        <v>1.1944444444444444</v>
      </c>
      <c r="P20">
        <f t="shared" si="22"/>
        <v>0.14930555555555555</v>
      </c>
      <c r="Q20">
        <f t="shared" si="23"/>
        <v>2.583333333333333</v>
      </c>
      <c r="R20">
        <f t="shared" si="24"/>
        <v>0.32291666666666663</v>
      </c>
      <c r="S20" s="3">
        <f t="shared" si="25"/>
        <v>0</v>
      </c>
      <c r="T20">
        <v>0.5</v>
      </c>
      <c r="U20" s="3">
        <f t="shared" si="26"/>
        <v>0.5</v>
      </c>
    </row>
    <row r="21" spans="1:21">
      <c r="A21" s="1" t="s">
        <v>53</v>
      </c>
      <c r="B21" s="1" t="s">
        <v>101</v>
      </c>
      <c r="C21" s="1" t="s">
        <v>50</v>
      </c>
      <c r="D21">
        <v>50</v>
      </c>
      <c r="E21">
        <v>25</v>
      </c>
      <c r="F21">
        <v>1</v>
      </c>
      <c r="G21" s="1" t="s">
        <v>14</v>
      </c>
      <c r="H21" s="1" t="s">
        <v>19</v>
      </c>
      <c r="I21" s="3">
        <v>10</v>
      </c>
      <c r="J21" t="s">
        <v>54</v>
      </c>
      <c r="K21">
        <v>0.5</v>
      </c>
      <c r="L21">
        <v>0.5</v>
      </c>
      <c r="M21">
        <f t="shared" si="20"/>
        <v>0.84722222222222221</v>
      </c>
      <c r="N21">
        <f t="shared" si="21"/>
        <v>0.10590277777777778</v>
      </c>
      <c r="O21">
        <f t="shared" si="27"/>
        <v>2.583333333333333</v>
      </c>
      <c r="P21">
        <f t="shared" si="22"/>
        <v>0.32291666666666663</v>
      </c>
      <c r="Q21">
        <f t="shared" si="23"/>
        <v>3.4305555555555554</v>
      </c>
      <c r="R21">
        <f t="shared" si="24"/>
        <v>0.42881944444444442</v>
      </c>
      <c r="S21" s="3">
        <f t="shared" si="25"/>
        <v>0</v>
      </c>
      <c r="T21">
        <v>0</v>
      </c>
      <c r="U21" s="3">
        <f t="shared" si="26"/>
        <v>0</v>
      </c>
    </row>
    <row r="22" spans="1:21">
      <c r="A22" s="1" t="s">
        <v>61</v>
      </c>
      <c r="B22" s="1" t="s">
        <v>61</v>
      </c>
      <c r="C22" s="1" t="s">
        <v>62</v>
      </c>
      <c r="D22">
        <v>1000</v>
      </c>
      <c r="E22">
        <v>60</v>
      </c>
      <c r="F22">
        <v>1</v>
      </c>
      <c r="G22" s="1" t="s">
        <v>14</v>
      </c>
      <c r="H22" s="1" t="s">
        <v>15</v>
      </c>
      <c r="I22" s="3">
        <v>10</v>
      </c>
      <c r="J22" t="s">
        <v>63</v>
      </c>
      <c r="K22">
        <v>1</v>
      </c>
      <c r="L22">
        <v>1</v>
      </c>
      <c r="M22">
        <f t="shared" si="20"/>
        <v>18.666666666666668</v>
      </c>
      <c r="N22">
        <f t="shared" si="21"/>
        <v>2.3333333333333335</v>
      </c>
      <c r="O22">
        <f t="shared" si="27"/>
        <v>3.4305555555555554</v>
      </c>
      <c r="P22">
        <f t="shared" si="22"/>
        <v>0.42881944444444442</v>
      </c>
      <c r="Q22">
        <f t="shared" si="23"/>
        <v>22.097222222222221</v>
      </c>
      <c r="R22">
        <f t="shared" si="24"/>
        <v>2.7621527777777777</v>
      </c>
      <c r="S22" s="3">
        <f t="shared" si="25"/>
        <v>0</v>
      </c>
      <c r="T22">
        <v>0.5</v>
      </c>
      <c r="U22" s="3">
        <f t="shared" si="26"/>
        <v>0.5</v>
      </c>
    </row>
    <row r="23" spans="1:21">
      <c r="A23" s="1" t="s">
        <v>12</v>
      </c>
      <c r="B23" s="1" t="s">
        <v>12</v>
      </c>
      <c r="C23" s="1" t="s">
        <v>13</v>
      </c>
      <c r="D23">
        <v>1000</v>
      </c>
      <c r="E23">
        <v>25</v>
      </c>
      <c r="F23">
        <v>8</v>
      </c>
      <c r="G23" s="1" t="s">
        <v>14</v>
      </c>
      <c r="H23" s="1" t="s">
        <v>15</v>
      </c>
      <c r="I23" s="3">
        <v>10</v>
      </c>
      <c r="J23" t="s">
        <v>16</v>
      </c>
      <c r="K23">
        <v>0.5</v>
      </c>
      <c r="L23">
        <v>0.5</v>
      </c>
      <c r="M23">
        <f t="shared" si="20"/>
        <v>1.8680555555555556</v>
      </c>
      <c r="N23">
        <f t="shared" si="21"/>
        <v>0.23350694444444445</v>
      </c>
      <c r="O23">
        <f t="shared" si="27"/>
        <v>22.097222222222221</v>
      </c>
      <c r="P23">
        <f t="shared" si="22"/>
        <v>2.7621527777777777</v>
      </c>
      <c r="Q23">
        <f t="shared" si="23"/>
        <v>23.965277777777779</v>
      </c>
      <c r="R23">
        <f t="shared" si="24"/>
        <v>2.9956597222222223</v>
      </c>
      <c r="S23" s="3">
        <f t="shared" si="25"/>
        <v>0</v>
      </c>
      <c r="T23">
        <v>0.5</v>
      </c>
      <c r="U23" s="3">
        <f t="shared" si="26"/>
        <v>0.5</v>
      </c>
    </row>
    <row r="24" spans="1:21">
      <c r="A24" s="1" t="s">
        <v>55</v>
      </c>
      <c r="B24" s="1" t="s">
        <v>101</v>
      </c>
      <c r="C24" s="1" t="s">
        <v>50</v>
      </c>
      <c r="D24">
        <v>50</v>
      </c>
      <c r="E24">
        <v>25</v>
      </c>
      <c r="F24">
        <v>1</v>
      </c>
      <c r="G24" s="1" t="s">
        <v>14</v>
      </c>
      <c r="H24" s="1" t="s">
        <v>19</v>
      </c>
      <c r="I24" s="3">
        <v>10</v>
      </c>
      <c r="J24" t="s">
        <v>56</v>
      </c>
      <c r="K24">
        <v>0.5</v>
      </c>
      <c r="L24">
        <v>0.5</v>
      </c>
      <c r="M24">
        <f t="shared" si="20"/>
        <v>1.3472222222222223</v>
      </c>
      <c r="N24">
        <f t="shared" si="21"/>
        <v>0.16840277777777779</v>
      </c>
      <c r="O24">
        <f t="shared" si="27"/>
        <v>23.965277777777779</v>
      </c>
      <c r="P24">
        <f t="shared" si="22"/>
        <v>2.9956597222222223</v>
      </c>
      <c r="Q24">
        <f t="shared" si="23"/>
        <v>25.3125</v>
      </c>
      <c r="R24">
        <f t="shared" si="24"/>
        <v>3.1640625</v>
      </c>
      <c r="S24" s="3">
        <f t="shared" si="25"/>
        <v>0</v>
      </c>
      <c r="T24">
        <v>0.5</v>
      </c>
      <c r="U24" s="3">
        <f t="shared" si="26"/>
        <v>0.5</v>
      </c>
    </row>
    <row r="25" spans="1:21">
      <c r="A25" s="1" t="s">
        <v>30</v>
      </c>
      <c r="B25" s="1" t="s">
        <v>97</v>
      </c>
      <c r="C25" s="1" t="s">
        <v>31</v>
      </c>
      <c r="D25">
        <v>3000</v>
      </c>
      <c r="E25">
        <v>26</v>
      </c>
      <c r="F25">
        <v>2</v>
      </c>
      <c r="G25" s="1" t="s">
        <v>14</v>
      </c>
      <c r="H25" s="1" t="s">
        <v>15</v>
      </c>
      <c r="I25" s="3">
        <v>15</v>
      </c>
      <c r="J25" t="s">
        <v>32</v>
      </c>
      <c r="K25">
        <v>0.5</v>
      </c>
      <c r="L25">
        <v>0.5</v>
      </c>
      <c r="M25">
        <f t="shared" si="20"/>
        <v>11.333333333333334</v>
      </c>
      <c r="N25">
        <f t="shared" si="21"/>
        <v>1.4166666666666667</v>
      </c>
      <c r="O25">
        <f t="shared" si="27"/>
        <v>25.3125</v>
      </c>
      <c r="P25">
        <f t="shared" si="22"/>
        <v>3.1640625</v>
      </c>
      <c r="Q25">
        <f t="shared" si="23"/>
        <v>36.645833333333336</v>
      </c>
      <c r="R25">
        <f t="shared" si="24"/>
        <v>4.580729166666667</v>
      </c>
      <c r="S25" s="3">
        <f t="shared" si="25"/>
        <v>0</v>
      </c>
      <c r="T25">
        <v>0.5</v>
      </c>
      <c r="U25" s="3">
        <f t="shared" si="26"/>
        <v>0.5</v>
      </c>
    </row>
    <row r="26" spans="1:21">
      <c r="A26" s="1" t="s">
        <v>33</v>
      </c>
      <c r="B26" s="1" t="s">
        <v>97</v>
      </c>
      <c r="C26" s="1" t="s">
        <v>31</v>
      </c>
      <c r="D26">
        <v>3000</v>
      </c>
      <c r="E26">
        <v>26</v>
      </c>
      <c r="F26">
        <v>2</v>
      </c>
      <c r="G26" s="1" t="s">
        <v>14</v>
      </c>
      <c r="H26" s="1" t="s">
        <v>15</v>
      </c>
      <c r="I26" s="3">
        <v>15</v>
      </c>
      <c r="J26" t="s">
        <v>32</v>
      </c>
      <c r="K26">
        <v>0.5</v>
      </c>
      <c r="L26">
        <v>0.5</v>
      </c>
      <c r="M26">
        <f t="shared" si="20"/>
        <v>11.333333333333334</v>
      </c>
      <c r="N26">
        <f t="shared" si="21"/>
        <v>1.4166666666666667</v>
      </c>
      <c r="O26">
        <f t="shared" si="27"/>
        <v>36.645833333333336</v>
      </c>
      <c r="P26">
        <f t="shared" si="22"/>
        <v>4.580729166666667</v>
      </c>
      <c r="Q26">
        <f t="shared" si="23"/>
        <v>47.979166666666671</v>
      </c>
      <c r="R26">
        <f t="shared" si="24"/>
        <v>5.9973958333333339</v>
      </c>
      <c r="S26" s="3">
        <f t="shared" si="25"/>
        <v>0</v>
      </c>
      <c r="T26">
        <v>0</v>
      </c>
      <c r="U26" s="3">
        <f t="shared" si="26"/>
        <v>0</v>
      </c>
    </row>
    <row r="27" spans="1:21">
      <c r="A27" s="1" t="s">
        <v>83</v>
      </c>
      <c r="B27" s="1" t="s">
        <v>83</v>
      </c>
      <c r="C27" s="1" t="s">
        <v>80</v>
      </c>
      <c r="D27">
        <v>5000</v>
      </c>
      <c r="E27">
        <v>20</v>
      </c>
      <c r="F27">
        <v>1</v>
      </c>
      <c r="G27" s="1" t="s">
        <v>14</v>
      </c>
      <c r="H27" s="1" t="s">
        <v>15</v>
      </c>
      <c r="I27" s="3">
        <v>20</v>
      </c>
      <c r="J27" t="s">
        <v>84</v>
      </c>
      <c r="K27">
        <v>0.5</v>
      </c>
      <c r="L27">
        <v>0.5</v>
      </c>
      <c r="M27">
        <f t="shared" si="20"/>
        <v>28.777777777777779</v>
      </c>
      <c r="N27">
        <f t="shared" si="21"/>
        <v>3.5972222222222223</v>
      </c>
      <c r="O27">
        <f t="shared" si="27"/>
        <v>47.979166666666671</v>
      </c>
      <c r="P27">
        <f t="shared" si="22"/>
        <v>5.9973958333333339</v>
      </c>
      <c r="Q27">
        <f t="shared" si="23"/>
        <v>76.756944444444457</v>
      </c>
      <c r="R27">
        <f t="shared" si="24"/>
        <v>9.5946180555555571</v>
      </c>
      <c r="S27" s="3">
        <f t="shared" si="25"/>
        <v>0</v>
      </c>
      <c r="T27">
        <v>0.5</v>
      </c>
      <c r="U27" s="3">
        <f t="shared" si="26"/>
        <v>0.5</v>
      </c>
    </row>
    <row r="28" spans="1:21">
      <c r="A28" s="1" t="s">
        <v>86</v>
      </c>
      <c r="B28" s="1" t="s">
        <v>86</v>
      </c>
      <c r="C28" s="1" t="s">
        <v>80</v>
      </c>
      <c r="D28">
        <v>10000</v>
      </c>
      <c r="E28">
        <v>25</v>
      </c>
      <c r="F28">
        <v>2</v>
      </c>
      <c r="G28" s="1" t="s">
        <v>14</v>
      </c>
      <c r="H28" s="1" t="s">
        <v>19</v>
      </c>
      <c r="I28" s="3">
        <v>20</v>
      </c>
      <c r="J28" t="s">
        <v>29</v>
      </c>
      <c r="K28">
        <v>0.5</v>
      </c>
      <c r="L28">
        <v>0.5</v>
      </c>
      <c r="M28">
        <f t="shared" si="20"/>
        <v>35.722222222222221</v>
      </c>
      <c r="N28">
        <f t="shared" si="21"/>
        <v>4.4652777777777777</v>
      </c>
      <c r="O28">
        <f t="shared" si="27"/>
        <v>76.756944444444457</v>
      </c>
      <c r="P28">
        <f t="shared" si="22"/>
        <v>9.5946180555555571</v>
      </c>
      <c r="Q28">
        <f t="shared" si="23"/>
        <v>112.47916666666669</v>
      </c>
      <c r="R28">
        <f t="shared" si="24"/>
        <v>14.059895833333336</v>
      </c>
      <c r="S28" s="3">
        <f t="shared" si="25"/>
        <v>0</v>
      </c>
      <c r="T28">
        <v>0.5</v>
      </c>
      <c r="U28" s="3">
        <f t="shared" si="26"/>
        <v>0.5</v>
      </c>
    </row>
    <row r="29" spans="1:21">
      <c r="A29" s="1" t="s">
        <v>85</v>
      </c>
      <c r="B29" s="1" t="s">
        <v>85</v>
      </c>
      <c r="C29" s="1" t="s">
        <v>80</v>
      </c>
      <c r="D29">
        <v>10000</v>
      </c>
      <c r="E29">
        <v>26</v>
      </c>
      <c r="F29">
        <v>2</v>
      </c>
      <c r="G29" s="1" t="s">
        <v>14</v>
      </c>
      <c r="H29" s="1" t="s">
        <v>15</v>
      </c>
      <c r="I29" s="3">
        <v>25</v>
      </c>
      <c r="J29" t="s">
        <v>29</v>
      </c>
      <c r="K29">
        <v>0.5</v>
      </c>
      <c r="L29">
        <v>0.5</v>
      </c>
      <c r="M29">
        <f t="shared" si="20"/>
        <v>37.111111111111114</v>
      </c>
      <c r="N29">
        <f t="shared" si="21"/>
        <v>4.6388888888888893</v>
      </c>
      <c r="O29">
        <f t="shared" si="27"/>
        <v>112.47916666666669</v>
      </c>
      <c r="P29">
        <f t="shared" si="22"/>
        <v>14.059895833333336</v>
      </c>
      <c r="Q29">
        <f t="shared" si="23"/>
        <v>149.5902777777778</v>
      </c>
      <c r="R29">
        <f t="shared" si="24"/>
        <v>18.698784722222225</v>
      </c>
      <c r="S29" s="3">
        <f t="shared" si="25"/>
        <v>0</v>
      </c>
      <c r="T29">
        <v>0</v>
      </c>
      <c r="U29" s="3">
        <f t="shared" si="26"/>
        <v>0</v>
      </c>
    </row>
    <row r="30" spans="1:21">
      <c r="A30" s="1"/>
      <c r="B30" s="1"/>
      <c r="C30" s="1"/>
      <c r="G30" s="1"/>
      <c r="H30" s="1"/>
      <c r="I30" s="3"/>
      <c r="S30" s="3"/>
      <c r="U30" s="3"/>
    </row>
    <row r="31" spans="1:21">
      <c r="S31" s="3"/>
      <c r="U31" s="3"/>
    </row>
    <row r="33" spans="1:21">
      <c r="A33" t="s">
        <v>115</v>
      </c>
    </row>
    <row r="34" spans="1:21">
      <c r="A34" s="1" t="s">
        <v>104</v>
      </c>
      <c r="B34" s="1" t="s">
        <v>104</v>
      </c>
      <c r="C34" s="1" t="s">
        <v>80</v>
      </c>
      <c r="D34">
        <v>3500</v>
      </c>
      <c r="E34">
        <v>55</v>
      </c>
      <c r="F34">
        <v>2</v>
      </c>
      <c r="G34" s="1" t="s">
        <v>14</v>
      </c>
      <c r="H34" s="1" t="s">
        <v>15</v>
      </c>
      <c r="I34" s="3">
        <v>10</v>
      </c>
      <c r="J34" t="s">
        <v>81</v>
      </c>
      <c r="K34">
        <v>0.5</v>
      </c>
      <c r="L34">
        <v>0.5</v>
      </c>
      <c r="M34">
        <f t="shared" ref="M34:M45" si="28">D34*E34/(3600*F34)+IF(B35=B34, 0, L34)+IF(B33=B34, 0, K34)</f>
        <v>27.236111111111111</v>
      </c>
      <c r="N34">
        <f t="shared" ref="N34:N45" si="29">M34/8</f>
        <v>3.4045138888888888</v>
      </c>
      <c r="O34">
        <v>0</v>
      </c>
      <c r="P34">
        <f>O34/8</f>
        <v>0</v>
      </c>
      <c r="Q34">
        <f>O34+M34</f>
        <v>27.236111111111111</v>
      </c>
      <c r="R34">
        <f>Q34/8</f>
        <v>3.4045138888888888</v>
      </c>
      <c r="S34" s="3">
        <f>MAX(0, R34-I52)</f>
        <v>0</v>
      </c>
      <c r="T34">
        <v>0</v>
      </c>
      <c r="U34" s="3">
        <f>S34+T34</f>
        <v>0</v>
      </c>
    </row>
    <row r="35" spans="1:21">
      <c r="A35" s="1" t="s">
        <v>104</v>
      </c>
      <c r="B35" s="1" t="s">
        <v>104</v>
      </c>
      <c r="C35" s="1" t="s">
        <v>80</v>
      </c>
      <c r="D35">
        <v>3500</v>
      </c>
      <c r="E35">
        <v>55</v>
      </c>
      <c r="F35">
        <v>2</v>
      </c>
      <c r="G35" s="1" t="s">
        <v>14</v>
      </c>
      <c r="H35" s="1" t="s">
        <v>15</v>
      </c>
      <c r="I35" s="3">
        <v>10</v>
      </c>
      <c r="J35" t="s">
        <v>81</v>
      </c>
      <c r="K35">
        <v>0.5</v>
      </c>
      <c r="L35">
        <v>0.5</v>
      </c>
      <c r="M35">
        <f t="shared" si="28"/>
        <v>26.736111111111111</v>
      </c>
      <c r="N35">
        <f t="shared" si="29"/>
        <v>3.3420138888888888</v>
      </c>
      <c r="O35">
        <f>Q34</f>
        <v>27.236111111111111</v>
      </c>
      <c r="P35">
        <f>O35/8</f>
        <v>3.4045138888888888</v>
      </c>
      <c r="Q35">
        <f>O35+M35</f>
        <v>53.972222222222221</v>
      </c>
      <c r="R35">
        <f>Q35/8</f>
        <v>6.7465277777777777</v>
      </c>
      <c r="S35" s="3">
        <f>MAX(0, R35-I35)</f>
        <v>0</v>
      </c>
      <c r="T35">
        <f>IF(J35=J34, 0, 0.5)</f>
        <v>0</v>
      </c>
      <c r="U35" s="3">
        <f>S35+T35</f>
        <v>0</v>
      </c>
    </row>
    <row r="36" spans="1:21">
      <c r="A36" s="1" t="s">
        <v>104</v>
      </c>
      <c r="B36" s="1" t="s">
        <v>104</v>
      </c>
      <c r="C36" s="1" t="s">
        <v>80</v>
      </c>
      <c r="D36">
        <v>3500</v>
      </c>
      <c r="E36">
        <v>55</v>
      </c>
      <c r="F36">
        <v>2</v>
      </c>
      <c r="G36" s="1" t="s">
        <v>14</v>
      </c>
      <c r="H36" s="1" t="s">
        <v>15</v>
      </c>
      <c r="I36" s="3">
        <v>15</v>
      </c>
      <c r="J36" t="s">
        <v>81</v>
      </c>
      <c r="K36">
        <v>0.5</v>
      </c>
      <c r="L36">
        <v>0.5</v>
      </c>
      <c r="M36">
        <f t="shared" si="28"/>
        <v>27.236111111111111</v>
      </c>
      <c r="N36">
        <f t="shared" si="29"/>
        <v>3.4045138888888888</v>
      </c>
      <c r="O36">
        <f t="shared" ref="O36:O45" si="30">Q35</f>
        <v>53.972222222222221</v>
      </c>
      <c r="P36">
        <f t="shared" ref="P36:P45" si="31">O36/8</f>
        <v>6.7465277777777777</v>
      </c>
      <c r="Q36">
        <f t="shared" ref="Q36:Q45" si="32">O36+M36</f>
        <v>81.208333333333329</v>
      </c>
      <c r="R36">
        <f t="shared" ref="R36:R45" si="33">Q36/8</f>
        <v>10.151041666666666</v>
      </c>
      <c r="S36" s="3">
        <f t="shared" ref="S36:S45" si="34">MAX(0, R36-I36)</f>
        <v>0</v>
      </c>
      <c r="T36">
        <f t="shared" ref="T36:T45" si="35">IF(J36=J35, 0, 0.5)</f>
        <v>0</v>
      </c>
      <c r="U36" s="3">
        <f t="shared" ref="U36:U45" si="36">S36+T36</f>
        <v>0</v>
      </c>
    </row>
    <row r="37" spans="1:21">
      <c r="A37" s="1" t="s">
        <v>22</v>
      </c>
      <c r="B37" s="1" t="s">
        <v>95</v>
      </c>
      <c r="C37" s="1" t="s">
        <v>13</v>
      </c>
      <c r="D37">
        <v>1000</v>
      </c>
      <c r="E37">
        <v>20</v>
      </c>
      <c r="F37">
        <v>1</v>
      </c>
      <c r="G37" s="1" t="s">
        <v>23</v>
      </c>
      <c r="H37" s="1" t="s">
        <v>15</v>
      </c>
      <c r="I37" s="3">
        <v>15</v>
      </c>
      <c r="J37" t="s">
        <v>16</v>
      </c>
      <c r="K37">
        <v>0.5</v>
      </c>
      <c r="L37">
        <v>0.5</v>
      </c>
      <c r="M37">
        <f t="shared" si="28"/>
        <v>6.0555555555555554</v>
      </c>
      <c r="N37">
        <f t="shared" si="29"/>
        <v>0.75694444444444442</v>
      </c>
      <c r="O37">
        <f t="shared" si="30"/>
        <v>81.208333333333329</v>
      </c>
      <c r="P37">
        <f t="shared" si="31"/>
        <v>10.151041666666666</v>
      </c>
      <c r="Q37">
        <f t="shared" si="32"/>
        <v>87.263888888888886</v>
      </c>
      <c r="R37">
        <f t="shared" si="33"/>
        <v>10.907986111111111</v>
      </c>
      <c r="S37" s="3">
        <f t="shared" si="34"/>
        <v>0</v>
      </c>
      <c r="T37">
        <f t="shared" si="35"/>
        <v>0.5</v>
      </c>
      <c r="U37" s="3">
        <f t="shared" si="36"/>
        <v>0.5</v>
      </c>
    </row>
    <row r="38" spans="1:21">
      <c r="A38" s="1" t="s">
        <v>24</v>
      </c>
      <c r="B38" s="1" t="s">
        <v>95</v>
      </c>
      <c r="C38" s="1" t="s">
        <v>13</v>
      </c>
      <c r="D38">
        <v>1000</v>
      </c>
      <c r="E38">
        <v>20</v>
      </c>
      <c r="F38">
        <v>1</v>
      </c>
      <c r="G38" s="1" t="s">
        <v>23</v>
      </c>
      <c r="H38" s="1" t="s">
        <v>15</v>
      </c>
      <c r="I38" s="3">
        <v>15</v>
      </c>
      <c r="J38" t="s">
        <v>16</v>
      </c>
      <c r="K38">
        <v>0.5</v>
      </c>
      <c r="L38">
        <v>0.5</v>
      </c>
      <c r="M38">
        <f t="shared" si="28"/>
        <v>5.5555555555555554</v>
      </c>
      <c r="N38">
        <f t="shared" si="29"/>
        <v>0.69444444444444442</v>
      </c>
      <c r="O38">
        <f t="shared" si="30"/>
        <v>87.263888888888886</v>
      </c>
      <c r="P38">
        <f t="shared" si="31"/>
        <v>10.907986111111111</v>
      </c>
      <c r="Q38">
        <f t="shared" si="32"/>
        <v>92.819444444444443</v>
      </c>
      <c r="R38">
        <f t="shared" si="33"/>
        <v>11.602430555555555</v>
      </c>
      <c r="S38" s="3">
        <f t="shared" si="34"/>
        <v>0</v>
      </c>
      <c r="T38">
        <f t="shared" si="35"/>
        <v>0</v>
      </c>
      <c r="U38" s="3">
        <f t="shared" si="36"/>
        <v>0</v>
      </c>
    </row>
    <row r="39" spans="1:21">
      <c r="A39" s="1" t="s">
        <v>22</v>
      </c>
      <c r="B39" s="1" t="s">
        <v>95</v>
      </c>
      <c r="C39" s="1" t="s">
        <v>13</v>
      </c>
      <c r="D39">
        <v>1000</v>
      </c>
      <c r="E39">
        <v>20</v>
      </c>
      <c r="F39">
        <v>1</v>
      </c>
      <c r="G39" s="1" t="s">
        <v>23</v>
      </c>
      <c r="H39" s="1" t="s">
        <v>15</v>
      </c>
      <c r="I39" s="3">
        <v>20</v>
      </c>
      <c r="J39" t="s">
        <v>16</v>
      </c>
      <c r="K39">
        <v>0.5</v>
      </c>
      <c r="L39">
        <v>0.5</v>
      </c>
      <c r="M39">
        <f t="shared" si="28"/>
        <v>5.5555555555555554</v>
      </c>
      <c r="N39">
        <f t="shared" si="29"/>
        <v>0.69444444444444442</v>
      </c>
      <c r="O39">
        <f t="shared" si="30"/>
        <v>92.819444444444443</v>
      </c>
      <c r="P39">
        <f t="shared" si="31"/>
        <v>11.602430555555555</v>
      </c>
      <c r="Q39">
        <f t="shared" si="32"/>
        <v>98.375</v>
      </c>
      <c r="R39">
        <f t="shared" si="33"/>
        <v>12.296875</v>
      </c>
      <c r="S39" s="3">
        <f t="shared" si="34"/>
        <v>0</v>
      </c>
      <c r="T39">
        <f t="shared" si="35"/>
        <v>0</v>
      </c>
      <c r="U39" s="3">
        <f t="shared" si="36"/>
        <v>0</v>
      </c>
    </row>
    <row r="40" spans="1:21">
      <c r="A40" s="1">
        <v>2732</v>
      </c>
      <c r="B40" s="1" t="s">
        <v>95</v>
      </c>
      <c r="C40" s="1" t="s">
        <v>13</v>
      </c>
      <c r="D40">
        <v>1000</v>
      </c>
      <c r="E40">
        <v>20</v>
      </c>
      <c r="F40">
        <v>1</v>
      </c>
      <c r="G40" s="1" t="s">
        <v>23</v>
      </c>
      <c r="H40" s="1" t="s">
        <v>15</v>
      </c>
      <c r="I40" s="3">
        <v>20</v>
      </c>
      <c r="J40" t="s">
        <v>16</v>
      </c>
      <c r="K40">
        <v>0.5</v>
      </c>
      <c r="L40">
        <v>0.5</v>
      </c>
      <c r="M40">
        <f t="shared" si="28"/>
        <v>6.0555555555555554</v>
      </c>
      <c r="N40">
        <f t="shared" si="29"/>
        <v>0.75694444444444442</v>
      </c>
      <c r="O40">
        <f t="shared" si="30"/>
        <v>98.375</v>
      </c>
      <c r="P40">
        <f t="shared" si="31"/>
        <v>12.296875</v>
      </c>
      <c r="Q40">
        <f t="shared" si="32"/>
        <v>104.43055555555556</v>
      </c>
      <c r="R40">
        <f t="shared" si="33"/>
        <v>13.053819444444445</v>
      </c>
      <c r="S40" s="3">
        <f t="shared" si="34"/>
        <v>0</v>
      </c>
      <c r="T40">
        <f t="shared" si="35"/>
        <v>0</v>
      </c>
      <c r="U40" s="3">
        <f t="shared" si="36"/>
        <v>0</v>
      </c>
    </row>
    <row r="41" spans="1:21">
      <c r="A41" s="1">
        <v>977</v>
      </c>
      <c r="B41" s="1" t="s">
        <v>104</v>
      </c>
      <c r="C41" s="1" t="s">
        <v>80</v>
      </c>
      <c r="D41">
        <v>3500</v>
      </c>
      <c r="E41">
        <v>55</v>
      </c>
      <c r="F41">
        <v>2</v>
      </c>
      <c r="G41" s="1" t="s">
        <v>14</v>
      </c>
      <c r="H41" s="1" t="s">
        <v>15</v>
      </c>
      <c r="I41" s="3">
        <v>20</v>
      </c>
      <c r="J41" t="s">
        <v>81</v>
      </c>
      <c r="K41">
        <v>0.5</v>
      </c>
      <c r="L41">
        <v>0.5</v>
      </c>
      <c r="M41">
        <f t="shared" si="28"/>
        <v>27.236111111111111</v>
      </c>
      <c r="N41">
        <f t="shared" si="29"/>
        <v>3.4045138888888888</v>
      </c>
      <c r="O41">
        <f t="shared" si="30"/>
        <v>104.43055555555556</v>
      </c>
      <c r="P41">
        <f t="shared" si="31"/>
        <v>13.053819444444445</v>
      </c>
      <c r="Q41">
        <f t="shared" si="32"/>
        <v>131.66666666666666</v>
      </c>
      <c r="R41">
        <f t="shared" si="33"/>
        <v>16.458333333333332</v>
      </c>
      <c r="S41" s="3">
        <f t="shared" si="34"/>
        <v>0</v>
      </c>
      <c r="T41">
        <f t="shared" si="35"/>
        <v>0.5</v>
      </c>
      <c r="U41" s="3">
        <f t="shared" si="36"/>
        <v>0.5</v>
      </c>
    </row>
    <row r="42" spans="1:21">
      <c r="A42" s="1">
        <v>977</v>
      </c>
      <c r="B42" s="1" t="s">
        <v>104</v>
      </c>
      <c r="C42" s="1" t="s">
        <v>80</v>
      </c>
      <c r="D42">
        <v>3500</v>
      </c>
      <c r="E42">
        <v>55</v>
      </c>
      <c r="F42">
        <v>2</v>
      </c>
      <c r="G42" s="1" t="s">
        <v>14</v>
      </c>
      <c r="H42" s="1" t="s">
        <v>15</v>
      </c>
      <c r="I42" s="3">
        <v>25</v>
      </c>
      <c r="J42" t="s">
        <v>81</v>
      </c>
      <c r="K42">
        <v>0.5</v>
      </c>
      <c r="L42">
        <v>0.5</v>
      </c>
      <c r="M42">
        <f t="shared" si="28"/>
        <v>26.736111111111111</v>
      </c>
      <c r="N42">
        <f t="shared" si="29"/>
        <v>3.3420138888888888</v>
      </c>
      <c r="O42">
        <f t="shared" si="30"/>
        <v>131.66666666666666</v>
      </c>
      <c r="P42">
        <f t="shared" si="31"/>
        <v>16.458333333333332</v>
      </c>
      <c r="Q42">
        <f t="shared" si="32"/>
        <v>158.40277777777777</v>
      </c>
      <c r="R42">
        <f t="shared" si="33"/>
        <v>19.800347222222221</v>
      </c>
      <c r="S42" s="3">
        <f t="shared" si="34"/>
        <v>0</v>
      </c>
      <c r="T42">
        <f t="shared" si="35"/>
        <v>0</v>
      </c>
      <c r="U42" s="3">
        <f t="shared" si="36"/>
        <v>0</v>
      </c>
    </row>
    <row r="43" spans="1:21">
      <c r="A43" s="1">
        <v>977</v>
      </c>
      <c r="B43" s="1" t="s">
        <v>104</v>
      </c>
      <c r="C43" s="1" t="s">
        <v>80</v>
      </c>
      <c r="D43">
        <v>3500</v>
      </c>
      <c r="E43">
        <v>55</v>
      </c>
      <c r="F43">
        <v>2</v>
      </c>
      <c r="G43" s="1" t="s">
        <v>14</v>
      </c>
      <c r="H43" s="1" t="s">
        <v>15</v>
      </c>
      <c r="I43" s="3">
        <v>30</v>
      </c>
      <c r="J43" t="s">
        <v>81</v>
      </c>
      <c r="K43">
        <v>0.5</v>
      </c>
      <c r="L43">
        <v>0.5</v>
      </c>
      <c r="M43">
        <f t="shared" si="28"/>
        <v>26.736111111111111</v>
      </c>
      <c r="N43">
        <f t="shared" si="29"/>
        <v>3.3420138888888888</v>
      </c>
      <c r="O43">
        <f t="shared" si="30"/>
        <v>158.40277777777777</v>
      </c>
      <c r="P43">
        <f t="shared" si="31"/>
        <v>19.800347222222221</v>
      </c>
      <c r="Q43">
        <f t="shared" si="32"/>
        <v>185.13888888888889</v>
      </c>
      <c r="R43">
        <f t="shared" si="33"/>
        <v>23.142361111111111</v>
      </c>
      <c r="S43" s="3">
        <f t="shared" si="34"/>
        <v>0</v>
      </c>
      <c r="T43">
        <f t="shared" si="35"/>
        <v>0</v>
      </c>
      <c r="U43" s="3">
        <f t="shared" si="36"/>
        <v>0</v>
      </c>
    </row>
    <row r="44" spans="1:21">
      <c r="A44" s="1">
        <v>977</v>
      </c>
      <c r="B44" s="1" t="s">
        <v>104</v>
      </c>
      <c r="C44" s="1" t="s">
        <v>80</v>
      </c>
      <c r="D44">
        <v>3500</v>
      </c>
      <c r="E44">
        <v>55</v>
      </c>
      <c r="F44">
        <v>2</v>
      </c>
      <c r="G44" s="1" t="s">
        <v>14</v>
      </c>
      <c r="H44" s="1" t="s">
        <v>15</v>
      </c>
      <c r="I44" s="3">
        <v>35</v>
      </c>
      <c r="J44" t="s">
        <v>81</v>
      </c>
      <c r="K44">
        <v>0.5</v>
      </c>
      <c r="L44">
        <v>0.5</v>
      </c>
      <c r="M44">
        <f t="shared" si="28"/>
        <v>26.736111111111111</v>
      </c>
      <c r="N44">
        <f t="shared" si="29"/>
        <v>3.3420138888888888</v>
      </c>
      <c r="O44">
        <f t="shared" si="30"/>
        <v>185.13888888888889</v>
      </c>
      <c r="P44">
        <f t="shared" si="31"/>
        <v>23.142361111111111</v>
      </c>
      <c r="Q44">
        <f t="shared" si="32"/>
        <v>211.875</v>
      </c>
      <c r="R44">
        <f t="shared" si="33"/>
        <v>26.484375</v>
      </c>
      <c r="S44" s="3">
        <f t="shared" si="34"/>
        <v>0</v>
      </c>
      <c r="T44">
        <f t="shared" si="35"/>
        <v>0</v>
      </c>
      <c r="U44" s="3">
        <f t="shared" si="36"/>
        <v>0</v>
      </c>
    </row>
    <row r="45" spans="1:21">
      <c r="A45" s="1">
        <v>977</v>
      </c>
      <c r="B45" s="1" t="s">
        <v>104</v>
      </c>
      <c r="C45" s="1" t="s">
        <v>80</v>
      </c>
      <c r="D45">
        <v>3500</v>
      </c>
      <c r="E45">
        <v>55</v>
      </c>
      <c r="F45">
        <v>2</v>
      </c>
      <c r="G45" s="1" t="s">
        <v>14</v>
      </c>
      <c r="H45" s="1" t="s">
        <v>15</v>
      </c>
      <c r="I45" s="3">
        <v>40</v>
      </c>
      <c r="J45" t="s">
        <v>81</v>
      </c>
      <c r="K45">
        <v>0.5</v>
      </c>
      <c r="L45">
        <v>0.5</v>
      </c>
      <c r="M45">
        <f t="shared" si="28"/>
        <v>27.236111111111111</v>
      </c>
      <c r="N45">
        <f t="shared" si="29"/>
        <v>3.4045138888888888</v>
      </c>
      <c r="O45">
        <f t="shared" si="30"/>
        <v>211.875</v>
      </c>
      <c r="P45">
        <f t="shared" si="31"/>
        <v>26.484375</v>
      </c>
      <c r="Q45">
        <f t="shared" si="32"/>
        <v>239.11111111111111</v>
      </c>
      <c r="R45">
        <f t="shared" si="33"/>
        <v>29.888888888888889</v>
      </c>
      <c r="S45" s="3">
        <f t="shared" si="34"/>
        <v>0</v>
      </c>
      <c r="T45">
        <f t="shared" si="35"/>
        <v>0</v>
      </c>
      <c r="U45" s="3">
        <f t="shared" si="36"/>
        <v>0</v>
      </c>
    </row>
    <row r="47" spans="1:21">
      <c r="A47" t="s">
        <v>116</v>
      </c>
    </row>
    <row r="48" spans="1:21">
      <c r="A48" s="1" t="s">
        <v>57</v>
      </c>
      <c r="B48" s="1" t="s">
        <v>102</v>
      </c>
      <c r="C48" s="1" t="s">
        <v>58</v>
      </c>
      <c r="D48">
        <v>370</v>
      </c>
      <c r="E48">
        <v>25</v>
      </c>
      <c r="F48">
        <v>2</v>
      </c>
      <c r="G48" s="1" t="s">
        <v>59</v>
      </c>
      <c r="H48" s="1" t="s">
        <v>19</v>
      </c>
      <c r="I48" s="3">
        <v>5</v>
      </c>
      <c r="J48" t="s">
        <v>60</v>
      </c>
      <c r="K48">
        <v>2</v>
      </c>
      <c r="L48">
        <v>2</v>
      </c>
      <c r="M48">
        <f t="shared" ref="M48:M49" si="37">D48*E48/(3600*F48)+IF(B49=B48, 0, L48)+IF(B47=B48, 0, K48)</f>
        <v>5.2847222222222223</v>
      </c>
      <c r="N48">
        <f>M48/8</f>
        <v>0.66059027777777779</v>
      </c>
      <c r="O48">
        <v>0</v>
      </c>
      <c r="P48">
        <f>O48/8</f>
        <v>0</v>
      </c>
      <c r="Q48">
        <f>O48+M48</f>
        <v>5.2847222222222223</v>
      </c>
      <c r="R48">
        <f>Q48/8</f>
        <v>0.66059027777777779</v>
      </c>
      <c r="S48" s="3">
        <f>MAX(0, R48-I48)</f>
        <v>0</v>
      </c>
      <c r="T48">
        <v>0</v>
      </c>
      <c r="U48" s="3">
        <f>S48+T48</f>
        <v>0</v>
      </c>
    </row>
    <row r="49" spans="1:21">
      <c r="A49" s="1">
        <v>51</v>
      </c>
      <c r="B49" s="1" t="s">
        <v>65</v>
      </c>
      <c r="C49" s="1" t="s">
        <v>65</v>
      </c>
      <c r="D49">
        <v>500</v>
      </c>
      <c r="E49">
        <v>45</v>
      </c>
      <c r="F49">
        <v>1</v>
      </c>
      <c r="G49" s="1" t="s">
        <v>66</v>
      </c>
      <c r="H49" s="1" t="s">
        <v>15</v>
      </c>
      <c r="I49" s="3">
        <v>15</v>
      </c>
      <c r="J49" t="s">
        <v>67</v>
      </c>
      <c r="K49">
        <v>3</v>
      </c>
      <c r="L49">
        <v>3</v>
      </c>
      <c r="M49">
        <f t="shared" si="37"/>
        <v>12.25</v>
      </c>
      <c r="N49">
        <f>M49/8</f>
        <v>1.53125</v>
      </c>
      <c r="O49">
        <f>Q48</f>
        <v>5.2847222222222223</v>
      </c>
      <c r="P49">
        <f>O49/8</f>
        <v>0.66059027777777779</v>
      </c>
      <c r="Q49">
        <f>O49+M49</f>
        <v>17.534722222222221</v>
      </c>
      <c r="R49">
        <f>Q49/8</f>
        <v>2.1918402777777777</v>
      </c>
      <c r="S49" s="3">
        <f>MAX(0, R49-I49)</f>
        <v>0</v>
      </c>
      <c r="T49">
        <v>0.5</v>
      </c>
      <c r="U49" s="3">
        <f>S49+T49</f>
        <v>0.5</v>
      </c>
    </row>
    <row r="51" spans="1:21">
      <c r="A51" t="s">
        <v>117</v>
      </c>
    </row>
    <row r="52" spans="1:21">
      <c r="A52" s="1">
        <v>332</v>
      </c>
      <c r="B52" s="1" t="s">
        <v>90</v>
      </c>
      <c r="C52" s="1" t="s">
        <v>87</v>
      </c>
      <c r="D52">
        <v>50000</v>
      </c>
      <c r="E52">
        <v>21</v>
      </c>
      <c r="F52">
        <v>2</v>
      </c>
      <c r="G52" s="1" t="s">
        <v>91</v>
      </c>
      <c r="H52" s="1" t="s">
        <v>19</v>
      </c>
      <c r="I52" s="3">
        <v>20</v>
      </c>
      <c r="J52" t="s">
        <v>92</v>
      </c>
      <c r="K52">
        <v>2</v>
      </c>
      <c r="L52">
        <v>2</v>
      </c>
      <c r="M52">
        <f t="shared" ref="M52" si="38">D52*E52/(3600*F52)+IF(B53=B52, 0, L52)+IF(B51=B52, 0, K52)</f>
        <v>149.83333333333334</v>
      </c>
      <c r="N52">
        <f>M52/8</f>
        <v>18.729166666666668</v>
      </c>
      <c r="O52">
        <v>0</v>
      </c>
      <c r="P52">
        <f>O52/8</f>
        <v>0</v>
      </c>
      <c r="Q52">
        <f>O52+M52</f>
        <v>149.83333333333334</v>
      </c>
      <c r="R52">
        <f>Q52/8</f>
        <v>18.729166666666668</v>
      </c>
      <c r="S52" s="3">
        <f>MAX(0, R52-I52)</f>
        <v>0</v>
      </c>
      <c r="T52">
        <v>0</v>
      </c>
      <c r="U52" s="3">
        <f>S52+T52</f>
        <v>0</v>
      </c>
    </row>
    <row r="55" spans="1:21">
      <c r="A55" t="s">
        <v>118</v>
      </c>
      <c r="B55" s="4" t="s">
        <v>119</v>
      </c>
    </row>
    <row r="59" spans="1:21">
      <c r="A59" t="s">
        <v>120</v>
      </c>
    </row>
    <row r="60" spans="1:21">
      <c r="A60" s="1">
        <v>38</v>
      </c>
      <c r="B60" s="1" t="s">
        <v>82</v>
      </c>
      <c r="C60" s="1" t="s">
        <v>80</v>
      </c>
      <c r="D60">
        <v>700</v>
      </c>
      <c r="E60">
        <v>40</v>
      </c>
      <c r="F60">
        <v>1</v>
      </c>
      <c r="G60" s="1" t="s">
        <v>36</v>
      </c>
      <c r="H60" s="1" t="s">
        <v>15</v>
      </c>
      <c r="I60" s="3">
        <v>5</v>
      </c>
      <c r="J60" t="s">
        <v>29</v>
      </c>
      <c r="K60">
        <v>0.5</v>
      </c>
      <c r="L60">
        <v>0.5</v>
      </c>
      <c r="M60">
        <f t="shared" ref="M60:M70" si="39">D60*E60/(3600*F60)+IF(B61=B60, 0, L60)+IF(B59=B60, 0, K60)</f>
        <v>8.7777777777777786</v>
      </c>
      <c r="N60">
        <f t="shared" ref="N60:N70" si="40">M60/8</f>
        <v>1.0972222222222223</v>
      </c>
      <c r="O60">
        <v>0</v>
      </c>
      <c r="P60">
        <f>O60/8</f>
        <v>0</v>
      </c>
      <c r="Q60">
        <f>O60+M60</f>
        <v>8.7777777777777786</v>
      </c>
      <c r="R60">
        <f>Q60/8</f>
        <v>1.0972222222222223</v>
      </c>
      <c r="S60" s="3">
        <f>MAX(0, R60-I60)</f>
        <v>0</v>
      </c>
      <c r="T60">
        <v>0</v>
      </c>
      <c r="U60" s="3">
        <f>S60+T60</f>
        <v>0</v>
      </c>
    </row>
    <row r="61" spans="1:21">
      <c r="A61" s="1" t="s">
        <v>34</v>
      </c>
      <c r="B61" s="1" t="s">
        <v>34</v>
      </c>
      <c r="C61" s="1" t="s">
        <v>35</v>
      </c>
      <c r="D61">
        <v>2000</v>
      </c>
      <c r="E61">
        <v>23</v>
      </c>
      <c r="F61">
        <v>1</v>
      </c>
      <c r="G61" s="1" t="s">
        <v>36</v>
      </c>
      <c r="H61" s="1" t="s">
        <v>19</v>
      </c>
      <c r="I61" s="3">
        <v>8</v>
      </c>
      <c r="J61" t="s">
        <v>37</v>
      </c>
      <c r="K61">
        <v>0.5</v>
      </c>
      <c r="L61">
        <v>0.5</v>
      </c>
      <c r="M61">
        <f t="shared" si="39"/>
        <v>13.277777777777779</v>
      </c>
      <c r="N61">
        <f t="shared" si="40"/>
        <v>1.6597222222222223</v>
      </c>
      <c r="O61">
        <f>Q60</f>
        <v>8.7777777777777786</v>
      </c>
      <c r="P61">
        <f>O61/8</f>
        <v>1.0972222222222223</v>
      </c>
      <c r="Q61">
        <f>O61+M61</f>
        <v>22.055555555555557</v>
      </c>
      <c r="R61">
        <f>Q61/8</f>
        <v>2.7569444444444446</v>
      </c>
      <c r="S61" s="3">
        <f>MAX(0, R61-I61)</f>
        <v>0</v>
      </c>
      <c r="T61">
        <f>IF(J61=J60,0,0.5)</f>
        <v>0.5</v>
      </c>
      <c r="U61" s="3">
        <f>S61+T61</f>
        <v>0.5</v>
      </c>
    </row>
    <row r="62" spans="1:21">
      <c r="A62" s="1" t="s">
        <v>34</v>
      </c>
      <c r="B62" s="1" t="s">
        <v>34</v>
      </c>
      <c r="C62" s="1" t="s">
        <v>35</v>
      </c>
      <c r="D62">
        <v>2000</v>
      </c>
      <c r="E62">
        <v>23</v>
      </c>
      <c r="F62">
        <v>1</v>
      </c>
      <c r="G62" s="1" t="s">
        <v>36</v>
      </c>
      <c r="H62" s="1" t="s">
        <v>19</v>
      </c>
      <c r="I62" s="3">
        <v>8</v>
      </c>
      <c r="J62" t="s">
        <v>37</v>
      </c>
      <c r="K62">
        <v>0.5</v>
      </c>
      <c r="L62">
        <v>0.5</v>
      </c>
      <c r="M62">
        <f t="shared" si="39"/>
        <v>13.277777777777779</v>
      </c>
      <c r="N62">
        <f t="shared" si="40"/>
        <v>1.6597222222222223</v>
      </c>
      <c r="O62">
        <f t="shared" ref="O62:O69" si="41">Q61</f>
        <v>22.055555555555557</v>
      </c>
      <c r="P62">
        <f t="shared" ref="P62:P70" si="42">O62/8</f>
        <v>2.7569444444444446</v>
      </c>
      <c r="Q62">
        <f t="shared" ref="Q62:Q69" si="43">O62+M62</f>
        <v>35.333333333333336</v>
      </c>
      <c r="R62">
        <f t="shared" ref="R62:R70" si="44">Q62/8</f>
        <v>4.416666666666667</v>
      </c>
      <c r="S62" s="3">
        <f t="shared" ref="S62:S69" si="45">MAX(0, R62-I62)</f>
        <v>0</v>
      </c>
      <c r="T62">
        <f t="shared" ref="T62:T69" si="46">IF(J62=J61,0,0.5)</f>
        <v>0</v>
      </c>
      <c r="U62" s="3">
        <f t="shared" ref="U62:U69" si="47">S62+T62</f>
        <v>0</v>
      </c>
    </row>
    <row r="63" spans="1:21">
      <c r="A63" s="1">
        <v>2696</v>
      </c>
      <c r="B63" s="1" t="s">
        <v>20</v>
      </c>
      <c r="C63" s="1" t="s">
        <v>13</v>
      </c>
      <c r="D63">
        <v>3000</v>
      </c>
      <c r="E63">
        <v>25</v>
      </c>
      <c r="F63">
        <v>2</v>
      </c>
      <c r="G63" s="1" t="s">
        <v>21</v>
      </c>
      <c r="H63" s="1" t="s">
        <v>19</v>
      </c>
      <c r="I63" s="3">
        <v>10</v>
      </c>
      <c r="J63" t="s">
        <v>16</v>
      </c>
      <c r="K63">
        <v>0.5</v>
      </c>
      <c r="L63">
        <v>0.5</v>
      </c>
      <c r="M63">
        <f t="shared" si="39"/>
        <v>10.916666666666666</v>
      </c>
      <c r="N63">
        <f t="shared" si="40"/>
        <v>1.3645833333333333</v>
      </c>
      <c r="O63">
        <f t="shared" si="41"/>
        <v>35.333333333333336</v>
      </c>
      <c r="P63">
        <f t="shared" si="42"/>
        <v>4.416666666666667</v>
      </c>
      <c r="Q63">
        <f t="shared" si="43"/>
        <v>46.25</v>
      </c>
      <c r="R63">
        <f t="shared" si="44"/>
        <v>5.78125</v>
      </c>
      <c r="S63" s="3">
        <f t="shared" si="45"/>
        <v>0</v>
      </c>
      <c r="T63">
        <f t="shared" si="46"/>
        <v>0.5</v>
      </c>
      <c r="U63" s="3">
        <f t="shared" si="47"/>
        <v>0.5</v>
      </c>
    </row>
    <row r="64" spans="1:21">
      <c r="A64" s="1">
        <v>2696</v>
      </c>
      <c r="B64" s="1" t="s">
        <v>20</v>
      </c>
      <c r="C64" s="1" t="s">
        <v>13</v>
      </c>
      <c r="D64">
        <v>3000</v>
      </c>
      <c r="E64">
        <v>25</v>
      </c>
      <c r="F64">
        <v>2</v>
      </c>
      <c r="G64" s="1" t="s">
        <v>21</v>
      </c>
      <c r="H64" s="1" t="s">
        <v>19</v>
      </c>
      <c r="I64" s="3">
        <v>20</v>
      </c>
      <c r="J64" t="s">
        <v>16</v>
      </c>
      <c r="K64">
        <v>0.5</v>
      </c>
      <c r="L64">
        <v>0.5</v>
      </c>
      <c r="M64">
        <f t="shared" si="39"/>
        <v>10.916666666666666</v>
      </c>
      <c r="N64">
        <f t="shared" si="40"/>
        <v>1.3645833333333333</v>
      </c>
      <c r="O64">
        <f t="shared" si="41"/>
        <v>46.25</v>
      </c>
      <c r="P64">
        <f t="shared" si="42"/>
        <v>5.78125</v>
      </c>
      <c r="Q64">
        <f t="shared" si="43"/>
        <v>57.166666666666664</v>
      </c>
      <c r="R64">
        <f t="shared" si="44"/>
        <v>7.145833333333333</v>
      </c>
      <c r="S64" s="3">
        <f t="shared" si="45"/>
        <v>0</v>
      </c>
      <c r="T64">
        <f t="shared" si="46"/>
        <v>0</v>
      </c>
      <c r="U64" s="3">
        <f t="shared" si="47"/>
        <v>0</v>
      </c>
    </row>
    <row r="65" spans="1:21">
      <c r="A65" s="1">
        <v>85</v>
      </c>
      <c r="B65" s="1" t="s">
        <v>103</v>
      </c>
      <c r="C65" s="1" t="s">
        <v>77</v>
      </c>
      <c r="D65">
        <v>500</v>
      </c>
      <c r="E65">
        <v>38</v>
      </c>
      <c r="F65">
        <v>1</v>
      </c>
      <c r="G65" s="1" t="s">
        <v>21</v>
      </c>
      <c r="H65" s="1" t="s">
        <v>19</v>
      </c>
      <c r="I65" s="3">
        <v>15</v>
      </c>
      <c r="J65" t="s">
        <v>78</v>
      </c>
      <c r="K65">
        <v>1</v>
      </c>
      <c r="L65">
        <v>1</v>
      </c>
      <c r="M65">
        <f t="shared" si="39"/>
        <v>6.2777777777777777</v>
      </c>
      <c r="N65">
        <f t="shared" si="40"/>
        <v>0.78472222222222221</v>
      </c>
      <c r="O65">
        <f t="shared" si="41"/>
        <v>57.166666666666664</v>
      </c>
      <c r="P65">
        <f t="shared" si="42"/>
        <v>7.145833333333333</v>
      </c>
      <c r="Q65">
        <f t="shared" si="43"/>
        <v>63.444444444444443</v>
      </c>
      <c r="R65">
        <f t="shared" si="44"/>
        <v>7.9305555555555554</v>
      </c>
      <c r="S65" s="3">
        <f t="shared" si="45"/>
        <v>0</v>
      </c>
      <c r="T65">
        <f t="shared" si="46"/>
        <v>0.5</v>
      </c>
      <c r="U65" s="3">
        <f t="shared" si="47"/>
        <v>0.5</v>
      </c>
    </row>
    <row r="66" spans="1:21">
      <c r="A66" s="1">
        <v>86</v>
      </c>
      <c r="B66" s="1" t="s">
        <v>103</v>
      </c>
      <c r="C66" s="1" t="s">
        <v>77</v>
      </c>
      <c r="D66">
        <v>500</v>
      </c>
      <c r="E66">
        <v>38</v>
      </c>
      <c r="F66">
        <v>1</v>
      </c>
      <c r="G66" s="1" t="s">
        <v>21</v>
      </c>
      <c r="H66" s="1" t="s">
        <v>19</v>
      </c>
      <c r="I66" s="3">
        <v>15</v>
      </c>
      <c r="J66" t="s">
        <v>78</v>
      </c>
      <c r="K66">
        <v>1</v>
      </c>
      <c r="L66">
        <v>1</v>
      </c>
      <c r="M66">
        <f t="shared" si="39"/>
        <v>6.2777777777777777</v>
      </c>
      <c r="N66">
        <f t="shared" si="40"/>
        <v>0.78472222222222221</v>
      </c>
      <c r="O66">
        <f t="shared" si="41"/>
        <v>63.444444444444443</v>
      </c>
      <c r="P66">
        <f t="shared" si="42"/>
        <v>7.9305555555555554</v>
      </c>
      <c r="Q66">
        <f t="shared" si="43"/>
        <v>69.722222222222214</v>
      </c>
      <c r="R66">
        <f t="shared" si="44"/>
        <v>8.7152777777777768</v>
      </c>
      <c r="S66" s="3">
        <f t="shared" si="45"/>
        <v>0</v>
      </c>
      <c r="T66">
        <f t="shared" si="46"/>
        <v>0</v>
      </c>
      <c r="U66" s="3">
        <f t="shared" si="47"/>
        <v>0</v>
      </c>
    </row>
    <row r="67" spans="1:21">
      <c r="A67" s="1">
        <v>49</v>
      </c>
      <c r="B67" s="1" t="s">
        <v>65</v>
      </c>
      <c r="C67" s="1" t="s">
        <v>65</v>
      </c>
      <c r="D67">
        <v>500</v>
      </c>
      <c r="E67">
        <v>35</v>
      </c>
      <c r="F67">
        <v>1</v>
      </c>
      <c r="G67" s="1" t="s">
        <v>66</v>
      </c>
      <c r="H67" s="1" t="s">
        <v>15</v>
      </c>
      <c r="I67" s="3">
        <v>15</v>
      </c>
      <c r="J67" t="s">
        <v>67</v>
      </c>
      <c r="K67">
        <v>3</v>
      </c>
      <c r="L67">
        <v>3</v>
      </c>
      <c r="M67">
        <f t="shared" si="39"/>
        <v>7.8611111111111107</v>
      </c>
      <c r="N67">
        <f t="shared" si="40"/>
        <v>0.98263888888888884</v>
      </c>
      <c r="O67">
        <f t="shared" si="41"/>
        <v>69.722222222222214</v>
      </c>
      <c r="P67">
        <f t="shared" si="42"/>
        <v>8.7152777777777768</v>
      </c>
      <c r="Q67">
        <f t="shared" si="43"/>
        <v>77.583333333333329</v>
      </c>
      <c r="R67">
        <f t="shared" si="44"/>
        <v>9.6979166666666661</v>
      </c>
      <c r="S67" s="3">
        <f t="shared" si="45"/>
        <v>0</v>
      </c>
      <c r="T67">
        <f t="shared" si="46"/>
        <v>0.5</v>
      </c>
      <c r="U67" s="3">
        <f t="shared" si="47"/>
        <v>0.5</v>
      </c>
    </row>
    <row r="68" spans="1:21">
      <c r="A68" s="1">
        <v>47</v>
      </c>
      <c r="B68" s="1" t="s">
        <v>65</v>
      </c>
      <c r="C68" s="1" t="s">
        <v>65</v>
      </c>
      <c r="D68">
        <v>500</v>
      </c>
      <c r="E68">
        <v>35</v>
      </c>
      <c r="F68">
        <v>1</v>
      </c>
      <c r="G68" s="1" t="s">
        <v>66</v>
      </c>
      <c r="H68" s="1" t="s">
        <v>15</v>
      </c>
      <c r="I68" s="3">
        <v>15</v>
      </c>
      <c r="J68" t="s">
        <v>67</v>
      </c>
      <c r="K68">
        <v>3</v>
      </c>
      <c r="L68">
        <v>3</v>
      </c>
      <c r="M68">
        <f t="shared" si="39"/>
        <v>4.8611111111111107</v>
      </c>
      <c r="N68">
        <f t="shared" si="40"/>
        <v>0.60763888888888884</v>
      </c>
      <c r="O68">
        <f t="shared" si="41"/>
        <v>77.583333333333329</v>
      </c>
      <c r="P68">
        <f t="shared" si="42"/>
        <v>9.6979166666666661</v>
      </c>
      <c r="Q68">
        <f t="shared" si="43"/>
        <v>82.444444444444443</v>
      </c>
      <c r="R68">
        <f t="shared" si="44"/>
        <v>10.305555555555555</v>
      </c>
      <c r="S68" s="3">
        <f t="shared" si="45"/>
        <v>0</v>
      </c>
      <c r="T68">
        <f t="shared" si="46"/>
        <v>0</v>
      </c>
      <c r="U68" s="3">
        <f t="shared" si="47"/>
        <v>0</v>
      </c>
    </row>
    <row r="69" spans="1:21">
      <c r="A69" s="1">
        <v>48</v>
      </c>
      <c r="B69" s="1" t="s">
        <v>65</v>
      </c>
      <c r="C69" s="1" t="s">
        <v>65</v>
      </c>
      <c r="D69">
        <v>500</v>
      </c>
      <c r="E69">
        <v>35</v>
      </c>
      <c r="F69">
        <v>1</v>
      </c>
      <c r="G69" s="1" t="s">
        <v>66</v>
      </c>
      <c r="H69" s="1" t="s">
        <v>15</v>
      </c>
      <c r="I69" s="3">
        <v>15</v>
      </c>
      <c r="J69" t="s">
        <v>67</v>
      </c>
      <c r="K69">
        <v>3</v>
      </c>
      <c r="L69">
        <v>3</v>
      </c>
      <c r="M69">
        <f t="shared" si="39"/>
        <v>4.8611111111111107</v>
      </c>
      <c r="N69">
        <f t="shared" si="40"/>
        <v>0.60763888888888884</v>
      </c>
      <c r="O69">
        <f t="shared" si="41"/>
        <v>82.444444444444443</v>
      </c>
      <c r="P69">
        <f t="shared" si="42"/>
        <v>10.305555555555555</v>
      </c>
      <c r="Q69">
        <f t="shared" si="43"/>
        <v>87.305555555555557</v>
      </c>
      <c r="R69">
        <f t="shared" si="44"/>
        <v>10.913194444444445</v>
      </c>
      <c r="S69" s="3">
        <f t="shared" si="45"/>
        <v>0</v>
      </c>
      <c r="T69">
        <f t="shared" si="46"/>
        <v>0</v>
      </c>
      <c r="U69" s="3">
        <f t="shared" si="47"/>
        <v>0</v>
      </c>
    </row>
    <row r="70" spans="1:21">
      <c r="A70" s="1">
        <v>46</v>
      </c>
      <c r="B70" s="1" t="s">
        <v>65</v>
      </c>
      <c r="C70" s="1" t="s">
        <v>65</v>
      </c>
      <c r="D70">
        <v>500</v>
      </c>
      <c r="E70">
        <v>35</v>
      </c>
      <c r="F70">
        <v>1</v>
      </c>
      <c r="G70" s="1" t="s">
        <v>66</v>
      </c>
      <c r="H70" s="1" t="s">
        <v>15</v>
      </c>
      <c r="I70" s="3">
        <v>15</v>
      </c>
      <c r="J70" t="s">
        <v>67</v>
      </c>
      <c r="K70">
        <v>3</v>
      </c>
      <c r="L70">
        <v>3</v>
      </c>
      <c r="M70">
        <f t="shared" si="39"/>
        <v>7.8611111111111107</v>
      </c>
      <c r="N70">
        <f t="shared" si="40"/>
        <v>0.98263888888888884</v>
      </c>
      <c r="O70">
        <f t="shared" ref="O70" si="48">Q69</f>
        <v>87.305555555555557</v>
      </c>
      <c r="P70">
        <f t="shared" si="42"/>
        <v>10.913194444444445</v>
      </c>
      <c r="Q70">
        <f t="shared" ref="Q70" si="49">O70+M70</f>
        <v>95.166666666666671</v>
      </c>
      <c r="R70">
        <f t="shared" si="44"/>
        <v>11.895833333333334</v>
      </c>
      <c r="S70" s="3">
        <f t="shared" ref="S70" si="50">MAX(0, R70-I70)</f>
        <v>0</v>
      </c>
      <c r="T70">
        <f t="shared" ref="T70" si="51">IF(J70=J69,0,0.5)</f>
        <v>0</v>
      </c>
      <c r="U70" s="3">
        <f t="shared" ref="U70" si="52">S70+T70</f>
        <v>0</v>
      </c>
    </row>
    <row r="72" spans="1:21">
      <c r="A72" t="s">
        <v>121</v>
      </c>
    </row>
    <row r="73" spans="1:21">
      <c r="A73" s="1">
        <v>2363</v>
      </c>
      <c r="B73" s="1" t="s">
        <v>17</v>
      </c>
      <c r="C73" s="1" t="s">
        <v>13</v>
      </c>
      <c r="D73">
        <v>5000</v>
      </c>
      <c r="E73">
        <v>23</v>
      </c>
      <c r="F73">
        <v>1</v>
      </c>
      <c r="G73" s="1" t="s">
        <v>18</v>
      </c>
      <c r="H73" s="1" t="s">
        <v>19</v>
      </c>
      <c r="I73" s="3">
        <v>10</v>
      </c>
      <c r="J73" t="s">
        <v>16</v>
      </c>
      <c r="K73">
        <v>0.5</v>
      </c>
      <c r="L73">
        <v>0.5</v>
      </c>
      <c r="M73">
        <f t="shared" ref="M73:M78" si="53">D73*E73/(3600*F73)+IF(B74=B73, 0, L73)+IF(B72=B73, 0, K73)</f>
        <v>32.444444444444443</v>
      </c>
      <c r="N73">
        <f t="shared" ref="N73:N78" si="54">M73/8</f>
        <v>4.0555555555555554</v>
      </c>
      <c r="O73">
        <v>0</v>
      </c>
      <c r="P73">
        <f>O73/8</f>
        <v>0</v>
      </c>
      <c r="Q73">
        <f>O73+M73</f>
        <v>32.444444444444443</v>
      </c>
      <c r="R73">
        <f>Q73/8</f>
        <v>4.0555555555555554</v>
      </c>
      <c r="S73" s="3">
        <f>MAX(0, R73-I73)</f>
        <v>0</v>
      </c>
      <c r="T73">
        <v>0</v>
      </c>
      <c r="U73" s="3">
        <f>S73+T73</f>
        <v>0</v>
      </c>
    </row>
    <row r="74" spans="1:21">
      <c r="A74" s="1">
        <v>2363</v>
      </c>
      <c r="B74" s="1" t="s">
        <v>17</v>
      </c>
      <c r="C74" s="1" t="s">
        <v>13</v>
      </c>
      <c r="D74">
        <v>5000</v>
      </c>
      <c r="E74">
        <v>23</v>
      </c>
      <c r="F74">
        <v>1</v>
      </c>
      <c r="G74" s="1" t="s">
        <v>18</v>
      </c>
      <c r="H74" s="1" t="s">
        <v>19</v>
      </c>
      <c r="I74" s="3">
        <v>20</v>
      </c>
      <c r="J74" t="s">
        <v>16</v>
      </c>
      <c r="K74">
        <v>0.5</v>
      </c>
      <c r="L74">
        <v>0.5</v>
      </c>
      <c r="M74">
        <f t="shared" si="53"/>
        <v>32.444444444444443</v>
      </c>
      <c r="N74">
        <f t="shared" si="54"/>
        <v>4.0555555555555554</v>
      </c>
      <c r="O74">
        <f>Q73</f>
        <v>32.444444444444443</v>
      </c>
      <c r="P74">
        <f t="shared" ref="P74:P78" si="55">O74/8</f>
        <v>4.0555555555555554</v>
      </c>
      <c r="Q74">
        <f t="shared" ref="Q74" si="56">O74+M74</f>
        <v>64.888888888888886</v>
      </c>
      <c r="R74">
        <f t="shared" ref="R74:R78" si="57">Q74/8</f>
        <v>8.1111111111111107</v>
      </c>
      <c r="S74" s="3">
        <f t="shared" ref="S74" si="58">MAX(0, R74-I74)</f>
        <v>0</v>
      </c>
      <c r="T74">
        <v>0</v>
      </c>
      <c r="U74" s="3">
        <f t="shared" ref="U74" si="59">S74+T74</f>
        <v>0</v>
      </c>
    </row>
    <row r="75" spans="1:21">
      <c r="A75" s="1">
        <v>52</v>
      </c>
      <c r="B75" s="1" t="s">
        <v>65</v>
      </c>
      <c r="C75" s="1" t="s">
        <v>65</v>
      </c>
      <c r="D75">
        <v>500</v>
      </c>
      <c r="E75">
        <v>45</v>
      </c>
      <c r="F75">
        <v>1</v>
      </c>
      <c r="G75" s="1" t="s">
        <v>66</v>
      </c>
      <c r="H75" s="1" t="s">
        <v>15</v>
      </c>
      <c r="I75" s="3">
        <v>15</v>
      </c>
      <c r="J75" t="s">
        <v>67</v>
      </c>
      <c r="K75">
        <v>3</v>
      </c>
      <c r="L75">
        <v>3</v>
      </c>
      <c r="M75">
        <f t="shared" si="53"/>
        <v>9.25</v>
      </c>
      <c r="N75">
        <f t="shared" si="54"/>
        <v>1.15625</v>
      </c>
      <c r="O75">
        <f>Q74</f>
        <v>64.888888888888886</v>
      </c>
      <c r="P75">
        <f t="shared" si="55"/>
        <v>8.1111111111111107</v>
      </c>
      <c r="Q75">
        <f t="shared" ref="Q75" si="60">O75+M75</f>
        <v>74.138888888888886</v>
      </c>
      <c r="R75">
        <f t="shared" si="57"/>
        <v>9.2673611111111107</v>
      </c>
      <c r="S75" s="3">
        <f t="shared" ref="S75" si="61">MAX(0, R75-I75)</f>
        <v>0</v>
      </c>
      <c r="T75">
        <v>0.5</v>
      </c>
      <c r="U75" s="3">
        <f t="shared" ref="U75" si="62">S75+T75</f>
        <v>0.5</v>
      </c>
    </row>
    <row r="76" spans="1:21">
      <c r="A76" s="1">
        <v>53</v>
      </c>
      <c r="B76" s="1" t="s">
        <v>65</v>
      </c>
      <c r="C76" s="1" t="s">
        <v>65</v>
      </c>
      <c r="D76">
        <v>500</v>
      </c>
      <c r="E76">
        <v>45</v>
      </c>
      <c r="F76">
        <v>1</v>
      </c>
      <c r="G76" s="1" t="s">
        <v>66</v>
      </c>
      <c r="H76" s="1" t="s">
        <v>15</v>
      </c>
      <c r="I76" s="3">
        <v>15</v>
      </c>
      <c r="J76" t="s">
        <v>67</v>
      </c>
      <c r="K76">
        <v>3</v>
      </c>
      <c r="L76">
        <v>3</v>
      </c>
      <c r="M76">
        <f t="shared" si="53"/>
        <v>6.25</v>
      </c>
      <c r="N76">
        <f t="shared" si="54"/>
        <v>0.78125</v>
      </c>
      <c r="O76">
        <f t="shared" ref="O76:O78" si="63">Q75</f>
        <v>74.138888888888886</v>
      </c>
      <c r="P76">
        <f t="shared" si="55"/>
        <v>9.2673611111111107</v>
      </c>
      <c r="Q76">
        <f t="shared" ref="Q76:Q78" si="64">O76+M76</f>
        <v>80.388888888888886</v>
      </c>
      <c r="R76">
        <f t="shared" si="57"/>
        <v>10.048611111111111</v>
      </c>
      <c r="S76" s="3">
        <f t="shared" ref="S76:S78" si="65">MAX(0, R76-I76)</f>
        <v>0</v>
      </c>
      <c r="T76">
        <v>0</v>
      </c>
      <c r="U76" s="3">
        <f t="shared" ref="U76:U78" si="66">S76+T76</f>
        <v>0</v>
      </c>
    </row>
    <row r="77" spans="1:21">
      <c r="A77" s="1">
        <v>54</v>
      </c>
      <c r="B77" s="1" t="s">
        <v>65</v>
      </c>
      <c r="C77" s="1" t="s">
        <v>65</v>
      </c>
      <c r="D77">
        <v>500</v>
      </c>
      <c r="E77">
        <v>45</v>
      </c>
      <c r="F77">
        <v>1</v>
      </c>
      <c r="G77" s="1" t="s">
        <v>66</v>
      </c>
      <c r="H77" s="1" t="s">
        <v>15</v>
      </c>
      <c r="I77" s="3">
        <v>15</v>
      </c>
      <c r="J77" t="s">
        <v>67</v>
      </c>
      <c r="K77">
        <v>3</v>
      </c>
      <c r="L77">
        <v>3</v>
      </c>
      <c r="M77">
        <f t="shared" si="53"/>
        <v>6.25</v>
      </c>
      <c r="N77">
        <f t="shared" si="54"/>
        <v>0.78125</v>
      </c>
      <c r="O77">
        <f t="shared" si="63"/>
        <v>80.388888888888886</v>
      </c>
      <c r="P77">
        <f t="shared" si="55"/>
        <v>10.048611111111111</v>
      </c>
      <c r="Q77">
        <f t="shared" si="64"/>
        <v>86.638888888888886</v>
      </c>
      <c r="R77">
        <f t="shared" si="57"/>
        <v>10.829861111111111</v>
      </c>
      <c r="S77" s="3">
        <f t="shared" si="65"/>
        <v>0</v>
      </c>
      <c r="T77">
        <v>0</v>
      </c>
      <c r="U77" s="3">
        <f t="shared" si="66"/>
        <v>0</v>
      </c>
    </row>
    <row r="78" spans="1:21">
      <c r="A78" s="1">
        <v>50</v>
      </c>
      <c r="B78" s="1" t="s">
        <v>65</v>
      </c>
      <c r="C78" s="1" t="s">
        <v>65</v>
      </c>
      <c r="D78">
        <v>500</v>
      </c>
      <c r="E78">
        <v>35</v>
      </c>
      <c r="F78">
        <v>1</v>
      </c>
      <c r="G78" s="1" t="s">
        <v>66</v>
      </c>
      <c r="H78" s="1" t="s">
        <v>15</v>
      </c>
      <c r="I78" s="3">
        <v>15</v>
      </c>
      <c r="J78" t="s">
        <v>67</v>
      </c>
      <c r="K78">
        <v>3</v>
      </c>
      <c r="L78">
        <v>3</v>
      </c>
      <c r="M78">
        <f t="shared" si="53"/>
        <v>7.8611111111111107</v>
      </c>
      <c r="N78">
        <f t="shared" si="54"/>
        <v>0.98263888888888884</v>
      </c>
      <c r="O78">
        <f t="shared" si="63"/>
        <v>86.638888888888886</v>
      </c>
      <c r="P78">
        <f t="shared" si="55"/>
        <v>10.829861111111111</v>
      </c>
      <c r="Q78">
        <f t="shared" si="64"/>
        <v>94.5</v>
      </c>
      <c r="R78">
        <f t="shared" si="57"/>
        <v>11.8125</v>
      </c>
      <c r="S78" s="3">
        <f t="shared" si="65"/>
        <v>0</v>
      </c>
      <c r="T78">
        <v>0</v>
      </c>
      <c r="U78" s="3">
        <f t="shared" si="66"/>
        <v>0</v>
      </c>
    </row>
    <row r="79" spans="1:21">
      <c r="S79">
        <f>SUM(S3:S78)</f>
        <v>0</v>
      </c>
      <c r="T79">
        <f>SUM(T3:T78)</f>
        <v>11.5</v>
      </c>
      <c r="U79">
        <f>SUM(U3:U78)</f>
        <v>11.5</v>
      </c>
    </row>
    <row r="80" spans="1:21">
      <c r="A80" s="1" t="s">
        <v>122</v>
      </c>
      <c r="B80" s="1"/>
      <c r="C80" s="1" t="s">
        <v>123</v>
      </c>
    </row>
    <row r="81" spans="1:3">
      <c r="A81" s="1" t="s">
        <v>124</v>
      </c>
      <c r="B81" s="1"/>
      <c r="C81">
        <v>11.5</v>
      </c>
    </row>
  </sheetData>
  <sortState xmlns:xlrd2="http://schemas.microsoft.com/office/spreadsheetml/2017/richdata2" ref="A78:N86">
    <sortCondition ref="I78:I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7"/>
  <sheetViews>
    <sheetView workbookViewId="0">
      <selection activeCell="A27" sqref="A27"/>
    </sheetView>
  </sheetViews>
  <sheetFormatPr defaultColWidth="11" defaultRowHeight="15.95"/>
  <cols>
    <col min="1" max="1" width="44.5" bestFit="1" customWidth="1"/>
    <col min="9" max="9" width="48.375" customWidth="1"/>
  </cols>
  <sheetData>
    <row r="1" spans="1:1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94</v>
      </c>
    </row>
    <row r="2" spans="1:13">
      <c r="A2" s="1">
        <v>2363</v>
      </c>
      <c r="B2" s="1" t="s">
        <v>13</v>
      </c>
      <c r="C2">
        <v>5000</v>
      </c>
      <c r="D2">
        <v>23</v>
      </c>
      <c r="E2">
        <v>1</v>
      </c>
      <c r="F2" s="1" t="s">
        <v>18</v>
      </c>
      <c r="G2" s="1" t="s">
        <v>19</v>
      </c>
      <c r="H2" s="3">
        <v>8</v>
      </c>
      <c r="I2" t="s">
        <v>16</v>
      </c>
      <c r="J2">
        <v>0.5</v>
      </c>
      <c r="K2">
        <v>0.5</v>
      </c>
      <c r="L2">
        <f>C2*D2/(3600*E2)+K2+J2</f>
        <v>32.944444444444443</v>
      </c>
      <c r="M2">
        <f>L2/8</f>
        <v>4.1180555555555554</v>
      </c>
    </row>
    <row r="3" spans="1:13">
      <c r="A3" s="1">
        <v>2363</v>
      </c>
      <c r="B3" s="1" t="s">
        <v>13</v>
      </c>
      <c r="C3">
        <v>5000</v>
      </c>
      <c r="D3">
        <v>23</v>
      </c>
      <c r="E3">
        <v>1</v>
      </c>
      <c r="F3" s="1" t="s">
        <v>18</v>
      </c>
      <c r="G3" s="1" t="s">
        <v>19</v>
      </c>
      <c r="H3" s="3">
        <v>17</v>
      </c>
      <c r="I3" t="s">
        <v>16</v>
      </c>
      <c r="J3">
        <v>0.5</v>
      </c>
      <c r="K3">
        <v>0.5</v>
      </c>
      <c r="L3">
        <f>C3*D3/(3600*E3)+K3+J3</f>
        <v>32.944444444444443</v>
      </c>
      <c r="M3">
        <f>L3/8</f>
        <v>4.1180555555555554</v>
      </c>
    </row>
    <row r="4" spans="1:13">
      <c r="A4" s="1">
        <v>2696</v>
      </c>
      <c r="B4" s="1" t="s">
        <v>13</v>
      </c>
      <c r="C4">
        <v>3000</v>
      </c>
      <c r="D4">
        <v>25</v>
      </c>
      <c r="E4">
        <v>2</v>
      </c>
      <c r="F4" s="1" t="s">
        <v>21</v>
      </c>
      <c r="G4" s="1" t="s">
        <v>19</v>
      </c>
      <c r="H4" s="3">
        <v>8</v>
      </c>
      <c r="I4" t="s">
        <v>16</v>
      </c>
      <c r="J4">
        <v>0.5</v>
      </c>
      <c r="K4">
        <v>0.5</v>
      </c>
      <c r="L4">
        <f>C4*D4/(3600*E4)+K4+J4</f>
        <v>11.416666666666666</v>
      </c>
      <c r="M4">
        <f>L4/8</f>
        <v>1.4270833333333333</v>
      </c>
    </row>
    <row r="5" spans="1:13">
      <c r="A5" s="1">
        <v>2696</v>
      </c>
      <c r="B5" s="1" t="s">
        <v>13</v>
      </c>
      <c r="C5">
        <v>3000</v>
      </c>
      <c r="D5">
        <v>25</v>
      </c>
      <c r="E5">
        <v>2</v>
      </c>
      <c r="F5" s="1" t="s">
        <v>21</v>
      </c>
      <c r="G5" s="1" t="s">
        <v>19</v>
      </c>
      <c r="H5" s="3">
        <v>17</v>
      </c>
      <c r="I5" t="s">
        <v>16</v>
      </c>
      <c r="J5">
        <v>0.5</v>
      </c>
      <c r="K5">
        <v>0.5</v>
      </c>
      <c r="L5">
        <f>C5*D5/(3600*E5)+K5+J5</f>
        <v>11.416666666666666</v>
      </c>
      <c r="M5">
        <f>L5/8</f>
        <v>1.4270833333333333</v>
      </c>
    </row>
    <row r="6" spans="1:13">
      <c r="A6" s="1">
        <v>2732</v>
      </c>
      <c r="B6" s="1" t="s">
        <v>13</v>
      </c>
      <c r="C6">
        <v>1000</v>
      </c>
      <c r="D6">
        <v>20</v>
      </c>
      <c r="E6">
        <v>1</v>
      </c>
      <c r="F6" s="1" t="s">
        <v>23</v>
      </c>
      <c r="G6" s="1" t="s">
        <v>15</v>
      </c>
      <c r="H6" s="3">
        <v>15</v>
      </c>
      <c r="I6" t="s">
        <v>16</v>
      </c>
      <c r="J6">
        <v>0.5</v>
      </c>
      <c r="K6">
        <v>0.5</v>
      </c>
      <c r="L6">
        <f>C6*D6/(3600*E6)+K6+J6</f>
        <v>6.5555555555555554</v>
      </c>
      <c r="M6">
        <f>L6/8</f>
        <v>0.81944444444444442</v>
      </c>
    </row>
    <row r="7" spans="1:13">
      <c r="A7" s="1">
        <v>2732</v>
      </c>
      <c r="B7" s="1" t="s">
        <v>13</v>
      </c>
      <c r="C7">
        <v>1000</v>
      </c>
      <c r="D7">
        <v>20</v>
      </c>
      <c r="E7">
        <v>1</v>
      </c>
      <c r="F7" s="1" t="s">
        <v>23</v>
      </c>
      <c r="G7" s="1" t="s">
        <v>15</v>
      </c>
      <c r="H7" s="3">
        <v>19</v>
      </c>
      <c r="I7" t="s">
        <v>16</v>
      </c>
      <c r="J7">
        <v>0.5</v>
      </c>
      <c r="K7">
        <v>0.5</v>
      </c>
      <c r="L7">
        <f>C7*D7/(3600*E7)+K7+J7</f>
        <v>6.5555555555555554</v>
      </c>
      <c r="M7">
        <f>L7/8</f>
        <v>0.81944444444444442</v>
      </c>
    </row>
    <row r="8" spans="1:13">
      <c r="A8" s="1" t="s">
        <v>12</v>
      </c>
      <c r="B8" s="1" t="s">
        <v>13</v>
      </c>
      <c r="C8">
        <v>1000</v>
      </c>
      <c r="D8">
        <v>25</v>
      </c>
      <c r="E8">
        <v>8</v>
      </c>
      <c r="F8" s="1" t="s">
        <v>14</v>
      </c>
      <c r="G8" s="1" t="s">
        <v>15</v>
      </c>
      <c r="H8" s="3">
        <v>8</v>
      </c>
      <c r="I8" t="s">
        <v>16</v>
      </c>
      <c r="J8">
        <v>0.5</v>
      </c>
      <c r="K8">
        <v>0.5</v>
      </c>
      <c r="L8">
        <f>C8*D8/(3600*E8)+K8+J8</f>
        <v>1.8680555555555556</v>
      </c>
      <c r="M8">
        <f>L8/8</f>
        <v>0.23350694444444445</v>
      </c>
    </row>
    <row r="9" spans="1:13">
      <c r="A9" s="1" t="s">
        <v>22</v>
      </c>
      <c r="B9" s="1" t="s">
        <v>13</v>
      </c>
      <c r="C9">
        <v>1000</v>
      </c>
      <c r="D9">
        <v>20</v>
      </c>
      <c r="E9">
        <v>1</v>
      </c>
      <c r="F9" s="1" t="s">
        <v>23</v>
      </c>
      <c r="G9" s="1" t="s">
        <v>15</v>
      </c>
      <c r="H9" s="3">
        <v>15</v>
      </c>
      <c r="I9" t="s">
        <v>16</v>
      </c>
      <c r="J9">
        <v>0.5</v>
      </c>
      <c r="K9">
        <v>0.5</v>
      </c>
      <c r="L9">
        <f>C9*D9/(3600*E9)+K9+J9</f>
        <v>6.5555555555555554</v>
      </c>
      <c r="M9">
        <f>L9/8</f>
        <v>0.81944444444444442</v>
      </c>
    </row>
    <row r="10" spans="1:13">
      <c r="A10" s="1" t="s">
        <v>22</v>
      </c>
      <c r="B10" s="1" t="s">
        <v>13</v>
      </c>
      <c r="C10">
        <v>1000</v>
      </c>
      <c r="D10">
        <v>20</v>
      </c>
      <c r="E10">
        <v>1</v>
      </c>
      <c r="F10" s="1" t="s">
        <v>23</v>
      </c>
      <c r="G10" s="1" t="s">
        <v>15</v>
      </c>
      <c r="H10" s="3">
        <v>19</v>
      </c>
      <c r="I10" t="s">
        <v>16</v>
      </c>
      <c r="J10">
        <v>0.5</v>
      </c>
      <c r="K10">
        <v>0.5</v>
      </c>
      <c r="L10">
        <f>C10*D10/(3600*E10)+K10+J10</f>
        <v>6.5555555555555554</v>
      </c>
      <c r="M10">
        <f>L10/8</f>
        <v>0.81944444444444442</v>
      </c>
    </row>
    <row r="11" spans="1:13">
      <c r="A11" s="1" t="s">
        <v>25</v>
      </c>
      <c r="B11" s="1" t="s">
        <v>13</v>
      </c>
      <c r="C11">
        <v>50</v>
      </c>
      <c r="D11">
        <v>80</v>
      </c>
      <c r="E11">
        <v>1</v>
      </c>
      <c r="F11" s="1" t="s">
        <v>23</v>
      </c>
      <c r="G11" s="1" t="s">
        <v>15</v>
      </c>
      <c r="H11" s="3">
        <v>4</v>
      </c>
      <c r="I11" t="s">
        <v>26</v>
      </c>
      <c r="J11">
        <v>2</v>
      </c>
      <c r="K11">
        <v>2</v>
      </c>
      <c r="L11">
        <f>C11*D11/(3600*E11)+K11+J11</f>
        <v>5.1111111111111107</v>
      </c>
      <c r="M11">
        <f>L11/8</f>
        <v>0.63888888888888884</v>
      </c>
    </row>
    <row r="12" spans="1:13">
      <c r="A12" s="1" t="s">
        <v>27</v>
      </c>
      <c r="B12" s="1" t="s">
        <v>13</v>
      </c>
      <c r="C12">
        <v>50</v>
      </c>
      <c r="D12">
        <v>80</v>
      </c>
      <c r="E12">
        <v>1</v>
      </c>
      <c r="F12" s="1" t="s">
        <v>23</v>
      </c>
      <c r="G12" s="1" t="s">
        <v>15</v>
      </c>
      <c r="H12" s="3">
        <v>4</v>
      </c>
      <c r="I12" t="s">
        <v>26</v>
      </c>
      <c r="J12">
        <v>2</v>
      </c>
      <c r="K12">
        <v>2</v>
      </c>
      <c r="L12">
        <f>C12*D12/(3600*E12)+K12+J12</f>
        <v>5.1111111111111107</v>
      </c>
      <c r="M12">
        <f>L12/8</f>
        <v>0.63888888888888884</v>
      </c>
    </row>
    <row r="13" spans="1:13">
      <c r="A13" s="1" t="s">
        <v>28</v>
      </c>
      <c r="B13" s="1" t="s">
        <v>13</v>
      </c>
      <c r="C13">
        <v>1000</v>
      </c>
      <c r="D13">
        <v>50</v>
      </c>
      <c r="E13">
        <v>1</v>
      </c>
      <c r="F13" s="1" t="s">
        <v>23</v>
      </c>
      <c r="G13" s="1" t="s">
        <v>19</v>
      </c>
      <c r="H13" s="3">
        <v>12</v>
      </c>
      <c r="I13" t="s">
        <v>29</v>
      </c>
      <c r="J13">
        <v>0.5</v>
      </c>
      <c r="K13">
        <v>0.5</v>
      </c>
      <c r="L13">
        <f>C13*D13/(3600*E13)+K13+J13</f>
        <v>14.888888888888889</v>
      </c>
      <c r="M13">
        <f>L13/8</f>
        <v>1.8611111111111112</v>
      </c>
    </row>
    <row r="14" spans="1:13">
      <c r="A14" s="1" t="s">
        <v>30</v>
      </c>
      <c r="B14" s="1" t="s">
        <v>31</v>
      </c>
      <c r="C14">
        <v>3000</v>
      </c>
      <c r="D14">
        <v>26</v>
      </c>
      <c r="E14">
        <v>2</v>
      </c>
      <c r="F14" s="1" t="s">
        <v>14</v>
      </c>
      <c r="G14" s="1" t="s">
        <v>15</v>
      </c>
      <c r="H14" s="3">
        <v>10</v>
      </c>
      <c r="I14" t="s">
        <v>32</v>
      </c>
      <c r="J14">
        <v>0.5</v>
      </c>
      <c r="K14">
        <v>0.5</v>
      </c>
      <c r="L14">
        <f>C14*D14/(3600*E14)+K14+J14</f>
        <v>11.833333333333334</v>
      </c>
      <c r="M14">
        <f>L14/8</f>
        <v>1.4791666666666667</v>
      </c>
    </row>
    <row r="15" spans="1:13">
      <c r="A15" s="1" t="s">
        <v>33</v>
      </c>
      <c r="B15" s="1" t="s">
        <v>31</v>
      </c>
      <c r="C15">
        <v>3000</v>
      </c>
      <c r="D15">
        <v>26</v>
      </c>
      <c r="E15">
        <v>2</v>
      </c>
      <c r="F15" s="1" t="s">
        <v>14</v>
      </c>
      <c r="G15" s="1" t="s">
        <v>15</v>
      </c>
      <c r="H15" s="3">
        <v>10</v>
      </c>
      <c r="I15" t="s">
        <v>32</v>
      </c>
      <c r="J15">
        <v>0.5</v>
      </c>
      <c r="K15">
        <v>0.5</v>
      </c>
      <c r="L15">
        <f>C15*D15/(3600*E15)+K15+J15</f>
        <v>11.833333333333334</v>
      </c>
      <c r="M15">
        <f>L15/8</f>
        <v>1.4791666666666667</v>
      </c>
    </row>
    <row r="16" spans="1:13">
      <c r="A16" s="1" t="s">
        <v>34</v>
      </c>
      <c r="B16" s="1" t="s">
        <v>35</v>
      </c>
      <c r="C16">
        <v>2000</v>
      </c>
      <c r="D16">
        <v>23</v>
      </c>
      <c r="E16">
        <v>1</v>
      </c>
      <c r="F16" s="1" t="s">
        <v>36</v>
      </c>
      <c r="G16" s="1" t="s">
        <v>19</v>
      </c>
      <c r="H16" s="3">
        <v>5</v>
      </c>
      <c r="I16" t="s">
        <v>37</v>
      </c>
      <c r="J16">
        <v>0.5</v>
      </c>
      <c r="K16">
        <v>0.5</v>
      </c>
      <c r="L16">
        <f>C16*D16/(3600*E16)+K16+J16</f>
        <v>13.777777777777779</v>
      </c>
      <c r="M16">
        <f>L16/8</f>
        <v>1.7222222222222223</v>
      </c>
    </row>
    <row r="17" spans="1:13">
      <c r="A17" s="1" t="s">
        <v>34</v>
      </c>
      <c r="B17" s="1" t="s">
        <v>35</v>
      </c>
      <c r="C17">
        <v>2000</v>
      </c>
      <c r="D17">
        <v>23</v>
      </c>
      <c r="E17">
        <v>1</v>
      </c>
      <c r="F17" s="1" t="s">
        <v>36</v>
      </c>
      <c r="G17" s="1" t="s">
        <v>19</v>
      </c>
      <c r="H17" s="3">
        <v>5</v>
      </c>
      <c r="I17" t="s">
        <v>37</v>
      </c>
      <c r="J17">
        <v>0.5</v>
      </c>
      <c r="K17">
        <v>0.5</v>
      </c>
      <c r="L17">
        <f>C17*D17/(3600*E17)+K17+J17</f>
        <v>13.777777777777779</v>
      </c>
      <c r="M17">
        <f>L17/8</f>
        <v>1.7222222222222223</v>
      </c>
    </row>
    <row r="18" spans="1:13">
      <c r="A18" s="1" t="s">
        <v>41</v>
      </c>
      <c r="B18" s="1" t="s">
        <v>39</v>
      </c>
      <c r="C18">
        <v>110</v>
      </c>
      <c r="D18">
        <v>25</v>
      </c>
      <c r="E18">
        <v>2</v>
      </c>
      <c r="F18" s="1" t="s">
        <v>23</v>
      </c>
      <c r="G18" s="1" t="s">
        <v>19</v>
      </c>
      <c r="H18" s="3">
        <v>15</v>
      </c>
      <c r="I18" t="s">
        <v>42</v>
      </c>
      <c r="J18">
        <v>2</v>
      </c>
      <c r="K18">
        <v>2</v>
      </c>
      <c r="L18">
        <f>C18*D18/(3600*E18)+K18+J18</f>
        <v>4.3819444444444446</v>
      </c>
      <c r="M18">
        <f>L18/8</f>
        <v>0.54774305555555558</v>
      </c>
    </row>
    <row r="19" spans="1:13">
      <c r="A19" s="1" t="s">
        <v>38</v>
      </c>
      <c r="B19" s="1" t="s">
        <v>39</v>
      </c>
      <c r="C19">
        <v>110</v>
      </c>
      <c r="D19">
        <v>25</v>
      </c>
      <c r="E19">
        <v>2</v>
      </c>
      <c r="F19" s="1" t="s">
        <v>23</v>
      </c>
      <c r="G19" s="1" t="s">
        <v>19</v>
      </c>
      <c r="H19" s="3">
        <v>2</v>
      </c>
      <c r="I19" t="s">
        <v>40</v>
      </c>
      <c r="J19">
        <v>2</v>
      </c>
      <c r="K19">
        <v>2</v>
      </c>
      <c r="L19">
        <f>C19*D19/(3600*E19)+K19+J19</f>
        <v>4.3819444444444446</v>
      </c>
      <c r="M19">
        <f>L19/8</f>
        <v>0.54774305555555558</v>
      </c>
    </row>
    <row r="20" spans="1:13">
      <c r="A20" s="1" t="s">
        <v>43</v>
      </c>
      <c r="B20" s="1" t="s">
        <v>39</v>
      </c>
      <c r="C20">
        <v>110</v>
      </c>
      <c r="D20">
        <v>25</v>
      </c>
      <c r="E20">
        <v>2</v>
      </c>
      <c r="F20" s="1" t="s">
        <v>23</v>
      </c>
      <c r="G20" s="1" t="s">
        <v>19</v>
      </c>
      <c r="H20" s="3">
        <v>2</v>
      </c>
      <c r="I20" t="s">
        <v>40</v>
      </c>
      <c r="J20">
        <v>2</v>
      </c>
      <c r="K20">
        <v>2</v>
      </c>
      <c r="L20">
        <f>C20*D20/(3600*E20)+K20+J20</f>
        <v>4.3819444444444446</v>
      </c>
      <c r="M20">
        <f>L20/8</f>
        <v>0.54774305555555558</v>
      </c>
    </row>
    <row r="21" spans="1:13">
      <c r="A21" s="1" t="s">
        <v>44</v>
      </c>
      <c r="B21" s="1" t="s">
        <v>39</v>
      </c>
      <c r="C21">
        <v>110</v>
      </c>
      <c r="D21">
        <v>25</v>
      </c>
      <c r="E21">
        <v>2</v>
      </c>
      <c r="F21" s="1" t="s">
        <v>23</v>
      </c>
      <c r="G21" s="1" t="s">
        <v>19</v>
      </c>
      <c r="H21" s="3">
        <v>2</v>
      </c>
      <c r="I21" t="s">
        <v>42</v>
      </c>
      <c r="J21">
        <v>2</v>
      </c>
      <c r="K21">
        <v>2</v>
      </c>
      <c r="L21">
        <f>C21*D21/(3600*E21)+K21+J21</f>
        <v>4.3819444444444446</v>
      </c>
      <c r="M21">
        <f>L21/8</f>
        <v>0.54774305555555558</v>
      </c>
    </row>
    <row r="22" spans="1:13">
      <c r="A22" s="1" t="s">
        <v>45</v>
      </c>
      <c r="B22" s="1" t="s">
        <v>39</v>
      </c>
      <c r="C22">
        <v>146</v>
      </c>
      <c r="D22">
        <v>25</v>
      </c>
      <c r="E22">
        <v>2</v>
      </c>
      <c r="F22" s="1" t="s">
        <v>23</v>
      </c>
      <c r="G22" s="1" t="s">
        <v>19</v>
      </c>
      <c r="H22" s="3">
        <v>15</v>
      </c>
      <c r="I22" t="s">
        <v>40</v>
      </c>
      <c r="J22">
        <v>0.5</v>
      </c>
      <c r="K22">
        <v>0.5</v>
      </c>
      <c r="L22">
        <f>C22*D22/(3600*E22)+K22+J22</f>
        <v>1.5069444444444444</v>
      </c>
      <c r="M22">
        <f>L22/8</f>
        <v>0.18836805555555555</v>
      </c>
    </row>
    <row r="23" spans="1:13">
      <c r="A23" s="1" t="s">
        <v>46</v>
      </c>
      <c r="B23" s="1" t="s">
        <v>39</v>
      </c>
      <c r="C23">
        <v>110</v>
      </c>
      <c r="D23">
        <v>25</v>
      </c>
      <c r="E23">
        <v>2</v>
      </c>
      <c r="F23" s="1" t="s">
        <v>23</v>
      </c>
      <c r="G23" s="1" t="s">
        <v>19</v>
      </c>
      <c r="H23" s="3">
        <v>18</v>
      </c>
      <c r="I23" t="s">
        <v>42</v>
      </c>
      <c r="J23">
        <v>0.5</v>
      </c>
      <c r="K23">
        <v>0.5</v>
      </c>
      <c r="L23">
        <f>C23*D23/(3600*E23)+K23+J23</f>
        <v>1.3819444444444444</v>
      </c>
      <c r="M23">
        <f>L23/8</f>
        <v>0.17274305555555555</v>
      </c>
    </row>
    <row r="24" spans="1:13">
      <c r="A24" s="1" t="s">
        <v>48</v>
      </c>
      <c r="B24" s="1" t="s">
        <v>39</v>
      </c>
      <c r="C24">
        <v>110</v>
      </c>
      <c r="D24">
        <v>25</v>
      </c>
      <c r="E24">
        <v>2</v>
      </c>
      <c r="F24" s="1" t="s">
        <v>23</v>
      </c>
      <c r="G24" s="1" t="s">
        <v>19</v>
      </c>
      <c r="H24" s="3">
        <v>18</v>
      </c>
      <c r="I24" t="s">
        <v>42</v>
      </c>
      <c r="J24">
        <v>0.5</v>
      </c>
      <c r="K24">
        <v>0.5</v>
      </c>
      <c r="L24">
        <f>C24*D24/(3600*E24)+K24+J24</f>
        <v>1.3819444444444444</v>
      </c>
      <c r="M24">
        <f>L24/8</f>
        <v>0.17274305555555555</v>
      </c>
    </row>
    <row r="25" spans="1:13">
      <c r="A25" s="1" t="s">
        <v>47</v>
      </c>
      <c r="B25" s="1" t="s">
        <v>39</v>
      </c>
      <c r="C25">
        <v>110</v>
      </c>
      <c r="D25">
        <v>25</v>
      </c>
      <c r="E25">
        <v>2</v>
      </c>
      <c r="F25" s="1" t="s">
        <v>23</v>
      </c>
      <c r="G25" s="1" t="s">
        <v>19</v>
      </c>
      <c r="H25" s="3">
        <v>18</v>
      </c>
      <c r="I25" t="s">
        <v>40</v>
      </c>
      <c r="J25">
        <v>0.5</v>
      </c>
      <c r="K25">
        <v>0.5</v>
      </c>
      <c r="L25">
        <f>C25*D25/(3600*E25)+K25+J25</f>
        <v>1.3819444444444444</v>
      </c>
      <c r="M25">
        <f>L25/8</f>
        <v>0.17274305555555555</v>
      </c>
    </row>
    <row r="26" spans="1:13">
      <c r="A26" s="1" t="s">
        <v>49</v>
      </c>
      <c r="B26" s="1" t="s">
        <v>50</v>
      </c>
      <c r="C26">
        <v>50</v>
      </c>
      <c r="D26">
        <v>25</v>
      </c>
      <c r="E26">
        <v>1</v>
      </c>
      <c r="F26" s="1" t="s">
        <v>14</v>
      </c>
      <c r="G26" s="1" t="s">
        <v>19</v>
      </c>
      <c r="H26" s="3">
        <v>1</v>
      </c>
      <c r="I26" t="s">
        <v>51</v>
      </c>
      <c r="J26">
        <v>0.5</v>
      </c>
      <c r="K26">
        <v>0.5</v>
      </c>
      <c r="L26">
        <f>C26*D26/(3600*E26)+K26+J26</f>
        <v>1.3472222222222223</v>
      </c>
      <c r="M26">
        <f>L26/8</f>
        <v>0.16840277777777779</v>
      </c>
    </row>
    <row r="27" spans="1:13">
      <c r="A27" s="1" t="s">
        <v>49</v>
      </c>
      <c r="B27" s="1" t="s">
        <v>50</v>
      </c>
      <c r="C27">
        <v>50</v>
      </c>
      <c r="D27">
        <v>25</v>
      </c>
      <c r="E27">
        <v>1</v>
      </c>
      <c r="F27" s="1" t="s">
        <v>14</v>
      </c>
      <c r="G27" s="1" t="s">
        <v>19</v>
      </c>
      <c r="H27" s="3">
        <v>1</v>
      </c>
      <c r="I27" t="s">
        <v>52</v>
      </c>
      <c r="J27">
        <v>0.5</v>
      </c>
      <c r="K27">
        <v>0.5</v>
      </c>
      <c r="L27">
        <f>C27*D27/(3600*E27)+K27+J27</f>
        <v>1.3472222222222223</v>
      </c>
      <c r="M27">
        <f>L27/8</f>
        <v>0.16840277777777779</v>
      </c>
    </row>
    <row r="28" spans="1:13">
      <c r="A28" s="1" t="s">
        <v>53</v>
      </c>
      <c r="B28" s="1" t="s">
        <v>50</v>
      </c>
      <c r="C28">
        <v>200</v>
      </c>
      <c r="D28">
        <v>25</v>
      </c>
      <c r="E28">
        <v>1</v>
      </c>
      <c r="F28" s="1" t="s">
        <v>14</v>
      </c>
      <c r="G28" s="1" t="s">
        <v>19</v>
      </c>
      <c r="H28" s="3">
        <v>3</v>
      </c>
      <c r="I28" t="s">
        <v>54</v>
      </c>
      <c r="J28">
        <v>0.5</v>
      </c>
      <c r="K28">
        <v>0.5</v>
      </c>
      <c r="L28">
        <f>C28*D28/(3600*E28)+K28+J28</f>
        <v>2.3888888888888888</v>
      </c>
      <c r="M28">
        <f>L28/8</f>
        <v>0.2986111111111111</v>
      </c>
    </row>
    <row r="29" spans="1:13">
      <c r="A29" s="1" t="s">
        <v>53</v>
      </c>
      <c r="B29" s="1" t="s">
        <v>50</v>
      </c>
      <c r="C29">
        <v>50</v>
      </c>
      <c r="D29">
        <v>25</v>
      </c>
      <c r="E29">
        <v>1</v>
      </c>
      <c r="F29" s="1" t="s">
        <v>14</v>
      </c>
      <c r="G29" s="1" t="s">
        <v>19</v>
      </c>
      <c r="H29" s="3">
        <v>4</v>
      </c>
      <c r="I29" t="s">
        <v>54</v>
      </c>
      <c r="J29">
        <v>0.5</v>
      </c>
      <c r="K29">
        <v>0.5</v>
      </c>
      <c r="L29">
        <f>C29*D29/(3600*E29)+K29+J29</f>
        <v>1.3472222222222223</v>
      </c>
      <c r="M29">
        <f>L29/8</f>
        <v>0.16840277777777779</v>
      </c>
    </row>
    <row r="30" spans="1:13">
      <c r="A30" s="1" t="s">
        <v>55</v>
      </c>
      <c r="B30" s="1" t="s">
        <v>50</v>
      </c>
      <c r="C30">
        <v>50</v>
      </c>
      <c r="D30">
        <v>25</v>
      </c>
      <c r="E30">
        <v>1</v>
      </c>
      <c r="F30" s="1" t="s">
        <v>14</v>
      </c>
      <c r="G30" s="1" t="s">
        <v>19</v>
      </c>
      <c r="H30" s="3">
        <v>4</v>
      </c>
      <c r="I30" t="s">
        <v>56</v>
      </c>
      <c r="J30">
        <v>0.5</v>
      </c>
      <c r="K30">
        <v>0.5</v>
      </c>
      <c r="L30">
        <f>C30*D30/(3600*E30)+K30+J30</f>
        <v>1.3472222222222223</v>
      </c>
      <c r="M30">
        <f>L30/8</f>
        <v>0.16840277777777779</v>
      </c>
    </row>
    <row r="31" spans="1:13">
      <c r="A31" s="1" t="s">
        <v>57</v>
      </c>
      <c r="B31" s="1" t="s">
        <v>58</v>
      </c>
      <c r="C31">
        <v>370</v>
      </c>
      <c r="D31">
        <v>25</v>
      </c>
      <c r="E31">
        <v>2</v>
      </c>
      <c r="F31" s="1" t="s">
        <v>59</v>
      </c>
      <c r="G31" s="1" t="s">
        <v>19</v>
      </c>
      <c r="H31" s="3">
        <v>3</v>
      </c>
      <c r="I31" t="s">
        <v>60</v>
      </c>
      <c r="J31">
        <v>2</v>
      </c>
      <c r="K31">
        <v>2</v>
      </c>
      <c r="L31">
        <f>C31*D31/(3600*E31)+K31+J31</f>
        <v>5.2847222222222223</v>
      </c>
      <c r="M31">
        <f>L31/8</f>
        <v>0.66059027777777779</v>
      </c>
    </row>
    <row r="32" spans="1:13">
      <c r="A32" s="1" t="s">
        <v>61</v>
      </c>
      <c r="B32" s="1" t="s">
        <v>62</v>
      </c>
      <c r="C32">
        <v>1000</v>
      </c>
      <c r="D32">
        <v>60</v>
      </c>
      <c r="E32">
        <v>1</v>
      </c>
      <c r="F32" s="1" t="s">
        <v>14</v>
      </c>
      <c r="G32" s="1" t="s">
        <v>15</v>
      </c>
      <c r="H32" s="3">
        <v>8</v>
      </c>
      <c r="I32" t="s">
        <v>63</v>
      </c>
      <c r="J32">
        <v>1</v>
      </c>
      <c r="K32">
        <v>1</v>
      </c>
      <c r="L32">
        <f>C32*D32/(3600*E32)+K32+J32</f>
        <v>18.666666666666668</v>
      </c>
      <c r="M32">
        <f>L32/8</f>
        <v>2.3333333333333335</v>
      </c>
    </row>
    <row r="33" spans="1:13">
      <c r="A33" s="1">
        <v>85</v>
      </c>
      <c r="B33" s="1" t="s">
        <v>77</v>
      </c>
      <c r="C33">
        <v>500</v>
      </c>
      <c r="D33">
        <v>38</v>
      </c>
      <c r="E33">
        <v>1</v>
      </c>
      <c r="F33" s="1" t="s">
        <v>21</v>
      </c>
      <c r="G33" s="1" t="s">
        <v>19</v>
      </c>
      <c r="H33" s="3">
        <v>7</v>
      </c>
      <c r="I33" t="s">
        <v>78</v>
      </c>
      <c r="J33">
        <v>1</v>
      </c>
      <c r="K33">
        <v>1</v>
      </c>
      <c r="L33">
        <f>C33*D33/(3600*E33)+K33+J33</f>
        <v>7.2777777777777777</v>
      </c>
      <c r="M33">
        <f>L33/8</f>
        <v>0.90972222222222221</v>
      </c>
    </row>
    <row r="34" spans="1:13">
      <c r="A34" s="1">
        <v>86</v>
      </c>
      <c r="B34" s="1" t="s">
        <v>77</v>
      </c>
      <c r="C34">
        <v>500</v>
      </c>
      <c r="D34">
        <v>38</v>
      </c>
      <c r="E34">
        <v>1</v>
      </c>
      <c r="F34" s="1" t="s">
        <v>21</v>
      </c>
      <c r="G34" s="1" t="s">
        <v>19</v>
      </c>
      <c r="H34" s="3">
        <v>7</v>
      </c>
      <c r="I34" t="s">
        <v>78</v>
      </c>
      <c r="J34">
        <v>1</v>
      </c>
      <c r="K34">
        <v>1</v>
      </c>
      <c r="L34">
        <f>C34*D34/(3600*E34)+K34+J34</f>
        <v>7.2777777777777777</v>
      </c>
      <c r="M34">
        <f>L34/8</f>
        <v>0.90972222222222221</v>
      </c>
    </row>
    <row r="35" spans="1:13">
      <c r="A35" s="1">
        <v>46</v>
      </c>
      <c r="B35" s="1" t="s">
        <v>65</v>
      </c>
      <c r="C35">
        <v>500</v>
      </c>
      <c r="D35">
        <v>35</v>
      </c>
      <c r="E35">
        <v>1</v>
      </c>
      <c r="F35" s="1" t="s">
        <v>66</v>
      </c>
      <c r="G35" s="1" t="s">
        <v>15</v>
      </c>
      <c r="H35" s="3">
        <v>14</v>
      </c>
      <c r="I35" t="s">
        <v>67</v>
      </c>
      <c r="J35">
        <v>3</v>
      </c>
      <c r="K35">
        <v>3</v>
      </c>
      <c r="L35">
        <f>C35*D35/(3600*E35)+K35+J35</f>
        <v>10.861111111111111</v>
      </c>
      <c r="M35">
        <f>L35/8</f>
        <v>1.3576388888888888</v>
      </c>
    </row>
    <row r="36" spans="1:13">
      <c r="A36" s="1">
        <v>47</v>
      </c>
      <c r="B36" s="1" t="s">
        <v>65</v>
      </c>
      <c r="C36">
        <v>500</v>
      </c>
      <c r="D36">
        <v>35</v>
      </c>
      <c r="E36">
        <v>1</v>
      </c>
      <c r="F36" s="1" t="s">
        <v>66</v>
      </c>
      <c r="G36" s="1" t="s">
        <v>15</v>
      </c>
      <c r="H36" s="3">
        <v>14</v>
      </c>
      <c r="I36" t="s">
        <v>67</v>
      </c>
      <c r="J36">
        <v>3</v>
      </c>
      <c r="K36">
        <v>3</v>
      </c>
      <c r="L36">
        <f>C36*D36/(3600*E36)+K36+J36</f>
        <v>10.861111111111111</v>
      </c>
      <c r="M36">
        <f>L36/8</f>
        <v>1.3576388888888888</v>
      </c>
    </row>
    <row r="37" spans="1:13">
      <c r="A37" s="1">
        <v>48</v>
      </c>
      <c r="B37" s="1" t="s">
        <v>65</v>
      </c>
      <c r="C37">
        <v>500</v>
      </c>
      <c r="D37">
        <v>35</v>
      </c>
      <c r="E37">
        <v>1</v>
      </c>
      <c r="F37" s="1" t="s">
        <v>66</v>
      </c>
      <c r="G37" s="1" t="s">
        <v>15</v>
      </c>
      <c r="H37" s="3">
        <v>14</v>
      </c>
      <c r="I37" t="s">
        <v>67</v>
      </c>
      <c r="J37">
        <v>3</v>
      </c>
      <c r="K37">
        <v>3</v>
      </c>
      <c r="L37">
        <f>C37*D37/(3600*E37)+K37+J37</f>
        <v>10.861111111111111</v>
      </c>
      <c r="M37">
        <f>L37/8</f>
        <v>1.3576388888888888</v>
      </c>
    </row>
    <row r="38" spans="1:13">
      <c r="A38" s="1">
        <v>49</v>
      </c>
      <c r="B38" s="1" t="s">
        <v>65</v>
      </c>
      <c r="C38">
        <v>500</v>
      </c>
      <c r="D38">
        <v>35</v>
      </c>
      <c r="E38">
        <v>1</v>
      </c>
      <c r="F38" s="1" t="s">
        <v>66</v>
      </c>
      <c r="G38" s="1" t="s">
        <v>15</v>
      </c>
      <c r="H38" s="3">
        <v>15</v>
      </c>
      <c r="I38" t="s">
        <v>67</v>
      </c>
      <c r="J38">
        <v>3</v>
      </c>
      <c r="K38">
        <v>3</v>
      </c>
      <c r="L38">
        <f>C38*D38/(3600*E38)+K38+J38</f>
        <v>10.861111111111111</v>
      </c>
      <c r="M38">
        <f>L38/8</f>
        <v>1.3576388888888888</v>
      </c>
    </row>
    <row r="39" spans="1:13">
      <c r="A39" s="1">
        <v>50</v>
      </c>
      <c r="B39" s="1" t="s">
        <v>65</v>
      </c>
      <c r="C39">
        <v>500</v>
      </c>
      <c r="D39">
        <v>35</v>
      </c>
      <c r="E39">
        <v>1</v>
      </c>
      <c r="F39" s="1" t="s">
        <v>66</v>
      </c>
      <c r="G39" s="1" t="s">
        <v>15</v>
      </c>
      <c r="H39" s="3">
        <v>13</v>
      </c>
      <c r="I39" t="s">
        <v>67</v>
      </c>
      <c r="J39">
        <v>3</v>
      </c>
      <c r="K39">
        <v>3</v>
      </c>
      <c r="L39">
        <f>C39*D39/(3600*E39)+K39+J39</f>
        <v>10.861111111111111</v>
      </c>
      <c r="M39">
        <f>L39/8</f>
        <v>1.3576388888888888</v>
      </c>
    </row>
    <row r="40" spans="1:13">
      <c r="A40" s="1">
        <v>51</v>
      </c>
      <c r="B40" s="1" t="s">
        <v>65</v>
      </c>
      <c r="C40">
        <v>500</v>
      </c>
      <c r="D40">
        <v>45</v>
      </c>
      <c r="E40">
        <v>1</v>
      </c>
      <c r="F40" s="1" t="s">
        <v>66</v>
      </c>
      <c r="G40" s="1" t="s">
        <v>15</v>
      </c>
      <c r="H40" s="3">
        <v>14</v>
      </c>
      <c r="I40" t="s">
        <v>67</v>
      </c>
      <c r="J40">
        <v>3</v>
      </c>
      <c r="K40">
        <v>3</v>
      </c>
      <c r="L40">
        <f>C40*D40/(3600*E40)+K40+J40</f>
        <v>12.25</v>
      </c>
      <c r="M40">
        <f>L40/8</f>
        <v>1.53125</v>
      </c>
    </row>
    <row r="41" spans="1:13">
      <c r="A41" s="1">
        <v>52</v>
      </c>
      <c r="B41" s="1" t="s">
        <v>65</v>
      </c>
      <c r="C41">
        <v>500</v>
      </c>
      <c r="D41">
        <v>45</v>
      </c>
      <c r="E41">
        <v>1</v>
      </c>
      <c r="F41" s="1" t="s">
        <v>66</v>
      </c>
      <c r="G41" s="1" t="s">
        <v>15</v>
      </c>
      <c r="H41" s="3">
        <v>10</v>
      </c>
      <c r="I41" t="s">
        <v>67</v>
      </c>
      <c r="J41">
        <v>3</v>
      </c>
      <c r="K41">
        <v>3</v>
      </c>
      <c r="L41">
        <f>C41*D41/(3600*E41)+K41+J41</f>
        <v>12.25</v>
      </c>
      <c r="M41">
        <f>L41/8</f>
        <v>1.53125</v>
      </c>
    </row>
    <row r="42" spans="1:13">
      <c r="A42" s="1">
        <v>53</v>
      </c>
      <c r="B42" s="1" t="s">
        <v>65</v>
      </c>
      <c r="C42">
        <v>500</v>
      </c>
      <c r="D42">
        <v>45</v>
      </c>
      <c r="E42">
        <v>1</v>
      </c>
      <c r="F42" s="1" t="s">
        <v>66</v>
      </c>
      <c r="G42" s="1" t="s">
        <v>15</v>
      </c>
      <c r="H42" s="3">
        <v>10</v>
      </c>
      <c r="I42" t="s">
        <v>67</v>
      </c>
      <c r="J42">
        <v>3</v>
      </c>
      <c r="K42">
        <v>3</v>
      </c>
      <c r="L42">
        <f>C42*D42/(3600*E42)+K42+J42</f>
        <v>12.25</v>
      </c>
      <c r="M42">
        <f>L42/8</f>
        <v>1.53125</v>
      </c>
    </row>
    <row r="43" spans="1:13">
      <c r="A43" s="1">
        <v>54</v>
      </c>
      <c r="B43" s="1" t="s">
        <v>65</v>
      </c>
      <c r="C43">
        <v>500</v>
      </c>
      <c r="D43">
        <v>45</v>
      </c>
      <c r="E43">
        <v>1</v>
      </c>
      <c r="F43" s="1" t="s">
        <v>66</v>
      </c>
      <c r="G43" s="1" t="s">
        <v>15</v>
      </c>
      <c r="H43" s="3">
        <v>10</v>
      </c>
      <c r="I43" t="s">
        <v>67</v>
      </c>
      <c r="J43">
        <v>3</v>
      </c>
      <c r="K43">
        <v>3</v>
      </c>
      <c r="L43">
        <f>C43*D43/(3600*E43)+K43+J43</f>
        <v>12.25</v>
      </c>
      <c r="M43">
        <f>L43/8</f>
        <v>1.53125</v>
      </c>
    </row>
    <row r="44" spans="1:13">
      <c r="A44" s="1">
        <v>38</v>
      </c>
      <c r="B44" s="1" t="s">
        <v>80</v>
      </c>
      <c r="C44">
        <v>700</v>
      </c>
      <c r="D44">
        <v>40</v>
      </c>
      <c r="E44">
        <v>1</v>
      </c>
      <c r="F44" s="1" t="s">
        <v>36</v>
      </c>
      <c r="G44" s="1" t="s">
        <v>15</v>
      </c>
      <c r="H44" s="3">
        <v>4</v>
      </c>
      <c r="I44" t="s">
        <v>29</v>
      </c>
      <c r="J44">
        <v>0.5</v>
      </c>
      <c r="K44">
        <v>0.5</v>
      </c>
      <c r="L44">
        <f>C44*D44/(3600*E44)+K44+J44</f>
        <v>8.7777777777777786</v>
      </c>
      <c r="M44">
        <f>L44/8</f>
        <v>1.0972222222222223</v>
      </c>
    </row>
    <row r="45" spans="1:13">
      <c r="A45" s="1">
        <v>977</v>
      </c>
      <c r="B45" s="1" t="s">
        <v>80</v>
      </c>
      <c r="C45">
        <v>3500</v>
      </c>
      <c r="D45">
        <v>55</v>
      </c>
      <c r="E45">
        <v>2</v>
      </c>
      <c r="F45" s="1" t="s">
        <v>14</v>
      </c>
      <c r="G45" s="1" t="s">
        <v>15</v>
      </c>
      <c r="H45" s="3">
        <v>7</v>
      </c>
      <c r="I45" t="s">
        <v>81</v>
      </c>
      <c r="J45">
        <v>0.5</v>
      </c>
      <c r="K45">
        <v>0.5</v>
      </c>
      <c r="L45">
        <f>C45*D45/(3600*E45)+K45+J45</f>
        <v>27.736111111111111</v>
      </c>
      <c r="M45">
        <f>L45/8</f>
        <v>3.4670138888888888</v>
      </c>
    </row>
    <row r="46" spans="1:13">
      <c r="A46" s="1">
        <v>977</v>
      </c>
      <c r="B46" s="1" t="s">
        <v>80</v>
      </c>
      <c r="C46">
        <v>3500</v>
      </c>
      <c r="D46">
        <v>55</v>
      </c>
      <c r="E46">
        <v>2</v>
      </c>
      <c r="F46" s="1" t="s">
        <v>14</v>
      </c>
      <c r="G46" s="1" t="s">
        <v>15</v>
      </c>
      <c r="H46" s="3">
        <v>7</v>
      </c>
      <c r="I46" t="s">
        <v>81</v>
      </c>
      <c r="J46">
        <v>0.5</v>
      </c>
      <c r="K46">
        <v>0.5</v>
      </c>
      <c r="L46">
        <f>C46*D46/(3600*E46)+K46+J46</f>
        <v>27.736111111111111</v>
      </c>
      <c r="M46">
        <f>L46/8</f>
        <v>3.4670138888888888</v>
      </c>
    </row>
    <row r="47" spans="1:13">
      <c r="A47" s="1">
        <v>977</v>
      </c>
      <c r="B47" s="1" t="s">
        <v>80</v>
      </c>
      <c r="C47">
        <v>3500</v>
      </c>
      <c r="D47">
        <v>55</v>
      </c>
      <c r="E47">
        <v>2</v>
      </c>
      <c r="F47" s="1" t="s">
        <v>14</v>
      </c>
      <c r="G47" s="1" t="s">
        <v>15</v>
      </c>
      <c r="H47" s="3">
        <v>10</v>
      </c>
      <c r="I47" t="s">
        <v>81</v>
      </c>
      <c r="J47">
        <v>0.5</v>
      </c>
      <c r="K47">
        <v>0.5</v>
      </c>
      <c r="L47">
        <f>C47*D47/(3600*E47)+K47+J47</f>
        <v>27.736111111111111</v>
      </c>
      <c r="M47">
        <f>L47/8</f>
        <v>3.4670138888888888</v>
      </c>
    </row>
    <row r="48" spans="1:13">
      <c r="A48" s="1">
        <v>977</v>
      </c>
      <c r="B48" s="1" t="s">
        <v>80</v>
      </c>
      <c r="C48">
        <v>3500</v>
      </c>
      <c r="D48">
        <v>55</v>
      </c>
      <c r="E48">
        <v>2</v>
      </c>
      <c r="F48" s="1" t="s">
        <v>14</v>
      </c>
      <c r="G48" s="1" t="s">
        <v>15</v>
      </c>
      <c r="H48" s="3">
        <v>17</v>
      </c>
      <c r="I48" t="s">
        <v>81</v>
      </c>
      <c r="J48">
        <v>0.5</v>
      </c>
      <c r="K48">
        <v>0.5</v>
      </c>
      <c r="L48">
        <f>C48*D48/(3600*E48)+K48+J48</f>
        <v>27.736111111111111</v>
      </c>
      <c r="M48">
        <f>L48/8</f>
        <v>3.4670138888888888</v>
      </c>
    </row>
    <row r="49" spans="1:13">
      <c r="A49" s="1">
        <v>977</v>
      </c>
      <c r="B49" s="1" t="s">
        <v>80</v>
      </c>
      <c r="C49">
        <v>3500</v>
      </c>
      <c r="D49">
        <v>55</v>
      </c>
      <c r="E49">
        <v>2</v>
      </c>
      <c r="F49" s="1" t="s">
        <v>14</v>
      </c>
      <c r="G49" s="1" t="s">
        <v>15</v>
      </c>
      <c r="H49" s="3">
        <v>20</v>
      </c>
      <c r="I49" t="s">
        <v>81</v>
      </c>
      <c r="J49">
        <v>0.5</v>
      </c>
      <c r="K49">
        <v>0.5</v>
      </c>
      <c r="L49">
        <f>C49*D49/(3600*E49)+K49+J49</f>
        <v>27.736111111111111</v>
      </c>
      <c r="M49">
        <f>L49/8</f>
        <v>3.4670138888888888</v>
      </c>
    </row>
    <row r="50" spans="1:13">
      <c r="A50" s="1">
        <v>977</v>
      </c>
      <c r="B50" s="1" t="s">
        <v>80</v>
      </c>
      <c r="C50">
        <v>3500</v>
      </c>
      <c r="D50">
        <v>55</v>
      </c>
      <c r="E50">
        <v>2</v>
      </c>
      <c r="F50" s="1" t="s">
        <v>14</v>
      </c>
      <c r="G50" s="1" t="s">
        <v>15</v>
      </c>
      <c r="H50" s="3">
        <v>21</v>
      </c>
      <c r="I50" t="s">
        <v>81</v>
      </c>
      <c r="J50">
        <v>0.5</v>
      </c>
      <c r="K50">
        <v>0.5</v>
      </c>
      <c r="L50">
        <f>C50*D50/(3600*E50)+K50+J50</f>
        <v>27.736111111111111</v>
      </c>
      <c r="M50">
        <f>L50/8</f>
        <v>3.4670138888888888</v>
      </c>
    </row>
    <row r="51" spans="1:13">
      <c r="A51" s="1">
        <v>977</v>
      </c>
      <c r="B51" s="1" t="s">
        <v>80</v>
      </c>
      <c r="C51">
        <v>3500</v>
      </c>
      <c r="D51">
        <v>55</v>
      </c>
      <c r="E51">
        <v>2</v>
      </c>
      <c r="F51" s="1" t="s">
        <v>14</v>
      </c>
      <c r="G51" s="1" t="s">
        <v>15</v>
      </c>
      <c r="H51" s="3">
        <v>23</v>
      </c>
      <c r="I51" t="s">
        <v>81</v>
      </c>
      <c r="J51">
        <v>0.5</v>
      </c>
      <c r="K51">
        <v>0.5</v>
      </c>
      <c r="L51">
        <f>C51*D51/(3600*E51)+K51+J51</f>
        <v>27.736111111111111</v>
      </c>
      <c r="M51">
        <f>L51/8</f>
        <v>3.4670138888888888</v>
      </c>
    </row>
    <row r="52" spans="1:13">
      <c r="A52" s="1">
        <v>977</v>
      </c>
      <c r="B52" s="1" t="s">
        <v>80</v>
      </c>
      <c r="C52">
        <v>3500</v>
      </c>
      <c r="D52">
        <v>55</v>
      </c>
      <c r="E52">
        <v>2</v>
      </c>
      <c r="F52" s="1" t="s">
        <v>14</v>
      </c>
      <c r="G52" s="1" t="s">
        <v>15</v>
      </c>
      <c r="H52" s="3">
        <v>25</v>
      </c>
      <c r="I52" t="s">
        <v>81</v>
      </c>
      <c r="J52">
        <v>0.5</v>
      </c>
      <c r="K52">
        <v>0.5</v>
      </c>
      <c r="L52">
        <f>C52*D52/(3600*E52)+K52+J52</f>
        <v>27.736111111111111</v>
      </c>
      <c r="M52">
        <f>L52/8</f>
        <v>3.4670138888888888</v>
      </c>
    </row>
    <row r="53" spans="1:13">
      <c r="A53" s="1" t="s">
        <v>83</v>
      </c>
      <c r="B53" s="1" t="s">
        <v>80</v>
      </c>
      <c r="C53">
        <v>5000</v>
      </c>
      <c r="D53">
        <v>20</v>
      </c>
      <c r="E53">
        <v>1</v>
      </c>
      <c r="F53" s="1" t="s">
        <v>14</v>
      </c>
      <c r="G53" s="1" t="s">
        <v>15</v>
      </c>
      <c r="H53" s="3">
        <v>17</v>
      </c>
      <c r="I53" t="s">
        <v>84</v>
      </c>
      <c r="J53">
        <v>0.5</v>
      </c>
      <c r="K53">
        <v>0.5</v>
      </c>
      <c r="L53">
        <f>C53*D53/(3600*E53)+K53+J53</f>
        <v>28.777777777777779</v>
      </c>
      <c r="M53">
        <f>L53/8</f>
        <v>3.5972222222222223</v>
      </c>
    </row>
    <row r="54" spans="1:13">
      <c r="A54" s="1" t="s">
        <v>85</v>
      </c>
      <c r="B54" s="1" t="s">
        <v>80</v>
      </c>
      <c r="C54">
        <v>10000</v>
      </c>
      <c r="D54">
        <v>26</v>
      </c>
      <c r="E54">
        <v>2</v>
      </c>
      <c r="F54" s="1" t="s">
        <v>14</v>
      </c>
      <c r="G54" s="1" t="s">
        <v>15</v>
      </c>
      <c r="H54" s="3">
        <v>21</v>
      </c>
      <c r="I54" t="s">
        <v>29</v>
      </c>
      <c r="J54">
        <v>0.5</v>
      </c>
      <c r="K54">
        <v>0.5</v>
      </c>
      <c r="L54">
        <f>C54*D54/(3600*E54)+K54+J54</f>
        <v>37.111111111111114</v>
      </c>
      <c r="M54">
        <f>L54/8</f>
        <v>4.6388888888888893</v>
      </c>
    </row>
    <row r="55" spans="1:13">
      <c r="A55" s="1" t="s">
        <v>86</v>
      </c>
      <c r="B55" s="1" t="s">
        <v>80</v>
      </c>
      <c r="C55">
        <v>10000</v>
      </c>
      <c r="D55">
        <v>25</v>
      </c>
      <c r="E55">
        <v>2</v>
      </c>
      <c r="F55" s="1" t="s">
        <v>14</v>
      </c>
      <c r="G55" s="1" t="s">
        <v>19</v>
      </c>
      <c r="H55" s="3">
        <v>17</v>
      </c>
      <c r="I55" t="s">
        <v>29</v>
      </c>
      <c r="J55">
        <v>0.5</v>
      </c>
      <c r="K55">
        <v>0.5</v>
      </c>
      <c r="L55">
        <f>C55*D55/(3600*E55)+K55+J55</f>
        <v>35.722222222222221</v>
      </c>
      <c r="M55">
        <f>L55/8</f>
        <v>4.4652777777777777</v>
      </c>
    </row>
    <row r="56" spans="1:13">
      <c r="A56" s="1">
        <v>332</v>
      </c>
      <c r="B56" s="1" t="s">
        <v>87</v>
      </c>
      <c r="C56">
        <v>50000</v>
      </c>
      <c r="D56">
        <v>21</v>
      </c>
      <c r="E56">
        <v>2</v>
      </c>
      <c r="F56" s="1" t="s">
        <v>91</v>
      </c>
      <c r="G56" s="1" t="s">
        <v>19</v>
      </c>
      <c r="H56" s="3">
        <v>17</v>
      </c>
      <c r="I56" t="s">
        <v>92</v>
      </c>
      <c r="J56">
        <v>2</v>
      </c>
      <c r="K56">
        <v>2</v>
      </c>
      <c r="L56">
        <f>C56*D56/(3600*E56)+K56+J56</f>
        <v>149.83333333333334</v>
      </c>
      <c r="M56">
        <f>L56/8</f>
        <v>18.729166666666668</v>
      </c>
    </row>
    <row r="57" spans="1:13">
      <c r="A57" s="1" t="s">
        <v>105</v>
      </c>
      <c r="B57" s="1" t="s">
        <v>87</v>
      </c>
      <c r="C57">
        <v>300000</v>
      </c>
      <c r="D57">
        <v>20</v>
      </c>
      <c r="E57">
        <v>16</v>
      </c>
      <c r="F57" s="1" t="s">
        <v>88</v>
      </c>
      <c r="G57" s="1" t="s">
        <v>19</v>
      </c>
      <c r="H57" s="3">
        <v>17</v>
      </c>
      <c r="I57" t="s">
        <v>89</v>
      </c>
      <c r="J57">
        <v>2</v>
      </c>
      <c r="K57">
        <v>2</v>
      </c>
      <c r="L57">
        <f>C57*D57/(3600*E57)+K57+J57</f>
        <v>108.16666666666667</v>
      </c>
      <c r="M57">
        <f>L57/8</f>
        <v>13.520833333333334</v>
      </c>
    </row>
  </sheetData>
  <sortState xmlns:xlrd2="http://schemas.microsoft.com/office/spreadsheetml/2017/richdata2" ref="A2:M57">
    <sortCondition ref="B2:B57"/>
    <sortCondition ref="A2:A5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6"/>
  <sheetViews>
    <sheetView workbookViewId="0">
      <pane xSplit="1" ySplit="1" topLeftCell="B49" activePane="bottomRight" state="frozen"/>
      <selection pane="bottomRight" activeCell="B78" sqref="B78"/>
      <selection pane="bottomLeft" activeCell="A2" sqref="A2"/>
      <selection pane="topRight" activeCell="B1" sqref="B1"/>
    </sheetView>
  </sheetViews>
  <sheetFormatPr defaultColWidth="11" defaultRowHeight="15.95"/>
  <cols>
    <col min="1" max="1" width="44.5" bestFit="1" customWidth="1"/>
    <col min="2" max="2" width="21.125" customWidth="1"/>
    <col min="10" max="10" width="43.875" bestFit="1" customWidth="1"/>
    <col min="20" max="20" width="14.625" bestFit="1" customWidth="1"/>
  </cols>
  <sheetData>
    <row r="1" spans="1:21">
      <c r="A1" s="1" t="s">
        <v>0</v>
      </c>
      <c r="B1" s="1" t="s">
        <v>93</v>
      </c>
      <c r="C1" s="1" t="s">
        <v>1</v>
      </c>
      <c r="D1" t="s">
        <v>2</v>
      </c>
      <c r="E1" t="s">
        <v>3</v>
      </c>
      <c r="F1" t="s">
        <v>4</v>
      </c>
      <c r="G1" s="1" t="s">
        <v>5</v>
      </c>
      <c r="H1" s="1" t="s">
        <v>6</v>
      </c>
      <c r="I1" s="3" t="s">
        <v>7</v>
      </c>
      <c r="J1" t="s">
        <v>8</v>
      </c>
      <c r="K1" t="s">
        <v>9</v>
      </c>
      <c r="L1" t="s">
        <v>10</v>
      </c>
      <c r="M1" t="s">
        <v>11</v>
      </c>
      <c r="N1" t="s">
        <v>94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</row>
    <row r="3" spans="1:21">
      <c r="A3" t="s">
        <v>113</v>
      </c>
    </row>
    <row r="4" spans="1:21">
      <c r="A4" s="1" t="s">
        <v>43</v>
      </c>
      <c r="B4" s="1" t="s">
        <v>98</v>
      </c>
      <c r="C4" s="1" t="s">
        <v>39</v>
      </c>
      <c r="D4">
        <v>110</v>
      </c>
      <c r="E4">
        <v>25</v>
      </c>
      <c r="F4">
        <v>2</v>
      </c>
      <c r="G4" s="1" t="s">
        <v>23</v>
      </c>
      <c r="H4" s="1" t="s">
        <v>19</v>
      </c>
      <c r="I4" s="3">
        <v>2</v>
      </c>
      <c r="J4" t="s">
        <v>40</v>
      </c>
      <c r="K4">
        <v>2</v>
      </c>
      <c r="L4">
        <v>2</v>
      </c>
      <c r="M4">
        <f>D4*E4/(3600*F4)+IF(B4=B5,0,L4)+IF(B3=B4,0,K4)</f>
        <v>2.3819444444444446</v>
      </c>
      <c r="N4">
        <f t="shared" ref="N4:N15" si="0">M4/8</f>
        <v>0.29774305555555558</v>
      </c>
      <c r="O4">
        <f>Q3</f>
        <v>0</v>
      </c>
      <c r="P4">
        <f>O4/8</f>
        <v>0</v>
      </c>
      <c r="Q4">
        <f>O4+M4</f>
        <v>2.3819444444444446</v>
      </c>
      <c r="R4">
        <f>Q4/8</f>
        <v>0.29774305555555558</v>
      </c>
      <c r="S4" s="3">
        <f>MAX(0, R4-I4)</f>
        <v>0</v>
      </c>
      <c r="T4">
        <f>IF(J3="", 0, IF(J4=J3, 0, 0.5))</f>
        <v>0</v>
      </c>
      <c r="U4" s="3">
        <f>S4+T4</f>
        <v>0</v>
      </c>
    </row>
    <row r="5" spans="1:21">
      <c r="A5" s="1" t="s">
        <v>38</v>
      </c>
      <c r="B5" s="1" t="s">
        <v>98</v>
      </c>
      <c r="C5" s="1" t="s">
        <v>39</v>
      </c>
      <c r="D5">
        <v>110</v>
      </c>
      <c r="E5">
        <v>25</v>
      </c>
      <c r="F5">
        <v>2</v>
      </c>
      <c r="G5" s="1" t="s">
        <v>23</v>
      </c>
      <c r="H5" s="1" t="s">
        <v>19</v>
      </c>
      <c r="I5" s="3">
        <v>2</v>
      </c>
      <c r="J5" t="s">
        <v>40</v>
      </c>
      <c r="K5">
        <v>2</v>
      </c>
      <c r="L5">
        <v>2</v>
      </c>
      <c r="M5">
        <f t="shared" ref="M5:M15" si="1">D5*E5/(3600*F5)+IF(B5=B6,0,L5)+IF(B4=B5,0,K5)</f>
        <v>0.38194444444444442</v>
      </c>
      <c r="N5">
        <f t="shared" si="0"/>
        <v>4.7743055555555552E-2</v>
      </c>
      <c r="O5">
        <f t="shared" ref="O5:O15" si="2">Q4</f>
        <v>2.3819444444444446</v>
      </c>
      <c r="P5">
        <f t="shared" ref="P5:P15" si="3">O5/8</f>
        <v>0.29774305555555558</v>
      </c>
      <c r="Q5">
        <f t="shared" ref="Q5:Q15" si="4">O5+M5</f>
        <v>2.7638888888888893</v>
      </c>
      <c r="R5">
        <f t="shared" ref="R5:R15" si="5">Q5/8</f>
        <v>0.34548611111111116</v>
      </c>
      <c r="S5" s="3">
        <f t="shared" ref="S5:S15" si="6">MAX(0, R5-I5)</f>
        <v>0</v>
      </c>
      <c r="T5">
        <f t="shared" ref="T5:T15" si="7">IF(J4="", 0, IF(J5=J4, 0, 0.5))</f>
        <v>0</v>
      </c>
      <c r="U5" s="3">
        <f t="shared" ref="U5:U15" si="8">S5+T5</f>
        <v>0</v>
      </c>
    </row>
    <row r="6" spans="1:21">
      <c r="A6" s="1" t="s">
        <v>44</v>
      </c>
      <c r="B6" s="1" t="s">
        <v>98</v>
      </c>
      <c r="C6" s="1" t="s">
        <v>39</v>
      </c>
      <c r="D6">
        <v>110</v>
      </c>
      <c r="E6">
        <v>25</v>
      </c>
      <c r="F6">
        <v>2</v>
      </c>
      <c r="G6" s="1" t="s">
        <v>23</v>
      </c>
      <c r="H6" s="1" t="s">
        <v>19</v>
      </c>
      <c r="I6" s="3">
        <v>2</v>
      </c>
      <c r="J6" t="s">
        <v>42</v>
      </c>
      <c r="K6">
        <v>2</v>
      </c>
      <c r="L6">
        <v>2</v>
      </c>
      <c r="M6">
        <f t="shared" si="1"/>
        <v>2.3819444444444446</v>
      </c>
      <c r="N6">
        <f t="shared" si="0"/>
        <v>0.29774305555555558</v>
      </c>
      <c r="O6">
        <f t="shared" si="2"/>
        <v>2.7638888888888893</v>
      </c>
      <c r="P6">
        <f t="shared" si="3"/>
        <v>0.34548611111111116</v>
      </c>
      <c r="Q6">
        <f t="shared" si="4"/>
        <v>5.1458333333333339</v>
      </c>
      <c r="R6">
        <f t="shared" si="5"/>
        <v>0.64322916666666674</v>
      </c>
      <c r="S6" s="3">
        <f t="shared" si="6"/>
        <v>0</v>
      </c>
      <c r="T6">
        <f t="shared" si="7"/>
        <v>0.5</v>
      </c>
      <c r="U6" s="3">
        <f t="shared" si="8"/>
        <v>0.5</v>
      </c>
    </row>
    <row r="7" spans="1:21">
      <c r="A7" s="1" t="s">
        <v>25</v>
      </c>
      <c r="B7" s="1" t="s">
        <v>96</v>
      </c>
      <c r="C7" s="1" t="s">
        <v>13</v>
      </c>
      <c r="D7">
        <v>50</v>
      </c>
      <c r="E7">
        <v>80</v>
      </c>
      <c r="F7">
        <v>1</v>
      </c>
      <c r="G7" s="1" t="s">
        <v>23</v>
      </c>
      <c r="H7" s="1" t="s">
        <v>15</v>
      </c>
      <c r="I7" s="3">
        <v>4</v>
      </c>
      <c r="J7" t="s">
        <v>26</v>
      </c>
      <c r="K7">
        <v>2</v>
      </c>
      <c r="L7">
        <v>2</v>
      </c>
      <c r="M7">
        <f t="shared" si="1"/>
        <v>3.1111111111111112</v>
      </c>
      <c r="N7">
        <f t="shared" si="0"/>
        <v>0.3888888888888889</v>
      </c>
      <c r="O7">
        <f t="shared" si="2"/>
        <v>5.1458333333333339</v>
      </c>
      <c r="P7">
        <f t="shared" si="3"/>
        <v>0.64322916666666674</v>
      </c>
      <c r="Q7">
        <f t="shared" si="4"/>
        <v>8.2569444444444446</v>
      </c>
      <c r="R7">
        <f t="shared" si="5"/>
        <v>1.0321180555555556</v>
      </c>
      <c r="S7" s="3">
        <f t="shared" si="6"/>
        <v>0</v>
      </c>
      <c r="T7">
        <f t="shared" si="7"/>
        <v>0.5</v>
      </c>
      <c r="U7" s="3">
        <f t="shared" si="8"/>
        <v>0.5</v>
      </c>
    </row>
    <row r="8" spans="1:21">
      <c r="A8" s="1" t="s">
        <v>27</v>
      </c>
      <c r="B8" s="1" t="s">
        <v>96</v>
      </c>
      <c r="C8" s="1" t="s">
        <v>13</v>
      </c>
      <c r="D8">
        <v>50</v>
      </c>
      <c r="E8">
        <v>80</v>
      </c>
      <c r="F8">
        <v>1</v>
      </c>
      <c r="G8" s="1" t="s">
        <v>23</v>
      </c>
      <c r="H8" s="1" t="s">
        <v>15</v>
      </c>
      <c r="I8" s="3">
        <v>4</v>
      </c>
      <c r="J8" t="s">
        <v>26</v>
      </c>
      <c r="K8">
        <v>2</v>
      </c>
      <c r="L8">
        <v>2</v>
      </c>
      <c r="M8">
        <f t="shared" si="1"/>
        <v>3.1111111111111112</v>
      </c>
      <c r="N8">
        <f t="shared" si="0"/>
        <v>0.3888888888888889</v>
      </c>
      <c r="O8">
        <f t="shared" si="2"/>
        <v>8.2569444444444446</v>
      </c>
      <c r="P8">
        <f t="shared" si="3"/>
        <v>1.0321180555555556</v>
      </c>
      <c r="Q8">
        <f t="shared" si="4"/>
        <v>11.368055555555555</v>
      </c>
      <c r="R8">
        <f t="shared" si="5"/>
        <v>1.4210069444444444</v>
      </c>
      <c r="S8" s="3">
        <f t="shared" si="6"/>
        <v>0</v>
      </c>
      <c r="T8">
        <f t="shared" si="7"/>
        <v>0</v>
      </c>
      <c r="U8" s="3">
        <f t="shared" si="8"/>
        <v>0</v>
      </c>
    </row>
    <row r="9" spans="1:21">
      <c r="A9" s="1" t="s">
        <v>28</v>
      </c>
      <c r="B9" s="1" t="s">
        <v>28</v>
      </c>
      <c r="C9" s="1" t="s">
        <v>13</v>
      </c>
      <c r="D9">
        <v>1000</v>
      </c>
      <c r="E9">
        <v>50</v>
      </c>
      <c r="F9">
        <v>1</v>
      </c>
      <c r="G9" s="1" t="s">
        <v>23</v>
      </c>
      <c r="H9" s="1" t="s">
        <v>19</v>
      </c>
      <c r="I9" s="3">
        <v>12</v>
      </c>
      <c r="J9" t="s">
        <v>29</v>
      </c>
      <c r="K9">
        <v>0.5</v>
      </c>
      <c r="L9">
        <v>0.5</v>
      </c>
      <c r="M9">
        <f t="shared" si="1"/>
        <v>14.888888888888889</v>
      </c>
      <c r="N9">
        <f t="shared" si="0"/>
        <v>1.8611111111111112</v>
      </c>
      <c r="O9">
        <f t="shared" si="2"/>
        <v>11.368055555555555</v>
      </c>
      <c r="P9">
        <f t="shared" si="3"/>
        <v>1.4210069444444444</v>
      </c>
      <c r="Q9">
        <f t="shared" si="4"/>
        <v>26.256944444444443</v>
      </c>
      <c r="R9">
        <f t="shared" si="5"/>
        <v>3.2821180555555554</v>
      </c>
      <c r="S9" s="3">
        <f t="shared" si="6"/>
        <v>0</v>
      </c>
      <c r="T9">
        <f t="shared" si="7"/>
        <v>0.5</v>
      </c>
      <c r="U9" s="3">
        <f t="shared" si="8"/>
        <v>0.5</v>
      </c>
    </row>
    <row r="10" spans="1:21">
      <c r="A10" s="1" t="s">
        <v>41</v>
      </c>
      <c r="B10" s="1" t="s">
        <v>98</v>
      </c>
      <c r="C10" s="1" t="s">
        <v>39</v>
      </c>
      <c r="D10">
        <v>110</v>
      </c>
      <c r="E10">
        <v>25</v>
      </c>
      <c r="F10">
        <v>2</v>
      </c>
      <c r="G10" s="1" t="s">
        <v>23</v>
      </c>
      <c r="H10" s="1" t="s">
        <v>19</v>
      </c>
      <c r="I10" s="3">
        <v>15</v>
      </c>
      <c r="J10" t="s">
        <v>42</v>
      </c>
      <c r="K10">
        <v>2</v>
      </c>
      <c r="L10">
        <v>2</v>
      </c>
      <c r="M10">
        <f t="shared" si="1"/>
        <v>4.3819444444444446</v>
      </c>
      <c r="N10">
        <f t="shared" si="0"/>
        <v>0.54774305555555558</v>
      </c>
      <c r="O10">
        <f t="shared" si="2"/>
        <v>26.256944444444443</v>
      </c>
      <c r="P10">
        <f t="shared" si="3"/>
        <v>3.2821180555555554</v>
      </c>
      <c r="Q10">
        <f t="shared" si="4"/>
        <v>30.638888888888886</v>
      </c>
      <c r="R10">
        <f t="shared" si="5"/>
        <v>3.8298611111111107</v>
      </c>
      <c r="S10" s="3">
        <f t="shared" si="6"/>
        <v>0</v>
      </c>
      <c r="T10">
        <f t="shared" si="7"/>
        <v>0.5</v>
      </c>
      <c r="U10" s="3">
        <f t="shared" si="8"/>
        <v>0.5</v>
      </c>
    </row>
    <row r="11" spans="1:21">
      <c r="A11" s="1" t="s">
        <v>48</v>
      </c>
      <c r="B11" s="1" t="s">
        <v>100</v>
      </c>
      <c r="C11" s="1" t="s">
        <v>39</v>
      </c>
      <c r="D11">
        <v>110</v>
      </c>
      <c r="E11">
        <v>25</v>
      </c>
      <c r="F11">
        <v>2</v>
      </c>
      <c r="G11" s="1" t="s">
        <v>23</v>
      </c>
      <c r="H11" s="1" t="s">
        <v>19</v>
      </c>
      <c r="I11" s="3">
        <v>18</v>
      </c>
      <c r="J11" t="s">
        <v>42</v>
      </c>
      <c r="K11">
        <v>0.5</v>
      </c>
      <c r="L11">
        <v>0.5</v>
      </c>
      <c r="M11">
        <f t="shared" si="1"/>
        <v>1.3819444444444444</v>
      </c>
      <c r="N11">
        <f t="shared" si="0"/>
        <v>0.17274305555555555</v>
      </c>
      <c r="O11">
        <f t="shared" si="2"/>
        <v>30.638888888888886</v>
      </c>
      <c r="P11">
        <f t="shared" si="3"/>
        <v>3.8298611111111107</v>
      </c>
      <c r="Q11">
        <f t="shared" si="4"/>
        <v>32.020833333333329</v>
      </c>
      <c r="R11">
        <f t="shared" si="5"/>
        <v>4.0026041666666661</v>
      </c>
      <c r="S11" s="3">
        <f t="shared" si="6"/>
        <v>0</v>
      </c>
      <c r="T11">
        <f t="shared" si="7"/>
        <v>0</v>
      </c>
      <c r="U11" s="3">
        <f t="shared" si="8"/>
        <v>0</v>
      </c>
    </row>
    <row r="12" spans="1:21">
      <c r="A12" s="1" t="s">
        <v>46</v>
      </c>
      <c r="B12" s="1" t="s">
        <v>99</v>
      </c>
      <c r="C12" s="1" t="s">
        <v>39</v>
      </c>
      <c r="D12">
        <v>110</v>
      </c>
      <c r="E12">
        <v>25</v>
      </c>
      <c r="F12">
        <v>2</v>
      </c>
      <c r="G12" s="1" t="s">
        <v>23</v>
      </c>
      <c r="H12" s="1" t="s">
        <v>19</v>
      </c>
      <c r="I12" s="3">
        <v>18</v>
      </c>
      <c r="J12" t="s">
        <v>42</v>
      </c>
      <c r="K12">
        <v>0.5</v>
      </c>
      <c r="L12">
        <v>0.5</v>
      </c>
      <c r="M12">
        <f t="shared" si="1"/>
        <v>0.88194444444444442</v>
      </c>
      <c r="N12">
        <f t="shared" si="0"/>
        <v>0.11024305555555555</v>
      </c>
      <c r="O12">
        <f t="shared" si="2"/>
        <v>32.020833333333329</v>
      </c>
      <c r="P12">
        <f t="shared" si="3"/>
        <v>4.0026041666666661</v>
      </c>
      <c r="Q12">
        <f t="shared" si="4"/>
        <v>32.902777777777771</v>
      </c>
      <c r="R12">
        <f t="shared" si="5"/>
        <v>4.1128472222222214</v>
      </c>
      <c r="S12" s="3">
        <f t="shared" si="6"/>
        <v>0</v>
      </c>
      <c r="T12">
        <f t="shared" si="7"/>
        <v>0</v>
      </c>
      <c r="U12" s="3">
        <f t="shared" si="8"/>
        <v>0</v>
      </c>
    </row>
    <row r="13" spans="1:21">
      <c r="A13" s="1" t="s">
        <v>45</v>
      </c>
      <c r="B13" s="1" t="s">
        <v>99</v>
      </c>
      <c r="C13" s="1" t="s">
        <v>39</v>
      </c>
      <c r="D13">
        <v>146</v>
      </c>
      <c r="E13">
        <v>25</v>
      </c>
      <c r="F13">
        <v>2</v>
      </c>
      <c r="G13" s="1" t="s">
        <v>23</v>
      </c>
      <c r="H13" s="1" t="s">
        <v>19</v>
      </c>
      <c r="I13" s="3">
        <v>15</v>
      </c>
      <c r="J13" t="s">
        <v>40</v>
      </c>
      <c r="K13">
        <v>0.5</v>
      </c>
      <c r="L13">
        <v>0.5</v>
      </c>
      <c r="M13">
        <f t="shared" si="1"/>
        <v>1.0069444444444444</v>
      </c>
      <c r="N13">
        <f t="shared" si="0"/>
        <v>0.12586805555555555</v>
      </c>
      <c r="O13">
        <f t="shared" si="2"/>
        <v>32.902777777777771</v>
      </c>
      <c r="P13">
        <f t="shared" si="3"/>
        <v>4.1128472222222214</v>
      </c>
      <c r="Q13">
        <f t="shared" si="4"/>
        <v>33.909722222222214</v>
      </c>
      <c r="R13">
        <f t="shared" si="5"/>
        <v>4.2387152777777768</v>
      </c>
      <c r="S13" s="3">
        <f t="shared" si="6"/>
        <v>0</v>
      </c>
      <c r="T13">
        <f t="shared" si="7"/>
        <v>0.5</v>
      </c>
      <c r="U13" s="3">
        <f t="shared" si="8"/>
        <v>0.5</v>
      </c>
    </row>
    <row r="14" spans="1:21">
      <c r="A14" s="1" t="s">
        <v>47</v>
      </c>
      <c r="B14" s="1" t="s">
        <v>100</v>
      </c>
      <c r="C14" s="1" t="s">
        <v>39</v>
      </c>
      <c r="D14">
        <v>110</v>
      </c>
      <c r="E14">
        <v>25</v>
      </c>
      <c r="F14">
        <v>2</v>
      </c>
      <c r="G14" s="1" t="s">
        <v>23</v>
      </c>
      <c r="H14" s="1" t="s">
        <v>19</v>
      </c>
      <c r="I14" s="3">
        <v>18</v>
      </c>
      <c r="J14" t="s">
        <v>40</v>
      </c>
      <c r="K14">
        <v>0.5</v>
      </c>
      <c r="L14">
        <v>0.5</v>
      </c>
      <c r="M14">
        <f t="shared" si="1"/>
        <v>1.3819444444444444</v>
      </c>
      <c r="N14">
        <f t="shared" si="0"/>
        <v>0.17274305555555555</v>
      </c>
      <c r="O14">
        <f t="shared" si="2"/>
        <v>33.909722222222214</v>
      </c>
      <c r="P14">
        <f t="shared" si="3"/>
        <v>4.2387152777777768</v>
      </c>
      <c r="Q14">
        <f t="shared" si="4"/>
        <v>35.291666666666657</v>
      </c>
      <c r="R14">
        <f t="shared" si="5"/>
        <v>4.4114583333333321</v>
      </c>
      <c r="S14" s="3">
        <f t="shared" si="6"/>
        <v>0</v>
      </c>
      <c r="T14">
        <f t="shared" si="7"/>
        <v>0</v>
      </c>
      <c r="U14" s="3">
        <f t="shared" si="8"/>
        <v>0</v>
      </c>
    </row>
    <row r="15" spans="1:21">
      <c r="A15" s="1" t="s">
        <v>105</v>
      </c>
      <c r="B15" s="1" t="s">
        <v>105</v>
      </c>
      <c r="C15" s="1" t="s">
        <v>87</v>
      </c>
      <c r="D15">
        <v>300000</v>
      </c>
      <c r="E15">
        <v>20</v>
      </c>
      <c r="F15">
        <v>16</v>
      </c>
      <c r="G15" s="1" t="s">
        <v>88</v>
      </c>
      <c r="H15" s="1" t="s">
        <v>19</v>
      </c>
      <c r="I15" s="3">
        <v>17</v>
      </c>
      <c r="J15" t="s">
        <v>89</v>
      </c>
      <c r="K15">
        <v>2</v>
      </c>
      <c r="L15">
        <v>2</v>
      </c>
      <c r="M15">
        <f t="shared" si="1"/>
        <v>108.16666666666667</v>
      </c>
      <c r="N15">
        <f t="shared" si="0"/>
        <v>13.520833333333334</v>
      </c>
      <c r="O15">
        <f t="shared" si="2"/>
        <v>35.291666666666657</v>
      </c>
      <c r="P15">
        <f t="shared" si="3"/>
        <v>4.4114583333333321</v>
      </c>
      <c r="Q15">
        <f t="shared" si="4"/>
        <v>143.45833333333331</v>
      </c>
      <c r="R15">
        <f t="shared" si="5"/>
        <v>17.932291666666664</v>
      </c>
      <c r="S15" s="3">
        <f t="shared" si="6"/>
        <v>0.9322916666666643</v>
      </c>
      <c r="T15">
        <f t="shared" si="7"/>
        <v>0.5</v>
      </c>
      <c r="U15" s="3">
        <f t="shared" si="8"/>
        <v>1.4322916666666643</v>
      </c>
    </row>
    <row r="16" spans="1:21">
      <c r="S16" s="3"/>
      <c r="U16" s="3"/>
    </row>
    <row r="17" spans="1:21">
      <c r="A17" t="s">
        <v>114</v>
      </c>
      <c r="S17" s="3"/>
      <c r="U17" s="3"/>
    </row>
    <row r="18" spans="1:21">
      <c r="A18" s="1" t="s">
        <v>49</v>
      </c>
      <c r="B18" s="1" t="s">
        <v>101</v>
      </c>
      <c r="C18" s="1" t="s">
        <v>50</v>
      </c>
      <c r="D18">
        <v>50</v>
      </c>
      <c r="E18">
        <v>25</v>
      </c>
      <c r="F18">
        <v>1</v>
      </c>
      <c r="G18" s="1" t="s">
        <v>14</v>
      </c>
      <c r="H18" s="1" t="s">
        <v>19</v>
      </c>
      <c r="I18" s="3">
        <v>1</v>
      </c>
      <c r="J18" t="s">
        <v>51</v>
      </c>
      <c r="K18">
        <v>0.5</v>
      </c>
      <c r="L18">
        <v>0.5</v>
      </c>
      <c r="M18">
        <f t="shared" ref="M18:M31" si="9">D18*E18/(3600*F18)+IF(B18=B19,0,L18)+IF(B17=B18,0,K18)</f>
        <v>0.84722222222222221</v>
      </c>
      <c r="N18">
        <f t="shared" ref="N18:N31" si="10">M18/8</f>
        <v>0.10590277777777778</v>
      </c>
      <c r="O18">
        <f t="shared" ref="O18:O55" si="11">Q17</f>
        <v>0</v>
      </c>
      <c r="P18">
        <f t="shared" ref="P18:P68" si="12">O18/8</f>
        <v>0</v>
      </c>
      <c r="Q18">
        <f t="shared" ref="Q18:Q55" si="13">O18+M18</f>
        <v>0.84722222222222221</v>
      </c>
      <c r="R18">
        <f t="shared" ref="R18:R68" si="14">Q18/8</f>
        <v>0.10590277777777778</v>
      </c>
      <c r="S18" s="3">
        <f t="shared" ref="S18:S55" si="15">MAX(0, R18-I18)</f>
        <v>0</v>
      </c>
      <c r="T18">
        <f t="shared" ref="T18:T55" si="16">IF(J17="", 0, IF(J18=J17, 0, 0.5))</f>
        <v>0</v>
      </c>
      <c r="U18" s="3">
        <f t="shared" ref="U18:U55" si="17">S18+T18</f>
        <v>0</v>
      </c>
    </row>
    <row r="19" spans="1:21">
      <c r="A19" s="1" t="s">
        <v>53</v>
      </c>
      <c r="B19" s="1" t="s">
        <v>101</v>
      </c>
      <c r="C19" s="1" t="s">
        <v>50</v>
      </c>
      <c r="D19">
        <v>200</v>
      </c>
      <c r="E19">
        <v>25</v>
      </c>
      <c r="F19">
        <v>1</v>
      </c>
      <c r="G19" s="1" t="s">
        <v>14</v>
      </c>
      <c r="H19" s="1" t="s">
        <v>19</v>
      </c>
      <c r="I19" s="3">
        <v>3</v>
      </c>
      <c r="J19" t="s">
        <v>54</v>
      </c>
      <c r="K19">
        <v>0.5</v>
      </c>
      <c r="L19">
        <v>0.5</v>
      </c>
      <c r="M19">
        <f t="shared" si="9"/>
        <v>1.3888888888888888</v>
      </c>
      <c r="N19">
        <f t="shared" si="10"/>
        <v>0.1736111111111111</v>
      </c>
      <c r="O19">
        <f t="shared" ref="O19:O31" si="18">Q18</f>
        <v>0.84722222222222221</v>
      </c>
      <c r="P19">
        <f t="shared" si="12"/>
        <v>0.10590277777777778</v>
      </c>
      <c r="Q19">
        <f t="shared" ref="Q19:Q31" si="19">O19+M19</f>
        <v>2.2361111111111112</v>
      </c>
      <c r="R19">
        <f t="shared" si="14"/>
        <v>0.2795138888888889</v>
      </c>
      <c r="S19" s="3">
        <f t="shared" ref="S19:S31" si="20">MAX(0, R19-I19)</f>
        <v>0</v>
      </c>
      <c r="T19">
        <f t="shared" ref="T19:T31" si="21">IF(J18="", 0, IF(J19=J18, 0, 0.5))</f>
        <v>0.5</v>
      </c>
      <c r="U19" s="3">
        <f t="shared" ref="U19:U31" si="22">S19+T19</f>
        <v>0.5</v>
      </c>
    </row>
    <row r="20" spans="1:21">
      <c r="A20" s="1" t="s">
        <v>53</v>
      </c>
      <c r="B20" s="1" t="s">
        <v>101</v>
      </c>
      <c r="C20" s="1" t="s">
        <v>50</v>
      </c>
      <c r="D20">
        <v>50</v>
      </c>
      <c r="E20">
        <v>25</v>
      </c>
      <c r="F20">
        <v>1</v>
      </c>
      <c r="G20" s="1" t="s">
        <v>14</v>
      </c>
      <c r="H20" s="1" t="s">
        <v>19</v>
      </c>
      <c r="I20" s="3">
        <v>4</v>
      </c>
      <c r="J20" t="s">
        <v>54</v>
      </c>
      <c r="K20">
        <v>0.5</v>
      </c>
      <c r="L20">
        <v>0.5</v>
      </c>
      <c r="M20">
        <f t="shared" si="9"/>
        <v>0.34722222222222221</v>
      </c>
      <c r="N20">
        <f t="shared" si="10"/>
        <v>4.3402777777777776E-2</v>
      </c>
      <c r="O20">
        <f t="shared" si="18"/>
        <v>2.2361111111111112</v>
      </c>
      <c r="P20">
        <f t="shared" si="12"/>
        <v>0.2795138888888889</v>
      </c>
      <c r="Q20">
        <f t="shared" si="19"/>
        <v>2.5833333333333335</v>
      </c>
      <c r="R20">
        <f t="shared" si="14"/>
        <v>0.32291666666666669</v>
      </c>
      <c r="S20" s="3">
        <f t="shared" si="20"/>
        <v>0</v>
      </c>
      <c r="T20">
        <f t="shared" si="21"/>
        <v>0</v>
      </c>
      <c r="U20" s="3">
        <f t="shared" si="22"/>
        <v>0</v>
      </c>
    </row>
    <row r="21" spans="1:21">
      <c r="A21" s="1" t="s">
        <v>55</v>
      </c>
      <c r="B21" s="1" t="s">
        <v>101</v>
      </c>
      <c r="C21" s="1" t="s">
        <v>50</v>
      </c>
      <c r="D21">
        <v>50</v>
      </c>
      <c r="E21">
        <v>25</v>
      </c>
      <c r="F21">
        <v>1</v>
      </c>
      <c r="G21" s="1" t="s">
        <v>14</v>
      </c>
      <c r="H21" s="1" t="s">
        <v>19</v>
      </c>
      <c r="I21" s="3">
        <v>4</v>
      </c>
      <c r="J21" t="s">
        <v>56</v>
      </c>
      <c r="K21">
        <v>0.5</v>
      </c>
      <c r="L21">
        <v>0.5</v>
      </c>
      <c r="M21">
        <f t="shared" si="9"/>
        <v>0.84722222222222221</v>
      </c>
      <c r="N21">
        <f t="shared" si="10"/>
        <v>0.10590277777777778</v>
      </c>
      <c r="O21">
        <f t="shared" si="18"/>
        <v>2.5833333333333335</v>
      </c>
      <c r="P21">
        <f t="shared" si="12"/>
        <v>0.32291666666666669</v>
      </c>
      <c r="Q21">
        <f t="shared" si="19"/>
        <v>3.4305555555555558</v>
      </c>
      <c r="R21">
        <f t="shared" si="14"/>
        <v>0.42881944444444448</v>
      </c>
      <c r="S21" s="3">
        <f t="shared" si="20"/>
        <v>0</v>
      </c>
      <c r="T21">
        <f t="shared" si="21"/>
        <v>0.5</v>
      </c>
      <c r="U21" s="3">
        <f t="shared" si="22"/>
        <v>0.5</v>
      </c>
    </row>
    <row r="22" spans="1:21">
      <c r="A22" s="1" t="s">
        <v>61</v>
      </c>
      <c r="B22" s="1" t="s">
        <v>61</v>
      </c>
      <c r="C22" s="1" t="s">
        <v>62</v>
      </c>
      <c r="D22">
        <v>1000</v>
      </c>
      <c r="E22">
        <v>60</v>
      </c>
      <c r="F22">
        <v>1</v>
      </c>
      <c r="G22" s="1" t="s">
        <v>14</v>
      </c>
      <c r="H22" s="1" t="s">
        <v>15</v>
      </c>
      <c r="I22" s="3">
        <v>8</v>
      </c>
      <c r="J22" t="s">
        <v>63</v>
      </c>
      <c r="K22">
        <v>1</v>
      </c>
      <c r="L22">
        <v>1</v>
      </c>
      <c r="M22">
        <f t="shared" si="9"/>
        <v>18.666666666666668</v>
      </c>
      <c r="N22">
        <f t="shared" si="10"/>
        <v>2.3333333333333335</v>
      </c>
      <c r="O22">
        <f t="shared" si="18"/>
        <v>3.4305555555555558</v>
      </c>
      <c r="P22">
        <f t="shared" si="12"/>
        <v>0.42881944444444448</v>
      </c>
      <c r="Q22">
        <f t="shared" si="19"/>
        <v>22.097222222222225</v>
      </c>
      <c r="R22">
        <f t="shared" si="14"/>
        <v>2.7621527777777781</v>
      </c>
      <c r="S22" s="3">
        <f t="shared" si="20"/>
        <v>0</v>
      </c>
      <c r="T22">
        <f t="shared" si="21"/>
        <v>0.5</v>
      </c>
      <c r="U22" s="3">
        <f t="shared" si="22"/>
        <v>0.5</v>
      </c>
    </row>
    <row r="23" spans="1:21">
      <c r="A23" s="1" t="s">
        <v>12</v>
      </c>
      <c r="B23" s="1" t="s">
        <v>12</v>
      </c>
      <c r="C23" s="1" t="s">
        <v>13</v>
      </c>
      <c r="D23">
        <v>1000</v>
      </c>
      <c r="E23">
        <v>25</v>
      </c>
      <c r="F23">
        <v>8</v>
      </c>
      <c r="G23" s="1" t="s">
        <v>14</v>
      </c>
      <c r="H23" s="1" t="s">
        <v>15</v>
      </c>
      <c r="I23" s="3">
        <v>8</v>
      </c>
      <c r="J23" t="s">
        <v>16</v>
      </c>
      <c r="K23">
        <v>0.5</v>
      </c>
      <c r="L23">
        <v>0.5</v>
      </c>
      <c r="M23">
        <f t="shared" si="9"/>
        <v>1.8680555555555556</v>
      </c>
      <c r="N23">
        <f t="shared" si="10"/>
        <v>0.23350694444444445</v>
      </c>
      <c r="O23">
        <f t="shared" si="18"/>
        <v>22.097222222222225</v>
      </c>
      <c r="P23">
        <f t="shared" si="12"/>
        <v>2.7621527777777781</v>
      </c>
      <c r="Q23">
        <f t="shared" si="19"/>
        <v>23.965277777777782</v>
      </c>
      <c r="R23">
        <f t="shared" si="14"/>
        <v>2.9956597222222228</v>
      </c>
      <c r="S23" s="3">
        <f t="shared" si="20"/>
        <v>0</v>
      </c>
      <c r="T23">
        <f t="shared" si="21"/>
        <v>0.5</v>
      </c>
      <c r="U23" s="3">
        <f t="shared" si="22"/>
        <v>0.5</v>
      </c>
    </row>
    <row r="24" spans="1:21">
      <c r="A24" s="1" t="s">
        <v>30</v>
      </c>
      <c r="B24" s="1" t="s">
        <v>97</v>
      </c>
      <c r="C24" s="1" t="s">
        <v>31</v>
      </c>
      <c r="D24">
        <v>3000</v>
      </c>
      <c r="E24">
        <v>26</v>
      </c>
      <c r="F24">
        <v>2</v>
      </c>
      <c r="G24" s="1" t="s">
        <v>14</v>
      </c>
      <c r="H24" s="1" t="s">
        <v>15</v>
      </c>
      <c r="I24" s="3">
        <v>10</v>
      </c>
      <c r="J24" t="s">
        <v>32</v>
      </c>
      <c r="K24">
        <v>0.5</v>
      </c>
      <c r="L24">
        <v>0.5</v>
      </c>
      <c r="M24">
        <f t="shared" si="9"/>
        <v>11.333333333333334</v>
      </c>
      <c r="N24">
        <f t="shared" si="10"/>
        <v>1.4166666666666667</v>
      </c>
      <c r="O24">
        <f t="shared" si="18"/>
        <v>23.965277777777782</v>
      </c>
      <c r="P24">
        <f t="shared" si="12"/>
        <v>2.9956597222222228</v>
      </c>
      <c r="Q24">
        <f t="shared" si="19"/>
        <v>35.298611111111114</v>
      </c>
      <c r="R24">
        <f t="shared" si="14"/>
        <v>4.4123263888888893</v>
      </c>
      <c r="S24" s="3">
        <f t="shared" si="20"/>
        <v>0</v>
      </c>
      <c r="T24">
        <f t="shared" si="21"/>
        <v>0.5</v>
      </c>
      <c r="U24" s="3">
        <f t="shared" si="22"/>
        <v>0.5</v>
      </c>
    </row>
    <row r="25" spans="1:21">
      <c r="A25" s="1" t="s">
        <v>33</v>
      </c>
      <c r="B25" s="1" t="s">
        <v>97</v>
      </c>
      <c r="C25" s="1" t="s">
        <v>31</v>
      </c>
      <c r="D25">
        <v>3000</v>
      </c>
      <c r="E25">
        <v>26</v>
      </c>
      <c r="F25">
        <v>2</v>
      </c>
      <c r="G25" s="1" t="s">
        <v>14</v>
      </c>
      <c r="H25" s="1" t="s">
        <v>15</v>
      </c>
      <c r="I25" s="3">
        <v>10</v>
      </c>
      <c r="J25" t="s">
        <v>32</v>
      </c>
      <c r="K25">
        <v>0.5</v>
      </c>
      <c r="L25">
        <v>0.5</v>
      </c>
      <c r="M25">
        <f t="shared" si="9"/>
        <v>11.333333333333334</v>
      </c>
      <c r="N25">
        <f t="shared" si="10"/>
        <v>1.4166666666666667</v>
      </c>
      <c r="O25">
        <f t="shared" si="18"/>
        <v>35.298611111111114</v>
      </c>
      <c r="P25">
        <f t="shared" si="12"/>
        <v>4.4123263888888893</v>
      </c>
      <c r="Q25">
        <f t="shared" si="19"/>
        <v>46.63194444444445</v>
      </c>
      <c r="R25">
        <f t="shared" si="14"/>
        <v>5.8289930555555562</v>
      </c>
      <c r="S25" s="3">
        <f t="shared" si="20"/>
        <v>0</v>
      </c>
      <c r="T25">
        <f t="shared" si="21"/>
        <v>0</v>
      </c>
      <c r="U25" s="3">
        <f t="shared" si="22"/>
        <v>0</v>
      </c>
    </row>
    <row r="26" spans="1:21">
      <c r="A26" s="1" t="s">
        <v>22</v>
      </c>
      <c r="B26" s="1" t="s">
        <v>95</v>
      </c>
      <c r="C26" s="1" t="s">
        <v>13</v>
      </c>
      <c r="D26">
        <v>1000</v>
      </c>
      <c r="E26">
        <v>20</v>
      </c>
      <c r="F26">
        <v>1</v>
      </c>
      <c r="G26" s="1" t="s">
        <v>23</v>
      </c>
      <c r="H26" s="1" t="s">
        <v>15</v>
      </c>
      <c r="I26" s="3">
        <v>15</v>
      </c>
      <c r="J26" t="s">
        <v>16</v>
      </c>
      <c r="K26">
        <v>0.5</v>
      </c>
      <c r="L26">
        <v>0.5</v>
      </c>
      <c r="M26">
        <f t="shared" si="9"/>
        <v>6.0555555555555554</v>
      </c>
      <c r="N26">
        <f t="shared" si="10"/>
        <v>0.75694444444444442</v>
      </c>
      <c r="O26">
        <f t="shared" si="18"/>
        <v>46.63194444444445</v>
      </c>
      <c r="P26">
        <f t="shared" si="12"/>
        <v>5.8289930555555562</v>
      </c>
      <c r="Q26">
        <f t="shared" si="19"/>
        <v>52.687500000000007</v>
      </c>
      <c r="R26">
        <f t="shared" si="14"/>
        <v>6.5859375000000009</v>
      </c>
      <c r="S26" s="3">
        <f t="shared" si="20"/>
        <v>0</v>
      </c>
      <c r="T26">
        <f t="shared" si="21"/>
        <v>0.5</v>
      </c>
      <c r="U26" s="3">
        <f t="shared" si="22"/>
        <v>0.5</v>
      </c>
    </row>
    <row r="27" spans="1:21">
      <c r="A27" s="1">
        <v>2732</v>
      </c>
      <c r="B27" s="1" t="s">
        <v>95</v>
      </c>
      <c r="C27" s="1" t="s">
        <v>13</v>
      </c>
      <c r="D27">
        <v>1000</v>
      </c>
      <c r="E27">
        <v>20</v>
      </c>
      <c r="F27">
        <v>1</v>
      </c>
      <c r="G27" s="1" t="s">
        <v>23</v>
      </c>
      <c r="H27" s="1" t="s">
        <v>15</v>
      </c>
      <c r="I27" s="3">
        <v>15</v>
      </c>
      <c r="J27" t="s">
        <v>16</v>
      </c>
      <c r="K27">
        <v>0.5</v>
      </c>
      <c r="L27">
        <v>0.5</v>
      </c>
      <c r="M27">
        <f t="shared" si="9"/>
        <v>6.0555555555555554</v>
      </c>
      <c r="N27">
        <f t="shared" si="10"/>
        <v>0.75694444444444442</v>
      </c>
      <c r="O27">
        <f t="shared" si="18"/>
        <v>52.687500000000007</v>
      </c>
      <c r="P27">
        <f t="shared" si="12"/>
        <v>6.5859375000000009</v>
      </c>
      <c r="Q27">
        <f t="shared" si="19"/>
        <v>58.743055555555564</v>
      </c>
      <c r="R27">
        <f t="shared" si="14"/>
        <v>7.3428819444444455</v>
      </c>
      <c r="S27" s="3">
        <f t="shared" si="20"/>
        <v>0</v>
      </c>
      <c r="T27">
        <f t="shared" si="21"/>
        <v>0</v>
      </c>
      <c r="U27" s="3">
        <f t="shared" si="22"/>
        <v>0</v>
      </c>
    </row>
    <row r="28" spans="1:21">
      <c r="A28" s="1">
        <v>2363</v>
      </c>
      <c r="B28" s="1" t="s">
        <v>17</v>
      </c>
      <c r="C28" s="1" t="s">
        <v>13</v>
      </c>
      <c r="D28">
        <v>5000</v>
      </c>
      <c r="E28">
        <v>23</v>
      </c>
      <c r="F28">
        <v>1</v>
      </c>
      <c r="G28" s="1" t="s">
        <v>18</v>
      </c>
      <c r="H28" s="1" t="s">
        <v>19</v>
      </c>
      <c r="I28" s="3">
        <v>17</v>
      </c>
      <c r="J28" t="s">
        <v>16</v>
      </c>
      <c r="K28">
        <v>0.5</v>
      </c>
      <c r="L28">
        <v>0.5</v>
      </c>
      <c r="M28">
        <f t="shared" si="9"/>
        <v>32.944444444444443</v>
      </c>
      <c r="N28">
        <f t="shared" si="10"/>
        <v>4.1180555555555554</v>
      </c>
      <c r="O28">
        <f t="shared" si="18"/>
        <v>58.743055555555564</v>
      </c>
      <c r="P28">
        <f t="shared" si="12"/>
        <v>7.3428819444444455</v>
      </c>
      <c r="Q28">
        <f t="shared" si="19"/>
        <v>91.6875</v>
      </c>
      <c r="R28">
        <f t="shared" si="14"/>
        <v>11.4609375</v>
      </c>
      <c r="S28" s="3">
        <f t="shared" si="20"/>
        <v>0</v>
      </c>
      <c r="T28">
        <f t="shared" si="21"/>
        <v>0</v>
      </c>
      <c r="U28" s="3">
        <f t="shared" si="22"/>
        <v>0</v>
      </c>
    </row>
    <row r="29" spans="1:21">
      <c r="A29" s="1" t="s">
        <v>22</v>
      </c>
      <c r="B29" s="1" t="s">
        <v>95</v>
      </c>
      <c r="C29" s="1" t="s">
        <v>13</v>
      </c>
      <c r="D29">
        <v>1000</v>
      </c>
      <c r="E29">
        <v>20</v>
      </c>
      <c r="F29">
        <v>1</v>
      </c>
      <c r="G29" s="1" t="s">
        <v>23</v>
      </c>
      <c r="H29" s="1" t="s">
        <v>15</v>
      </c>
      <c r="I29" s="3">
        <v>19</v>
      </c>
      <c r="J29" t="s">
        <v>16</v>
      </c>
      <c r="K29">
        <v>0.5</v>
      </c>
      <c r="L29">
        <v>0.5</v>
      </c>
      <c r="M29">
        <f t="shared" si="9"/>
        <v>6.0555555555555554</v>
      </c>
      <c r="N29">
        <f t="shared" si="10"/>
        <v>0.75694444444444442</v>
      </c>
      <c r="O29">
        <f t="shared" si="18"/>
        <v>91.6875</v>
      </c>
      <c r="P29">
        <f t="shared" si="12"/>
        <v>11.4609375</v>
      </c>
      <c r="Q29">
        <f t="shared" si="19"/>
        <v>97.743055555555557</v>
      </c>
      <c r="R29">
        <f t="shared" si="14"/>
        <v>12.217881944444445</v>
      </c>
      <c r="S29" s="3">
        <f t="shared" si="20"/>
        <v>0</v>
      </c>
      <c r="T29">
        <f t="shared" si="21"/>
        <v>0</v>
      </c>
      <c r="U29" s="3">
        <f t="shared" si="22"/>
        <v>0</v>
      </c>
    </row>
    <row r="30" spans="1:21">
      <c r="A30" s="1">
        <v>2732</v>
      </c>
      <c r="B30" s="1" t="s">
        <v>95</v>
      </c>
      <c r="C30" s="1" t="s">
        <v>13</v>
      </c>
      <c r="D30">
        <v>1000</v>
      </c>
      <c r="E30">
        <v>20</v>
      </c>
      <c r="F30">
        <v>1</v>
      </c>
      <c r="G30" s="1" t="s">
        <v>23</v>
      </c>
      <c r="H30" s="1" t="s">
        <v>15</v>
      </c>
      <c r="I30" s="3">
        <v>19</v>
      </c>
      <c r="J30" t="s">
        <v>16</v>
      </c>
      <c r="K30">
        <v>0.5</v>
      </c>
      <c r="L30">
        <v>0.5</v>
      </c>
      <c r="M30">
        <f t="shared" si="9"/>
        <v>6.0555555555555554</v>
      </c>
      <c r="N30">
        <f t="shared" si="10"/>
        <v>0.75694444444444442</v>
      </c>
      <c r="O30">
        <f t="shared" si="18"/>
        <v>97.743055555555557</v>
      </c>
      <c r="P30">
        <f t="shared" si="12"/>
        <v>12.217881944444445</v>
      </c>
      <c r="Q30">
        <f t="shared" si="19"/>
        <v>103.79861111111111</v>
      </c>
      <c r="R30">
        <f t="shared" si="14"/>
        <v>12.974826388888889</v>
      </c>
      <c r="S30" s="3">
        <f t="shared" si="20"/>
        <v>0</v>
      </c>
      <c r="T30">
        <f t="shared" si="21"/>
        <v>0</v>
      </c>
      <c r="U30" s="3">
        <f t="shared" si="22"/>
        <v>0</v>
      </c>
    </row>
    <row r="31" spans="1:21">
      <c r="A31" s="1" t="s">
        <v>86</v>
      </c>
      <c r="B31" s="1" t="s">
        <v>86</v>
      </c>
      <c r="C31" s="1" t="s">
        <v>80</v>
      </c>
      <c r="D31">
        <v>10000</v>
      </c>
      <c r="E31">
        <v>25</v>
      </c>
      <c r="F31">
        <v>2</v>
      </c>
      <c r="G31" s="1" t="s">
        <v>14</v>
      </c>
      <c r="H31" s="1" t="s">
        <v>19</v>
      </c>
      <c r="I31" s="3">
        <v>17</v>
      </c>
      <c r="J31" t="s">
        <v>29</v>
      </c>
      <c r="K31">
        <v>0.5</v>
      </c>
      <c r="L31">
        <v>0.5</v>
      </c>
      <c r="M31">
        <f t="shared" si="9"/>
        <v>35.722222222222221</v>
      </c>
      <c r="N31">
        <f t="shared" si="10"/>
        <v>4.4652777777777777</v>
      </c>
      <c r="O31">
        <f t="shared" si="18"/>
        <v>103.79861111111111</v>
      </c>
      <c r="P31">
        <f t="shared" si="12"/>
        <v>12.974826388888889</v>
      </c>
      <c r="Q31">
        <f t="shared" si="19"/>
        <v>139.52083333333334</v>
      </c>
      <c r="R31">
        <f t="shared" si="14"/>
        <v>17.440104166666668</v>
      </c>
      <c r="S31" s="3">
        <f t="shared" si="20"/>
        <v>0.44010416666666785</v>
      </c>
      <c r="T31">
        <f t="shared" si="21"/>
        <v>0.5</v>
      </c>
      <c r="U31" s="3">
        <f t="shared" si="22"/>
        <v>0.94010416666666785</v>
      </c>
    </row>
    <row r="32" spans="1:21">
      <c r="S32" s="3"/>
      <c r="U32" s="3"/>
    </row>
    <row r="33" spans="1:21">
      <c r="A33" t="s">
        <v>115</v>
      </c>
      <c r="S33" s="3"/>
      <c r="U33" s="3"/>
    </row>
    <row r="34" spans="1:21">
      <c r="A34" s="1" t="s">
        <v>49</v>
      </c>
      <c r="B34" s="1" t="s">
        <v>101</v>
      </c>
      <c r="C34" s="1" t="s">
        <v>50</v>
      </c>
      <c r="D34">
        <v>50</v>
      </c>
      <c r="E34">
        <v>25</v>
      </c>
      <c r="F34">
        <v>1</v>
      </c>
      <c r="G34" s="1" t="s">
        <v>14</v>
      </c>
      <c r="H34" s="1" t="s">
        <v>19</v>
      </c>
      <c r="I34" s="3">
        <v>1</v>
      </c>
      <c r="J34" t="s">
        <v>52</v>
      </c>
      <c r="K34">
        <v>0.5</v>
      </c>
      <c r="L34">
        <v>0.5</v>
      </c>
      <c r="M34">
        <f t="shared" ref="M34:M44" si="23">D34*E34/(3600*F34)+IF(B34=B35,0,L34)+IF(B33=B34,0,K34)</f>
        <v>1.3472222222222223</v>
      </c>
      <c r="N34">
        <f t="shared" ref="N34:N44" si="24">M34/8</f>
        <v>0.16840277777777779</v>
      </c>
      <c r="O34">
        <f t="shared" si="11"/>
        <v>0</v>
      </c>
      <c r="P34">
        <f t="shared" si="12"/>
        <v>0</v>
      </c>
      <c r="Q34">
        <f t="shared" si="13"/>
        <v>1.3472222222222223</v>
      </c>
      <c r="R34">
        <f t="shared" si="14"/>
        <v>0.16840277777777779</v>
      </c>
      <c r="S34" s="3">
        <f t="shared" si="15"/>
        <v>0</v>
      </c>
      <c r="T34">
        <f t="shared" si="16"/>
        <v>0</v>
      </c>
      <c r="U34" s="3">
        <f t="shared" si="17"/>
        <v>0</v>
      </c>
    </row>
    <row r="35" spans="1:21">
      <c r="A35" s="1">
        <v>977</v>
      </c>
      <c r="B35" s="1" t="s">
        <v>104</v>
      </c>
      <c r="C35" s="1" t="s">
        <v>80</v>
      </c>
      <c r="D35">
        <v>3500</v>
      </c>
      <c r="E35">
        <v>55</v>
      </c>
      <c r="F35">
        <v>2</v>
      </c>
      <c r="G35" s="1" t="s">
        <v>14</v>
      </c>
      <c r="H35" s="1" t="s">
        <v>15</v>
      </c>
      <c r="I35" s="3">
        <v>7</v>
      </c>
      <c r="J35" t="s">
        <v>81</v>
      </c>
      <c r="K35">
        <v>0.5</v>
      </c>
      <c r="L35">
        <v>0.5</v>
      </c>
      <c r="M35">
        <f t="shared" si="23"/>
        <v>27.236111111111111</v>
      </c>
      <c r="N35">
        <f t="shared" si="24"/>
        <v>3.4045138888888888</v>
      </c>
      <c r="O35">
        <f t="shared" ref="O35:O44" si="25">Q34</f>
        <v>1.3472222222222223</v>
      </c>
      <c r="P35">
        <f t="shared" si="12"/>
        <v>0.16840277777777779</v>
      </c>
      <c r="Q35">
        <f t="shared" ref="Q35:Q44" si="26">O35+M35</f>
        <v>28.583333333333332</v>
      </c>
      <c r="R35">
        <f t="shared" si="14"/>
        <v>3.5729166666666665</v>
      </c>
      <c r="S35" s="3">
        <f t="shared" ref="S35:S44" si="27">MAX(0, R35-I35)</f>
        <v>0</v>
      </c>
      <c r="T35">
        <f t="shared" ref="T35:T44" si="28">IF(J34="", 0, IF(J35=J34, 0, 0.5))</f>
        <v>0.5</v>
      </c>
      <c r="U35" s="3">
        <f t="shared" ref="U35:U44" si="29">S35+T35</f>
        <v>0.5</v>
      </c>
    </row>
    <row r="36" spans="1:21">
      <c r="A36" s="1">
        <v>977</v>
      </c>
      <c r="B36" s="1" t="s">
        <v>104</v>
      </c>
      <c r="C36" s="1" t="s">
        <v>80</v>
      </c>
      <c r="D36">
        <v>3500</v>
      </c>
      <c r="E36">
        <v>55</v>
      </c>
      <c r="F36">
        <v>2</v>
      </c>
      <c r="G36" s="1" t="s">
        <v>14</v>
      </c>
      <c r="H36" s="1" t="s">
        <v>15</v>
      </c>
      <c r="I36" s="3">
        <v>7</v>
      </c>
      <c r="J36" t="s">
        <v>81</v>
      </c>
      <c r="K36">
        <v>0.5</v>
      </c>
      <c r="L36">
        <v>0.5</v>
      </c>
      <c r="M36">
        <f t="shared" si="23"/>
        <v>26.736111111111111</v>
      </c>
      <c r="N36">
        <f t="shared" si="24"/>
        <v>3.3420138888888888</v>
      </c>
      <c r="O36">
        <f t="shared" si="25"/>
        <v>28.583333333333332</v>
      </c>
      <c r="P36">
        <f t="shared" si="12"/>
        <v>3.5729166666666665</v>
      </c>
      <c r="Q36">
        <f t="shared" si="26"/>
        <v>55.319444444444443</v>
      </c>
      <c r="R36">
        <f t="shared" si="14"/>
        <v>6.9149305555555554</v>
      </c>
      <c r="S36" s="3">
        <f t="shared" si="27"/>
        <v>0</v>
      </c>
      <c r="T36">
        <f t="shared" si="28"/>
        <v>0</v>
      </c>
      <c r="U36" s="3">
        <f t="shared" si="29"/>
        <v>0</v>
      </c>
    </row>
    <row r="37" spans="1:21">
      <c r="A37" s="1">
        <v>977</v>
      </c>
      <c r="B37" s="1" t="s">
        <v>104</v>
      </c>
      <c r="C37" s="1" t="s">
        <v>80</v>
      </c>
      <c r="D37">
        <v>3500</v>
      </c>
      <c r="E37">
        <v>55</v>
      </c>
      <c r="F37">
        <v>2</v>
      </c>
      <c r="G37" s="1" t="s">
        <v>14</v>
      </c>
      <c r="H37" s="1" t="s">
        <v>15</v>
      </c>
      <c r="I37" s="3">
        <v>10</v>
      </c>
      <c r="J37" t="s">
        <v>81</v>
      </c>
      <c r="K37">
        <v>0.5</v>
      </c>
      <c r="L37">
        <v>0.5</v>
      </c>
      <c r="M37">
        <f t="shared" si="23"/>
        <v>26.736111111111111</v>
      </c>
      <c r="N37">
        <f t="shared" si="24"/>
        <v>3.3420138888888888</v>
      </c>
      <c r="O37">
        <f t="shared" si="25"/>
        <v>55.319444444444443</v>
      </c>
      <c r="P37">
        <f t="shared" si="12"/>
        <v>6.9149305555555554</v>
      </c>
      <c r="Q37">
        <f t="shared" si="26"/>
        <v>82.055555555555557</v>
      </c>
      <c r="R37">
        <f t="shared" si="14"/>
        <v>10.256944444444445</v>
      </c>
      <c r="S37" s="3">
        <f t="shared" si="27"/>
        <v>0.25694444444444464</v>
      </c>
      <c r="T37">
        <f t="shared" si="28"/>
        <v>0</v>
      </c>
      <c r="U37" s="3">
        <f t="shared" si="29"/>
        <v>0.25694444444444464</v>
      </c>
    </row>
    <row r="38" spans="1:21">
      <c r="A38" s="1">
        <v>977</v>
      </c>
      <c r="B38" s="1" t="s">
        <v>104</v>
      </c>
      <c r="C38" s="1" t="s">
        <v>80</v>
      </c>
      <c r="D38">
        <v>3500</v>
      </c>
      <c r="E38">
        <v>55</v>
      </c>
      <c r="F38">
        <v>2</v>
      </c>
      <c r="G38" s="1" t="s">
        <v>14</v>
      </c>
      <c r="H38" s="1" t="s">
        <v>15</v>
      </c>
      <c r="I38" s="3">
        <v>17</v>
      </c>
      <c r="J38" t="s">
        <v>81</v>
      </c>
      <c r="K38">
        <v>0.5</v>
      </c>
      <c r="L38">
        <v>0.5</v>
      </c>
      <c r="M38">
        <f t="shared" si="23"/>
        <v>26.736111111111111</v>
      </c>
      <c r="N38">
        <f t="shared" si="24"/>
        <v>3.3420138888888888</v>
      </c>
      <c r="O38">
        <f t="shared" si="25"/>
        <v>82.055555555555557</v>
      </c>
      <c r="P38">
        <f t="shared" si="12"/>
        <v>10.256944444444445</v>
      </c>
      <c r="Q38">
        <f t="shared" si="26"/>
        <v>108.79166666666667</v>
      </c>
      <c r="R38">
        <f t="shared" si="14"/>
        <v>13.598958333333334</v>
      </c>
      <c r="S38" s="3">
        <f t="shared" si="27"/>
        <v>0</v>
      </c>
      <c r="T38">
        <f t="shared" si="28"/>
        <v>0</v>
      </c>
      <c r="U38" s="3">
        <f t="shared" si="29"/>
        <v>0</v>
      </c>
    </row>
    <row r="39" spans="1:21">
      <c r="A39" s="1" t="s">
        <v>83</v>
      </c>
      <c r="B39" s="1" t="s">
        <v>104</v>
      </c>
      <c r="C39" s="1" t="s">
        <v>80</v>
      </c>
      <c r="D39">
        <v>5000</v>
      </c>
      <c r="E39">
        <v>20</v>
      </c>
      <c r="F39">
        <v>1</v>
      </c>
      <c r="G39" s="1" t="s">
        <v>14</v>
      </c>
      <c r="H39" s="1" t="s">
        <v>15</v>
      </c>
      <c r="I39" s="3">
        <v>17</v>
      </c>
      <c r="J39" t="s">
        <v>84</v>
      </c>
      <c r="K39">
        <v>0.5</v>
      </c>
      <c r="L39">
        <v>0.5</v>
      </c>
      <c r="M39">
        <f t="shared" si="23"/>
        <v>27.777777777777779</v>
      </c>
      <c r="N39">
        <f t="shared" si="24"/>
        <v>3.4722222222222223</v>
      </c>
      <c r="O39">
        <f t="shared" si="25"/>
        <v>108.79166666666667</v>
      </c>
      <c r="P39">
        <f t="shared" si="12"/>
        <v>13.598958333333334</v>
      </c>
      <c r="Q39">
        <f t="shared" si="26"/>
        <v>136.56944444444446</v>
      </c>
      <c r="R39">
        <f t="shared" si="14"/>
        <v>17.071180555555557</v>
      </c>
      <c r="S39" s="3">
        <f t="shared" si="27"/>
        <v>7.1180555555557135E-2</v>
      </c>
      <c r="T39">
        <f t="shared" si="28"/>
        <v>0.5</v>
      </c>
      <c r="U39" s="3">
        <f t="shared" si="29"/>
        <v>0.57118055555555713</v>
      </c>
    </row>
    <row r="40" spans="1:21">
      <c r="A40" s="1">
        <v>977</v>
      </c>
      <c r="B40" s="1" t="s">
        <v>104</v>
      </c>
      <c r="C40" s="1" t="s">
        <v>80</v>
      </c>
      <c r="D40">
        <v>3500</v>
      </c>
      <c r="E40">
        <v>55</v>
      </c>
      <c r="F40">
        <v>2</v>
      </c>
      <c r="G40" s="1" t="s">
        <v>14</v>
      </c>
      <c r="H40" s="1" t="s">
        <v>15</v>
      </c>
      <c r="I40" s="3">
        <v>20</v>
      </c>
      <c r="J40" t="s">
        <v>81</v>
      </c>
      <c r="K40">
        <v>0.5</v>
      </c>
      <c r="L40">
        <v>0.5</v>
      </c>
      <c r="M40">
        <f t="shared" si="23"/>
        <v>26.736111111111111</v>
      </c>
      <c r="N40">
        <f t="shared" si="24"/>
        <v>3.3420138888888888</v>
      </c>
      <c r="O40">
        <f t="shared" si="25"/>
        <v>136.56944444444446</v>
      </c>
      <c r="P40">
        <f t="shared" si="12"/>
        <v>17.071180555555557</v>
      </c>
      <c r="Q40">
        <f t="shared" si="26"/>
        <v>163.30555555555557</v>
      </c>
      <c r="R40">
        <f t="shared" si="14"/>
        <v>20.413194444444446</v>
      </c>
      <c r="S40" s="3">
        <f t="shared" si="27"/>
        <v>0.41319444444444642</v>
      </c>
      <c r="T40">
        <f t="shared" si="28"/>
        <v>0.5</v>
      </c>
      <c r="U40" s="3">
        <f t="shared" si="29"/>
        <v>0.91319444444444642</v>
      </c>
    </row>
    <row r="41" spans="1:21">
      <c r="A41" s="1">
        <v>977</v>
      </c>
      <c r="B41" s="1" t="s">
        <v>104</v>
      </c>
      <c r="C41" s="1" t="s">
        <v>80</v>
      </c>
      <c r="D41">
        <v>3500</v>
      </c>
      <c r="E41">
        <v>55</v>
      </c>
      <c r="F41">
        <v>2</v>
      </c>
      <c r="G41" s="1" t="s">
        <v>14</v>
      </c>
      <c r="H41" s="1" t="s">
        <v>15</v>
      </c>
      <c r="I41" s="3">
        <v>21</v>
      </c>
      <c r="J41" t="s">
        <v>81</v>
      </c>
      <c r="K41">
        <v>0.5</v>
      </c>
      <c r="L41">
        <v>0.5</v>
      </c>
      <c r="M41">
        <f t="shared" si="23"/>
        <v>27.236111111111111</v>
      </c>
      <c r="N41">
        <f t="shared" si="24"/>
        <v>3.4045138888888888</v>
      </c>
      <c r="O41">
        <f t="shared" si="25"/>
        <v>163.30555555555557</v>
      </c>
      <c r="P41">
        <f t="shared" si="12"/>
        <v>20.413194444444446</v>
      </c>
      <c r="Q41">
        <f t="shared" si="26"/>
        <v>190.54166666666669</v>
      </c>
      <c r="R41">
        <f t="shared" si="14"/>
        <v>23.817708333333336</v>
      </c>
      <c r="S41" s="3">
        <f t="shared" si="27"/>
        <v>2.8177083333333357</v>
      </c>
      <c r="T41">
        <f t="shared" si="28"/>
        <v>0</v>
      </c>
      <c r="U41" s="3">
        <f t="shared" si="29"/>
        <v>2.8177083333333357</v>
      </c>
    </row>
    <row r="42" spans="1:21">
      <c r="A42" s="1" t="s">
        <v>85</v>
      </c>
      <c r="B42" s="1" t="s">
        <v>85</v>
      </c>
      <c r="C42" s="1" t="s">
        <v>80</v>
      </c>
      <c r="D42">
        <v>10000</v>
      </c>
      <c r="E42">
        <v>26</v>
      </c>
      <c r="F42">
        <v>2</v>
      </c>
      <c r="G42" s="1" t="s">
        <v>14</v>
      </c>
      <c r="H42" s="1" t="s">
        <v>15</v>
      </c>
      <c r="I42" s="3">
        <v>21</v>
      </c>
      <c r="J42" t="s">
        <v>29</v>
      </c>
      <c r="K42">
        <v>0.5</v>
      </c>
      <c r="L42">
        <v>0.5</v>
      </c>
      <c r="M42">
        <f t="shared" si="23"/>
        <v>37.111111111111114</v>
      </c>
      <c r="N42">
        <f t="shared" si="24"/>
        <v>4.6388888888888893</v>
      </c>
      <c r="O42">
        <f t="shared" si="25"/>
        <v>190.54166666666669</v>
      </c>
      <c r="P42">
        <f t="shared" si="12"/>
        <v>23.817708333333336</v>
      </c>
      <c r="Q42">
        <f t="shared" si="26"/>
        <v>227.6527777777778</v>
      </c>
      <c r="R42">
        <f t="shared" si="14"/>
        <v>28.456597222222225</v>
      </c>
      <c r="S42" s="3">
        <f t="shared" si="27"/>
        <v>7.456597222222225</v>
      </c>
      <c r="T42">
        <f t="shared" si="28"/>
        <v>0.5</v>
      </c>
      <c r="U42" s="3">
        <f t="shared" si="29"/>
        <v>7.956597222222225</v>
      </c>
    </row>
    <row r="43" spans="1:21">
      <c r="A43" s="1">
        <v>977</v>
      </c>
      <c r="B43" s="1" t="s">
        <v>104</v>
      </c>
      <c r="C43" s="1" t="s">
        <v>80</v>
      </c>
      <c r="D43">
        <v>3500</v>
      </c>
      <c r="E43">
        <v>55</v>
      </c>
      <c r="F43">
        <v>2</v>
      </c>
      <c r="G43" s="1" t="s">
        <v>14</v>
      </c>
      <c r="H43" s="1" t="s">
        <v>15</v>
      </c>
      <c r="I43" s="3">
        <v>23</v>
      </c>
      <c r="J43" t="s">
        <v>81</v>
      </c>
      <c r="K43">
        <v>0.5</v>
      </c>
      <c r="L43">
        <v>0.5</v>
      </c>
      <c r="M43">
        <f t="shared" si="23"/>
        <v>27.236111111111111</v>
      </c>
      <c r="N43">
        <f t="shared" si="24"/>
        <v>3.4045138888888888</v>
      </c>
      <c r="O43">
        <f t="shared" si="25"/>
        <v>227.6527777777778</v>
      </c>
      <c r="P43">
        <f t="shared" si="12"/>
        <v>28.456597222222225</v>
      </c>
      <c r="Q43">
        <f t="shared" si="26"/>
        <v>254.88888888888891</v>
      </c>
      <c r="R43">
        <f t="shared" si="14"/>
        <v>31.861111111111114</v>
      </c>
      <c r="S43" s="3">
        <f t="shared" si="27"/>
        <v>8.8611111111111143</v>
      </c>
      <c r="T43">
        <f t="shared" si="28"/>
        <v>0.5</v>
      </c>
      <c r="U43" s="3">
        <f t="shared" si="29"/>
        <v>9.3611111111111143</v>
      </c>
    </row>
    <row r="44" spans="1:21">
      <c r="A44" s="1">
        <v>977</v>
      </c>
      <c r="B44" s="1" t="s">
        <v>104</v>
      </c>
      <c r="C44" s="1" t="s">
        <v>80</v>
      </c>
      <c r="D44">
        <v>3500</v>
      </c>
      <c r="E44">
        <v>55</v>
      </c>
      <c r="F44">
        <v>2</v>
      </c>
      <c r="G44" s="1" t="s">
        <v>14</v>
      </c>
      <c r="H44" s="1" t="s">
        <v>15</v>
      </c>
      <c r="I44" s="3">
        <v>25</v>
      </c>
      <c r="J44" t="s">
        <v>81</v>
      </c>
      <c r="K44">
        <v>0.5</v>
      </c>
      <c r="L44">
        <v>0.5</v>
      </c>
      <c r="M44">
        <f t="shared" si="23"/>
        <v>27.236111111111111</v>
      </c>
      <c r="N44">
        <f t="shared" si="24"/>
        <v>3.4045138888888888</v>
      </c>
      <c r="O44">
        <f t="shared" si="25"/>
        <v>254.88888888888891</v>
      </c>
      <c r="P44">
        <f t="shared" si="12"/>
        <v>31.861111111111114</v>
      </c>
      <c r="Q44">
        <f t="shared" si="26"/>
        <v>282.125</v>
      </c>
      <c r="R44">
        <f t="shared" si="14"/>
        <v>35.265625</v>
      </c>
      <c r="S44" s="3">
        <f t="shared" si="27"/>
        <v>10.265625</v>
      </c>
      <c r="T44">
        <f t="shared" si="28"/>
        <v>0</v>
      </c>
      <c r="U44" s="3">
        <f t="shared" si="29"/>
        <v>10.265625</v>
      </c>
    </row>
    <row r="45" spans="1:21">
      <c r="S45" s="3"/>
      <c r="U45" s="3"/>
    </row>
    <row r="46" spans="1:21">
      <c r="A46" t="s">
        <v>116</v>
      </c>
      <c r="S46" s="3"/>
      <c r="U46" s="3"/>
    </row>
    <row r="47" spans="1:21">
      <c r="A47" s="1" t="s">
        <v>57</v>
      </c>
      <c r="B47" s="1" t="s">
        <v>102</v>
      </c>
      <c r="C47" s="1" t="s">
        <v>58</v>
      </c>
      <c r="D47">
        <v>370</v>
      </c>
      <c r="E47">
        <v>25</v>
      </c>
      <c r="F47">
        <v>2</v>
      </c>
      <c r="G47" s="1" t="s">
        <v>59</v>
      </c>
      <c r="H47" s="1" t="s">
        <v>19</v>
      </c>
      <c r="I47" s="3">
        <v>3</v>
      </c>
      <c r="J47" t="s">
        <v>60</v>
      </c>
      <c r="K47">
        <v>2</v>
      </c>
      <c r="L47">
        <v>2</v>
      </c>
      <c r="M47">
        <f t="shared" ref="M47" si="30">D47*E47/(3600*F47)+IF(B47=B48,0,L47)+IF(B46=B47,0,K47)</f>
        <v>5.2847222222222223</v>
      </c>
      <c r="N47">
        <f>M47/8</f>
        <v>0.66059027777777779</v>
      </c>
      <c r="O47">
        <f t="shared" si="11"/>
        <v>0</v>
      </c>
      <c r="P47">
        <f t="shared" si="12"/>
        <v>0</v>
      </c>
      <c r="Q47">
        <f t="shared" si="13"/>
        <v>5.2847222222222223</v>
      </c>
      <c r="R47">
        <f t="shared" si="14"/>
        <v>0.66059027777777779</v>
      </c>
      <c r="S47" s="3">
        <f t="shared" si="15"/>
        <v>0</v>
      </c>
      <c r="T47">
        <f t="shared" si="16"/>
        <v>0</v>
      </c>
      <c r="U47" s="3">
        <f t="shared" si="17"/>
        <v>0</v>
      </c>
    </row>
    <row r="48" spans="1:21">
      <c r="S48" s="3"/>
      <c r="U48" s="3"/>
    </row>
    <row r="49" spans="1:21">
      <c r="A49" t="s">
        <v>117</v>
      </c>
      <c r="S49" s="3"/>
      <c r="U49" s="3"/>
    </row>
    <row r="50" spans="1:21">
      <c r="A50" s="1">
        <v>332</v>
      </c>
      <c r="B50" s="1" t="s">
        <v>90</v>
      </c>
      <c r="C50" s="1" t="s">
        <v>87</v>
      </c>
      <c r="D50">
        <v>50000</v>
      </c>
      <c r="E50">
        <v>21</v>
      </c>
      <c r="F50">
        <v>2</v>
      </c>
      <c r="G50" s="1" t="s">
        <v>91</v>
      </c>
      <c r="H50" s="1" t="s">
        <v>19</v>
      </c>
      <c r="I50" s="3">
        <v>17</v>
      </c>
      <c r="J50" t="s">
        <v>92</v>
      </c>
      <c r="K50">
        <v>2</v>
      </c>
      <c r="L50">
        <v>2</v>
      </c>
      <c r="M50">
        <f t="shared" ref="M50" si="31">D50*E50/(3600*F50)+IF(B50=B51,0,L50)+IF(B49=B50,0,K50)</f>
        <v>149.83333333333334</v>
      </c>
      <c r="N50">
        <f>M50/8</f>
        <v>18.729166666666668</v>
      </c>
      <c r="O50">
        <f t="shared" si="11"/>
        <v>0</v>
      </c>
      <c r="P50">
        <f t="shared" si="12"/>
        <v>0</v>
      </c>
      <c r="Q50">
        <f t="shared" si="13"/>
        <v>149.83333333333334</v>
      </c>
      <c r="R50">
        <f t="shared" si="14"/>
        <v>18.729166666666668</v>
      </c>
      <c r="S50" s="3">
        <f t="shared" si="15"/>
        <v>1.7291666666666679</v>
      </c>
      <c r="T50">
        <f t="shared" si="16"/>
        <v>0</v>
      </c>
      <c r="U50" s="3">
        <f t="shared" si="17"/>
        <v>1.7291666666666679</v>
      </c>
    </row>
    <row r="51" spans="1:21">
      <c r="S51" s="3"/>
      <c r="U51" s="3"/>
    </row>
    <row r="52" spans="1:21">
      <c r="A52" t="s">
        <v>125</v>
      </c>
      <c r="S52" s="3"/>
      <c r="U52" s="3"/>
    </row>
    <row r="53" spans="1:21">
      <c r="S53" s="3"/>
      <c r="U53" s="3"/>
    </row>
    <row r="54" spans="1:21">
      <c r="A54" t="s">
        <v>120</v>
      </c>
      <c r="S54" s="3"/>
      <c r="U54" s="3"/>
    </row>
    <row r="55" spans="1:21">
      <c r="A55" s="1">
        <v>38</v>
      </c>
      <c r="B55" s="1" t="s">
        <v>82</v>
      </c>
      <c r="C55" s="1" t="s">
        <v>80</v>
      </c>
      <c r="D55">
        <v>700</v>
      </c>
      <c r="E55">
        <v>40</v>
      </c>
      <c r="F55">
        <v>1</v>
      </c>
      <c r="G55" s="1" t="s">
        <v>36</v>
      </c>
      <c r="H55" s="1" t="s">
        <v>15</v>
      </c>
      <c r="I55" s="3">
        <v>4</v>
      </c>
      <c r="J55" t="s">
        <v>29</v>
      </c>
      <c r="K55">
        <v>0.5</v>
      </c>
      <c r="L55">
        <v>0.5</v>
      </c>
      <c r="M55">
        <f t="shared" ref="M55:M60" si="32">D55*E55/(3600*F55)+IF(B55=B56,0,L55)+IF(B54=B55,0,K55)</f>
        <v>8.7777777777777786</v>
      </c>
      <c r="N55">
        <f t="shared" ref="N55:N61" si="33">M55/8</f>
        <v>1.0972222222222223</v>
      </c>
      <c r="O55">
        <f t="shared" si="11"/>
        <v>0</v>
      </c>
      <c r="P55">
        <f t="shared" si="12"/>
        <v>0</v>
      </c>
      <c r="Q55">
        <f t="shared" si="13"/>
        <v>8.7777777777777786</v>
      </c>
      <c r="R55">
        <f t="shared" si="14"/>
        <v>1.0972222222222223</v>
      </c>
      <c r="S55" s="3">
        <f t="shared" si="15"/>
        <v>0</v>
      </c>
      <c r="T55">
        <f t="shared" si="16"/>
        <v>0</v>
      </c>
      <c r="U55" s="3">
        <f t="shared" si="17"/>
        <v>0</v>
      </c>
    </row>
    <row r="56" spans="1:21">
      <c r="A56" s="1" t="s">
        <v>34</v>
      </c>
      <c r="B56" s="1" t="s">
        <v>34</v>
      </c>
      <c r="C56" s="1" t="s">
        <v>35</v>
      </c>
      <c r="D56">
        <v>2000</v>
      </c>
      <c r="E56">
        <v>23</v>
      </c>
      <c r="F56">
        <v>1</v>
      </c>
      <c r="G56" s="1" t="s">
        <v>36</v>
      </c>
      <c r="H56" s="1" t="s">
        <v>19</v>
      </c>
      <c r="I56" s="3">
        <v>5</v>
      </c>
      <c r="J56" t="s">
        <v>37</v>
      </c>
      <c r="K56">
        <v>0.5</v>
      </c>
      <c r="L56">
        <v>0.5</v>
      </c>
      <c r="M56">
        <f t="shared" si="32"/>
        <v>13.277777777777779</v>
      </c>
      <c r="N56">
        <f t="shared" si="33"/>
        <v>1.6597222222222223</v>
      </c>
      <c r="O56">
        <f t="shared" ref="O56:O61" si="34">Q55</f>
        <v>8.7777777777777786</v>
      </c>
      <c r="P56">
        <f t="shared" si="12"/>
        <v>1.0972222222222223</v>
      </c>
      <c r="Q56">
        <f t="shared" ref="Q56:Q61" si="35">O56+M56</f>
        <v>22.055555555555557</v>
      </c>
      <c r="R56">
        <f t="shared" si="14"/>
        <v>2.7569444444444446</v>
      </c>
      <c r="S56" s="3">
        <f t="shared" ref="S56:S61" si="36">MAX(0, R56-I56)</f>
        <v>0</v>
      </c>
      <c r="T56">
        <f t="shared" ref="T56:T61" si="37">IF(J55="", 0, IF(J56=J55, 0, 0.5))</f>
        <v>0.5</v>
      </c>
      <c r="U56" s="3">
        <f t="shared" ref="U56:U61" si="38">S56+T56</f>
        <v>0.5</v>
      </c>
    </row>
    <row r="57" spans="1:21">
      <c r="A57" s="1" t="s">
        <v>34</v>
      </c>
      <c r="B57" s="1" t="s">
        <v>34</v>
      </c>
      <c r="C57" s="1" t="s">
        <v>35</v>
      </c>
      <c r="D57">
        <v>2000</v>
      </c>
      <c r="E57">
        <v>23</v>
      </c>
      <c r="F57">
        <v>1</v>
      </c>
      <c r="G57" s="1" t="s">
        <v>36</v>
      </c>
      <c r="H57" s="1" t="s">
        <v>19</v>
      </c>
      <c r="I57" s="3">
        <v>5</v>
      </c>
      <c r="J57" t="s">
        <v>37</v>
      </c>
      <c r="K57">
        <v>0.5</v>
      </c>
      <c r="L57">
        <v>0.5</v>
      </c>
      <c r="M57">
        <f t="shared" si="32"/>
        <v>13.277777777777779</v>
      </c>
      <c r="N57">
        <f t="shared" si="33"/>
        <v>1.6597222222222223</v>
      </c>
      <c r="O57">
        <f t="shared" si="34"/>
        <v>22.055555555555557</v>
      </c>
      <c r="P57">
        <f t="shared" si="12"/>
        <v>2.7569444444444446</v>
      </c>
      <c r="Q57">
        <f t="shared" si="35"/>
        <v>35.333333333333336</v>
      </c>
      <c r="R57">
        <f t="shared" si="14"/>
        <v>4.416666666666667</v>
      </c>
      <c r="S57" s="3">
        <f t="shared" si="36"/>
        <v>0</v>
      </c>
      <c r="T57">
        <f t="shared" si="37"/>
        <v>0</v>
      </c>
      <c r="U57" s="3">
        <f t="shared" si="38"/>
        <v>0</v>
      </c>
    </row>
    <row r="58" spans="1:21">
      <c r="A58" s="1">
        <v>85</v>
      </c>
      <c r="B58" s="1" t="s">
        <v>103</v>
      </c>
      <c r="C58" s="1" t="s">
        <v>77</v>
      </c>
      <c r="D58">
        <v>500</v>
      </c>
      <c r="E58">
        <v>38</v>
      </c>
      <c r="F58">
        <v>1</v>
      </c>
      <c r="G58" s="1" t="s">
        <v>21</v>
      </c>
      <c r="H58" s="1" t="s">
        <v>19</v>
      </c>
      <c r="I58" s="3">
        <v>7</v>
      </c>
      <c r="J58" t="s">
        <v>78</v>
      </c>
      <c r="K58">
        <v>1</v>
      </c>
      <c r="L58">
        <v>1</v>
      </c>
      <c r="M58">
        <f t="shared" si="32"/>
        <v>6.2777777777777777</v>
      </c>
      <c r="N58">
        <f t="shared" si="33"/>
        <v>0.78472222222222221</v>
      </c>
      <c r="O58">
        <f t="shared" si="34"/>
        <v>35.333333333333336</v>
      </c>
      <c r="P58">
        <f t="shared" si="12"/>
        <v>4.416666666666667</v>
      </c>
      <c r="Q58">
        <f t="shared" si="35"/>
        <v>41.611111111111114</v>
      </c>
      <c r="R58">
        <f t="shared" si="14"/>
        <v>5.2013888888888893</v>
      </c>
      <c r="S58" s="3">
        <f t="shared" si="36"/>
        <v>0</v>
      </c>
      <c r="T58">
        <f t="shared" si="37"/>
        <v>0.5</v>
      </c>
      <c r="U58" s="3">
        <f t="shared" si="38"/>
        <v>0.5</v>
      </c>
    </row>
    <row r="59" spans="1:21">
      <c r="A59" s="1">
        <v>86</v>
      </c>
      <c r="B59" s="1" t="s">
        <v>103</v>
      </c>
      <c r="C59" s="1" t="s">
        <v>77</v>
      </c>
      <c r="D59">
        <v>500</v>
      </c>
      <c r="E59">
        <v>38</v>
      </c>
      <c r="F59">
        <v>1</v>
      </c>
      <c r="G59" s="1" t="s">
        <v>21</v>
      </c>
      <c r="H59" s="1" t="s">
        <v>19</v>
      </c>
      <c r="I59" s="3">
        <v>7</v>
      </c>
      <c r="J59" t="s">
        <v>78</v>
      </c>
      <c r="K59">
        <v>1</v>
      </c>
      <c r="L59">
        <v>1</v>
      </c>
      <c r="M59">
        <f t="shared" si="32"/>
        <v>6.2777777777777777</v>
      </c>
      <c r="N59">
        <f t="shared" si="33"/>
        <v>0.78472222222222221</v>
      </c>
      <c r="O59">
        <f t="shared" si="34"/>
        <v>41.611111111111114</v>
      </c>
      <c r="P59">
        <f t="shared" si="12"/>
        <v>5.2013888888888893</v>
      </c>
      <c r="Q59">
        <f t="shared" si="35"/>
        <v>47.888888888888893</v>
      </c>
      <c r="R59">
        <f t="shared" si="14"/>
        <v>5.9861111111111116</v>
      </c>
      <c r="S59" s="3">
        <f t="shared" si="36"/>
        <v>0</v>
      </c>
      <c r="T59">
        <f t="shared" si="37"/>
        <v>0</v>
      </c>
      <c r="U59" s="3">
        <f t="shared" si="38"/>
        <v>0</v>
      </c>
    </row>
    <row r="60" spans="1:21">
      <c r="A60" s="1">
        <v>2696</v>
      </c>
      <c r="B60" s="1" t="s">
        <v>20</v>
      </c>
      <c r="C60" s="1" t="s">
        <v>13</v>
      </c>
      <c r="D60">
        <v>3000</v>
      </c>
      <c r="E60">
        <v>25</v>
      </c>
      <c r="F60">
        <v>2</v>
      </c>
      <c r="G60" s="1" t="s">
        <v>21</v>
      </c>
      <c r="H60" s="1" t="s">
        <v>19</v>
      </c>
      <c r="I60" s="3">
        <v>8</v>
      </c>
      <c r="J60" t="s">
        <v>16</v>
      </c>
      <c r="K60">
        <v>0.5</v>
      </c>
      <c r="L60">
        <v>0.5</v>
      </c>
      <c r="M60">
        <f t="shared" si="32"/>
        <v>10.916666666666666</v>
      </c>
      <c r="N60">
        <f t="shared" si="33"/>
        <v>1.3645833333333333</v>
      </c>
      <c r="O60">
        <f t="shared" si="34"/>
        <v>47.888888888888893</v>
      </c>
      <c r="P60">
        <f t="shared" si="12"/>
        <v>5.9861111111111116</v>
      </c>
      <c r="Q60">
        <f t="shared" si="35"/>
        <v>58.805555555555557</v>
      </c>
      <c r="R60">
        <f t="shared" si="14"/>
        <v>7.3506944444444446</v>
      </c>
      <c r="S60" s="3">
        <f t="shared" si="36"/>
        <v>0</v>
      </c>
      <c r="T60">
        <f t="shared" si="37"/>
        <v>0.5</v>
      </c>
      <c r="U60" s="3">
        <f t="shared" si="38"/>
        <v>0.5</v>
      </c>
    </row>
    <row r="61" spans="1:21">
      <c r="A61" s="1">
        <v>2696</v>
      </c>
      <c r="B61" s="1" t="s">
        <v>20</v>
      </c>
      <c r="C61" s="1" t="s">
        <v>13</v>
      </c>
      <c r="D61">
        <v>3000</v>
      </c>
      <c r="E61">
        <v>25</v>
      </c>
      <c r="F61">
        <v>2</v>
      </c>
      <c r="G61" s="1" t="s">
        <v>21</v>
      </c>
      <c r="H61" s="1" t="s">
        <v>19</v>
      </c>
      <c r="I61" s="3">
        <v>17</v>
      </c>
      <c r="J61" t="s">
        <v>16</v>
      </c>
      <c r="K61">
        <v>0.5</v>
      </c>
      <c r="L61">
        <v>0.5</v>
      </c>
      <c r="M61">
        <f t="shared" ref="M61" si="39">D61*E61/(3600*F61)+L61+K61</f>
        <v>11.416666666666666</v>
      </c>
      <c r="N61">
        <f t="shared" si="33"/>
        <v>1.4270833333333333</v>
      </c>
      <c r="O61">
        <f t="shared" si="34"/>
        <v>58.805555555555557</v>
      </c>
      <c r="P61">
        <f t="shared" si="12"/>
        <v>7.3506944444444446</v>
      </c>
      <c r="Q61">
        <f t="shared" si="35"/>
        <v>70.222222222222229</v>
      </c>
      <c r="R61">
        <f t="shared" si="14"/>
        <v>8.7777777777777786</v>
      </c>
      <c r="S61" s="3">
        <f t="shared" si="36"/>
        <v>0</v>
      </c>
      <c r="T61">
        <f t="shared" si="37"/>
        <v>0</v>
      </c>
      <c r="U61" s="3">
        <f t="shared" si="38"/>
        <v>0</v>
      </c>
    </row>
    <row r="62" spans="1:21">
      <c r="S62" s="3"/>
      <c r="U62" s="3"/>
    </row>
    <row r="63" spans="1:21">
      <c r="A63" t="s">
        <v>121</v>
      </c>
      <c r="S63" s="3"/>
      <c r="U63" s="3"/>
    </row>
    <row r="64" spans="1:21">
      <c r="A64" s="1">
        <v>2363</v>
      </c>
      <c r="B64" s="1" t="s">
        <v>17</v>
      </c>
      <c r="C64" s="1" t="s">
        <v>13</v>
      </c>
      <c r="D64">
        <v>5000</v>
      </c>
      <c r="E64">
        <v>23</v>
      </c>
      <c r="F64">
        <v>1</v>
      </c>
      <c r="G64" s="1" t="s">
        <v>18</v>
      </c>
      <c r="H64" s="1" t="s">
        <v>19</v>
      </c>
      <c r="I64" s="3">
        <v>8</v>
      </c>
      <c r="J64" t="s">
        <v>16</v>
      </c>
      <c r="K64">
        <v>0.5</v>
      </c>
      <c r="L64">
        <v>0.5</v>
      </c>
      <c r="M64">
        <f t="shared" ref="M64:M73" si="40">D64*E64/(3600*F64)+L64+K64</f>
        <v>32.944444444444443</v>
      </c>
      <c r="N64">
        <f t="shared" ref="N64:N73" si="41">M64/8</f>
        <v>4.1180555555555554</v>
      </c>
      <c r="O64">
        <f t="shared" ref="O64" si="42">Q63</f>
        <v>0</v>
      </c>
      <c r="P64">
        <f t="shared" si="12"/>
        <v>0</v>
      </c>
      <c r="Q64">
        <f t="shared" ref="Q64" si="43">O64+M64</f>
        <v>32.944444444444443</v>
      </c>
      <c r="R64">
        <f t="shared" si="14"/>
        <v>4.1180555555555554</v>
      </c>
      <c r="S64" s="3">
        <f t="shared" ref="S64" si="44">MAX(0, R64-I64)</f>
        <v>0</v>
      </c>
      <c r="T64">
        <f t="shared" ref="T64" si="45">IF(J63="", 0, IF(J64=J63, 0, 0.5))</f>
        <v>0</v>
      </c>
      <c r="U64" s="3">
        <f t="shared" ref="U64" si="46">S64+T64</f>
        <v>0</v>
      </c>
    </row>
    <row r="65" spans="1:21">
      <c r="A65" s="1">
        <v>52</v>
      </c>
      <c r="B65" s="1" t="s">
        <v>65</v>
      </c>
      <c r="C65" s="1" t="s">
        <v>65</v>
      </c>
      <c r="D65">
        <v>500</v>
      </c>
      <c r="E65">
        <v>45</v>
      </c>
      <c r="F65">
        <v>1</v>
      </c>
      <c r="G65" s="1" t="s">
        <v>66</v>
      </c>
      <c r="H65" s="1" t="s">
        <v>15</v>
      </c>
      <c r="I65" s="3">
        <v>10</v>
      </c>
      <c r="J65" t="s">
        <v>67</v>
      </c>
      <c r="K65">
        <v>3</v>
      </c>
      <c r="L65">
        <v>3</v>
      </c>
      <c r="M65">
        <f t="shared" si="40"/>
        <v>12.25</v>
      </c>
      <c r="N65">
        <f t="shared" si="41"/>
        <v>1.53125</v>
      </c>
      <c r="O65">
        <f t="shared" ref="O65:O73" si="47">Q64</f>
        <v>32.944444444444443</v>
      </c>
      <c r="P65">
        <f t="shared" si="12"/>
        <v>4.1180555555555554</v>
      </c>
      <c r="Q65">
        <f t="shared" ref="Q65:Q73" si="48">O65+M65</f>
        <v>45.194444444444443</v>
      </c>
      <c r="R65">
        <f t="shared" si="14"/>
        <v>5.6493055555555554</v>
      </c>
      <c r="S65" s="3">
        <f t="shared" ref="S65:S73" si="49">MAX(0, R65-I65)</f>
        <v>0</v>
      </c>
      <c r="T65">
        <f t="shared" ref="T65:T73" si="50">IF(J64="", 0, IF(J65=J64, 0, 0.5))</f>
        <v>0.5</v>
      </c>
      <c r="U65" s="3">
        <f t="shared" ref="U65:U73" si="51">S65+T65</f>
        <v>0.5</v>
      </c>
    </row>
    <row r="66" spans="1:21">
      <c r="A66" s="1">
        <v>53</v>
      </c>
      <c r="B66" s="1" t="s">
        <v>65</v>
      </c>
      <c r="C66" s="1" t="s">
        <v>65</v>
      </c>
      <c r="D66">
        <v>500</v>
      </c>
      <c r="E66">
        <v>45</v>
      </c>
      <c r="F66">
        <v>1</v>
      </c>
      <c r="G66" s="1" t="s">
        <v>66</v>
      </c>
      <c r="H66" s="1" t="s">
        <v>15</v>
      </c>
      <c r="I66" s="3">
        <v>10</v>
      </c>
      <c r="J66" t="s">
        <v>67</v>
      </c>
      <c r="K66">
        <v>3</v>
      </c>
      <c r="L66">
        <v>3</v>
      </c>
      <c r="M66">
        <f t="shared" si="40"/>
        <v>12.25</v>
      </c>
      <c r="N66">
        <f t="shared" si="41"/>
        <v>1.53125</v>
      </c>
      <c r="O66">
        <f t="shared" si="47"/>
        <v>45.194444444444443</v>
      </c>
      <c r="P66">
        <f t="shared" si="12"/>
        <v>5.6493055555555554</v>
      </c>
      <c r="Q66">
        <f t="shared" si="48"/>
        <v>57.444444444444443</v>
      </c>
      <c r="R66">
        <f t="shared" si="14"/>
        <v>7.1805555555555554</v>
      </c>
      <c r="S66" s="3">
        <f t="shared" si="49"/>
        <v>0</v>
      </c>
      <c r="T66">
        <f t="shared" si="50"/>
        <v>0</v>
      </c>
      <c r="U66" s="3">
        <f t="shared" si="51"/>
        <v>0</v>
      </c>
    </row>
    <row r="67" spans="1:21">
      <c r="A67" s="1">
        <v>54</v>
      </c>
      <c r="B67" s="1" t="s">
        <v>65</v>
      </c>
      <c r="C67" s="1" t="s">
        <v>65</v>
      </c>
      <c r="D67">
        <v>500</v>
      </c>
      <c r="E67">
        <v>45</v>
      </c>
      <c r="F67">
        <v>1</v>
      </c>
      <c r="G67" s="1" t="s">
        <v>66</v>
      </c>
      <c r="H67" s="1" t="s">
        <v>15</v>
      </c>
      <c r="I67" s="3">
        <v>10</v>
      </c>
      <c r="J67" t="s">
        <v>67</v>
      </c>
      <c r="K67">
        <v>3</v>
      </c>
      <c r="L67">
        <v>3</v>
      </c>
      <c r="M67">
        <f t="shared" si="40"/>
        <v>12.25</v>
      </c>
      <c r="N67">
        <f t="shared" si="41"/>
        <v>1.53125</v>
      </c>
      <c r="O67">
        <f t="shared" si="47"/>
        <v>57.444444444444443</v>
      </c>
      <c r="P67">
        <f t="shared" si="12"/>
        <v>7.1805555555555554</v>
      </c>
      <c r="Q67">
        <f t="shared" si="48"/>
        <v>69.694444444444443</v>
      </c>
      <c r="R67">
        <f t="shared" si="14"/>
        <v>8.7118055555555554</v>
      </c>
      <c r="S67" s="3">
        <f t="shared" si="49"/>
        <v>0</v>
      </c>
      <c r="T67">
        <f t="shared" si="50"/>
        <v>0</v>
      </c>
      <c r="U67" s="3">
        <f t="shared" si="51"/>
        <v>0</v>
      </c>
    </row>
    <row r="68" spans="1:21">
      <c r="A68" s="1">
        <v>50</v>
      </c>
      <c r="B68" s="1" t="s">
        <v>65</v>
      </c>
      <c r="C68" s="1" t="s">
        <v>65</v>
      </c>
      <c r="D68">
        <v>500</v>
      </c>
      <c r="E68">
        <v>35</v>
      </c>
      <c r="F68">
        <v>1</v>
      </c>
      <c r="G68" s="1" t="s">
        <v>66</v>
      </c>
      <c r="H68" s="1" t="s">
        <v>15</v>
      </c>
      <c r="I68" s="3">
        <v>13</v>
      </c>
      <c r="J68" t="s">
        <v>67</v>
      </c>
      <c r="K68">
        <v>3</v>
      </c>
      <c r="L68">
        <v>3</v>
      </c>
      <c r="M68">
        <f t="shared" si="40"/>
        <v>10.861111111111111</v>
      </c>
      <c r="N68">
        <f t="shared" si="41"/>
        <v>1.3576388888888888</v>
      </c>
      <c r="O68">
        <f t="shared" si="47"/>
        <v>69.694444444444443</v>
      </c>
      <c r="P68">
        <f t="shared" si="12"/>
        <v>8.7118055555555554</v>
      </c>
      <c r="Q68">
        <f t="shared" si="48"/>
        <v>80.555555555555557</v>
      </c>
      <c r="R68">
        <f t="shared" si="14"/>
        <v>10.069444444444445</v>
      </c>
      <c r="S68" s="3">
        <f t="shared" si="49"/>
        <v>0</v>
      </c>
      <c r="T68">
        <f t="shared" si="50"/>
        <v>0</v>
      </c>
      <c r="U68" s="3">
        <f t="shared" si="51"/>
        <v>0</v>
      </c>
    </row>
    <row r="69" spans="1:21">
      <c r="A69" s="1">
        <v>51</v>
      </c>
      <c r="B69" s="1" t="s">
        <v>65</v>
      </c>
      <c r="C69" s="1" t="s">
        <v>65</v>
      </c>
      <c r="D69">
        <v>500</v>
      </c>
      <c r="E69">
        <v>45</v>
      </c>
      <c r="F69">
        <v>1</v>
      </c>
      <c r="G69" s="1" t="s">
        <v>66</v>
      </c>
      <c r="H69" s="1" t="s">
        <v>15</v>
      </c>
      <c r="I69" s="3">
        <v>14</v>
      </c>
      <c r="J69" t="s">
        <v>67</v>
      </c>
      <c r="K69">
        <v>3</v>
      </c>
      <c r="L69">
        <v>3</v>
      </c>
      <c r="M69">
        <f t="shared" si="40"/>
        <v>12.25</v>
      </c>
      <c r="N69">
        <f t="shared" si="41"/>
        <v>1.53125</v>
      </c>
      <c r="O69">
        <f t="shared" si="47"/>
        <v>80.555555555555557</v>
      </c>
      <c r="P69">
        <f t="shared" ref="P69:P73" si="52">O69/8</f>
        <v>10.069444444444445</v>
      </c>
      <c r="Q69">
        <f t="shared" si="48"/>
        <v>92.805555555555557</v>
      </c>
      <c r="R69">
        <f t="shared" ref="R69:R73" si="53">Q69/8</f>
        <v>11.600694444444445</v>
      </c>
      <c r="S69" s="3">
        <f t="shared" si="49"/>
        <v>0</v>
      </c>
      <c r="T69">
        <f t="shared" si="50"/>
        <v>0</v>
      </c>
      <c r="U69" s="3">
        <f t="shared" si="51"/>
        <v>0</v>
      </c>
    </row>
    <row r="70" spans="1:21">
      <c r="A70" s="1">
        <v>46</v>
      </c>
      <c r="B70" s="1" t="s">
        <v>65</v>
      </c>
      <c r="C70" s="1" t="s">
        <v>65</v>
      </c>
      <c r="D70">
        <v>500</v>
      </c>
      <c r="E70">
        <v>35</v>
      </c>
      <c r="F70">
        <v>1</v>
      </c>
      <c r="G70" s="1" t="s">
        <v>66</v>
      </c>
      <c r="H70" s="1" t="s">
        <v>15</v>
      </c>
      <c r="I70" s="3">
        <v>14</v>
      </c>
      <c r="J70" t="s">
        <v>67</v>
      </c>
      <c r="K70">
        <v>3</v>
      </c>
      <c r="L70">
        <v>3</v>
      </c>
      <c r="M70">
        <f t="shared" si="40"/>
        <v>10.861111111111111</v>
      </c>
      <c r="N70">
        <f t="shared" si="41"/>
        <v>1.3576388888888888</v>
      </c>
      <c r="O70">
        <f t="shared" si="47"/>
        <v>92.805555555555557</v>
      </c>
      <c r="P70">
        <f t="shared" si="52"/>
        <v>11.600694444444445</v>
      </c>
      <c r="Q70">
        <f t="shared" si="48"/>
        <v>103.66666666666667</v>
      </c>
      <c r="R70">
        <f t="shared" si="53"/>
        <v>12.958333333333334</v>
      </c>
      <c r="S70" s="3">
        <f t="shared" si="49"/>
        <v>0</v>
      </c>
      <c r="T70">
        <f t="shared" si="50"/>
        <v>0</v>
      </c>
      <c r="U70" s="3">
        <f t="shared" si="51"/>
        <v>0</v>
      </c>
    </row>
    <row r="71" spans="1:21">
      <c r="A71" s="1">
        <v>48</v>
      </c>
      <c r="B71" s="1" t="s">
        <v>65</v>
      </c>
      <c r="C71" s="1" t="s">
        <v>65</v>
      </c>
      <c r="D71">
        <v>500</v>
      </c>
      <c r="E71">
        <v>35</v>
      </c>
      <c r="F71">
        <v>1</v>
      </c>
      <c r="G71" s="1" t="s">
        <v>66</v>
      </c>
      <c r="H71" s="1" t="s">
        <v>15</v>
      </c>
      <c r="I71" s="3">
        <v>14</v>
      </c>
      <c r="J71" t="s">
        <v>67</v>
      </c>
      <c r="K71">
        <v>3</v>
      </c>
      <c r="L71">
        <v>3</v>
      </c>
      <c r="M71">
        <f t="shared" si="40"/>
        <v>10.861111111111111</v>
      </c>
      <c r="N71">
        <f t="shared" si="41"/>
        <v>1.3576388888888888</v>
      </c>
      <c r="O71">
        <f t="shared" si="47"/>
        <v>103.66666666666667</v>
      </c>
      <c r="P71">
        <f t="shared" si="52"/>
        <v>12.958333333333334</v>
      </c>
      <c r="Q71">
        <f t="shared" si="48"/>
        <v>114.52777777777779</v>
      </c>
      <c r="R71">
        <f t="shared" si="53"/>
        <v>14.315972222222223</v>
      </c>
      <c r="S71" s="3">
        <f t="shared" si="49"/>
        <v>0.31597222222222321</v>
      </c>
      <c r="T71">
        <f t="shared" si="50"/>
        <v>0</v>
      </c>
      <c r="U71" s="3">
        <f t="shared" si="51"/>
        <v>0.31597222222222321</v>
      </c>
    </row>
    <row r="72" spans="1:21">
      <c r="A72" s="1">
        <v>47</v>
      </c>
      <c r="B72" s="1" t="s">
        <v>65</v>
      </c>
      <c r="C72" s="1" t="s">
        <v>65</v>
      </c>
      <c r="D72">
        <v>500</v>
      </c>
      <c r="E72">
        <v>35</v>
      </c>
      <c r="F72">
        <v>1</v>
      </c>
      <c r="G72" s="1" t="s">
        <v>66</v>
      </c>
      <c r="H72" s="1" t="s">
        <v>15</v>
      </c>
      <c r="I72" s="3">
        <v>14</v>
      </c>
      <c r="J72" t="s">
        <v>67</v>
      </c>
      <c r="K72">
        <v>3</v>
      </c>
      <c r="L72">
        <v>3</v>
      </c>
      <c r="M72">
        <f t="shared" si="40"/>
        <v>10.861111111111111</v>
      </c>
      <c r="N72">
        <f t="shared" si="41"/>
        <v>1.3576388888888888</v>
      </c>
      <c r="O72">
        <f t="shared" si="47"/>
        <v>114.52777777777779</v>
      </c>
      <c r="P72">
        <f t="shared" si="52"/>
        <v>14.315972222222223</v>
      </c>
      <c r="Q72">
        <f t="shared" si="48"/>
        <v>125.3888888888889</v>
      </c>
      <c r="R72">
        <f t="shared" si="53"/>
        <v>15.673611111111112</v>
      </c>
      <c r="S72" s="3">
        <f t="shared" si="49"/>
        <v>1.6736111111111125</v>
      </c>
      <c r="T72">
        <f t="shared" si="50"/>
        <v>0</v>
      </c>
      <c r="U72" s="3">
        <f t="shared" si="51"/>
        <v>1.6736111111111125</v>
      </c>
    </row>
    <row r="73" spans="1:21">
      <c r="A73" s="1">
        <v>49</v>
      </c>
      <c r="B73" s="1" t="s">
        <v>65</v>
      </c>
      <c r="C73" s="1" t="s">
        <v>65</v>
      </c>
      <c r="D73">
        <v>500</v>
      </c>
      <c r="E73">
        <v>35</v>
      </c>
      <c r="F73">
        <v>1</v>
      </c>
      <c r="G73" s="1" t="s">
        <v>66</v>
      </c>
      <c r="H73" s="1" t="s">
        <v>15</v>
      </c>
      <c r="I73" s="3">
        <v>15</v>
      </c>
      <c r="J73" t="s">
        <v>67</v>
      </c>
      <c r="K73">
        <v>3</v>
      </c>
      <c r="L73">
        <v>3</v>
      </c>
      <c r="M73">
        <f t="shared" si="40"/>
        <v>10.861111111111111</v>
      </c>
      <c r="N73">
        <f t="shared" si="41"/>
        <v>1.3576388888888888</v>
      </c>
      <c r="O73">
        <f t="shared" si="47"/>
        <v>125.3888888888889</v>
      </c>
      <c r="P73">
        <f t="shared" si="52"/>
        <v>15.673611111111112</v>
      </c>
      <c r="Q73">
        <f t="shared" si="48"/>
        <v>136.25</v>
      </c>
      <c r="R73">
        <f t="shared" si="53"/>
        <v>17.03125</v>
      </c>
      <c r="S73" s="3">
        <f t="shared" si="49"/>
        <v>2.03125</v>
      </c>
      <c r="T73">
        <f t="shared" si="50"/>
        <v>0</v>
      </c>
      <c r="U73" s="3">
        <f t="shared" si="51"/>
        <v>2.03125</v>
      </c>
    </row>
    <row r="75" spans="1:21">
      <c r="A75" s="1" t="s">
        <v>126</v>
      </c>
      <c r="B75" s="1"/>
      <c r="C75">
        <f>U76</f>
        <v>48.264756944444464</v>
      </c>
    </row>
    <row r="76" spans="1:21">
      <c r="A76" s="1" t="s">
        <v>122</v>
      </c>
      <c r="B76" s="1"/>
      <c r="C76" s="1" t="s">
        <v>127</v>
      </c>
      <c r="U76">
        <f>SUM(U2:U75)</f>
        <v>48.264756944444464</v>
      </c>
    </row>
  </sheetData>
  <sortState xmlns:xlrd2="http://schemas.microsoft.com/office/spreadsheetml/2017/richdata2" ref="A42:N44">
    <sortCondition ref="I42:I4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7"/>
  <sheetViews>
    <sheetView workbookViewId="0">
      <selection activeCell="A31" sqref="A31"/>
    </sheetView>
  </sheetViews>
  <sheetFormatPr defaultColWidth="11" defaultRowHeight="15.95"/>
  <cols>
    <col min="9" max="9" width="45.5" customWidth="1"/>
  </cols>
  <sheetData>
    <row r="1" spans="1:1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94</v>
      </c>
    </row>
    <row r="2" spans="1:15">
      <c r="A2" s="1" t="s">
        <v>12</v>
      </c>
      <c r="B2" s="1" t="s">
        <v>13</v>
      </c>
      <c r="C2">
        <v>1000</v>
      </c>
      <c r="D2">
        <v>25</v>
      </c>
      <c r="E2">
        <v>8</v>
      </c>
      <c r="F2" s="1" t="s">
        <v>14</v>
      </c>
      <c r="G2" s="1" t="s">
        <v>15</v>
      </c>
      <c r="H2">
        <v>0</v>
      </c>
      <c r="I2" t="s">
        <v>16</v>
      </c>
      <c r="J2">
        <v>0.5</v>
      </c>
      <c r="K2">
        <v>0.5</v>
      </c>
      <c r="L2">
        <f>C2*D2/(3600*E2)+K2+J2</f>
        <v>1.8680555555555556</v>
      </c>
      <c r="M2">
        <f>L2/8</f>
        <v>0.23350694444444445</v>
      </c>
      <c r="O2" s="3"/>
    </row>
    <row r="3" spans="1:15">
      <c r="A3" s="1" t="s">
        <v>17</v>
      </c>
      <c r="B3" s="1" t="s">
        <v>13</v>
      </c>
      <c r="C3">
        <v>5000</v>
      </c>
      <c r="D3">
        <v>23</v>
      </c>
      <c r="E3">
        <v>1</v>
      </c>
      <c r="F3" s="1" t="s">
        <v>18</v>
      </c>
      <c r="G3" s="1" t="s">
        <v>19</v>
      </c>
      <c r="H3">
        <v>10</v>
      </c>
      <c r="I3" t="s">
        <v>16</v>
      </c>
      <c r="J3">
        <v>0.5</v>
      </c>
      <c r="K3">
        <v>0.5</v>
      </c>
      <c r="L3">
        <f>C3*D3/(3600*E3)+K3+J3</f>
        <v>32.944444444444443</v>
      </c>
      <c r="M3">
        <f>L3/8</f>
        <v>4.1180555555555554</v>
      </c>
      <c r="O3" s="3"/>
    </row>
    <row r="4" spans="1:15">
      <c r="A4" s="1" t="s">
        <v>17</v>
      </c>
      <c r="B4" s="1" t="s">
        <v>13</v>
      </c>
      <c r="C4">
        <v>5000</v>
      </c>
      <c r="D4">
        <v>23</v>
      </c>
      <c r="E4">
        <v>1</v>
      </c>
      <c r="F4" s="1" t="s">
        <v>18</v>
      </c>
      <c r="G4" s="1" t="s">
        <v>19</v>
      </c>
      <c r="H4">
        <v>0</v>
      </c>
      <c r="I4" t="s">
        <v>16</v>
      </c>
      <c r="J4">
        <v>0.5</v>
      </c>
      <c r="K4">
        <v>0.5</v>
      </c>
      <c r="L4">
        <f>C4*D4/(3600*E4)+K4+J4</f>
        <v>32.944444444444443</v>
      </c>
      <c r="M4">
        <f>L4/8</f>
        <v>4.1180555555555554</v>
      </c>
      <c r="O4" s="3"/>
    </row>
    <row r="5" spans="1:15">
      <c r="A5" s="1" t="s">
        <v>20</v>
      </c>
      <c r="B5" s="1" t="s">
        <v>13</v>
      </c>
      <c r="C5">
        <v>3000</v>
      </c>
      <c r="D5">
        <v>25</v>
      </c>
      <c r="E5">
        <v>2</v>
      </c>
      <c r="F5" s="1" t="s">
        <v>21</v>
      </c>
      <c r="G5" s="1" t="s">
        <v>19</v>
      </c>
      <c r="H5">
        <v>0</v>
      </c>
      <c r="I5" t="s">
        <v>16</v>
      </c>
      <c r="J5">
        <v>0.5</v>
      </c>
      <c r="K5">
        <v>0.5</v>
      </c>
      <c r="L5">
        <f>C5*D5/(3600*E5)+K5+J5</f>
        <v>11.416666666666666</v>
      </c>
      <c r="M5">
        <f>L5/8</f>
        <v>1.4270833333333333</v>
      </c>
      <c r="O5" s="3"/>
    </row>
    <row r="6" spans="1:15">
      <c r="A6" s="1" t="s">
        <v>20</v>
      </c>
      <c r="B6" s="1" t="s">
        <v>13</v>
      </c>
      <c r="C6">
        <v>3000</v>
      </c>
      <c r="D6">
        <v>25</v>
      </c>
      <c r="E6">
        <v>2</v>
      </c>
      <c r="F6" s="1" t="s">
        <v>21</v>
      </c>
      <c r="G6" s="1" t="s">
        <v>19</v>
      </c>
      <c r="H6">
        <v>10</v>
      </c>
      <c r="I6" t="s">
        <v>16</v>
      </c>
      <c r="J6">
        <v>0.5</v>
      </c>
      <c r="K6">
        <v>0.5</v>
      </c>
      <c r="L6">
        <f>C6*D6/(3600*E6)+K6+J6</f>
        <v>11.416666666666666</v>
      </c>
      <c r="M6">
        <f>L6/8</f>
        <v>1.4270833333333333</v>
      </c>
      <c r="O6" s="3"/>
    </row>
    <row r="7" spans="1:15">
      <c r="A7" s="1" t="s">
        <v>22</v>
      </c>
      <c r="B7" s="1" t="s">
        <v>13</v>
      </c>
      <c r="C7">
        <v>1000</v>
      </c>
      <c r="D7">
        <v>20</v>
      </c>
      <c r="E7">
        <v>1</v>
      </c>
      <c r="F7" s="1" t="s">
        <v>23</v>
      </c>
      <c r="G7" s="1" t="s">
        <v>15</v>
      </c>
      <c r="H7">
        <v>10</v>
      </c>
      <c r="I7" t="s">
        <v>16</v>
      </c>
      <c r="J7">
        <v>0.5</v>
      </c>
      <c r="K7">
        <v>0.5</v>
      </c>
      <c r="L7">
        <f>C7*D7/(3600*E7)+K7+J7</f>
        <v>6.5555555555555554</v>
      </c>
      <c r="M7">
        <f>L7/8</f>
        <v>0.81944444444444442</v>
      </c>
      <c r="O7" s="3"/>
    </row>
    <row r="8" spans="1:15">
      <c r="A8" s="1" t="s">
        <v>22</v>
      </c>
      <c r="B8" s="1" t="s">
        <v>13</v>
      </c>
      <c r="C8">
        <v>1000</v>
      </c>
      <c r="D8">
        <v>20</v>
      </c>
      <c r="E8">
        <v>1</v>
      </c>
      <c r="F8" s="1" t="s">
        <v>23</v>
      </c>
      <c r="G8" s="1" t="s">
        <v>15</v>
      </c>
      <c r="H8">
        <v>5</v>
      </c>
      <c r="I8" t="s">
        <v>16</v>
      </c>
      <c r="J8">
        <v>0.5</v>
      </c>
      <c r="K8">
        <v>0.5</v>
      </c>
      <c r="L8">
        <f>C8*D8/(3600*E8)+K8+J8</f>
        <v>6.5555555555555554</v>
      </c>
      <c r="M8">
        <f>L8/8</f>
        <v>0.81944444444444442</v>
      </c>
      <c r="O8" s="3"/>
    </row>
    <row r="9" spans="1:15">
      <c r="A9" s="1" t="s">
        <v>24</v>
      </c>
      <c r="B9" s="1" t="s">
        <v>13</v>
      </c>
      <c r="C9">
        <v>1000</v>
      </c>
      <c r="D9">
        <v>20</v>
      </c>
      <c r="E9">
        <v>1</v>
      </c>
      <c r="F9" s="1" t="s">
        <v>23</v>
      </c>
      <c r="G9" s="1" t="s">
        <v>15</v>
      </c>
      <c r="H9">
        <v>10</v>
      </c>
      <c r="I9" t="s">
        <v>16</v>
      </c>
      <c r="J9">
        <v>0.5</v>
      </c>
      <c r="K9">
        <v>0.5</v>
      </c>
      <c r="L9">
        <f>C9*D9/(3600*E9)+K9+J9</f>
        <v>6.5555555555555554</v>
      </c>
      <c r="M9">
        <f>L9/8</f>
        <v>0.81944444444444442</v>
      </c>
      <c r="O9" s="3"/>
    </row>
    <row r="10" spans="1:15">
      <c r="A10" s="1" t="s">
        <v>24</v>
      </c>
      <c r="B10" s="1" t="s">
        <v>13</v>
      </c>
      <c r="C10">
        <v>1000</v>
      </c>
      <c r="D10">
        <v>20</v>
      </c>
      <c r="E10">
        <v>1</v>
      </c>
      <c r="F10" s="1" t="s">
        <v>23</v>
      </c>
      <c r="G10" s="1" t="s">
        <v>15</v>
      </c>
      <c r="H10">
        <v>5</v>
      </c>
      <c r="I10" t="s">
        <v>16</v>
      </c>
      <c r="J10">
        <v>0.5</v>
      </c>
      <c r="K10">
        <v>0.5</v>
      </c>
      <c r="L10">
        <f>C10*D10/(3600*E10)+K10+J10</f>
        <v>6.5555555555555554</v>
      </c>
      <c r="M10">
        <f>L10/8</f>
        <v>0.81944444444444442</v>
      </c>
      <c r="O10" s="3"/>
    </row>
    <row r="11" spans="1:15">
      <c r="A11" s="1" t="s">
        <v>25</v>
      </c>
      <c r="B11" s="1" t="s">
        <v>13</v>
      </c>
      <c r="C11">
        <v>50</v>
      </c>
      <c r="D11">
        <v>80</v>
      </c>
      <c r="E11">
        <v>1</v>
      </c>
      <c r="F11" s="1" t="s">
        <v>23</v>
      </c>
      <c r="G11" s="1" t="s">
        <v>15</v>
      </c>
      <c r="H11">
        <v>0</v>
      </c>
      <c r="I11" t="s">
        <v>26</v>
      </c>
      <c r="J11">
        <v>2</v>
      </c>
      <c r="K11">
        <v>2</v>
      </c>
      <c r="L11">
        <f>C11*D11/(3600*E11)+K11+J11</f>
        <v>5.1111111111111107</v>
      </c>
      <c r="M11">
        <f>L11/8</f>
        <v>0.63888888888888884</v>
      </c>
      <c r="O11" s="3"/>
    </row>
    <row r="12" spans="1:15">
      <c r="A12" s="1" t="s">
        <v>27</v>
      </c>
      <c r="B12" s="1" t="s">
        <v>13</v>
      </c>
      <c r="C12">
        <v>50</v>
      </c>
      <c r="D12">
        <v>80</v>
      </c>
      <c r="E12">
        <v>1</v>
      </c>
      <c r="F12" s="1" t="s">
        <v>23</v>
      </c>
      <c r="G12" s="1" t="s">
        <v>15</v>
      </c>
      <c r="H12">
        <v>0</v>
      </c>
      <c r="I12" t="s">
        <v>26</v>
      </c>
      <c r="J12">
        <v>2</v>
      </c>
      <c r="K12">
        <v>2</v>
      </c>
      <c r="L12">
        <f>C12*D12/(3600*E12)+K12+J12</f>
        <v>5.1111111111111107</v>
      </c>
      <c r="M12">
        <f>L12/8</f>
        <v>0.63888888888888884</v>
      </c>
      <c r="O12" s="3"/>
    </row>
    <row r="13" spans="1:15">
      <c r="A13" s="1" t="s">
        <v>28</v>
      </c>
      <c r="B13" s="1" t="s">
        <v>13</v>
      </c>
      <c r="C13">
        <v>1000</v>
      </c>
      <c r="D13">
        <v>50</v>
      </c>
      <c r="E13">
        <v>1</v>
      </c>
      <c r="F13" s="1" t="s">
        <v>23</v>
      </c>
      <c r="G13" s="1" t="s">
        <v>19</v>
      </c>
      <c r="H13">
        <v>5</v>
      </c>
      <c r="I13" t="s">
        <v>29</v>
      </c>
      <c r="J13">
        <v>0.5</v>
      </c>
      <c r="K13">
        <v>0.5</v>
      </c>
      <c r="L13">
        <f>C13*D13/(3600*E13)+K13+J13</f>
        <v>14.888888888888889</v>
      </c>
      <c r="M13">
        <f>L13/8</f>
        <v>1.8611111111111112</v>
      </c>
      <c r="O13" s="3"/>
    </row>
    <row r="14" spans="1:15">
      <c r="A14" s="1" t="s">
        <v>30</v>
      </c>
      <c r="B14" s="1" t="s">
        <v>31</v>
      </c>
      <c r="C14">
        <v>3000</v>
      </c>
      <c r="D14">
        <v>26</v>
      </c>
      <c r="E14">
        <v>2</v>
      </c>
      <c r="F14" s="1" t="s">
        <v>14</v>
      </c>
      <c r="G14" s="1" t="s">
        <v>15</v>
      </c>
      <c r="H14">
        <v>5</v>
      </c>
      <c r="I14" t="s">
        <v>32</v>
      </c>
      <c r="J14">
        <v>0.5</v>
      </c>
      <c r="K14">
        <v>0.5</v>
      </c>
      <c r="L14">
        <f>C14*D14/(3600*E14)+K14+J14</f>
        <v>11.833333333333334</v>
      </c>
      <c r="M14">
        <f>L14/8</f>
        <v>1.4791666666666667</v>
      </c>
      <c r="O14" s="3"/>
    </row>
    <row r="15" spans="1:15">
      <c r="A15" s="1" t="s">
        <v>33</v>
      </c>
      <c r="B15" s="1" t="s">
        <v>31</v>
      </c>
      <c r="C15">
        <v>3000</v>
      </c>
      <c r="D15">
        <v>26</v>
      </c>
      <c r="E15">
        <v>2</v>
      </c>
      <c r="F15" s="1" t="s">
        <v>14</v>
      </c>
      <c r="G15" s="1" t="s">
        <v>15</v>
      </c>
      <c r="H15">
        <v>5</v>
      </c>
      <c r="I15" t="s">
        <v>32</v>
      </c>
      <c r="J15">
        <v>0.5</v>
      </c>
      <c r="K15">
        <v>0.5</v>
      </c>
      <c r="L15">
        <f>C15*D15/(3600*E15)+K15+J15</f>
        <v>11.833333333333334</v>
      </c>
      <c r="M15">
        <f>L15/8</f>
        <v>1.4791666666666667</v>
      </c>
      <c r="O15" s="3"/>
    </row>
    <row r="16" spans="1:15">
      <c r="A16" s="1" t="s">
        <v>34</v>
      </c>
      <c r="B16" s="1" t="s">
        <v>35</v>
      </c>
      <c r="C16">
        <v>2000</v>
      </c>
      <c r="D16">
        <v>23</v>
      </c>
      <c r="E16">
        <v>1</v>
      </c>
      <c r="F16" s="1" t="s">
        <v>36</v>
      </c>
      <c r="G16" s="1" t="s">
        <v>19</v>
      </c>
      <c r="H16">
        <v>-2</v>
      </c>
      <c r="I16" t="s">
        <v>37</v>
      </c>
      <c r="J16">
        <v>0.5</v>
      </c>
      <c r="K16">
        <v>0.5</v>
      </c>
      <c r="L16">
        <f>C16*D16/(3600*E16)+K16+J16</f>
        <v>13.777777777777779</v>
      </c>
      <c r="M16">
        <f>L16/8</f>
        <v>1.7222222222222223</v>
      </c>
      <c r="O16" s="3"/>
    </row>
    <row r="17" spans="1:15">
      <c r="A17" s="1" t="s">
        <v>34</v>
      </c>
      <c r="B17" s="1" t="s">
        <v>35</v>
      </c>
      <c r="C17">
        <v>2000</v>
      </c>
      <c r="D17">
        <v>23</v>
      </c>
      <c r="E17">
        <v>1</v>
      </c>
      <c r="F17" s="1" t="s">
        <v>36</v>
      </c>
      <c r="G17" s="1" t="s">
        <v>19</v>
      </c>
      <c r="H17">
        <v>-2</v>
      </c>
      <c r="I17" t="s">
        <v>37</v>
      </c>
      <c r="J17">
        <v>0.5</v>
      </c>
      <c r="K17">
        <v>0.5</v>
      </c>
      <c r="L17">
        <f>C17*D17/(3600*E17)+K17+J17</f>
        <v>13.777777777777779</v>
      </c>
      <c r="M17">
        <f>L17/8</f>
        <v>1.7222222222222223</v>
      </c>
      <c r="O17" s="3"/>
    </row>
    <row r="18" spans="1:15">
      <c r="A18" s="1" t="s">
        <v>38</v>
      </c>
      <c r="B18" s="1" t="s">
        <v>39</v>
      </c>
      <c r="C18">
        <v>110</v>
      </c>
      <c r="D18">
        <v>25</v>
      </c>
      <c r="E18">
        <v>2</v>
      </c>
      <c r="F18" s="1" t="s">
        <v>23</v>
      </c>
      <c r="G18" s="1" t="s">
        <v>19</v>
      </c>
      <c r="H18">
        <v>-5</v>
      </c>
      <c r="I18" t="s">
        <v>40</v>
      </c>
      <c r="J18">
        <v>2</v>
      </c>
      <c r="K18">
        <v>2</v>
      </c>
      <c r="L18">
        <f>C18*D18/(3600*E18)+K18+J18</f>
        <v>4.3819444444444446</v>
      </c>
      <c r="M18">
        <f>L18/8</f>
        <v>0.54774305555555558</v>
      </c>
      <c r="O18" s="3"/>
    </row>
    <row r="19" spans="1:15">
      <c r="A19" s="1" t="s">
        <v>41</v>
      </c>
      <c r="B19" s="1" t="s">
        <v>39</v>
      </c>
      <c r="C19">
        <v>110</v>
      </c>
      <c r="D19">
        <v>25</v>
      </c>
      <c r="E19">
        <v>2</v>
      </c>
      <c r="F19" s="1" t="s">
        <v>23</v>
      </c>
      <c r="G19" s="1" t="s">
        <v>19</v>
      </c>
      <c r="H19">
        <v>5</v>
      </c>
      <c r="I19" t="s">
        <v>42</v>
      </c>
      <c r="J19">
        <v>2</v>
      </c>
      <c r="K19">
        <v>2</v>
      </c>
      <c r="L19">
        <f>C19*D19/(3600*E19)+K19+J19</f>
        <v>4.3819444444444446</v>
      </c>
      <c r="M19">
        <f>L19/8</f>
        <v>0.54774305555555558</v>
      </c>
      <c r="O19" s="3"/>
    </row>
    <row r="20" spans="1:15">
      <c r="A20" s="1" t="s">
        <v>43</v>
      </c>
      <c r="B20" s="1" t="s">
        <v>39</v>
      </c>
      <c r="C20">
        <v>110</v>
      </c>
      <c r="D20">
        <v>25</v>
      </c>
      <c r="E20">
        <v>2</v>
      </c>
      <c r="F20" s="1" t="s">
        <v>23</v>
      </c>
      <c r="G20" s="1" t="s">
        <v>19</v>
      </c>
      <c r="H20">
        <v>-5</v>
      </c>
      <c r="I20" t="s">
        <v>40</v>
      </c>
      <c r="J20">
        <v>2</v>
      </c>
      <c r="K20">
        <v>2</v>
      </c>
      <c r="L20">
        <f>C20*D20/(3600*E20)+K20+J20</f>
        <v>4.3819444444444446</v>
      </c>
      <c r="M20">
        <f>L20/8</f>
        <v>0.54774305555555558</v>
      </c>
      <c r="O20" s="3"/>
    </row>
    <row r="21" spans="1:15">
      <c r="A21" s="1" t="s">
        <v>44</v>
      </c>
      <c r="B21" s="1" t="s">
        <v>39</v>
      </c>
      <c r="C21">
        <v>110</v>
      </c>
      <c r="D21">
        <v>25</v>
      </c>
      <c r="E21">
        <v>2</v>
      </c>
      <c r="F21" s="1" t="s">
        <v>23</v>
      </c>
      <c r="G21" s="1" t="s">
        <v>19</v>
      </c>
      <c r="H21">
        <v>-5</v>
      </c>
      <c r="I21" t="s">
        <v>42</v>
      </c>
      <c r="J21">
        <v>2</v>
      </c>
      <c r="K21">
        <v>2</v>
      </c>
      <c r="L21">
        <f>C21*D21/(3600*E21)+K21+J21</f>
        <v>4.3819444444444446</v>
      </c>
      <c r="M21">
        <f>L21/8</f>
        <v>0.54774305555555558</v>
      </c>
      <c r="O21" s="3"/>
    </row>
    <row r="22" spans="1:15">
      <c r="A22" s="1" t="s">
        <v>45</v>
      </c>
      <c r="B22" s="1" t="s">
        <v>39</v>
      </c>
      <c r="C22">
        <v>146</v>
      </c>
      <c r="D22">
        <v>25</v>
      </c>
      <c r="E22">
        <v>2</v>
      </c>
      <c r="F22" s="1" t="s">
        <v>23</v>
      </c>
      <c r="G22" s="1" t="s">
        <v>19</v>
      </c>
      <c r="H22">
        <v>5</v>
      </c>
      <c r="I22" t="s">
        <v>40</v>
      </c>
      <c r="J22">
        <v>0.5</v>
      </c>
      <c r="K22">
        <v>0.5</v>
      </c>
      <c r="L22">
        <f>C22*D22/(3600*E22)+K22+J22</f>
        <v>1.5069444444444444</v>
      </c>
      <c r="M22">
        <f>L22/8</f>
        <v>0.18836805555555555</v>
      </c>
      <c r="O22" s="3"/>
    </row>
    <row r="23" spans="1:15">
      <c r="A23" s="1" t="s">
        <v>46</v>
      </c>
      <c r="B23" s="1" t="s">
        <v>39</v>
      </c>
      <c r="C23">
        <v>110</v>
      </c>
      <c r="D23">
        <v>25</v>
      </c>
      <c r="E23">
        <v>2</v>
      </c>
      <c r="F23" s="1" t="s">
        <v>23</v>
      </c>
      <c r="G23" s="1" t="s">
        <v>19</v>
      </c>
      <c r="H23">
        <v>10</v>
      </c>
      <c r="I23" t="s">
        <v>42</v>
      </c>
      <c r="J23">
        <v>0.5</v>
      </c>
      <c r="K23">
        <v>0.5</v>
      </c>
      <c r="L23">
        <f>C23*D23/(3600*E23)+K23+J23</f>
        <v>1.3819444444444444</v>
      </c>
      <c r="M23">
        <f>L23/8</f>
        <v>0.17274305555555555</v>
      </c>
      <c r="O23" s="3"/>
    </row>
    <row r="24" spans="1:15">
      <c r="A24" s="1" t="s">
        <v>47</v>
      </c>
      <c r="B24" s="1" t="s">
        <v>39</v>
      </c>
      <c r="C24">
        <v>110</v>
      </c>
      <c r="D24">
        <v>25</v>
      </c>
      <c r="E24">
        <v>2</v>
      </c>
      <c r="F24" s="1" t="s">
        <v>23</v>
      </c>
      <c r="G24" s="1" t="s">
        <v>19</v>
      </c>
      <c r="H24">
        <v>10</v>
      </c>
      <c r="I24" t="s">
        <v>40</v>
      </c>
      <c r="J24">
        <v>0.5</v>
      </c>
      <c r="K24">
        <v>0.5</v>
      </c>
      <c r="L24">
        <f>C24*D24/(3600*E24)+K24+J24</f>
        <v>1.3819444444444444</v>
      </c>
      <c r="M24">
        <f>L24/8</f>
        <v>0.17274305555555555</v>
      </c>
      <c r="O24" s="3"/>
    </row>
    <row r="25" spans="1:15">
      <c r="A25" s="1" t="s">
        <v>48</v>
      </c>
      <c r="B25" s="1" t="s">
        <v>39</v>
      </c>
      <c r="C25">
        <v>110</v>
      </c>
      <c r="D25">
        <v>25</v>
      </c>
      <c r="E25">
        <v>2</v>
      </c>
      <c r="F25" s="1" t="s">
        <v>23</v>
      </c>
      <c r="G25" s="1" t="s">
        <v>19</v>
      </c>
      <c r="H25">
        <v>10</v>
      </c>
      <c r="I25" t="s">
        <v>42</v>
      </c>
      <c r="J25">
        <v>0.5</v>
      </c>
      <c r="K25">
        <v>0.5</v>
      </c>
      <c r="L25">
        <f>C25*D25/(3600*E25)+K25+J25</f>
        <v>1.3819444444444444</v>
      </c>
      <c r="M25">
        <f>L25/8</f>
        <v>0.17274305555555555</v>
      </c>
      <c r="O25" s="3"/>
    </row>
    <row r="26" spans="1:15">
      <c r="A26" s="1" t="s">
        <v>49</v>
      </c>
      <c r="B26" s="1" t="s">
        <v>50</v>
      </c>
      <c r="C26">
        <v>50</v>
      </c>
      <c r="D26">
        <v>25</v>
      </c>
      <c r="E26">
        <v>1</v>
      </c>
      <c r="F26" s="1" t="s">
        <v>14</v>
      </c>
      <c r="G26" s="1" t="s">
        <v>19</v>
      </c>
      <c r="H26">
        <v>-5</v>
      </c>
      <c r="I26" t="s">
        <v>51</v>
      </c>
      <c r="J26">
        <v>0.5</v>
      </c>
      <c r="K26">
        <v>0.5</v>
      </c>
      <c r="L26">
        <f>C26*D26/(3600*E26)+K26+J26</f>
        <v>1.3472222222222223</v>
      </c>
      <c r="M26">
        <f>L26/8</f>
        <v>0.16840277777777779</v>
      </c>
      <c r="O26" s="3"/>
    </row>
    <row r="27" spans="1:15">
      <c r="A27" s="1" t="s">
        <v>49</v>
      </c>
      <c r="B27" s="1" t="s">
        <v>50</v>
      </c>
      <c r="C27">
        <v>50</v>
      </c>
      <c r="D27">
        <v>25</v>
      </c>
      <c r="E27">
        <v>1</v>
      </c>
      <c r="F27" s="1" t="s">
        <v>14</v>
      </c>
      <c r="G27" s="1" t="s">
        <v>19</v>
      </c>
      <c r="H27">
        <v>-5</v>
      </c>
      <c r="I27" t="s">
        <v>52</v>
      </c>
      <c r="J27">
        <v>0.5</v>
      </c>
      <c r="K27">
        <v>0.5</v>
      </c>
      <c r="L27">
        <f>C27*D27/(3600*E27)+K27+J27</f>
        <v>1.3472222222222223</v>
      </c>
      <c r="M27">
        <f>L27/8</f>
        <v>0.16840277777777779</v>
      </c>
      <c r="O27" s="3"/>
    </row>
    <row r="28" spans="1:15">
      <c r="A28" s="1" t="s">
        <v>53</v>
      </c>
      <c r="B28" s="1" t="s">
        <v>50</v>
      </c>
      <c r="C28">
        <v>200</v>
      </c>
      <c r="D28">
        <v>25</v>
      </c>
      <c r="E28">
        <v>1</v>
      </c>
      <c r="F28" s="1" t="s">
        <v>14</v>
      </c>
      <c r="G28" s="1" t="s">
        <v>19</v>
      </c>
      <c r="H28">
        <v>-5</v>
      </c>
      <c r="I28" t="s">
        <v>54</v>
      </c>
      <c r="J28">
        <v>0.5</v>
      </c>
      <c r="K28">
        <v>0.5</v>
      </c>
      <c r="L28">
        <f>C28*D28/(3600*E28)+K28+J28</f>
        <v>2.3888888888888888</v>
      </c>
      <c r="M28">
        <f>L28/8</f>
        <v>0.2986111111111111</v>
      </c>
      <c r="O28" s="3"/>
    </row>
    <row r="29" spans="1:15">
      <c r="A29" s="1" t="s">
        <v>55</v>
      </c>
      <c r="B29" s="1" t="s">
        <v>50</v>
      </c>
      <c r="C29">
        <v>50</v>
      </c>
      <c r="D29">
        <v>25</v>
      </c>
      <c r="E29">
        <v>1</v>
      </c>
      <c r="F29" s="1" t="s">
        <v>14</v>
      </c>
      <c r="G29" s="1" t="s">
        <v>19</v>
      </c>
      <c r="H29">
        <v>0</v>
      </c>
      <c r="I29" t="s">
        <v>56</v>
      </c>
      <c r="J29">
        <v>0.5</v>
      </c>
      <c r="K29">
        <v>0.5</v>
      </c>
      <c r="L29">
        <f>C29*D29/(3600*E29)+K29+J29</f>
        <v>1.3472222222222223</v>
      </c>
      <c r="M29">
        <f>L29/8</f>
        <v>0.16840277777777779</v>
      </c>
      <c r="O29" s="3"/>
    </row>
    <row r="30" spans="1:15">
      <c r="A30" s="1" t="s">
        <v>53</v>
      </c>
      <c r="B30" s="1" t="s">
        <v>50</v>
      </c>
      <c r="C30">
        <v>50</v>
      </c>
      <c r="D30">
        <v>25</v>
      </c>
      <c r="E30">
        <v>1</v>
      </c>
      <c r="F30" s="1" t="s">
        <v>14</v>
      </c>
      <c r="G30" s="1" t="s">
        <v>19</v>
      </c>
      <c r="H30">
        <v>0</v>
      </c>
      <c r="I30" t="s">
        <v>54</v>
      </c>
      <c r="J30">
        <v>0.5</v>
      </c>
      <c r="K30">
        <v>0.5</v>
      </c>
      <c r="L30">
        <f>C30*D30/(3600*E30)+K30+J30</f>
        <v>1.3472222222222223</v>
      </c>
      <c r="M30">
        <f>L30/8</f>
        <v>0.16840277777777779</v>
      </c>
      <c r="O30" s="3"/>
    </row>
    <row r="31" spans="1:15">
      <c r="A31" s="1" t="s">
        <v>57</v>
      </c>
      <c r="B31" s="1" t="s">
        <v>58</v>
      </c>
      <c r="C31">
        <v>370</v>
      </c>
      <c r="D31">
        <v>25</v>
      </c>
      <c r="E31">
        <v>2</v>
      </c>
      <c r="F31" s="1" t="s">
        <v>59</v>
      </c>
      <c r="G31" s="1" t="s">
        <v>19</v>
      </c>
      <c r="H31">
        <v>-5</v>
      </c>
      <c r="I31" t="s">
        <v>60</v>
      </c>
      <c r="J31">
        <v>2</v>
      </c>
      <c r="K31">
        <v>2</v>
      </c>
      <c r="L31">
        <f>C31*D31/(3600*E31)+K31+J31</f>
        <v>5.2847222222222223</v>
      </c>
      <c r="M31">
        <f>L31/8</f>
        <v>0.66059027777777779</v>
      </c>
      <c r="O31" s="3"/>
    </row>
    <row r="32" spans="1:15">
      <c r="A32" s="1" t="s">
        <v>61</v>
      </c>
      <c r="B32" s="1" t="s">
        <v>62</v>
      </c>
      <c r="C32">
        <v>1000</v>
      </c>
      <c r="D32">
        <v>60</v>
      </c>
      <c r="E32">
        <v>1</v>
      </c>
      <c r="F32" s="1" t="s">
        <v>14</v>
      </c>
      <c r="G32" s="1" t="s">
        <v>15</v>
      </c>
      <c r="H32">
        <v>0</v>
      </c>
      <c r="I32" t="s">
        <v>63</v>
      </c>
      <c r="J32">
        <v>1</v>
      </c>
      <c r="K32">
        <v>1</v>
      </c>
      <c r="L32">
        <f>C32*D32/(3600*E32)+K32+J32</f>
        <v>18.666666666666668</v>
      </c>
      <c r="M32">
        <f>L32/8</f>
        <v>2.3333333333333335</v>
      </c>
      <c r="O32" s="3"/>
    </row>
    <row r="33" spans="1:15">
      <c r="A33" s="1" t="s">
        <v>64</v>
      </c>
      <c r="B33" s="1" t="s">
        <v>77</v>
      </c>
      <c r="C33">
        <v>500</v>
      </c>
      <c r="D33">
        <v>35</v>
      </c>
      <c r="E33">
        <v>1</v>
      </c>
      <c r="F33" s="1" t="s">
        <v>66</v>
      </c>
      <c r="G33" s="1" t="s">
        <v>15</v>
      </c>
      <c r="H33">
        <v>5</v>
      </c>
      <c r="I33" t="s">
        <v>67</v>
      </c>
      <c r="J33">
        <v>3</v>
      </c>
      <c r="K33">
        <v>3</v>
      </c>
      <c r="L33">
        <f>C33*D33/(3600*E33)+K33+J33</f>
        <v>10.861111111111111</v>
      </c>
      <c r="M33">
        <f>L33/8</f>
        <v>1.3576388888888888</v>
      </c>
      <c r="O33" s="3"/>
    </row>
    <row r="34" spans="1:15">
      <c r="A34" s="1" t="s">
        <v>68</v>
      </c>
      <c r="B34" s="1" t="s">
        <v>77</v>
      </c>
      <c r="C34">
        <v>500</v>
      </c>
      <c r="D34">
        <v>35</v>
      </c>
      <c r="E34">
        <v>1</v>
      </c>
      <c r="F34" s="1" t="s">
        <v>66</v>
      </c>
      <c r="G34" s="1" t="s">
        <v>15</v>
      </c>
      <c r="H34">
        <v>5</v>
      </c>
      <c r="I34" t="s">
        <v>67</v>
      </c>
      <c r="J34">
        <v>3</v>
      </c>
      <c r="K34">
        <v>3</v>
      </c>
      <c r="L34">
        <f>C34*D34/(3600*E34)+K34+J34</f>
        <v>10.861111111111111</v>
      </c>
      <c r="M34">
        <f>L34/8</f>
        <v>1.3576388888888888</v>
      </c>
      <c r="O34" s="3"/>
    </row>
    <row r="35" spans="1:15">
      <c r="A35" s="1" t="s">
        <v>69</v>
      </c>
      <c r="B35" s="1" t="s">
        <v>77</v>
      </c>
      <c r="C35">
        <v>500</v>
      </c>
      <c r="D35">
        <v>35</v>
      </c>
      <c r="E35">
        <v>1</v>
      </c>
      <c r="F35" s="1" t="s">
        <v>66</v>
      </c>
      <c r="G35" s="1" t="s">
        <v>15</v>
      </c>
      <c r="H35">
        <v>5</v>
      </c>
      <c r="I35" t="s">
        <v>67</v>
      </c>
      <c r="J35">
        <v>3</v>
      </c>
      <c r="K35">
        <v>3</v>
      </c>
      <c r="L35">
        <f>C35*D35/(3600*E35)+K35+J35</f>
        <v>10.861111111111111</v>
      </c>
      <c r="M35">
        <f>L35/8</f>
        <v>1.3576388888888888</v>
      </c>
      <c r="O35" s="3"/>
    </row>
    <row r="36" spans="1:15">
      <c r="A36" s="1" t="s">
        <v>70</v>
      </c>
      <c r="B36" s="1" t="s">
        <v>77</v>
      </c>
      <c r="C36">
        <v>500</v>
      </c>
      <c r="D36">
        <v>35</v>
      </c>
      <c r="E36">
        <v>1</v>
      </c>
      <c r="F36" s="1" t="s">
        <v>66</v>
      </c>
      <c r="G36" s="1" t="s">
        <v>15</v>
      </c>
      <c r="H36">
        <v>5</v>
      </c>
      <c r="I36" t="s">
        <v>67</v>
      </c>
      <c r="J36">
        <v>3</v>
      </c>
      <c r="K36">
        <v>3</v>
      </c>
      <c r="L36">
        <f>C36*D36/(3600*E36)+K36+J36</f>
        <v>10.861111111111111</v>
      </c>
      <c r="M36">
        <f>L36/8</f>
        <v>1.3576388888888888</v>
      </c>
      <c r="O36" s="3"/>
    </row>
    <row r="37" spans="1:15">
      <c r="A37" s="1" t="s">
        <v>71</v>
      </c>
      <c r="B37" s="1" t="s">
        <v>77</v>
      </c>
      <c r="C37">
        <v>500</v>
      </c>
      <c r="D37">
        <v>35</v>
      </c>
      <c r="E37">
        <v>1</v>
      </c>
      <c r="F37" s="1" t="s">
        <v>66</v>
      </c>
      <c r="G37" s="1" t="s">
        <v>15</v>
      </c>
      <c r="H37">
        <v>5</v>
      </c>
      <c r="I37" t="s">
        <v>67</v>
      </c>
      <c r="J37">
        <v>3</v>
      </c>
      <c r="K37">
        <v>3</v>
      </c>
      <c r="L37">
        <f>C37*D37/(3600*E37)+K37+J37</f>
        <v>10.861111111111111</v>
      </c>
      <c r="M37">
        <f>L37/8</f>
        <v>1.3576388888888888</v>
      </c>
      <c r="O37" s="3"/>
    </row>
    <row r="38" spans="1:15">
      <c r="A38" s="1" t="s">
        <v>72</v>
      </c>
      <c r="B38" s="1" t="s">
        <v>77</v>
      </c>
      <c r="C38">
        <v>500</v>
      </c>
      <c r="D38">
        <v>45</v>
      </c>
      <c r="E38">
        <v>1</v>
      </c>
      <c r="F38" s="1" t="s">
        <v>66</v>
      </c>
      <c r="G38" s="1" t="s">
        <v>15</v>
      </c>
      <c r="H38">
        <v>5</v>
      </c>
      <c r="I38" t="s">
        <v>67</v>
      </c>
      <c r="J38">
        <v>3</v>
      </c>
      <c r="K38">
        <v>3</v>
      </c>
      <c r="L38">
        <f>C38*D38/(3600*E38)+K38+J38</f>
        <v>12.25</v>
      </c>
      <c r="M38">
        <f>L38/8</f>
        <v>1.53125</v>
      </c>
      <c r="O38" s="3"/>
    </row>
    <row r="39" spans="1:15">
      <c r="A39" s="1" t="s">
        <v>73</v>
      </c>
      <c r="B39" s="1" t="s">
        <v>77</v>
      </c>
      <c r="C39">
        <v>500</v>
      </c>
      <c r="D39">
        <v>45</v>
      </c>
      <c r="E39">
        <v>1</v>
      </c>
      <c r="F39" s="1" t="s">
        <v>66</v>
      </c>
      <c r="G39" s="1" t="s">
        <v>15</v>
      </c>
      <c r="H39">
        <v>5</v>
      </c>
      <c r="I39" t="s">
        <v>67</v>
      </c>
      <c r="J39">
        <v>3</v>
      </c>
      <c r="K39">
        <v>3</v>
      </c>
      <c r="L39">
        <f>C39*D39/(3600*E39)+K39+J39</f>
        <v>12.25</v>
      </c>
      <c r="M39">
        <f>L39/8</f>
        <v>1.53125</v>
      </c>
      <c r="O39" s="3"/>
    </row>
    <row r="40" spans="1:15">
      <c r="A40" s="1" t="s">
        <v>74</v>
      </c>
      <c r="B40" s="1" t="s">
        <v>77</v>
      </c>
      <c r="C40">
        <v>500</v>
      </c>
      <c r="D40">
        <v>45</v>
      </c>
      <c r="E40">
        <v>1</v>
      </c>
      <c r="F40" s="1" t="s">
        <v>66</v>
      </c>
      <c r="G40" s="1" t="s">
        <v>15</v>
      </c>
      <c r="H40">
        <v>5</v>
      </c>
      <c r="I40" t="s">
        <v>67</v>
      </c>
      <c r="J40">
        <v>3</v>
      </c>
      <c r="K40">
        <v>3</v>
      </c>
      <c r="L40">
        <f>C40*D40/(3600*E40)+K40+J40</f>
        <v>12.25</v>
      </c>
      <c r="M40">
        <f>L40/8</f>
        <v>1.53125</v>
      </c>
      <c r="O40" s="3"/>
    </row>
    <row r="41" spans="1:15">
      <c r="A41" s="1" t="s">
        <v>75</v>
      </c>
      <c r="B41" s="1" t="s">
        <v>77</v>
      </c>
      <c r="C41">
        <v>500</v>
      </c>
      <c r="D41">
        <v>45</v>
      </c>
      <c r="E41">
        <v>1</v>
      </c>
      <c r="F41" s="1" t="s">
        <v>66</v>
      </c>
      <c r="G41" s="1" t="s">
        <v>15</v>
      </c>
      <c r="H41">
        <v>5</v>
      </c>
      <c r="I41" t="s">
        <v>67</v>
      </c>
      <c r="J41">
        <v>3</v>
      </c>
      <c r="K41">
        <v>3</v>
      </c>
      <c r="L41">
        <f>C41*D41/(3600*E41)+K41+J41</f>
        <v>12.25</v>
      </c>
      <c r="M41">
        <f>L41/8</f>
        <v>1.53125</v>
      </c>
      <c r="O41" s="3"/>
    </row>
    <row r="42" spans="1:15">
      <c r="A42" s="1" t="s">
        <v>76</v>
      </c>
      <c r="B42" s="1" t="s">
        <v>77</v>
      </c>
      <c r="C42">
        <v>500</v>
      </c>
      <c r="D42">
        <v>38</v>
      </c>
      <c r="E42">
        <v>1</v>
      </c>
      <c r="F42" s="1" t="s">
        <v>21</v>
      </c>
      <c r="G42" s="1" t="s">
        <v>19</v>
      </c>
      <c r="H42">
        <v>5</v>
      </c>
      <c r="I42" t="s">
        <v>78</v>
      </c>
      <c r="J42">
        <v>1</v>
      </c>
      <c r="K42">
        <v>1</v>
      </c>
      <c r="L42">
        <f>C42*D42/(3600*E42)+K42+J42</f>
        <v>7.2777777777777777</v>
      </c>
      <c r="M42">
        <f>L42/8</f>
        <v>0.90972222222222221</v>
      </c>
      <c r="O42" s="3"/>
    </row>
    <row r="43" spans="1:15">
      <c r="A43" s="1" t="s">
        <v>79</v>
      </c>
      <c r="B43" s="1" t="s">
        <v>77</v>
      </c>
      <c r="C43">
        <v>500</v>
      </c>
      <c r="D43">
        <v>38</v>
      </c>
      <c r="E43">
        <v>1</v>
      </c>
      <c r="F43" s="1" t="s">
        <v>21</v>
      </c>
      <c r="G43" s="1" t="s">
        <v>19</v>
      </c>
      <c r="H43">
        <v>5</v>
      </c>
      <c r="I43" t="s">
        <v>78</v>
      </c>
      <c r="J43">
        <v>1</v>
      </c>
      <c r="K43">
        <v>1</v>
      </c>
      <c r="L43">
        <f>C43*D43/(3600*E43)+K43+J43</f>
        <v>7.2777777777777777</v>
      </c>
      <c r="M43">
        <f>L43/8</f>
        <v>0.90972222222222221</v>
      </c>
      <c r="O43" s="3"/>
    </row>
    <row r="44" spans="1:15">
      <c r="A44" s="1">
        <v>977</v>
      </c>
      <c r="B44" s="1" t="s">
        <v>80</v>
      </c>
      <c r="C44">
        <v>3500</v>
      </c>
      <c r="D44">
        <v>55</v>
      </c>
      <c r="E44">
        <v>2</v>
      </c>
      <c r="F44" s="1" t="s">
        <v>14</v>
      </c>
      <c r="G44" s="1" t="s">
        <v>15</v>
      </c>
      <c r="H44">
        <v>0</v>
      </c>
      <c r="I44" t="s">
        <v>81</v>
      </c>
      <c r="J44">
        <v>0.5</v>
      </c>
      <c r="K44">
        <v>0.5</v>
      </c>
      <c r="L44">
        <f>C44*D44/(3600*E44)+K44+J44</f>
        <v>27.736111111111111</v>
      </c>
      <c r="M44">
        <f>L44/8</f>
        <v>3.4670138888888888</v>
      </c>
      <c r="O44" s="3"/>
    </row>
    <row r="45" spans="1:15">
      <c r="A45" s="1">
        <v>977</v>
      </c>
      <c r="B45" s="1" t="s">
        <v>80</v>
      </c>
      <c r="C45">
        <v>3500</v>
      </c>
      <c r="D45">
        <v>55</v>
      </c>
      <c r="E45">
        <v>2</v>
      </c>
      <c r="F45" s="1" t="s">
        <v>14</v>
      </c>
      <c r="G45" s="1" t="s">
        <v>15</v>
      </c>
      <c r="H45">
        <v>0</v>
      </c>
      <c r="I45" t="s">
        <v>81</v>
      </c>
      <c r="J45">
        <v>0.5</v>
      </c>
      <c r="K45">
        <v>0.5</v>
      </c>
      <c r="L45">
        <f>C45*D45/(3600*E45)+K45+J45</f>
        <v>27.736111111111111</v>
      </c>
      <c r="M45">
        <f>L45/8</f>
        <v>3.4670138888888888</v>
      </c>
      <c r="O45" s="3"/>
    </row>
    <row r="46" spans="1:15">
      <c r="A46" s="1">
        <v>977</v>
      </c>
      <c r="B46" s="1" t="s">
        <v>80</v>
      </c>
      <c r="C46">
        <v>3500</v>
      </c>
      <c r="D46">
        <v>55</v>
      </c>
      <c r="E46">
        <v>2</v>
      </c>
      <c r="F46" s="1" t="s">
        <v>14</v>
      </c>
      <c r="G46" s="1" t="s">
        <v>15</v>
      </c>
      <c r="H46">
        <v>5</v>
      </c>
      <c r="I46" t="s">
        <v>81</v>
      </c>
      <c r="J46">
        <v>0.5</v>
      </c>
      <c r="K46">
        <v>0.5</v>
      </c>
      <c r="L46">
        <f>C46*D46/(3600*E46)+K46+J46</f>
        <v>27.736111111111111</v>
      </c>
      <c r="M46">
        <f>L46/8</f>
        <v>3.4670138888888888</v>
      </c>
      <c r="O46" s="3"/>
    </row>
    <row r="47" spans="1:15">
      <c r="A47" s="1">
        <v>977</v>
      </c>
      <c r="B47" s="1" t="s">
        <v>80</v>
      </c>
      <c r="C47">
        <v>3500</v>
      </c>
      <c r="D47">
        <v>55</v>
      </c>
      <c r="E47">
        <v>2</v>
      </c>
      <c r="F47" s="1" t="s">
        <v>14</v>
      </c>
      <c r="G47" s="1" t="s">
        <v>15</v>
      </c>
      <c r="H47">
        <v>10</v>
      </c>
      <c r="I47" t="s">
        <v>81</v>
      </c>
      <c r="J47">
        <v>0.5</v>
      </c>
      <c r="K47">
        <v>0.5</v>
      </c>
      <c r="L47">
        <f>C47*D47/(3600*E47)+K47+J47</f>
        <v>27.736111111111111</v>
      </c>
      <c r="M47">
        <f>L47/8</f>
        <v>3.4670138888888888</v>
      </c>
      <c r="O47" s="3"/>
    </row>
    <row r="48" spans="1:15">
      <c r="A48" s="1">
        <v>977</v>
      </c>
      <c r="B48" s="1" t="s">
        <v>80</v>
      </c>
      <c r="C48">
        <v>3500</v>
      </c>
      <c r="D48">
        <v>55</v>
      </c>
      <c r="E48">
        <v>2</v>
      </c>
      <c r="F48" s="1" t="s">
        <v>14</v>
      </c>
      <c r="G48" s="1" t="s">
        <v>15</v>
      </c>
      <c r="H48">
        <v>15</v>
      </c>
      <c r="I48" t="s">
        <v>81</v>
      </c>
      <c r="J48">
        <v>0.5</v>
      </c>
      <c r="K48">
        <v>0.5</v>
      </c>
      <c r="L48">
        <f>C48*D48/(3600*E48)+K48+J48</f>
        <v>27.736111111111111</v>
      </c>
      <c r="M48">
        <f>L48/8</f>
        <v>3.4670138888888888</v>
      </c>
      <c r="O48" s="3"/>
    </row>
    <row r="49" spans="1:15">
      <c r="A49" s="1">
        <v>977</v>
      </c>
      <c r="B49" s="1" t="s">
        <v>80</v>
      </c>
      <c r="C49">
        <v>3500</v>
      </c>
      <c r="D49">
        <v>55</v>
      </c>
      <c r="E49">
        <v>2</v>
      </c>
      <c r="F49" s="1" t="s">
        <v>14</v>
      </c>
      <c r="G49" s="1" t="s">
        <v>15</v>
      </c>
      <c r="H49">
        <v>20</v>
      </c>
      <c r="I49" t="s">
        <v>81</v>
      </c>
      <c r="J49">
        <v>0.5</v>
      </c>
      <c r="K49">
        <v>0.5</v>
      </c>
      <c r="L49">
        <f>C49*D49/(3600*E49)+K49+J49</f>
        <v>27.736111111111111</v>
      </c>
      <c r="M49">
        <f>L49/8</f>
        <v>3.4670138888888888</v>
      </c>
      <c r="O49" s="3"/>
    </row>
    <row r="50" spans="1:15">
      <c r="A50" s="1">
        <v>977</v>
      </c>
      <c r="B50" s="1" t="s">
        <v>80</v>
      </c>
      <c r="C50">
        <v>3500</v>
      </c>
      <c r="D50">
        <v>55</v>
      </c>
      <c r="E50">
        <v>2</v>
      </c>
      <c r="F50" s="1" t="s">
        <v>14</v>
      </c>
      <c r="G50" s="1" t="s">
        <v>15</v>
      </c>
      <c r="H50">
        <v>25</v>
      </c>
      <c r="I50" t="s">
        <v>81</v>
      </c>
      <c r="J50">
        <v>0.5</v>
      </c>
      <c r="K50">
        <v>0.5</v>
      </c>
      <c r="L50">
        <f>C50*D50/(3600*E50)+K50+J50</f>
        <v>27.736111111111111</v>
      </c>
      <c r="M50">
        <f>L50/8</f>
        <v>3.4670138888888888</v>
      </c>
      <c r="O50" s="3"/>
    </row>
    <row r="51" spans="1:15">
      <c r="A51" s="1">
        <v>977</v>
      </c>
      <c r="B51" s="1" t="s">
        <v>80</v>
      </c>
      <c r="C51">
        <v>3500</v>
      </c>
      <c r="D51">
        <v>55</v>
      </c>
      <c r="E51">
        <v>2</v>
      </c>
      <c r="F51" s="1" t="s">
        <v>14</v>
      </c>
      <c r="G51" s="1" t="s">
        <v>15</v>
      </c>
      <c r="H51">
        <v>30</v>
      </c>
      <c r="I51" t="s">
        <v>81</v>
      </c>
      <c r="J51">
        <v>0.5</v>
      </c>
      <c r="K51">
        <v>0.5</v>
      </c>
      <c r="L51">
        <f>C51*D51/(3600*E51)+K51+J51</f>
        <v>27.736111111111111</v>
      </c>
      <c r="M51">
        <f>L51/8</f>
        <v>3.4670138888888888</v>
      </c>
      <c r="O51" s="3"/>
    </row>
    <row r="52" spans="1:15">
      <c r="A52" s="1" t="s">
        <v>82</v>
      </c>
      <c r="B52" s="1" t="s">
        <v>80</v>
      </c>
      <c r="C52">
        <v>700</v>
      </c>
      <c r="D52">
        <v>40</v>
      </c>
      <c r="E52">
        <v>1</v>
      </c>
      <c r="F52" s="1" t="s">
        <v>36</v>
      </c>
      <c r="G52" s="1" t="s">
        <v>15</v>
      </c>
      <c r="H52">
        <v>-5</v>
      </c>
      <c r="I52" t="s">
        <v>29</v>
      </c>
      <c r="J52">
        <v>0.5</v>
      </c>
      <c r="K52">
        <v>0.5</v>
      </c>
      <c r="L52">
        <f>C52*D52/(3600*E52)+K52+J52</f>
        <v>8.7777777777777786</v>
      </c>
      <c r="M52">
        <f>L52/8</f>
        <v>1.0972222222222223</v>
      </c>
      <c r="O52" s="3"/>
    </row>
    <row r="53" spans="1:15">
      <c r="A53" s="1" t="s">
        <v>83</v>
      </c>
      <c r="B53" s="1" t="s">
        <v>80</v>
      </c>
      <c r="C53">
        <v>5000</v>
      </c>
      <c r="D53">
        <v>20</v>
      </c>
      <c r="E53">
        <v>1</v>
      </c>
      <c r="F53" s="1" t="s">
        <v>14</v>
      </c>
      <c r="G53" s="1" t="s">
        <v>15</v>
      </c>
      <c r="H53">
        <v>10</v>
      </c>
      <c r="I53" t="s">
        <v>84</v>
      </c>
      <c r="J53">
        <v>0.5</v>
      </c>
      <c r="K53">
        <v>0.5</v>
      </c>
      <c r="L53">
        <f>C53*D53/(3600*E53)+K53+J53</f>
        <v>28.777777777777779</v>
      </c>
      <c r="M53">
        <f>L53/8</f>
        <v>3.5972222222222223</v>
      </c>
      <c r="O53" s="3"/>
    </row>
    <row r="54" spans="1:15">
      <c r="A54" s="1" t="s">
        <v>85</v>
      </c>
      <c r="B54" s="1" t="s">
        <v>80</v>
      </c>
      <c r="C54">
        <v>10000</v>
      </c>
      <c r="D54">
        <v>26</v>
      </c>
      <c r="E54">
        <v>2</v>
      </c>
      <c r="F54" s="1" t="s">
        <v>14</v>
      </c>
      <c r="G54" s="1" t="s">
        <v>15</v>
      </c>
      <c r="H54">
        <v>15</v>
      </c>
      <c r="I54" t="s">
        <v>29</v>
      </c>
      <c r="J54">
        <v>0.5</v>
      </c>
      <c r="K54">
        <v>0.5</v>
      </c>
      <c r="L54">
        <f>C54*D54/(3600*E54)+K54+J54</f>
        <v>37.111111111111114</v>
      </c>
      <c r="M54">
        <f>L54/8</f>
        <v>4.6388888888888893</v>
      </c>
      <c r="O54" s="3"/>
    </row>
    <row r="55" spans="1:15">
      <c r="A55" s="1" t="s">
        <v>86</v>
      </c>
      <c r="B55" s="1" t="s">
        <v>80</v>
      </c>
      <c r="C55">
        <v>10000</v>
      </c>
      <c r="D55">
        <v>25</v>
      </c>
      <c r="E55">
        <v>2</v>
      </c>
      <c r="F55" s="1" t="s">
        <v>14</v>
      </c>
      <c r="G55" s="1" t="s">
        <v>19</v>
      </c>
      <c r="H55">
        <v>10</v>
      </c>
      <c r="I55" t="s">
        <v>29</v>
      </c>
      <c r="J55">
        <v>0.5</v>
      </c>
      <c r="K55">
        <v>0.5</v>
      </c>
      <c r="L55">
        <f>C55*D55/(3600*E55)+K55+J55</f>
        <v>35.722222222222221</v>
      </c>
      <c r="M55">
        <f>L55/8</f>
        <v>4.4652777777777777</v>
      </c>
      <c r="O55" s="3"/>
    </row>
    <row r="56" spans="1:15">
      <c r="A56" s="1">
        <v>164</v>
      </c>
      <c r="B56" s="1" t="s">
        <v>87</v>
      </c>
      <c r="C56">
        <v>300000</v>
      </c>
      <c r="D56">
        <v>20</v>
      </c>
      <c r="E56">
        <v>16</v>
      </c>
      <c r="F56" s="1" t="s">
        <v>88</v>
      </c>
      <c r="G56" s="1" t="s">
        <v>19</v>
      </c>
      <c r="H56">
        <v>10</v>
      </c>
      <c r="I56" t="s">
        <v>89</v>
      </c>
      <c r="J56">
        <v>2</v>
      </c>
      <c r="K56">
        <v>2</v>
      </c>
      <c r="L56">
        <f>C56*D56/(3600*E56)+K56+J56</f>
        <v>108.16666666666667</v>
      </c>
      <c r="M56">
        <f>L56/8</f>
        <v>13.520833333333334</v>
      </c>
      <c r="O56" s="3"/>
    </row>
    <row r="57" spans="1:15">
      <c r="A57" s="1" t="s">
        <v>90</v>
      </c>
      <c r="B57" s="1" t="s">
        <v>87</v>
      </c>
      <c r="C57">
        <v>50000</v>
      </c>
      <c r="D57">
        <v>21</v>
      </c>
      <c r="E57">
        <v>2</v>
      </c>
      <c r="F57" s="1" t="s">
        <v>91</v>
      </c>
      <c r="G57" s="1" t="s">
        <v>19</v>
      </c>
      <c r="H57">
        <v>10</v>
      </c>
      <c r="I57" t="s">
        <v>92</v>
      </c>
      <c r="J57">
        <v>2</v>
      </c>
      <c r="K57">
        <v>2</v>
      </c>
      <c r="L57">
        <f>C57*D57/(3600*E57)+K57+J57</f>
        <v>149.83333333333334</v>
      </c>
      <c r="M57">
        <f>L57/8</f>
        <v>18.729166666666668</v>
      </c>
      <c r="O57" s="3"/>
    </row>
  </sheetData>
  <sortState xmlns:xlrd2="http://schemas.microsoft.com/office/spreadsheetml/2017/richdata2" ref="A2:M57">
    <sortCondition ref="B2:B57"/>
    <sortCondition ref="A2:A5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78"/>
  <sheetViews>
    <sheetView zoomScale="110" zoomScaleNormal="110" workbookViewId="0">
      <selection activeCell="C42" sqref="C42"/>
    </sheetView>
  </sheetViews>
  <sheetFormatPr defaultColWidth="11" defaultRowHeight="15.95"/>
  <cols>
    <col min="1" max="1" width="44.5" bestFit="1" customWidth="1"/>
    <col min="2" max="2" width="15.625" customWidth="1"/>
    <col min="10" max="10" width="36.75" customWidth="1"/>
  </cols>
  <sheetData>
    <row r="1" spans="1:21">
      <c r="A1" s="1" t="s">
        <v>0</v>
      </c>
      <c r="B1" s="1" t="s">
        <v>93</v>
      </c>
      <c r="C1" s="1" t="s">
        <v>1</v>
      </c>
      <c r="D1" t="s">
        <v>2</v>
      </c>
      <c r="E1" t="s">
        <v>3</v>
      </c>
      <c r="F1" t="s">
        <v>4</v>
      </c>
      <c r="G1" s="1" t="s">
        <v>5</v>
      </c>
      <c r="H1" s="1" t="s">
        <v>6</v>
      </c>
      <c r="I1" s="3" t="s">
        <v>7</v>
      </c>
      <c r="J1" t="s">
        <v>8</v>
      </c>
      <c r="K1" t="s">
        <v>9</v>
      </c>
      <c r="L1" t="s">
        <v>10</v>
      </c>
      <c r="M1" t="s">
        <v>11</v>
      </c>
      <c r="N1" t="s">
        <v>94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</row>
    <row r="3" spans="1:21">
      <c r="A3" t="s">
        <v>113</v>
      </c>
    </row>
    <row r="4" spans="1:21">
      <c r="A4" s="1" t="s">
        <v>43</v>
      </c>
      <c r="B4" s="1" t="s">
        <v>98</v>
      </c>
      <c r="C4" s="1" t="s">
        <v>39</v>
      </c>
      <c r="D4">
        <v>110</v>
      </c>
      <c r="E4">
        <v>25</v>
      </c>
      <c r="F4">
        <v>2</v>
      </c>
      <c r="G4" s="1" t="s">
        <v>23</v>
      </c>
      <c r="H4" s="1" t="s">
        <v>19</v>
      </c>
      <c r="I4">
        <v>-5</v>
      </c>
      <c r="J4" t="s">
        <v>40</v>
      </c>
      <c r="K4">
        <v>2</v>
      </c>
      <c r="L4">
        <v>2</v>
      </c>
      <c r="M4">
        <f>D4*E4/(3600*F4)+IF(B5=B4,0,L4)+IF(B3=B4,0,K4)</f>
        <v>2.3819444444444446</v>
      </c>
      <c r="N4">
        <f t="shared" ref="N4:N19" si="0">M4/8</f>
        <v>0.29774305555555558</v>
      </c>
      <c r="O4">
        <f>Q3</f>
        <v>0</v>
      </c>
      <c r="P4">
        <f>O4/8</f>
        <v>0</v>
      </c>
      <c r="Q4">
        <f>O4+M4</f>
        <v>2.3819444444444446</v>
      </c>
      <c r="R4">
        <f>Q4/8</f>
        <v>0.29774305555555558</v>
      </c>
      <c r="S4" s="3">
        <f>MAX(0, R4-I4)</f>
        <v>5.2977430555555554</v>
      </c>
      <c r="T4">
        <f>IF(J3="", 0, IF(J4=J3, 0, 0.5))</f>
        <v>0</v>
      </c>
      <c r="U4" s="3">
        <f>S4+T4</f>
        <v>5.2977430555555554</v>
      </c>
    </row>
    <row r="5" spans="1:21">
      <c r="A5" s="1" t="s">
        <v>38</v>
      </c>
      <c r="B5" s="1" t="s">
        <v>98</v>
      </c>
      <c r="C5" s="1" t="s">
        <v>39</v>
      </c>
      <c r="D5">
        <v>110</v>
      </c>
      <c r="E5">
        <v>25</v>
      </c>
      <c r="F5">
        <v>2</v>
      </c>
      <c r="G5" s="1" t="s">
        <v>23</v>
      </c>
      <c r="H5" s="1" t="s">
        <v>19</v>
      </c>
      <c r="I5">
        <v>-5</v>
      </c>
      <c r="J5" t="s">
        <v>40</v>
      </c>
      <c r="K5">
        <v>2</v>
      </c>
      <c r="L5">
        <v>2</v>
      </c>
      <c r="M5">
        <f t="shared" ref="M5:M19" si="1">D5*E5/(3600*F5)+IF(B6=B5,0,L5)+IF(B4=B5,0,K5)</f>
        <v>0.38194444444444442</v>
      </c>
      <c r="N5">
        <f t="shared" si="0"/>
        <v>4.7743055555555552E-2</v>
      </c>
      <c r="O5">
        <f t="shared" ref="O5:O19" si="2">Q4</f>
        <v>2.3819444444444446</v>
      </c>
      <c r="P5">
        <f t="shared" ref="P5:P19" si="3">O5/8</f>
        <v>0.29774305555555558</v>
      </c>
      <c r="Q5">
        <f t="shared" ref="Q5:Q19" si="4">O5+M5</f>
        <v>2.7638888888888893</v>
      </c>
      <c r="R5">
        <f t="shared" ref="R5:R19" si="5">Q5/8</f>
        <v>0.34548611111111116</v>
      </c>
      <c r="S5" s="3">
        <f t="shared" ref="S5:S19" si="6">MAX(0, R5-I5)</f>
        <v>5.3454861111111107</v>
      </c>
      <c r="T5">
        <f t="shared" ref="T5:T19" si="7">IF(J4="", 0, IF(J5=J4, 0, 0.5))</f>
        <v>0</v>
      </c>
      <c r="U5" s="3">
        <f t="shared" ref="U5:U19" si="8">S5+T5</f>
        <v>5.3454861111111107</v>
      </c>
    </row>
    <row r="6" spans="1:21">
      <c r="A6" s="1" t="s">
        <v>44</v>
      </c>
      <c r="B6" s="1" t="s">
        <v>98</v>
      </c>
      <c r="C6" s="1" t="s">
        <v>39</v>
      </c>
      <c r="D6">
        <v>110</v>
      </c>
      <c r="E6">
        <v>25</v>
      </c>
      <c r="F6">
        <v>2</v>
      </c>
      <c r="G6" s="1" t="s">
        <v>23</v>
      </c>
      <c r="H6" s="1" t="s">
        <v>19</v>
      </c>
      <c r="I6">
        <v>-5</v>
      </c>
      <c r="J6" t="s">
        <v>42</v>
      </c>
      <c r="K6">
        <v>2</v>
      </c>
      <c r="L6">
        <v>2</v>
      </c>
      <c r="M6">
        <f t="shared" si="1"/>
        <v>2.3819444444444446</v>
      </c>
      <c r="N6">
        <f t="shared" si="0"/>
        <v>0.29774305555555558</v>
      </c>
      <c r="O6">
        <f t="shared" si="2"/>
        <v>2.7638888888888893</v>
      </c>
      <c r="P6">
        <f t="shared" si="3"/>
        <v>0.34548611111111116</v>
      </c>
      <c r="Q6">
        <f t="shared" si="4"/>
        <v>5.1458333333333339</v>
      </c>
      <c r="R6">
        <f t="shared" si="5"/>
        <v>0.64322916666666674</v>
      </c>
      <c r="S6" s="3">
        <f t="shared" si="6"/>
        <v>5.643229166666667</v>
      </c>
      <c r="T6">
        <f t="shared" si="7"/>
        <v>0.5</v>
      </c>
      <c r="U6" s="3">
        <f t="shared" si="8"/>
        <v>6.143229166666667</v>
      </c>
    </row>
    <row r="7" spans="1:21">
      <c r="A7" s="1" t="s">
        <v>25</v>
      </c>
      <c r="B7" s="1" t="s">
        <v>96</v>
      </c>
      <c r="C7" s="1" t="s">
        <v>13</v>
      </c>
      <c r="D7">
        <v>50</v>
      </c>
      <c r="E7">
        <v>80</v>
      </c>
      <c r="F7">
        <v>1</v>
      </c>
      <c r="G7" s="1" t="s">
        <v>23</v>
      </c>
      <c r="H7" s="1" t="s">
        <v>15</v>
      </c>
      <c r="I7">
        <v>0</v>
      </c>
      <c r="J7" t="s">
        <v>26</v>
      </c>
      <c r="K7">
        <v>2</v>
      </c>
      <c r="L7">
        <v>2</v>
      </c>
      <c r="M7">
        <f t="shared" si="1"/>
        <v>3.1111111111111112</v>
      </c>
      <c r="N7">
        <f t="shared" si="0"/>
        <v>0.3888888888888889</v>
      </c>
      <c r="O7">
        <f t="shared" si="2"/>
        <v>5.1458333333333339</v>
      </c>
      <c r="P7">
        <f t="shared" si="3"/>
        <v>0.64322916666666674</v>
      </c>
      <c r="Q7">
        <f t="shared" si="4"/>
        <v>8.2569444444444446</v>
      </c>
      <c r="R7">
        <f t="shared" si="5"/>
        <v>1.0321180555555556</v>
      </c>
      <c r="S7" s="3">
        <f t="shared" si="6"/>
        <v>1.0321180555555556</v>
      </c>
      <c r="T7">
        <f t="shared" si="7"/>
        <v>0.5</v>
      </c>
      <c r="U7" s="3">
        <f t="shared" si="8"/>
        <v>1.5321180555555556</v>
      </c>
    </row>
    <row r="8" spans="1:21">
      <c r="A8" s="1" t="s">
        <v>27</v>
      </c>
      <c r="B8" s="1" t="s">
        <v>96</v>
      </c>
      <c r="C8" s="1" t="s">
        <v>13</v>
      </c>
      <c r="D8">
        <v>50</v>
      </c>
      <c r="E8">
        <v>80</v>
      </c>
      <c r="F8">
        <v>1</v>
      </c>
      <c r="G8" s="1" t="s">
        <v>23</v>
      </c>
      <c r="H8" s="1" t="s">
        <v>15</v>
      </c>
      <c r="I8">
        <v>0</v>
      </c>
      <c r="J8" t="s">
        <v>26</v>
      </c>
      <c r="K8">
        <v>2</v>
      </c>
      <c r="L8">
        <v>2</v>
      </c>
      <c r="M8">
        <f t="shared" si="1"/>
        <v>3.1111111111111112</v>
      </c>
      <c r="N8">
        <f t="shared" si="0"/>
        <v>0.3888888888888889</v>
      </c>
      <c r="O8">
        <f t="shared" si="2"/>
        <v>8.2569444444444446</v>
      </c>
      <c r="P8">
        <f t="shared" si="3"/>
        <v>1.0321180555555556</v>
      </c>
      <c r="Q8">
        <f t="shared" si="4"/>
        <v>11.368055555555555</v>
      </c>
      <c r="R8">
        <f t="shared" si="5"/>
        <v>1.4210069444444444</v>
      </c>
      <c r="S8" s="3">
        <f t="shared" si="6"/>
        <v>1.4210069444444444</v>
      </c>
      <c r="T8">
        <f t="shared" si="7"/>
        <v>0</v>
      </c>
      <c r="U8" s="3">
        <f t="shared" si="8"/>
        <v>1.4210069444444444</v>
      </c>
    </row>
    <row r="9" spans="1:21">
      <c r="A9" s="1" t="s">
        <v>28</v>
      </c>
      <c r="B9" s="1" t="s">
        <v>28</v>
      </c>
      <c r="C9" s="1" t="s">
        <v>13</v>
      </c>
      <c r="D9">
        <v>1000</v>
      </c>
      <c r="E9">
        <v>50</v>
      </c>
      <c r="F9">
        <v>1</v>
      </c>
      <c r="G9" s="1" t="s">
        <v>23</v>
      </c>
      <c r="H9" s="1" t="s">
        <v>19</v>
      </c>
      <c r="I9">
        <v>5</v>
      </c>
      <c r="J9" t="s">
        <v>29</v>
      </c>
      <c r="K9">
        <v>0.5</v>
      </c>
      <c r="L9">
        <v>0.5</v>
      </c>
      <c r="M9">
        <f t="shared" si="1"/>
        <v>14.888888888888889</v>
      </c>
      <c r="N9">
        <f t="shared" si="0"/>
        <v>1.8611111111111112</v>
      </c>
      <c r="O9">
        <f t="shared" si="2"/>
        <v>11.368055555555555</v>
      </c>
      <c r="P9">
        <f t="shared" si="3"/>
        <v>1.4210069444444444</v>
      </c>
      <c r="Q9">
        <f t="shared" si="4"/>
        <v>26.256944444444443</v>
      </c>
      <c r="R9">
        <f t="shared" si="5"/>
        <v>3.2821180555555554</v>
      </c>
      <c r="S9" s="3">
        <f t="shared" si="6"/>
        <v>0</v>
      </c>
      <c r="T9">
        <f t="shared" si="7"/>
        <v>0.5</v>
      </c>
      <c r="U9" s="3">
        <f t="shared" si="8"/>
        <v>0.5</v>
      </c>
    </row>
    <row r="10" spans="1:21">
      <c r="A10" s="1" t="s">
        <v>45</v>
      </c>
      <c r="B10" s="1" t="s">
        <v>99</v>
      </c>
      <c r="C10" s="1" t="s">
        <v>39</v>
      </c>
      <c r="D10">
        <v>146</v>
      </c>
      <c r="E10">
        <v>25</v>
      </c>
      <c r="F10">
        <v>2</v>
      </c>
      <c r="G10" s="1" t="s">
        <v>23</v>
      </c>
      <c r="H10" s="1" t="s">
        <v>19</v>
      </c>
      <c r="I10">
        <v>5</v>
      </c>
      <c r="J10" t="s">
        <v>40</v>
      </c>
      <c r="K10">
        <v>0.5</v>
      </c>
      <c r="L10">
        <v>0.5</v>
      </c>
      <c r="M10">
        <f t="shared" si="1"/>
        <v>1.5069444444444444</v>
      </c>
      <c r="N10">
        <f t="shared" si="0"/>
        <v>0.18836805555555555</v>
      </c>
      <c r="O10">
        <f t="shared" si="2"/>
        <v>26.256944444444443</v>
      </c>
      <c r="P10">
        <f t="shared" si="3"/>
        <v>3.2821180555555554</v>
      </c>
      <c r="Q10">
        <f t="shared" si="4"/>
        <v>27.763888888888886</v>
      </c>
      <c r="R10">
        <f t="shared" si="5"/>
        <v>3.4704861111111107</v>
      </c>
      <c r="S10" s="3">
        <f t="shared" si="6"/>
        <v>0</v>
      </c>
      <c r="T10">
        <f t="shared" si="7"/>
        <v>0.5</v>
      </c>
      <c r="U10" s="3">
        <f t="shared" si="8"/>
        <v>0.5</v>
      </c>
    </row>
    <row r="11" spans="1:21">
      <c r="A11" s="1" t="s">
        <v>41</v>
      </c>
      <c r="B11" s="1" t="s">
        <v>98</v>
      </c>
      <c r="C11" s="1" t="s">
        <v>39</v>
      </c>
      <c r="D11">
        <v>110</v>
      </c>
      <c r="E11">
        <v>25</v>
      </c>
      <c r="F11">
        <v>2</v>
      </c>
      <c r="G11" s="1" t="s">
        <v>23</v>
      </c>
      <c r="H11" s="1" t="s">
        <v>19</v>
      </c>
      <c r="I11">
        <v>5</v>
      </c>
      <c r="J11" t="s">
        <v>42</v>
      </c>
      <c r="K11">
        <v>2</v>
      </c>
      <c r="L11">
        <v>2</v>
      </c>
      <c r="M11">
        <f t="shared" si="1"/>
        <v>4.3819444444444446</v>
      </c>
      <c r="N11">
        <f t="shared" si="0"/>
        <v>0.54774305555555558</v>
      </c>
      <c r="O11">
        <f t="shared" si="2"/>
        <v>27.763888888888886</v>
      </c>
      <c r="P11">
        <f t="shared" si="3"/>
        <v>3.4704861111111107</v>
      </c>
      <c r="Q11">
        <f t="shared" si="4"/>
        <v>32.145833333333329</v>
      </c>
      <c r="R11">
        <f t="shared" si="5"/>
        <v>4.0182291666666661</v>
      </c>
      <c r="S11" s="3">
        <f t="shared" si="6"/>
        <v>0</v>
      </c>
      <c r="T11">
        <f t="shared" si="7"/>
        <v>0.5</v>
      </c>
      <c r="U11" s="3">
        <f t="shared" si="8"/>
        <v>0.5</v>
      </c>
    </row>
    <row r="12" spans="1:21">
      <c r="A12" s="1" t="s">
        <v>22</v>
      </c>
      <c r="B12" s="1" t="s">
        <v>95</v>
      </c>
      <c r="C12" s="1" t="s">
        <v>13</v>
      </c>
      <c r="D12">
        <v>1000</v>
      </c>
      <c r="E12">
        <v>20</v>
      </c>
      <c r="F12">
        <v>1</v>
      </c>
      <c r="G12" s="1" t="s">
        <v>23</v>
      </c>
      <c r="H12" s="1" t="s">
        <v>15</v>
      </c>
      <c r="I12">
        <v>5</v>
      </c>
      <c r="J12" t="s">
        <v>16</v>
      </c>
      <c r="K12">
        <v>0.5</v>
      </c>
      <c r="L12">
        <v>0.5</v>
      </c>
      <c r="M12">
        <f t="shared" si="1"/>
        <v>6.0555555555555554</v>
      </c>
      <c r="N12">
        <f t="shared" si="0"/>
        <v>0.75694444444444442</v>
      </c>
      <c r="O12">
        <f t="shared" si="2"/>
        <v>32.145833333333329</v>
      </c>
      <c r="P12">
        <f t="shared" si="3"/>
        <v>4.0182291666666661</v>
      </c>
      <c r="Q12">
        <f t="shared" si="4"/>
        <v>38.201388888888886</v>
      </c>
      <c r="R12">
        <f t="shared" si="5"/>
        <v>4.7751736111111107</v>
      </c>
      <c r="S12" s="3">
        <f t="shared" si="6"/>
        <v>0</v>
      </c>
      <c r="T12">
        <f t="shared" si="7"/>
        <v>0.5</v>
      </c>
      <c r="U12" s="3">
        <f t="shared" si="8"/>
        <v>0.5</v>
      </c>
    </row>
    <row r="13" spans="1:21">
      <c r="A13" s="1">
        <v>2732</v>
      </c>
      <c r="B13" s="1" t="s">
        <v>95</v>
      </c>
      <c r="C13" s="1" t="s">
        <v>13</v>
      </c>
      <c r="D13">
        <v>1000</v>
      </c>
      <c r="E13">
        <v>20</v>
      </c>
      <c r="F13">
        <v>1</v>
      </c>
      <c r="G13" s="1" t="s">
        <v>23</v>
      </c>
      <c r="H13" s="1" t="s">
        <v>15</v>
      </c>
      <c r="I13">
        <v>5</v>
      </c>
      <c r="J13" t="s">
        <v>16</v>
      </c>
      <c r="K13">
        <v>0.5</v>
      </c>
      <c r="L13">
        <v>0.5</v>
      </c>
      <c r="M13">
        <f t="shared" si="1"/>
        <v>6.0555555555555554</v>
      </c>
      <c r="N13">
        <f t="shared" si="0"/>
        <v>0.75694444444444442</v>
      </c>
      <c r="O13">
        <f t="shared" si="2"/>
        <v>38.201388888888886</v>
      </c>
      <c r="P13">
        <f t="shared" si="3"/>
        <v>4.7751736111111107</v>
      </c>
      <c r="Q13">
        <f t="shared" si="4"/>
        <v>44.256944444444443</v>
      </c>
      <c r="R13">
        <f t="shared" si="5"/>
        <v>5.5321180555555554</v>
      </c>
      <c r="S13" s="3">
        <f t="shared" si="6"/>
        <v>0.53211805555555536</v>
      </c>
      <c r="T13">
        <f t="shared" si="7"/>
        <v>0</v>
      </c>
      <c r="U13" s="3">
        <f t="shared" si="8"/>
        <v>0.53211805555555536</v>
      </c>
    </row>
    <row r="14" spans="1:21">
      <c r="A14" s="1" t="s">
        <v>105</v>
      </c>
      <c r="B14" s="1" t="s">
        <v>105</v>
      </c>
      <c r="C14" s="1" t="s">
        <v>87</v>
      </c>
      <c r="D14">
        <v>300000</v>
      </c>
      <c r="E14">
        <v>20</v>
      </c>
      <c r="F14">
        <v>16</v>
      </c>
      <c r="G14" s="1" t="s">
        <v>88</v>
      </c>
      <c r="H14" s="1" t="s">
        <v>19</v>
      </c>
      <c r="I14">
        <v>10</v>
      </c>
      <c r="J14" t="s">
        <v>89</v>
      </c>
      <c r="K14">
        <v>2</v>
      </c>
      <c r="L14">
        <v>2</v>
      </c>
      <c r="M14">
        <f t="shared" si="1"/>
        <v>108.16666666666667</v>
      </c>
      <c r="N14">
        <f t="shared" si="0"/>
        <v>13.520833333333334</v>
      </c>
      <c r="O14">
        <f t="shared" si="2"/>
        <v>44.256944444444443</v>
      </c>
      <c r="P14">
        <f t="shared" si="3"/>
        <v>5.5321180555555554</v>
      </c>
      <c r="Q14">
        <f t="shared" si="4"/>
        <v>152.42361111111111</v>
      </c>
      <c r="R14">
        <f t="shared" si="5"/>
        <v>19.052951388888889</v>
      </c>
      <c r="S14" s="3">
        <f t="shared" si="6"/>
        <v>9.0529513888888893</v>
      </c>
      <c r="T14">
        <f t="shared" si="7"/>
        <v>0.5</v>
      </c>
      <c r="U14" s="3">
        <f t="shared" si="8"/>
        <v>9.5529513888888893</v>
      </c>
    </row>
    <row r="15" spans="1:21">
      <c r="A15" s="1" t="s">
        <v>48</v>
      </c>
      <c r="B15" s="1" t="s">
        <v>100</v>
      </c>
      <c r="C15" s="1" t="s">
        <v>39</v>
      </c>
      <c r="D15">
        <v>110</v>
      </c>
      <c r="E15">
        <v>25</v>
      </c>
      <c r="F15">
        <v>2</v>
      </c>
      <c r="G15" s="1" t="s">
        <v>23</v>
      </c>
      <c r="H15" s="1" t="s">
        <v>19</v>
      </c>
      <c r="I15">
        <v>10</v>
      </c>
      <c r="J15" t="s">
        <v>42</v>
      </c>
      <c r="K15">
        <v>0.5</v>
      </c>
      <c r="L15">
        <v>0.5</v>
      </c>
      <c r="M15">
        <f t="shared" si="1"/>
        <v>0.88194444444444442</v>
      </c>
      <c r="N15">
        <f t="shared" si="0"/>
        <v>0.11024305555555555</v>
      </c>
      <c r="O15">
        <f t="shared" si="2"/>
        <v>152.42361111111111</v>
      </c>
      <c r="P15">
        <f t="shared" si="3"/>
        <v>19.052951388888889</v>
      </c>
      <c r="Q15">
        <f t="shared" si="4"/>
        <v>153.30555555555557</v>
      </c>
      <c r="R15">
        <f t="shared" si="5"/>
        <v>19.163194444444446</v>
      </c>
      <c r="S15" s="3">
        <f t="shared" si="6"/>
        <v>9.1631944444444464</v>
      </c>
      <c r="T15">
        <f t="shared" si="7"/>
        <v>0.5</v>
      </c>
      <c r="U15" s="3">
        <f t="shared" si="8"/>
        <v>9.6631944444444464</v>
      </c>
    </row>
    <row r="16" spans="1:21">
      <c r="A16" s="1" t="s">
        <v>47</v>
      </c>
      <c r="B16" s="1" t="s">
        <v>100</v>
      </c>
      <c r="C16" s="1" t="s">
        <v>39</v>
      </c>
      <c r="D16">
        <v>110</v>
      </c>
      <c r="E16">
        <v>25</v>
      </c>
      <c r="F16">
        <v>2</v>
      </c>
      <c r="G16" s="1" t="s">
        <v>23</v>
      </c>
      <c r="H16" s="1" t="s">
        <v>19</v>
      </c>
      <c r="I16">
        <v>10</v>
      </c>
      <c r="J16" t="s">
        <v>40</v>
      </c>
      <c r="K16">
        <v>0.5</v>
      </c>
      <c r="L16">
        <v>0.5</v>
      </c>
      <c r="M16">
        <f t="shared" si="1"/>
        <v>0.88194444444444442</v>
      </c>
      <c r="N16">
        <f t="shared" si="0"/>
        <v>0.11024305555555555</v>
      </c>
      <c r="O16">
        <f t="shared" si="2"/>
        <v>153.30555555555557</v>
      </c>
      <c r="P16">
        <f t="shared" si="3"/>
        <v>19.163194444444446</v>
      </c>
      <c r="Q16">
        <f t="shared" si="4"/>
        <v>154.18750000000003</v>
      </c>
      <c r="R16">
        <f t="shared" si="5"/>
        <v>19.273437500000004</v>
      </c>
      <c r="S16" s="3">
        <f t="shared" si="6"/>
        <v>9.2734375000000036</v>
      </c>
      <c r="T16">
        <f t="shared" si="7"/>
        <v>0.5</v>
      </c>
      <c r="U16" s="3">
        <f t="shared" si="8"/>
        <v>9.7734375000000036</v>
      </c>
    </row>
    <row r="17" spans="1:21">
      <c r="A17" s="1" t="s">
        <v>46</v>
      </c>
      <c r="B17" s="1" t="s">
        <v>99</v>
      </c>
      <c r="C17" s="1" t="s">
        <v>39</v>
      </c>
      <c r="D17">
        <v>110</v>
      </c>
      <c r="E17">
        <v>25</v>
      </c>
      <c r="F17">
        <v>2</v>
      </c>
      <c r="G17" s="1" t="s">
        <v>23</v>
      </c>
      <c r="H17" s="1" t="s">
        <v>19</v>
      </c>
      <c r="I17">
        <v>10</v>
      </c>
      <c r="J17" t="s">
        <v>42</v>
      </c>
      <c r="K17">
        <v>0.5</v>
      </c>
      <c r="L17">
        <v>0.5</v>
      </c>
      <c r="M17">
        <f t="shared" si="1"/>
        <v>1.3819444444444444</v>
      </c>
      <c r="N17">
        <f t="shared" si="0"/>
        <v>0.17274305555555555</v>
      </c>
      <c r="O17">
        <f t="shared" si="2"/>
        <v>154.18750000000003</v>
      </c>
      <c r="P17">
        <f t="shared" si="3"/>
        <v>19.273437500000004</v>
      </c>
      <c r="Q17">
        <f t="shared" si="4"/>
        <v>155.56944444444449</v>
      </c>
      <c r="R17">
        <f t="shared" si="5"/>
        <v>19.446180555555561</v>
      </c>
      <c r="S17" s="3">
        <f t="shared" si="6"/>
        <v>9.4461805555555607</v>
      </c>
      <c r="T17">
        <f t="shared" si="7"/>
        <v>0.5</v>
      </c>
      <c r="U17" s="3">
        <f t="shared" si="8"/>
        <v>9.9461805555555607</v>
      </c>
    </row>
    <row r="18" spans="1:21">
      <c r="A18" s="1" t="s">
        <v>22</v>
      </c>
      <c r="B18" s="1" t="s">
        <v>95</v>
      </c>
      <c r="C18" s="1" t="s">
        <v>13</v>
      </c>
      <c r="D18">
        <v>1000</v>
      </c>
      <c r="E18">
        <v>20</v>
      </c>
      <c r="F18">
        <v>1</v>
      </c>
      <c r="G18" s="1" t="s">
        <v>23</v>
      </c>
      <c r="H18" s="1" t="s">
        <v>15</v>
      </c>
      <c r="I18">
        <v>10</v>
      </c>
      <c r="J18" t="s">
        <v>16</v>
      </c>
      <c r="K18">
        <v>0.5</v>
      </c>
      <c r="L18">
        <v>0.5</v>
      </c>
      <c r="M18">
        <f t="shared" si="1"/>
        <v>6.5555555555555554</v>
      </c>
      <c r="N18">
        <f t="shared" si="0"/>
        <v>0.81944444444444442</v>
      </c>
      <c r="O18">
        <f t="shared" si="2"/>
        <v>155.56944444444449</v>
      </c>
      <c r="P18">
        <f t="shared" si="3"/>
        <v>19.446180555555561</v>
      </c>
      <c r="Q18">
        <f t="shared" si="4"/>
        <v>162.12500000000003</v>
      </c>
      <c r="R18">
        <f t="shared" si="5"/>
        <v>20.265625000000004</v>
      </c>
      <c r="S18" s="3">
        <f t="shared" si="6"/>
        <v>10.265625000000004</v>
      </c>
      <c r="T18">
        <f t="shared" si="7"/>
        <v>0.5</v>
      </c>
      <c r="U18" s="3">
        <f t="shared" si="8"/>
        <v>10.765625000000004</v>
      </c>
    </row>
    <row r="19" spans="1:21">
      <c r="A19" s="1">
        <v>2732</v>
      </c>
      <c r="B19" s="1"/>
      <c r="C19" s="1" t="s">
        <v>13</v>
      </c>
      <c r="D19">
        <v>1000</v>
      </c>
      <c r="E19">
        <v>20</v>
      </c>
      <c r="F19">
        <v>1</v>
      </c>
      <c r="G19" s="1" t="s">
        <v>23</v>
      </c>
      <c r="H19" s="1" t="s">
        <v>15</v>
      </c>
      <c r="I19">
        <v>10</v>
      </c>
      <c r="J19" t="s">
        <v>16</v>
      </c>
      <c r="K19">
        <v>0.5</v>
      </c>
      <c r="L19">
        <v>0.5</v>
      </c>
      <c r="M19">
        <f t="shared" si="1"/>
        <v>6.0555555555555554</v>
      </c>
      <c r="N19">
        <f t="shared" si="0"/>
        <v>0.75694444444444442</v>
      </c>
      <c r="O19">
        <f t="shared" si="2"/>
        <v>162.12500000000003</v>
      </c>
      <c r="P19">
        <f t="shared" si="3"/>
        <v>20.265625000000004</v>
      </c>
      <c r="Q19">
        <f t="shared" si="4"/>
        <v>168.18055555555557</v>
      </c>
      <c r="R19">
        <f t="shared" si="5"/>
        <v>21.022569444444446</v>
      </c>
      <c r="S19" s="3">
        <f t="shared" si="6"/>
        <v>11.022569444444446</v>
      </c>
      <c r="T19">
        <f t="shared" si="7"/>
        <v>0</v>
      </c>
      <c r="U19" s="3">
        <f t="shared" si="8"/>
        <v>11.022569444444446</v>
      </c>
    </row>
    <row r="21" spans="1:21">
      <c r="A21" t="s">
        <v>114</v>
      </c>
    </row>
    <row r="22" spans="1:21">
      <c r="A22" s="1">
        <v>977</v>
      </c>
      <c r="B22" s="1" t="s">
        <v>104</v>
      </c>
      <c r="C22" s="1" t="s">
        <v>80</v>
      </c>
      <c r="D22">
        <v>3500</v>
      </c>
      <c r="E22">
        <v>55</v>
      </c>
      <c r="F22">
        <v>2</v>
      </c>
      <c r="G22" s="1" t="s">
        <v>14</v>
      </c>
      <c r="H22" s="1" t="s">
        <v>15</v>
      </c>
      <c r="I22">
        <v>0</v>
      </c>
      <c r="J22" t="s">
        <v>81</v>
      </c>
      <c r="K22">
        <v>0.5</v>
      </c>
      <c r="L22">
        <v>0.5</v>
      </c>
      <c r="M22">
        <f t="shared" ref="M22:M29" si="9">D22*E22/(3600*F22)+IF(B23=B22,0,L22)+IF(B21=B22,0,K22)</f>
        <v>27.236111111111111</v>
      </c>
      <c r="N22">
        <f t="shared" ref="N22:N29" si="10">M22/8</f>
        <v>3.4045138888888888</v>
      </c>
      <c r="O22">
        <f t="shared" ref="O22" si="11">Q21</f>
        <v>0</v>
      </c>
      <c r="P22">
        <f t="shared" ref="P22:P29" si="12">O22/8</f>
        <v>0</v>
      </c>
      <c r="Q22">
        <f t="shared" ref="Q22" si="13">O22+M22</f>
        <v>27.236111111111111</v>
      </c>
      <c r="R22">
        <f t="shared" ref="R22:R29" si="14">Q22/8</f>
        <v>3.4045138888888888</v>
      </c>
      <c r="S22" s="3">
        <f t="shared" ref="S22" si="15">MAX(0, R22-I22)</f>
        <v>3.4045138888888888</v>
      </c>
      <c r="T22">
        <f t="shared" ref="T22" si="16">IF(J21="", 0, IF(J22=J21, 0, 0.5))</f>
        <v>0</v>
      </c>
      <c r="U22" s="3">
        <f t="shared" ref="U22" si="17">S22+T22</f>
        <v>3.4045138888888888</v>
      </c>
    </row>
    <row r="23" spans="1:21">
      <c r="A23" s="1">
        <v>977</v>
      </c>
      <c r="B23" s="1" t="s">
        <v>104</v>
      </c>
      <c r="C23" s="1" t="s">
        <v>80</v>
      </c>
      <c r="D23">
        <v>3500</v>
      </c>
      <c r="E23">
        <v>55</v>
      </c>
      <c r="F23">
        <v>2</v>
      </c>
      <c r="G23" s="1" t="s">
        <v>14</v>
      </c>
      <c r="H23" s="1" t="s">
        <v>15</v>
      </c>
      <c r="I23">
        <v>0</v>
      </c>
      <c r="J23" t="s">
        <v>81</v>
      </c>
      <c r="K23">
        <v>0.5</v>
      </c>
      <c r="L23">
        <v>0.5</v>
      </c>
      <c r="M23">
        <f t="shared" si="9"/>
        <v>26.736111111111111</v>
      </c>
      <c r="N23">
        <f t="shared" si="10"/>
        <v>3.3420138888888888</v>
      </c>
      <c r="O23">
        <f t="shared" ref="O23:O29" si="18">Q22</f>
        <v>27.236111111111111</v>
      </c>
      <c r="P23">
        <f t="shared" si="12"/>
        <v>3.4045138888888888</v>
      </c>
      <c r="Q23">
        <f t="shared" ref="Q23:Q29" si="19">O23+M23</f>
        <v>53.972222222222221</v>
      </c>
      <c r="R23">
        <f t="shared" si="14"/>
        <v>6.7465277777777777</v>
      </c>
      <c r="S23" s="3">
        <f t="shared" ref="S23:S29" si="20">MAX(0, R23-I23)</f>
        <v>6.7465277777777777</v>
      </c>
      <c r="T23">
        <f t="shared" ref="T23:T29" si="21">IF(J22="", 0, IF(J23=J22, 0, 0.5))</f>
        <v>0</v>
      </c>
      <c r="U23" s="3">
        <f t="shared" ref="U23:U28" si="22">S23+T23</f>
        <v>6.7465277777777777</v>
      </c>
    </row>
    <row r="24" spans="1:21">
      <c r="A24" s="1">
        <v>977</v>
      </c>
      <c r="B24" s="1" t="s">
        <v>104</v>
      </c>
      <c r="C24" s="1" t="s">
        <v>80</v>
      </c>
      <c r="D24">
        <v>3500</v>
      </c>
      <c r="E24">
        <v>55</v>
      </c>
      <c r="F24">
        <v>2</v>
      </c>
      <c r="G24" s="1" t="s">
        <v>14</v>
      </c>
      <c r="H24" s="1" t="s">
        <v>15</v>
      </c>
      <c r="I24">
        <v>5</v>
      </c>
      <c r="J24" t="s">
        <v>81</v>
      </c>
      <c r="K24">
        <v>0.5</v>
      </c>
      <c r="L24">
        <v>0.5</v>
      </c>
      <c r="M24">
        <f t="shared" si="9"/>
        <v>26.736111111111111</v>
      </c>
      <c r="N24">
        <f t="shared" si="10"/>
        <v>3.3420138888888888</v>
      </c>
      <c r="O24">
        <f t="shared" si="18"/>
        <v>53.972222222222221</v>
      </c>
      <c r="P24">
        <f t="shared" si="12"/>
        <v>6.7465277777777777</v>
      </c>
      <c r="Q24">
        <f t="shared" si="19"/>
        <v>80.708333333333329</v>
      </c>
      <c r="R24">
        <f t="shared" si="14"/>
        <v>10.088541666666666</v>
      </c>
      <c r="S24" s="3">
        <f t="shared" si="20"/>
        <v>5.0885416666666661</v>
      </c>
      <c r="T24">
        <f t="shared" si="21"/>
        <v>0</v>
      </c>
      <c r="U24" s="3">
        <f t="shared" si="22"/>
        <v>5.0885416666666661</v>
      </c>
    </row>
    <row r="25" spans="1:21">
      <c r="A25" s="1">
        <v>977</v>
      </c>
      <c r="B25" s="1" t="s">
        <v>104</v>
      </c>
      <c r="C25" s="1" t="s">
        <v>80</v>
      </c>
      <c r="D25">
        <v>3500</v>
      </c>
      <c r="E25">
        <v>55</v>
      </c>
      <c r="F25">
        <v>2</v>
      </c>
      <c r="G25" s="1" t="s">
        <v>14</v>
      </c>
      <c r="H25" s="1" t="s">
        <v>15</v>
      </c>
      <c r="I25">
        <v>10</v>
      </c>
      <c r="J25" t="s">
        <v>81</v>
      </c>
      <c r="K25">
        <v>0.5</v>
      </c>
      <c r="L25">
        <v>0.5</v>
      </c>
      <c r="M25">
        <f t="shared" si="9"/>
        <v>26.736111111111111</v>
      </c>
      <c r="N25">
        <f t="shared" si="10"/>
        <v>3.3420138888888888</v>
      </c>
      <c r="O25">
        <f t="shared" si="18"/>
        <v>80.708333333333329</v>
      </c>
      <c r="P25">
        <f t="shared" si="12"/>
        <v>10.088541666666666</v>
      </c>
      <c r="Q25">
        <f t="shared" si="19"/>
        <v>107.44444444444444</v>
      </c>
      <c r="R25">
        <f t="shared" si="14"/>
        <v>13.430555555555555</v>
      </c>
      <c r="S25" s="3">
        <f t="shared" si="20"/>
        <v>3.4305555555555554</v>
      </c>
      <c r="T25">
        <f t="shared" si="21"/>
        <v>0</v>
      </c>
      <c r="U25" s="3">
        <f t="shared" si="22"/>
        <v>3.4305555555555554</v>
      </c>
    </row>
    <row r="26" spans="1:21">
      <c r="A26" s="1">
        <v>977</v>
      </c>
      <c r="B26" s="1" t="s">
        <v>104</v>
      </c>
      <c r="C26" s="1" t="s">
        <v>80</v>
      </c>
      <c r="D26">
        <v>3500</v>
      </c>
      <c r="E26">
        <v>55</v>
      </c>
      <c r="F26">
        <v>2</v>
      </c>
      <c r="G26" s="1" t="s">
        <v>14</v>
      </c>
      <c r="H26" s="1" t="s">
        <v>15</v>
      </c>
      <c r="I26">
        <v>15</v>
      </c>
      <c r="J26" t="s">
        <v>81</v>
      </c>
      <c r="K26">
        <v>0.5</v>
      </c>
      <c r="L26">
        <v>0.5</v>
      </c>
      <c r="M26">
        <f t="shared" si="9"/>
        <v>26.736111111111111</v>
      </c>
      <c r="N26">
        <f t="shared" si="10"/>
        <v>3.3420138888888888</v>
      </c>
      <c r="O26">
        <f t="shared" si="18"/>
        <v>107.44444444444444</v>
      </c>
      <c r="P26">
        <f t="shared" si="12"/>
        <v>13.430555555555555</v>
      </c>
      <c r="Q26">
        <f t="shared" si="19"/>
        <v>134.18055555555554</v>
      </c>
      <c r="R26">
        <f t="shared" si="14"/>
        <v>16.772569444444443</v>
      </c>
      <c r="S26" s="3">
        <f t="shared" si="20"/>
        <v>1.7725694444444429</v>
      </c>
      <c r="T26">
        <f t="shared" si="21"/>
        <v>0</v>
      </c>
      <c r="U26" s="3">
        <f t="shared" si="22"/>
        <v>1.7725694444444429</v>
      </c>
    </row>
    <row r="27" spans="1:21">
      <c r="A27" s="1">
        <v>977</v>
      </c>
      <c r="B27" s="1" t="s">
        <v>104</v>
      </c>
      <c r="C27" s="1" t="s">
        <v>80</v>
      </c>
      <c r="D27">
        <v>3500</v>
      </c>
      <c r="E27">
        <v>55</v>
      </c>
      <c r="F27">
        <v>2</v>
      </c>
      <c r="G27" s="1" t="s">
        <v>14</v>
      </c>
      <c r="H27" s="1" t="s">
        <v>15</v>
      </c>
      <c r="I27">
        <v>20</v>
      </c>
      <c r="J27" t="s">
        <v>81</v>
      </c>
      <c r="K27">
        <v>0.5</v>
      </c>
      <c r="L27">
        <v>0.5</v>
      </c>
      <c r="M27">
        <f t="shared" si="9"/>
        <v>26.736111111111111</v>
      </c>
      <c r="N27">
        <f t="shared" si="10"/>
        <v>3.3420138888888888</v>
      </c>
      <c r="O27">
        <f t="shared" si="18"/>
        <v>134.18055555555554</v>
      </c>
      <c r="P27">
        <f t="shared" si="12"/>
        <v>16.772569444444443</v>
      </c>
      <c r="Q27">
        <f t="shared" si="19"/>
        <v>160.91666666666666</v>
      </c>
      <c r="R27">
        <f t="shared" si="14"/>
        <v>20.114583333333332</v>
      </c>
      <c r="S27" s="3">
        <f t="shared" si="20"/>
        <v>0.11458333333333215</v>
      </c>
      <c r="T27">
        <f t="shared" si="21"/>
        <v>0</v>
      </c>
      <c r="U27" s="3">
        <f t="shared" si="22"/>
        <v>0.11458333333333215</v>
      </c>
    </row>
    <row r="28" spans="1:21">
      <c r="A28" s="1">
        <v>977</v>
      </c>
      <c r="B28" s="1" t="s">
        <v>104</v>
      </c>
      <c r="C28" s="1" t="s">
        <v>80</v>
      </c>
      <c r="D28">
        <v>3500</v>
      </c>
      <c r="E28">
        <v>55</v>
      </c>
      <c r="F28">
        <v>2</v>
      </c>
      <c r="G28" s="1" t="s">
        <v>14</v>
      </c>
      <c r="H28" s="1" t="s">
        <v>15</v>
      </c>
      <c r="I28">
        <v>25</v>
      </c>
      <c r="J28" t="s">
        <v>81</v>
      </c>
      <c r="K28">
        <v>0.5</v>
      </c>
      <c r="L28">
        <v>0.5</v>
      </c>
      <c r="M28">
        <f t="shared" si="9"/>
        <v>26.736111111111111</v>
      </c>
      <c r="N28">
        <f t="shared" si="10"/>
        <v>3.3420138888888888</v>
      </c>
      <c r="O28">
        <f t="shared" si="18"/>
        <v>160.91666666666666</v>
      </c>
      <c r="P28">
        <f t="shared" si="12"/>
        <v>20.114583333333332</v>
      </c>
      <c r="Q28">
        <f t="shared" si="19"/>
        <v>187.65277777777777</v>
      </c>
      <c r="R28">
        <f t="shared" si="14"/>
        <v>23.456597222222221</v>
      </c>
      <c r="S28" s="3">
        <f t="shared" si="20"/>
        <v>0</v>
      </c>
      <c r="T28">
        <f t="shared" si="21"/>
        <v>0</v>
      </c>
      <c r="U28" s="3">
        <f t="shared" si="22"/>
        <v>0</v>
      </c>
    </row>
    <row r="29" spans="1:21">
      <c r="A29" s="1">
        <v>977</v>
      </c>
      <c r="B29" s="1" t="s">
        <v>104</v>
      </c>
      <c r="C29" s="1" t="s">
        <v>80</v>
      </c>
      <c r="D29">
        <v>3500</v>
      </c>
      <c r="E29">
        <v>55</v>
      </c>
      <c r="F29">
        <v>2</v>
      </c>
      <c r="G29" s="1" t="s">
        <v>14</v>
      </c>
      <c r="H29" s="1" t="s">
        <v>15</v>
      </c>
      <c r="I29">
        <v>30</v>
      </c>
      <c r="J29" t="s">
        <v>81</v>
      </c>
      <c r="K29">
        <v>0.5</v>
      </c>
      <c r="L29">
        <v>0.5</v>
      </c>
      <c r="M29">
        <f t="shared" si="9"/>
        <v>27.236111111111111</v>
      </c>
      <c r="N29">
        <f t="shared" si="10"/>
        <v>3.4045138888888888</v>
      </c>
      <c r="O29">
        <f t="shared" si="18"/>
        <v>187.65277777777777</v>
      </c>
      <c r="P29">
        <f t="shared" si="12"/>
        <v>23.456597222222221</v>
      </c>
      <c r="Q29">
        <f t="shared" si="19"/>
        <v>214.88888888888889</v>
      </c>
      <c r="R29">
        <f t="shared" si="14"/>
        <v>26.861111111111111</v>
      </c>
      <c r="S29" s="3">
        <f t="shared" si="20"/>
        <v>0</v>
      </c>
      <c r="T29">
        <f t="shared" si="21"/>
        <v>0</v>
      </c>
      <c r="U29" s="3">
        <f>S29+T29</f>
        <v>0</v>
      </c>
    </row>
    <row r="31" spans="1:21">
      <c r="A31" t="s">
        <v>115</v>
      </c>
    </row>
    <row r="32" spans="1:21">
      <c r="A32" s="1" t="s">
        <v>49</v>
      </c>
      <c r="B32" s="1" t="s">
        <v>101</v>
      </c>
      <c r="C32" s="1" t="s">
        <v>50</v>
      </c>
      <c r="D32">
        <v>50</v>
      </c>
      <c r="E32">
        <v>25</v>
      </c>
      <c r="F32">
        <v>1</v>
      </c>
      <c r="G32" s="1" t="s">
        <v>14</v>
      </c>
      <c r="H32" s="1" t="s">
        <v>19</v>
      </c>
      <c r="I32">
        <v>-5</v>
      </c>
      <c r="J32" t="s">
        <v>51</v>
      </c>
      <c r="K32">
        <v>0.5</v>
      </c>
      <c r="L32">
        <v>0.5</v>
      </c>
      <c r="M32">
        <f t="shared" ref="M32:M43" si="23">D32*E32/(3600*F32)+IF(B33=B32,0,L32)+IF(B31=B32,0,K32)</f>
        <v>0.84722222222222221</v>
      </c>
      <c r="N32">
        <f t="shared" ref="N32:N43" si="24">M32/8</f>
        <v>0.10590277777777778</v>
      </c>
      <c r="O32">
        <f t="shared" ref="O32" si="25">Q31</f>
        <v>0</v>
      </c>
      <c r="P32">
        <f t="shared" ref="P32:P43" si="26">O32/8</f>
        <v>0</v>
      </c>
      <c r="Q32">
        <f t="shared" ref="Q32" si="27">O32+M32</f>
        <v>0.84722222222222221</v>
      </c>
      <c r="R32">
        <f t="shared" ref="R32:R43" si="28">Q32/8</f>
        <v>0.10590277777777778</v>
      </c>
      <c r="S32" s="3">
        <f t="shared" ref="S32" si="29">MAX(0, R32-I32)</f>
        <v>5.1059027777777777</v>
      </c>
      <c r="T32">
        <f t="shared" ref="T32" si="30">IF(J31="", 0, IF(J32=J31, 0, 0.5))</f>
        <v>0</v>
      </c>
      <c r="U32" s="3">
        <f t="shared" ref="U32" si="31">S32+T32</f>
        <v>5.1059027777777777</v>
      </c>
    </row>
    <row r="33" spans="1:21">
      <c r="A33" s="1" t="s">
        <v>53</v>
      </c>
      <c r="B33" s="1" t="s">
        <v>101</v>
      </c>
      <c r="C33" s="1" t="s">
        <v>50</v>
      </c>
      <c r="D33">
        <v>200</v>
      </c>
      <c r="E33">
        <v>25</v>
      </c>
      <c r="F33">
        <v>1</v>
      </c>
      <c r="G33" s="1" t="s">
        <v>14</v>
      </c>
      <c r="H33" s="1" t="s">
        <v>19</v>
      </c>
      <c r="I33">
        <v>-5</v>
      </c>
      <c r="J33" t="s">
        <v>54</v>
      </c>
      <c r="K33">
        <v>0.5</v>
      </c>
      <c r="L33">
        <v>0.5</v>
      </c>
      <c r="M33">
        <f t="shared" si="23"/>
        <v>1.3888888888888888</v>
      </c>
      <c r="N33">
        <f t="shared" si="24"/>
        <v>0.1736111111111111</v>
      </c>
      <c r="O33">
        <f t="shared" ref="O33:O43" si="32">Q32</f>
        <v>0.84722222222222221</v>
      </c>
      <c r="P33">
        <f t="shared" si="26"/>
        <v>0.10590277777777778</v>
      </c>
      <c r="Q33">
        <f t="shared" ref="Q33:Q43" si="33">O33+M33</f>
        <v>2.2361111111111112</v>
      </c>
      <c r="R33">
        <f t="shared" si="28"/>
        <v>0.2795138888888889</v>
      </c>
      <c r="S33" s="3">
        <f t="shared" ref="S33:S43" si="34">MAX(0, R33-I33)</f>
        <v>5.2795138888888893</v>
      </c>
      <c r="T33">
        <f t="shared" ref="T33:T43" si="35">IF(J32="", 0, IF(J33=J32, 0, 0.5))</f>
        <v>0.5</v>
      </c>
      <c r="U33" s="3">
        <f t="shared" ref="U33:U43" si="36">S33+T33</f>
        <v>5.7795138888888893</v>
      </c>
    </row>
    <row r="34" spans="1:21">
      <c r="A34" s="1" t="s">
        <v>49</v>
      </c>
      <c r="B34" s="1" t="s">
        <v>101</v>
      </c>
      <c r="C34" s="1" t="s">
        <v>50</v>
      </c>
      <c r="D34">
        <v>50</v>
      </c>
      <c r="E34">
        <v>25</v>
      </c>
      <c r="F34">
        <v>1</v>
      </c>
      <c r="G34" s="1" t="s">
        <v>14</v>
      </c>
      <c r="H34" s="1" t="s">
        <v>19</v>
      </c>
      <c r="I34">
        <v>-5</v>
      </c>
      <c r="J34" t="s">
        <v>52</v>
      </c>
      <c r="K34">
        <v>0.5</v>
      </c>
      <c r="L34">
        <v>0.5</v>
      </c>
      <c r="M34">
        <f t="shared" si="23"/>
        <v>0.34722222222222221</v>
      </c>
      <c r="N34">
        <f t="shared" si="24"/>
        <v>4.3402777777777776E-2</v>
      </c>
      <c r="O34">
        <f t="shared" si="32"/>
        <v>2.2361111111111112</v>
      </c>
      <c r="P34">
        <f t="shared" si="26"/>
        <v>0.2795138888888889</v>
      </c>
      <c r="Q34">
        <f t="shared" si="33"/>
        <v>2.5833333333333335</v>
      </c>
      <c r="R34">
        <f t="shared" si="28"/>
        <v>0.32291666666666669</v>
      </c>
      <c r="S34" s="3">
        <f t="shared" si="34"/>
        <v>5.322916666666667</v>
      </c>
      <c r="T34">
        <f t="shared" si="35"/>
        <v>0.5</v>
      </c>
      <c r="U34" s="3">
        <f t="shared" si="36"/>
        <v>5.822916666666667</v>
      </c>
    </row>
    <row r="35" spans="1:21">
      <c r="A35" s="1" t="s">
        <v>55</v>
      </c>
      <c r="B35" s="1" t="s">
        <v>101</v>
      </c>
      <c r="C35" s="1" t="s">
        <v>50</v>
      </c>
      <c r="D35">
        <v>50</v>
      </c>
      <c r="E35">
        <v>25</v>
      </c>
      <c r="F35">
        <v>1</v>
      </c>
      <c r="G35" s="1" t="s">
        <v>14</v>
      </c>
      <c r="H35" s="1" t="s">
        <v>19</v>
      </c>
      <c r="I35">
        <v>0</v>
      </c>
      <c r="J35" t="s">
        <v>56</v>
      </c>
      <c r="K35">
        <v>0.5</v>
      </c>
      <c r="L35">
        <v>0.5</v>
      </c>
      <c r="M35">
        <f t="shared" si="23"/>
        <v>0.34722222222222221</v>
      </c>
      <c r="N35">
        <f t="shared" si="24"/>
        <v>4.3402777777777776E-2</v>
      </c>
      <c r="O35">
        <f t="shared" si="32"/>
        <v>2.5833333333333335</v>
      </c>
      <c r="P35">
        <f t="shared" si="26"/>
        <v>0.32291666666666669</v>
      </c>
      <c r="Q35">
        <f t="shared" si="33"/>
        <v>2.9305555555555558</v>
      </c>
      <c r="R35">
        <f t="shared" si="28"/>
        <v>0.36631944444444448</v>
      </c>
      <c r="S35" s="3">
        <f t="shared" si="34"/>
        <v>0.36631944444444448</v>
      </c>
      <c r="T35">
        <f t="shared" si="35"/>
        <v>0.5</v>
      </c>
      <c r="U35" s="3">
        <f t="shared" si="36"/>
        <v>0.86631944444444442</v>
      </c>
    </row>
    <row r="36" spans="1:21">
      <c r="A36" s="1" t="s">
        <v>53</v>
      </c>
      <c r="B36" s="1" t="s">
        <v>101</v>
      </c>
      <c r="C36" s="1" t="s">
        <v>50</v>
      </c>
      <c r="D36">
        <v>50</v>
      </c>
      <c r="E36">
        <v>25</v>
      </c>
      <c r="F36">
        <v>1</v>
      </c>
      <c r="G36" s="1" t="s">
        <v>14</v>
      </c>
      <c r="H36" s="1" t="s">
        <v>19</v>
      </c>
      <c r="I36">
        <v>0</v>
      </c>
      <c r="J36" t="s">
        <v>54</v>
      </c>
      <c r="K36">
        <v>0.5</v>
      </c>
      <c r="L36">
        <v>0.5</v>
      </c>
      <c r="M36">
        <f t="shared" si="23"/>
        <v>0.84722222222222221</v>
      </c>
      <c r="N36">
        <f t="shared" si="24"/>
        <v>0.10590277777777778</v>
      </c>
      <c r="O36">
        <f t="shared" si="32"/>
        <v>2.9305555555555558</v>
      </c>
      <c r="P36">
        <f t="shared" si="26"/>
        <v>0.36631944444444448</v>
      </c>
      <c r="Q36">
        <f t="shared" si="33"/>
        <v>3.7777777777777781</v>
      </c>
      <c r="R36">
        <f t="shared" si="28"/>
        <v>0.47222222222222227</v>
      </c>
      <c r="S36" s="3">
        <f t="shared" si="34"/>
        <v>0.47222222222222227</v>
      </c>
      <c r="T36">
        <f t="shared" si="35"/>
        <v>0.5</v>
      </c>
      <c r="U36" s="3">
        <f t="shared" si="36"/>
        <v>0.97222222222222232</v>
      </c>
    </row>
    <row r="37" spans="1:21">
      <c r="A37" s="1" t="s">
        <v>61</v>
      </c>
      <c r="B37" s="1" t="s">
        <v>61</v>
      </c>
      <c r="C37" s="1" t="s">
        <v>62</v>
      </c>
      <c r="D37">
        <v>1000</v>
      </c>
      <c r="E37">
        <v>60</v>
      </c>
      <c r="F37">
        <v>1</v>
      </c>
      <c r="G37" s="1" t="s">
        <v>14</v>
      </c>
      <c r="H37" s="1" t="s">
        <v>15</v>
      </c>
      <c r="I37">
        <v>0</v>
      </c>
      <c r="J37" t="s">
        <v>63</v>
      </c>
      <c r="K37">
        <v>1</v>
      </c>
      <c r="L37">
        <v>1</v>
      </c>
      <c r="M37">
        <f t="shared" si="23"/>
        <v>18.666666666666668</v>
      </c>
      <c r="N37">
        <f t="shared" si="24"/>
        <v>2.3333333333333335</v>
      </c>
      <c r="O37">
        <f t="shared" si="32"/>
        <v>3.7777777777777781</v>
      </c>
      <c r="P37">
        <f t="shared" si="26"/>
        <v>0.47222222222222227</v>
      </c>
      <c r="Q37">
        <f t="shared" si="33"/>
        <v>22.444444444444446</v>
      </c>
      <c r="R37">
        <f t="shared" si="28"/>
        <v>2.8055555555555558</v>
      </c>
      <c r="S37" s="3">
        <f t="shared" si="34"/>
        <v>2.8055555555555558</v>
      </c>
      <c r="T37">
        <f t="shared" si="35"/>
        <v>0.5</v>
      </c>
      <c r="U37" s="3">
        <f t="shared" si="36"/>
        <v>3.3055555555555558</v>
      </c>
    </row>
    <row r="38" spans="1:21">
      <c r="A38" s="1" t="s">
        <v>12</v>
      </c>
      <c r="B38" s="1" t="s">
        <v>12</v>
      </c>
      <c r="C38" s="1" t="s">
        <v>13</v>
      </c>
      <c r="D38">
        <v>1000</v>
      </c>
      <c r="E38">
        <v>25</v>
      </c>
      <c r="F38">
        <v>8</v>
      </c>
      <c r="G38" s="1" t="s">
        <v>14</v>
      </c>
      <c r="H38" s="1" t="s">
        <v>15</v>
      </c>
      <c r="I38">
        <v>0</v>
      </c>
      <c r="J38" t="s">
        <v>16</v>
      </c>
      <c r="K38">
        <v>0.5</v>
      </c>
      <c r="L38">
        <v>0.5</v>
      </c>
      <c r="M38">
        <f t="shared" si="23"/>
        <v>1.8680555555555556</v>
      </c>
      <c r="N38">
        <f t="shared" si="24"/>
        <v>0.23350694444444445</v>
      </c>
      <c r="O38">
        <f t="shared" si="32"/>
        <v>22.444444444444446</v>
      </c>
      <c r="P38">
        <f t="shared" si="26"/>
        <v>2.8055555555555558</v>
      </c>
      <c r="Q38">
        <f t="shared" si="33"/>
        <v>24.312500000000004</v>
      </c>
      <c r="R38">
        <f t="shared" si="28"/>
        <v>3.0390625000000004</v>
      </c>
      <c r="S38" s="3">
        <f t="shared" si="34"/>
        <v>3.0390625000000004</v>
      </c>
      <c r="T38">
        <f t="shared" si="35"/>
        <v>0.5</v>
      </c>
      <c r="U38" s="3">
        <f t="shared" si="36"/>
        <v>3.5390625000000004</v>
      </c>
    </row>
    <row r="39" spans="1:21">
      <c r="A39" s="1" t="s">
        <v>30</v>
      </c>
      <c r="B39" s="1" t="s">
        <v>31</v>
      </c>
      <c r="C39" s="1" t="s">
        <v>31</v>
      </c>
      <c r="D39">
        <v>3000</v>
      </c>
      <c r="E39">
        <v>26</v>
      </c>
      <c r="F39">
        <v>2</v>
      </c>
      <c r="G39" s="1" t="s">
        <v>14</v>
      </c>
      <c r="H39" s="1" t="s">
        <v>15</v>
      </c>
      <c r="I39">
        <v>5</v>
      </c>
      <c r="J39" t="s">
        <v>32</v>
      </c>
      <c r="K39">
        <v>0.5</v>
      </c>
      <c r="L39">
        <v>0.5</v>
      </c>
      <c r="M39">
        <f t="shared" si="23"/>
        <v>11.333333333333334</v>
      </c>
      <c r="N39">
        <f t="shared" si="24"/>
        <v>1.4166666666666667</v>
      </c>
      <c r="O39">
        <f t="shared" si="32"/>
        <v>24.312500000000004</v>
      </c>
      <c r="P39">
        <f t="shared" si="26"/>
        <v>3.0390625000000004</v>
      </c>
      <c r="Q39">
        <f t="shared" si="33"/>
        <v>35.645833333333336</v>
      </c>
      <c r="R39">
        <f t="shared" si="28"/>
        <v>4.455729166666667</v>
      </c>
      <c r="S39" s="3">
        <f t="shared" si="34"/>
        <v>0</v>
      </c>
      <c r="T39">
        <f t="shared" si="35"/>
        <v>0.5</v>
      </c>
      <c r="U39" s="3">
        <f t="shared" si="36"/>
        <v>0.5</v>
      </c>
    </row>
    <row r="40" spans="1:21">
      <c r="A40" s="1" t="s">
        <v>33</v>
      </c>
      <c r="B40" s="1" t="s">
        <v>31</v>
      </c>
      <c r="C40" s="1" t="s">
        <v>31</v>
      </c>
      <c r="D40">
        <v>3000</v>
      </c>
      <c r="E40">
        <v>26</v>
      </c>
      <c r="F40">
        <v>2</v>
      </c>
      <c r="G40" s="1" t="s">
        <v>14</v>
      </c>
      <c r="H40" s="1" t="s">
        <v>15</v>
      </c>
      <c r="I40">
        <v>5</v>
      </c>
      <c r="J40" t="s">
        <v>32</v>
      </c>
      <c r="K40">
        <v>0.5</v>
      </c>
      <c r="L40">
        <v>0.5</v>
      </c>
      <c r="M40">
        <f t="shared" si="23"/>
        <v>11.333333333333334</v>
      </c>
      <c r="N40">
        <f t="shared" si="24"/>
        <v>1.4166666666666667</v>
      </c>
      <c r="O40">
        <f t="shared" si="32"/>
        <v>35.645833333333336</v>
      </c>
      <c r="P40">
        <f t="shared" si="26"/>
        <v>4.455729166666667</v>
      </c>
      <c r="Q40">
        <f t="shared" si="33"/>
        <v>46.979166666666671</v>
      </c>
      <c r="R40">
        <f t="shared" si="28"/>
        <v>5.8723958333333339</v>
      </c>
      <c r="S40" s="3">
        <f t="shared" si="34"/>
        <v>0.87239583333333393</v>
      </c>
      <c r="T40">
        <f t="shared" si="35"/>
        <v>0</v>
      </c>
      <c r="U40" s="3">
        <f t="shared" si="36"/>
        <v>0.87239583333333393</v>
      </c>
    </row>
    <row r="41" spans="1:21">
      <c r="A41" s="1" t="s">
        <v>83</v>
      </c>
      <c r="B41" s="1" t="s">
        <v>83</v>
      </c>
      <c r="C41" s="1" t="s">
        <v>80</v>
      </c>
      <c r="D41">
        <v>5000</v>
      </c>
      <c r="E41">
        <v>20</v>
      </c>
      <c r="F41">
        <v>1</v>
      </c>
      <c r="G41" s="1" t="s">
        <v>14</v>
      </c>
      <c r="H41" s="1" t="s">
        <v>15</v>
      </c>
      <c r="I41">
        <v>10</v>
      </c>
      <c r="J41" t="s">
        <v>84</v>
      </c>
      <c r="K41">
        <v>0.5</v>
      </c>
      <c r="L41">
        <v>0.5</v>
      </c>
      <c r="M41">
        <f t="shared" si="23"/>
        <v>28.777777777777779</v>
      </c>
      <c r="N41">
        <f t="shared" si="24"/>
        <v>3.5972222222222223</v>
      </c>
      <c r="O41">
        <f t="shared" si="32"/>
        <v>46.979166666666671</v>
      </c>
      <c r="P41">
        <f t="shared" si="26"/>
        <v>5.8723958333333339</v>
      </c>
      <c r="Q41">
        <f t="shared" si="33"/>
        <v>75.756944444444457</v>
      </c>
      <c r="R41">
        <f t="shared" si="28"/>
        <v>9.4696180555555571</v>
      </c>
      <c r="S41" s="3">
        <f t="shared" si="34"/>
        <v>0</v>
      </c>
      <c r="T41">
        <f t="shared" si="35"/>
        <v>0.5</v>
      </c>
      <c r="U41" s="3">
        <f t="shared" si="36"/>
        <v>0.5</v>
      </c>
    </row>
    <row r="42" spans="1:21">
      <c r="A42" s="1" t="s">
        <v>86</v>
      </c>
      <c r="B42" s="1" t="s">
        <v>86</v>
      </c>
      <c r="C42" s="1" t="s">
        <v>80</v>
      </c>
      <c r="D42">
        <v>10000</v>
      </c>
      <c r="E42">
        <v>25</v>
      </c>
      <c r="F42">
        <v>2</v>
      </c>
      <c r="G42" s="1" t="s">
        <v>14</v>
      </c>
      <c r="H42" s="1" t="s">
        <v>19</v>
      </c>
      <c r="I42">
        <v>10</v>
      </c>
      <c r="J42" t="s">
        <v>29</v>
      </c>
      <c r="K42">
        <v>0.5</v>
      </c>
      <c r="L42">
        <v>0.5</v>
      </c>
      <c r="M42">
        <f t="shared" si="23"/>
        <v>35.722222222222221</v>
      </c>
      <c r="N42">
        <f t="shared" si="24"/>
        <v>4.4652777777777777</v>
      </c>
      <c r="O42">
        <f t="shared" si="32"/>
        <v>75.756944444444457</v>
      </c>
      <c r="P42">
        <f t="shared" si="26"/>
        <v>9.4696180555555571</v>
      </c>
      <c r="Q42">
        <f t="shared" si="33"/>
        <v>111.47916666666669</v>
      </c>
      <c r="R42">
        <f t="shared" si="28"/>
        <v>13.934895833333336</v>
      </c>
      <c r="S42" s="3">
        <f t="shared" si="34"/>
        <v>3.9348958333333357</v>
      </c>
      <c r="T42">
        <f t="shared" si="35"/>
        <v>0.5</v>
      </c>
      <c r="U42" s="3">
        <f t="shared" si="36"/>
        <v>4.4348958333333357</v>
      </c>
    </row>
    <row r="43" spans="1:21">
      <c r="A43" s="1" t="s">
        <v>85</v>
      </c>
      <c r="B43" s="1" t="s">
        <v>85</v>
      </c>
      <c r="C43" s="1" t="s">
        <v>80</v>
      </c>
      <c r="D43">
        <v>10000</v>
      </c>
      <c r="E43">
        <v>26</v>
      </c>
      <c r="F43">
        <v>2</v>
      </c>
      <c r="G43" s="1" t="s">
        <v>14</v>
      </c>
      <c r="H43" s="1" t="s">
        <v>15</v>
      </c>
      <c r="I43">
        <v>15</v>
      </c>
      <c r="J43" t="s">
        <v>29</v>
      </c>
      <c r="K43">
        <v>0.5</v>
      </c>
      <c r="L43">
        <v>0.5</v>
      </c>
      <c r="M43">
        <f t="shared" si="23"/>
        <v>37.111111111111114</v>
      </c>
      <c r="N43">
        <f t="shared" si="24"/>
        <v>4.6388888888888893</v>
      </c>
      <c r="O43">
        <f t="shared" si="32"/>
        <v>111.47916666666669</v>
      </c>
      <c r="P43">
        <f t="shared" si="26"/>
        <v>13.934895833333336</v>
      </c>
      <c r="Q43">
        <f t="shared" si="33"/>
        <v>148.5902777777778</v>
      </c>
      <c r="R43">
        <f t="shared" si="28"/>
        <v>18.573784722222225</v>
      </c>
      <c r="S43" s="3">
        <f t="shared" si="34"/>
        <v>3.573784722222225</v>
      </c>
      <c r="T43">
        <f t="shared" si="35"/>
        <v>0</v>
      </c>
      <c r="U43" s="3">
        <f t="shared" si="36"/>
        <v>3.573784722222225</v>
      </c>
    </row>
    <row r="45" spans="1:21">
      <c r="A45" t="s">
        <v>116</v>
      </c>
    </row>
    <row r="46" spans="1:21">
      <c r="A46" s="1" t="s">
        <v>57</v>
      </c>
      <c r="B46" s="1" t="s">
        <v>128</v>
      </c>
      <c r="C46" s="1" t="s">
        <v>58</v>
      </c>
      <c r="D46">
        <v>370</v>
      </c>
      <c r="E46">
        <v>25</v>
      </c>
      <c r="F46">
        <v>2</v>
      </c>
      <c r="G46" s="1" t="s">
        <v>59</v>
      </c>
      <c r="H46" s="1" t="s">
        <v>19</v>
      </c>
      <c r="I46">
        <v>-5</v>
      </c>
      <c r="J46" t="s">
        <v>60</v>
      </c>
      <c r="K46">
        <v>2</v>
      </c>
      <c r="L46">
        <v>2</v>
      </c>
      <c r="M46">
        <f t="shared" ref="M46" si="37">D46*E46/(3600*F46)+IF(B47=B46,0,L46)+IF(B45=B46,0,K46)</f>
        <v>5.2847222222222223</v>
      </c>
      <c r="N46">
        <f>M46/8</f>
        <v>0.66059027777777779</v>
      </c>
      <c r="O46">
        <f t="shared" ref="O46" si="38">Q45</f>
        <v>0</v>
      </c>
      <c r="P46">
        <f t="shared" ref="P46" si="39">O46/8</f>
        <v>0</v>
      </c>
      <c r="Q46">
        <f t="shared" ref="Q46" si="40">O46+M46</f>
        <v>5.2847222222222223</v>
      </c>
      <c r="R46">
        <f t="shared" ref="R46" si="41">Q46/8</f>
        <v>0.66059027777777779</v>
      </c>
      <c r="S46" s="3">
        <f t="shared" ref="S46" si="42">MAX(0, R46-I46)</f>
        <v>5.6605902777777777</v>
      </c>
      <c r="T46">
        <f t="shared" ref="T46" si="43">IF(J45="", 0, IF(J46=J45, 0, 0.5))</f>
        <v>0</v>
      </c>
      <c r="U46" s="3">
        <f t="shared" ref="U46" si="44">S46+T46</f>
        <v>5.6605902777777777</v>
      </c>
    </row>
    <row r="48" spans="1:21">
      <c r="A48" t="s">
        <v>117</v>
      </c>
    </row>
    <row r="49" spans="1:21">
      <c r="A49" s="1">
        <v>52</v>
      </c>
      <c r="B49" s="1" t="s">
        <v>73</v>
      </c>
      <c r="C49" s="1" t="s">
        <v>65</v>
      </c>
      <c r="D49">
        <v>500</v>
      </c>
      <c r="E49">
        <v>45</v>
      </c>
      <c r="F49">
        <v>1</v>
      </c>
      <c r="G49" s="1" t="s">
        <v>66</v>
      </c>
      <c r="H49" s="1" t="s">
        <v>15</v>
      </c>
      <c r="I49">
        <v>5</v>
      </c>
      <c r="J49" t="s">
        <v>67</v>
      </c>
      <c r="K49">
        <v>3</v>
      </c>
      <c r="L49">
        <v>3</v>
      </c>
      <c r="M49">
        <f t="shared" ref="M49:M50" si="45">D49*E49/(3600*F49)+IF(B50=B49,0,L49)+IF(B48=B49,0,K49)</f>
        <v>12.25</v>
      </c>
      <c r="N49">
        <f>M49/8</f>
        <v>1.53125</v>
      </c>
      <c r="O49">
        <f t="shared" ref="O49" si="46">Q48</f>
        <v>0</v>
      </c>
      <c r="P49">
        <f t="shared" ref="P49:P50" si="47">O49/8</f>
        <v>0</v>
      </c>
      <c r="Q49">
        <f t="shared" ref="Q49" si="48">O49+M49</f>
        <v>12.25</v>
      </c>
      <c r="R49">
        <f t="shared" ref="R49:R50" si="49">Q49/8</f>
        <v>1.53125</v>
      </c>
      <c r="S49" s="3">
        <f t="shared" ref="S49" si="50">MAX(0, R49-I49)</f>
        <v>0</v>
      </c>
      <c r="T49">
        <f t="shared" ref="T49" si="51">IF(J48="", 0, IF(J49=J48, 0, 0.5))</f>
        <v>0</v>
      </c>
      <c r="U49" s="3">
        <f t="shared" ref="U49" si="52">S49+T49</f>
        <v>0</v>
      </c>
    </row>
    <row r="50" spans="1:21">
      <c r="A50" s="1">
        <v>332</v>
      </c>
      <c r="B50" s="1" t="s">
        <v>90</v>
      </c>
      <c r="C50" s="1" t="s">
        <v>87</v>
      </c>
      <c r="D50">
        <v>50000</v>
      </c>
      <c r="E50">
        <v>21</v>
      </c>
      <c r="F50">
        <v>2</v>
      </c>
      <c r="G50" s="1" t="s">
        <v>91</v>
      </c>
      <c r="H50" s="1" t="s">
        <v>19</v>
      </c>
      <c r="I50">
        <v>10</v>
      </c>
      <c r="J50" t="s">
        <v>92</v>
      </c>
      <c r="K50">
        <v>2</v>
      </c>
      <c r="L50">
        <v>2</v>
      </c>
      <c r="M50">
        <f t="shared" si="45"/>
        <v>149.83333333333334</v>
      </c>
      <c r="N50">
        <f>M50/8</f>
        <v>18.729166666666668</v>
      </c>
      <c r="O50">
        <f t="shared" ref="O50" si="53">Q49</f>
        <v>12.25</v>
      </c>
      <c r="P50">
        <f t="shared" si="47"/>
        <v>1.53125</v>
      </c>
      <c r="Q50">
        <f t="shared" ref="Q50" si="54">O50+M50</f>
        <v>162.08333333333334</v>
      </c>
      <c r="R50">
        <f t="shared" si="49"/>
        <v>20.260416666666668</v>
      </c>
      <c r="S50" s="3">
        <f t="shared" ref="S50" si="55">MAX(0, R50-I50)</f>
        <v>10.260416666666668</v>
      </c>
      <c r="T50">
        <f t="shared" ref="T50" si="56">IF(J49="", 0, IF(J50=J49, 0, 0.5))</f>
        <v>0.5</v>
      </c>
      <c r="U50" s="3">
        <f t="shared" ref="U50" si="57">S50+T50</f>
        <v>10.760416666666668</v>
      </c>
    </row>
    <row r="52" spans="1:21">
      <c r="A52" t="s">
        <v>125</v>
      </c>
    </row>
    <row r="54" spans="1:21">
      <c r="A54" t="s">
        <v>120</v>
      </c>
    </row>
    <row r="55" spans="1:21">
      <c r="A55" s="1">
        <v>38</v>
      </c>
      <c r="B55" s="1" t="s">
        <v>82</v>
      </c>
      <c r="C55" s="1" t="s">
        <v>80</v>
      </c>
      <c r="D55">
        <v>700</v>
      </c>
      <c r="E55">
        <v>40</v>
      </c>
      <c r="F55">
        <v>1</v>
      </c>
      <c r="G55" s="1" t="s">
        <v>36</v>
      </c>
      <c r="H55" s="1" t="s">
        <v>15</v>
      </c>
      <c r="I55">
        <v>-5</v>
      </c>
      <c r="J55" t="s">
        <v>29</v>
      </c>
      <c r="K55">
        <v>0.5</v>
      </c>
      <c r="L55">
        <v>0.5</v>
      </c>
      <c r="M55">
        <f t="shared" ref="M55:M61" si="58">D55*E55/(3600*F55)+IF(B56=B55,0,L55)+IF(B54=B55,0,K55)</f>
        <v>8.7777777777777786</v>
      </c>
      <c r="N55">
        <f t="shared" ref="N55:N61" si="59">M55/8</f>
        <v>1.0972222222222223</v>
      </c>
      <c r="O55">
        <f t="shared" ref="O55" si="60">Q54</f>
        <v>0</v>
      </c>
      <c r="P55">
        <f t="shared" ref="P55:P61" si="61">O55/8</f>
        <v>0</v>
      </c>
      <c r="Q55">
        <f t="shared" ref="Q55" si="62">O55+M55</f>
        <v>8.7777777777777786</v>
      </c>
      <c r="R55">
        <f t="shared" ref="R55:R61" si="63">Q55/8</f>
        <v>1.0972222222222223</v>
      </c>
      <c r="S55" s="3">
        <f t="shared" ref="S55" si="64">MAX(0, R55-I55)</f>
        <v>6.0972222222222223</v>
      </c>
      <c r="T55">
        <f t="shared" ref="T55" si="65">IF(J54="", 0, IF(J55=J54, 0, 0.5))</f>
        <v>0</v>
      </c>
      <c r="U55" s="3">
        <f t="shared" ref="U55" si="66">S55+T55</f>
        <v>6.0972222222222223</v>
      </c>
    </row>
    <row r="56" spans="1:21">
      <c r="A56" s="1" t="s">
        <v>34</v>
      </c>
      <c r="B56" s="1" t="s">
        <v>34</v>
      </c>
      <c r="C56" s="1" t="s">
        <v>35</v>
      </c>
      <c r="D56">
        <v>2000</v>
      </c>
      <c r="E56">
        <v>23</v>
      </c>
      <c r="F56">
        <v>1</v>
      </c>
      <c r="G56" s="1" t="s">
        <v>36</v>
      </c>
      <c r="H56" s="1" t="s">
        <v>19</v>
      </c>
      <c r="I56">
        <v>-2</v>
      </c>
      <c r="J56" t="s">
        <v>37</v>
      </c>
      <c r="K56">
        <v>0.5</v>
      </c>
      <c r="L56">
        <v>0.5</v>
      </c>
      <c r="M56">
        <f t="shared" si="58"/>
        <v>13.277777777777779</v>
      </c>
      <c r="N56">
        <f t="shared" si="59"/>
        <v>1.6597222222222223</v>
      </c>
      <c r="O56">
        <f t="shared" ref="O56:O61" si="67">Q55</f>
        <v>8.7777777777777786</v>
      </c>
      <c r="P56">
        <f t="shared" si="61"/>
        <v>1.0972222222222223</v>
      </c>
      <c r="Q56">
        <f t="shared" ref="Q56:Q61" si="68">O56+M56</f>
        <v>22.055555555555557</v>
      </c>
      <c r="R56">
        <f t="shared" si="63"/>
        <v>2.7569444444444446</v>
      </c>
      <c r="S56" s="3">
        <f t="shared" ref="S56:S61" si="69">MAX(0, R56-I56)</f>
        <v>4.7569444444444446</v>
      </c>
      <c r="T56">
        <f t="shared" ref="T56:T61" si="70">IF(J55="", 0, IF(J56=J55, 0, 0.5))</f>
        <v>0.5</v>
      </c>
      <c r="U56" s="3">
        <f t="shared" ref="U56:U61" si="71">S56+T56</f>
        <v>5.2569444444444446</v>
      </c>
    </row>
    <row r="57" spans="1:21">
      <c r="A57" s="1" t="s">
        <v>34</v>
      </c>
      <c r="B57" s="1" t="s">
        <v>34</v>
      </c>
      <c r="C57" s="1" t="s">
        <v>35</v>
      </c>
      <c r="D57">
        <v>2000</v>
      </c>
      <c r="E57">
        <v>23</v>
      </c>
      <c r="F57">
        <v>1</v>
      </c>
      <c r="G57" s="1" t="s">
        <v>36</v>
      </c>
      <c r="H57" s="1" t="s">
        <v>19</v>
      </c>
      <c r="I57">
        <v>-2</v>
      </c>
      <c r="J57" t="s">
        <v>37</v>
      </c>
      <c r="K57">
        <v>0.5</v>
      </c>
      <c r="L57">
        <v>0.5</v>
      </c>
      <c r="M57">
        <f t="shared" si="58"/>
        <v>13.277777777777779</v>
      </c>
      <c r="N57">
        <f t="shared" si="59"/>
        <v>1.6597222222222223</v>
      </c>
      <c r="O57">
        <f t="shared" si="67"/>
        <v>22.055555555555557</v>
      </c>
      <c r="P57">
        <f t="shared" si="61"/>
        <v>2.7569444444444446</v>
      </c>
      <c r="Q57">
        <f t="shared" si="68"/>
        <v>35.333333333333336</v>
      </c>
      <c r="R57">
        <f t="shared" si="63"/>
        <v>4.416666666666667</v>
      </c>
      <c r="S57" s="3">
        <f t="shared" si="69"/>
        <v>6.416666666666667</v>
      </c>
      <c r="T57">
        <f t="shared" si="70"/>
        <v>0</v>
      </c>
      <c r="U57" s="3">
        <f t="shared" si="71"/>
        <v>6.416666666666667</v>
      </c>
    </row>
    <row r="58" spans="1:21">
      <c r="A58" s="1">
        <v>2696</v>
      </c>
      <c r="B58" s="1" t="s">
        <v>20</v>
      </c>
      <c r="C58" s="1" t="s">
        <v>13</v>
      </c>
      <c r="D58">
        <v>3000</v>
      </c>
      <c r="E58">
        <v>25</v>
      </c>
      <c r="F58">
        <v>2</v>
      </c>
      <c r="G58" s="1" t="s">
        <v>21</v>
      </c>
      <c r="H58" s="1" t="s">
        <v>19</v>
      </c>
      <c r="I58">
        <v>0</v>
      </c>
      <c r="J58" t="s">
        <v>16</v>
      </c>
      <c r="K58">
        <v>0.5</v>
      </c>
      <c r="L58">
        <v>0.5</v>
      </c>
      <c r="M58">
        <f t="shared" si="58"/>
        <v>11.416666666666666</v>
      </c>
      <c r="N58">
        <f t="shared" si="59"/>
        <v>1.4270833333333333</v>
      </c>
      <c r="O58">
        <f t="shared" si="67"/>
        <v>35.333333333333336</v>
      </c>
      <c r="P58">
        <f t="shared" si="61"/>
        <v>4.416666666666667</v>
      </c>
      <c r="Q58">
        <f t="shared" si="68"/>
        <v>46.75</v>
      </c>
      <c r="R58">
        <f t="shared" si="63"/>
        <v>5.84375</v>
      </c>
      <c r="S58" s="3">
        <f t="shared" si="69"/>
        <v>5.84375</v>
      </c>
      <c r="T58">
        <f t="shared" si="70"/>
        <v>0.5</v>
      </c>
      <c r="U58" s="3">
        <f t="shared" si="71"/>
        <v>6.34375</v>
      </c>
    </row>
    <row r="59" spans="1:21">
      <c r="A59" s="1">
        <v>85</v>
      </c>
      <c r="B59" s="1" t="s">
        <v>103</v>
      </c>
      <c r="C59" s="1" t="s">
        <v>77</v>
      </c>
      <c r="D59">
        <v>500</v>
      </c>
      <c r="E59">
        <v>38</v>
      </c>
      <c r="F59">
        <v>1</v>
      </c>
      <c r="G59" s="1" t="s">
        <v>21</v>
      </c>
      <c r="H59" s="1" t="s">
        <v>19</v>
      </c>
      <c r="I59">
        <v>5</v>
      </c>
      <c r="J59" t="s">
        <v>78</v>
      </c>
      <c r="K59">
        <v>1</v>
      </c>
      <c r="L59">
        <v>1</v>
      </c>
      <c r="M59">
        <f t="shared" si="58"/>
        <v>6.2777777777777777</v>
      </c>
      <c r="N59">
        <f t="shared" si="59"/>
        <v>0.78472222222222221</v>
      </c>
      <c r="O59">
        <f t="shared" si="67"/>
        <v>46.75</v>
      </c>
      <c r="P59">
        <f t="shared" si="61"/>
        <v>5.84375</v>
      </c>
      <c r="Q59">
        <f t="shared" si="68"/>
        <v>53.027777777777779</v>
      </c>
      <c r="R59">
        <f t="shared" si="63"/>
        <v>6.6284722222222223</v>
      </c>
      <c r="S59" s="3">
        <f t="shared" si="69"/>
        <v>1.6284722222222223</v>
      </c>
      <c r="T59">
        <f t="shared" si="70"/>
        <v>0.5</v>
      </c>
      <c r="U59" s="3">
        <f t="shared" si="71"/>
        <v>2.1284722222222223</v>
      </c>
    </row>
    <row r="60" spans="1:21">
      <c r="A60" s="1">
        <v>86</v>
      </c>
      <c r="B60" s="1" t="s">
        <v>103</v>
      </c>
      <c r="C60" s="1" t="s">
        <v>77</v>
      </c>
      <c r="D60">
        <v>500</v>
      </c>
      <c r="E60">
        <v>38</v>
      </c>
      <c r="F60">
        <v>1</v>
      </c>
      <c r="G60" s="1" t="s">
        <v>21</v>
      </c>
      <c r="H60" s="1" t="s">
        <v>19</v>
      </c>
      <c r="I60">
        <v>5</v>
      </c>
      <c r="J60" t="s">
        <v>78</v>
      </c>
      <c r="K60">
        <v>1</v>
      </c>
      <c r="L60">
        <v>1</v>
      </c>
      <c r="M60">
        <f t="shared" si="58"/>
        <v>6.2777777777777777</v>
      </c>
      <c r="N60">
        <f t="shared" si="59"/>
        <v>0.78472222222222221</v>
      </c>
      <c r="O60">
        <f t="shared" si="67"/>
        <v>53.027777777777779</v>
      </c>
      <c r="P60">
        <f t="shared" si="61"/>
        <v>6.6284722222222223</v>
      </c>
      <c r="Q60">
        <f t="shared" si="68"/>
        <v>59.305555555555557</v>
      </c>
      <c r="R60">
        <f t="shared" si="63"/>
        <v>7.4131944444444446</v>
      </c>
      <c r="S60" s="3">
        <f t="shared" si="69"/>
        <v>2.4131944444444446</v>
      </c>
      <c r="T60">
        <f t="shared" si="70"/>
        <v>0</v>
      </c>
      <c r="U60" s="3">
        <f t="shared" si="71"/>
        <v>2.4131944444444446</v>
      </c>
    </row>
    <row r="61" spans="1:21">
      <c r="A61" s="1">
        <v>2696</v>
      </c>
      <c r="B61" s="1" t="s">
        <v>20</v>
      </c>
      <c r="C61" s="1" t="s">
        <v>13</v>
      </c>
      <c r="D61">
        <v>3000</v>
      </c>
      <c r="E61">
        <v>25</v>
      </c>
      <c r="F61">
        <v>2</v>
      </c>
      <c r="G61" s="1" t="s">
        <v>21</v>
      </c>
      <c r="H61" s="1" t="s">
        <v>19</v>
      </c>
      <c r="I61">
        <v>10</v>
      </c>
      <c r="J61" t="s">
        <v>16</v>
      </c>
      <c r="K61">
        <v>0.5</v>
      </c>
      <c r="L61">
        <v>0.5</v>
      </c>
      <c r="M61">
        <f t="shared" si="58"/>
        <v>11.416666666666666</v>
      </c>
      <c r="N61">
        <f t="shared" si="59"/>
        <v>1.4270833333333333</v>
      </c>
      <c r="O61">
        <f t="shared" si="67"/>
        <v>59.305555555555557</v>
      </c>
      <c r="P61">
        <f t="shared" si="61"/>
        <v>7.4131944444444446</v>
      </c>
      <c r="Q61">
        <f t="shared" si="68"/>
        <v>70.722222222222229</v>
      </c>
      <c r="R61">
        <f t="shared" si="63"/>
        <v>8.8402777777777786</v>
      </c>
      <c r="S61" s="3">
        <f t="shared" si="69"/>
        <v>0</v>
      </c>
      <c r="T61">
        <f t="shared" si="70"/>
        <v>0.5</v>
      </c>
      <c r="U61" s="3">
        <f t="shared" si="71"/>
        <v>0.5</v>
      </c>
    </row>
    <row r="63" spans="1:21">
      <c r="A63" t="s">
        <v>121</v>
      </c>
    </row>
    <row r="64" spans="1:21">
      <c r="A64" s="1">
        <v>2363</v>
      </c>
      <c r="B64" s="1" t="s">
        <v>17</v>
      </c>
      <c r="C64" s="1" t="s">
        <v>13</v>
      </c>
      <c r="D64">
        <v>5000</v>
      </c>
      <c r="E64">
        <v>23</v>
      </c>
      <c r="F64">
        <v>1</v>
      </c>
      <c r="G64" s="1" t="s">
        <v>18</v>
      </c>
      <c r="H64" s="1" t="s">
        <v>19</v>
      </c>
      <c r="I64">
        <v>0</v>
      </c>
      <c r="J64" t="s">
        <v>16</v>
      </c>
      <c r="K64">
        <v>0.5</v>
      </c>
      <c r="L64">
        <v>0.5</v>
      </c>
      <c r="M64">
        <f t="shared" ref="M64:M73" si="72">D64*E64/(3600*F64)+IF(B65=B64,0,L64)+IF(B63=B64,0,K64)</f>
        <v>32.944444444444443</v>
      </c>
      <c r="N64">
        <f t="shared" ref="N64:N73" si="73">M64/8</f>
        <v>4.1180555555555554</v>
      </c>
      <c r="O64">
        <f t="shared" ref="O64" si="74">Q63</f>
        <v>0</v>
      </c>
      <c r="P64">
        <f t="shared" ref="P64:P73" si="75">O64/8</f>
        <v>0</v>
      </c>
      <c r="Q64">
        <f t="shared" ref="Q64" si="76">O64+M64</f>
        <v>32.944444444444443</v>
      </c>
      <c r="R64">
        <f t="shared" ref="R64:R73" si="77">Q64/8</f>
        <v>4.1180555555555554</v>
      </c>
      <c r="S64" s="3">
        <f t="shared" ref="S64" si="78">MAX(0, R64-I64)</f>
        <v>4.1180555555555554</v>
      </c>
      <c r="T64">
        <f t="shared" ref="T64" si="79">IF(J63="", 0, IF(J64=J63, 0, 0.5))</f>
        <v>0</v>
      </c>
      <c r="U64" s="3">
        <f>S64+T64</f>
        <v>4.1180555555555554</v>
      </c>
    </row>
    <row r="65" spans="1:21">
      <c r="A65" s="1">
        <v>53</v>
      </c>
      <c r="B65" s="1" t="s">
        <v>65</v>
      </c>
      <c r="C65" s="1" t="s">
        <v>65</v>
      </c>
      <c r="D65">
        <v>500</v>
      </c>
      <c r="E65">
        <v>45</v>
      </c>
      <c r="F65">
        <v>1</v>
      </c>
      <c r="G65" s="1" t="s">
        <v>66</v>
      </c>
      <c r="H65" s="1" t="s">
        <v>15</v>
      </c>
      <c r="I65">
        <v>5</v>
      </c>
      <c r="J65" t="s">
        <v>67</v>
      </c>
      <c r="K65">
        <v>3</v>
      </c>
      <c r="L65">
        <v>3</v>
      </c>
      <c r="M65">
        <f t="shared" si="72"/>
        <v>9.25</v>
      </c>
      <c r="N65">
        <f t="shared" si="73"/>
        <v>1.15625</v>
      </c>
      <c r="O65">
        <f t="shared" ref="O65:O73" si="80">Q64</f>
        <v>32.944444444444443</v>
      </c>
      <c r="P65">
        <f t="shared" si="75"/>
        <v>4.1180555555555554</v>
      </c>
      <c r="Q65">
        <f t="shared" ref="Q65:Q73" si="81">O65+M65</f>
        <v>42.194444444444443</v>
      </c>
      <c r="R65">
        <f t="shared" si="77"/>
        <v>5.2743055555555554</v>
      </c>
      <c r="S65" s="3">
        <f t="shared" ref="S65:S73" si="82">MAX(0, R65-I65)</f>
        <v>0.27430555555555536</v>
      </c>
      <c r="T65">
        <f t="shared" ref="T65:T73" si="83">IF(J64="", 0, IF(J65=J64, 0, 0.5))</f>
        <v>0.5</v>
      </c>
      <c r="U65" s="3">
        <f t="shared" ref="U65:U73" si="84">S65+T65</f>
        <v>0.77430555555555536</v>
      </c>
    </row>
    <row r="66" spans="1:21">
      <c r="A66" s="1">
        <v>54</v>
      </c>
      <c r="B66" s="1" t="s">
        <v>65</v>
      </c>
      <c r="C66" s="1" t="s">
        <v>65</v>
      </c>
      <c r="D66">
        <v>500</v>
      </c>
      <c r="E66">
        <v>45</v>
      </c>
      <c r="F66">
        <v>1</v>
      </c>
      <c r="G66" s="1" t="s">
        <v>66</v>
      </c>
      <c r="H66" s="1" t="s">
        <v>15</v>
      </c>
      <c r="I66">
        <v>5</v>
      </c>
      <c r="J66" t="s">
        <v>67</v>
      </c>
      <c r="K66">
        <v>3</v>
      </c>
      <c r="L66">
        <v>3</v>
      </c>
      <c r="M66">
        <f t="shared" si="72"/>
        <v>6.25</v>
      </c>
      <c r="N66">
        <f t="shared" si="73"/>
        <v>0.78125</v>
      </c>
      <c r="O66">
        <f t="shared" si="80"/>
        <v>42.194444444444443</v>
      </c>
      <c r="P66">
        <f t="shared" si="75"/>
        <v>5.2743055555555554</v>
      </c>
      <c r="Q66">
        <f t="shared" si="81"/>
        <v>48.444444444444443</v>
      </c>
      <c r="R66">
        <f t="shared" si="77"/>
        <v>6.0555555555555554</v>
      </c>
      <c r="S66" s="3">
        <f t="shared" si="82"/>
        <v>1.0555555555555554</v>
      </c>
      <c r="T66">
        <f t="shared" si="83"/>
        <v>0</v>
      </c>
      <c r="U66" s="3">
        <f t="shared" si="84"/>
        <v>1.0555555555555554</v>
      </c>
    </row>
    <row r="67" spans="1:21">
      <c r="A67" s="1">
        <v>50</v>
      </c>
      <c r="B67" s="1" t="s">
        <v>65</v>
      </c>
      <c r="C67" s="1" t="s">
        <v>65</v>
      </c>
      <c r="D67">
        <v>500</v>
      </c>
      <c r="E67">
        <v>35</v>
      </c>
      <c r="F67">
        <v>1</v>
      </c>
      <c r="G67" s="1" t="s">
        <v>66</v>
      </c>
      <c r="H67" s="1" t="s">
        <v>15</v>
      </c>
      <c r="I67">
        <v>5</v>
      </c>
      <c r="J67" t="s">
        <v>67</v>
      </c>
      <c r="K67">
        <v>3</v>
      </c>
      <c r="L67">
        <v>3</v>
      </c>
      <c r="M67">
        <f t="shared" si="72"/>
        <v>4.8611111111111107</v>
      </c>
      <c r="N67">
        <f t="shared" si="73"/>
        <v>0.60763888888888884</v>
      </c>
      <c r="O67">
        <f t="shared" si="80"/>
        <v>48.444444444444443</v>
      </c>
      <c r="P67">
        <f t="shared" si="75"/>
        <v>6.0555555555555554</v>
      </c>
      <c r="Q67">
        <f t="shared" si="81"/>
        <v>53.305555555555557</v>
      </c>
      <c r="R67">
        <f t="shared" si="77"/>
        <v>6.6631944444444446</v>
      </c>
      <c r="S67" s="3">
        <f t="shared" si="82"/>
        <v>1.6631944444444446</v>
      </c>
      <c r="T67">
        <f t="shared" si="83"/>
        <v>0</v>
      </c>
      <c r="U67" s="3">
        <f t="shared" si="84"/>
        <v>1.6631944444444446</v>
      </c>
    </row>
    <row r="68" spans="1:21">
      <c r="A68" s="1">
        <v>51</v>
      </c>
      <c r="B68" s="1" t="s">
        <v>65</v>
      </c>
      <c r="C68" s="1" t="s">
        <v>65</v>
      </c>
      <c r="D68">
        <v>500</v>
      </c>
      <c r="E68">
        <v>45</v>
      </c>
      <c r="F68">
        <v>1</v>
      </c>
      <c r="G68" s="1" t="s">
        <v>66</v>
      </c>
      <c r="H68" s="1" t="s">
        <v>15</v>
      </c>
      <c r="I68">
        <v>5</v>
      </c>
      <c r="J68" t="s">
        <v>67</v>
      </c>
      <c r="K68">
        <v>3</v>
      </c>
      <c r="L68">
        <v>3</v>
      </c>
      <c r="M68">
        <f t="shared" si="72"/>
        <v>6.25</v>
      </c>
      <c r="N68">
        <f t="shared" si="73"/>
        <v>0.78125</v>
      </c>
      <c r="O68">
        <f t="shared" si="80"/>
        <v>53.305555555555557</v>
      </c>
      <c r="P68">
        <f t="shared" si="75"/>
        <v>6.6631944444444446</v>
      </c>
      <c r="Q68">
        <f t="shared" si="81"/>
        <v>59.555555555555557</v>
      </c>
      <c r="R68">
        <f t="shared" si="77"/>
        <v>7.4444444444444446</v>
      </c>
      <c r="S68" s="3">
        <f t="shared" si="82"/>
        <v>2.4444444444444446</v>
      </c>
      <c r="T68">
        <f t="shared" si="83"/>
        <v>0</v>
      </c>
      <c r="U68" s="3">
        <f t="shared" si="84"/>
        <v>2.4444444444444446</v>
      </c>
    </row>
    <row r="69" spans="1:21">
      <c r="A69" s="1">
        <v>46</v>
      </c>
      <c r="B69" s="1" t="s">
        <v>65</v>
      </c>
      <c r="C69" s="1" t="s">
        <v>65</v>
      </c>
      <c r="D69">
        <v>500</v>
      </c>
      <c r="E69">
        <v>35</v>
      </c>
      <c r="F69">
        <v>1</v>
      </c>
      <c r="G69" s="1" t="s">
        <v>66</v>
      </c>
      <c r="H69" s="1" t="s">
        <v>15</v>
      </c>
      <c r="I69">
        <v>5</v>
      </c>
      <c r="J69" t="s">
        <v>67</v>
      </c>
      <c r="K69">
        <v>3</v>
      </c>
      <c r="L69">
        <v>3</v>
      </c>
      <c r="M69">
        <f t="shared" si="72"/>
        <v>4.8611111111111107</v>
      </c>
      <c r="N69">
        <f t="shared" si="73"/>
        <v>0.60763888888888884</v>
      </c>
      <c r="O69">
        <f t="shared" si="80"/>
        <v>59.555555555555557</v>
      </c>
      <c r="P69">
        <f t="shared" si="75"/>
        <v>7.4444444444444446</v>
      </c>
      <c r="Q69">
        <f t="shared" si="81"/>
        <v>64.416666666666671</v>
      </c>
      <c r="R69">
        <f t="shared" si="77"/>
        <v>8.0520833333333339</v>
      </c>
      <c r="S69" s="3">
        <f t="shared" si="82"/>
        <v>3.0520833333333339</v>
      </c>
      <c r="T69">
        <f t="shared" si="83"/>
        <v>0</v>
      </c>
      <c r="U69" s="3">
        <f t="shared" si="84"/>
        <v>3.0520833333333339</v>
      </c>
    </row>
    <row r="70" spans="1:21">
      <c r="A70" s="1">
        <v>48</v>
      </c>
      <c r="B70" s="1" t="s">
        <v>65</v>
      </c>
      <c r="C70" s="1" t="s">
        <v>65</v>
      </c>
      <c r="D70">
        <v>500</v>
      </c>
      <c r="E70">
        <v>35</v>
      </c>
      <c r="F70">
        <v>1</v>
      </c>
      <c r="G70" s="1" t="s">
        <v>66</v>
      </c>
      <c r="H70" s="1" t="s">
        <v>15</v>
      </c>
      <c r="I70">
        <v>5</v>
      </c>
      <c r="J70" t="s">
        <v>67</v>
      </c>
      <c r="K70">
        <v>3</v>
      </c>
      <c r="L70">
        <v>3</v>
      </c>
      <c r="M70">
        <f t="shared" si="72"/>
        <v>4.8611111111111107</v>
      </c>
      <c r="N70">
        <f t="shared" si="73"/>
        <v>0.60763888888888884</v>
      </c>
      <c r="O70">
        <f t="shared" si="80"/>
        <v>64.416666666666671</v>
      </c>
      <c r="P70">
        <f t="shared" si="75"/>
        <v>8.0520833333333339</v>
      </c>
      <c r="Q70">
        <f t="shared" si="81"/>
        <v>69.277777777777786</v>
      </c>
      <c r="R70">
        <f t="shared" si="77"/>
        <v>8.6597222222222232</v>
      </c>
      <c r="S70" s="3">
        <f t="shared" si="82"/>
        <v>3.6597222222222232</v>
      </c>
      <c r="T70">
        <f t="shared" si="83"/>
        <v>0</v>
      </c>
      <c r="U70" s="3">
        <f t="shared" si="84"/>
        <v>3.6597222222222232</v>
      </c>
    </row>
    <row r="71" spans="1:21">
      <c r="A71" s="1">
        <v>47</v>
      </c>
      <c r="B71" s="1" t="s">
        <v>65</v>
      </c>
      <c r="C71" s="1" t="s">
        <v>65</v>
      </c>
      <c r="D71">
        <v>500</v>
      </c>
      <c r="E71">
        <v>35</v>
      </c>
      <c r="F71">
        <v>1</v>
      </c>
      <c r="G71" s="1" t="s">
        <v>66</v>
      </c>
      <c r="H71" s="1" t="s">
        <v>15</v>
      </c>
      <c r="I71">
        <v>5</v>
      </c>
      <c r="J71" t="s">
        <v>67</v>
      </c>
      <c r="K71">
        <v>3</v>
      </c>
      <c r="L71">
        <v>3</v>
      </c>
      <c r="M71">
        <f t="shared" si="72"/>
        <v>4.8611111111111107</v>
      </c>
      <c r="N71">
        <f t="shared" si="73"/>
        <v>0.60763888888888884</v>
      </c>
      <c r="O71">
        <f t="shared" si="80"/>
        <v>69.277777777777786</v>
      </c>
      <c r="P71">
        <f t="shared" si="75"/>
        <v>8.6597222222222232</v>
      </c>
      <c r="Q71">
        <f t="shared" si="81"/>
        <v>74.1388888888889</v>
      </c>
      <c r="R71">
        <f t="shared" si="77"/>
        <v>9.2673611111111125</v>
      </c>
      <c r="S71" s="3">
        <f t="shared" si="82"/>
        <v>4.2673611111111125</v>
      </c>
      <c r="T71">
        <f t="shared" si="83"/>
        <v>0</v>
      </c>
      <c r="U71" s="3">
        <f t="shared" si="84"/>
        <v>4.2673611111111125</v>
      </c>
    </row>
    <row r="72" spans="1:21">
      <c r="A72" s="1">
        <v>49</v>
      </c>
      <c r="B72" s="1" t="s">
        <v>65</v>
      </c>
      <c r="C72" s="1" t="s">
        <v>65</v>
      </c>
      <c r="D72">
        <v>500</v>
      </c>
      <c r="E72">
        <v>35</v>
      </c>
      <c r="F72">
        <v>1</v>
      </c>
      <c r="G72" s="1" t="s">
        <v>66</v>
      </c>
      <c r="H72" s="1" t="s">
        <v>15</v>
      </c>
      <c r="I72">
        <v>5</v>
      </c>
      <c r="J72" t="s">
        <v>67</v>
      </c>
      <c r="K72">
        <v>3</v>
      </c>
      <c r="L72">
        <v>3</v>
      </c>
      <c r="M72">
        <f t="shared" si="72"/>
        <v>7.8611111111111107</v>
      </c>
      <c r="N72">
        <f t="shared" si="73"/>
        <v>0.98263888888888884</v>
      </c>
      <c r="O72">
        <f t="shared" si="80"/>
        <v>74.1388888888889</v>
      </c>
      <c r="P72">
        <f t="shared" si="75"/>
        <v>9.2673611111111125</v>
      </c>
      <c r="Q72">
        <f t="shared" si="81"/>
        <v>82.000000000000014</v>
      </c>
      <c r="R72">
        <f t="shared" si="77"/>
        <v>10.250000000000002</v>
      </c>
      <c r="S72" s="3">
        <f t="shared" si="82"/>
        <v>5.2500000000000018</v>
      </c>
      <c r="T72">
        <f t="shared" si="83"/>
        <v>0</v>
      </c>
      <c r="U72" s="3">
        <f t="shared" si="84"/>
        <v>5.2500000000000018</v>
      </c>
    </row>
    <row r="73" spans="1:21">
      <c r="A73" s="1">
        <v>2363</v>
      </c>
      <c r="B73" s="1" t="s">
        <v>17</v>
      </c>
      <c r="C73" s="1" t="s">
        <v>13</v>
      </c>
      <c r="D73">
        <v>5000</v>
      </c>
      <c r="E73">
        <v>23</v>
      </c>
      <c r="F73">
        <v>1</v>
      </c>
      <c r="G73" s="1" t="s">
        <v>18</v>
      </c>
      <c r="H73" s="1" t="s">
        <v>19</v>
      </c>
      <c r="I73">
        <v>10</v>
      </c>
      <c r="J73" t="s">
        <v>16</v>
      </c>
      <c r="K73">
        <v>0.5</v>
      </c>
      <c r="L73">
        <v>0.5</v>
      </c>
      <c r="M73">
        <f t="shared" si="72"/>
        <v>32.944444444444443</v>
      </c>
      <c r="N73">
        <f t="shared" si="73"/>
        <v>4.1180555555555554</v>
      </c>
      <c r="O73">
        <f t="shared" si="80"/>
        <v>82.000000000000014</v>
      </c>
      <c r="P73">
        <f t="shared" si="75"/>
        <v>10.250000000000002</v>
      </c>
      <c r="Q73">
        <f t="shared" si="81"/>
        <v>114.94444444444446</v>
      </c>
      <c r="R73">
        <f t="shared" si="77"/>
        <v>14.368055555555557</v>
      </c>
      <c r="S73" s="3">
        <f t="shared" si="82"/>
        <v>4.3680555555555571</v>
      </c>
      <c r="T73">
        <f t="shared" si="83"/>
        <v>0.5</v>
      </c>
      <c r="U73" s="3">
        <f t="shared" si="84"/>
        <v>4.8680555555555571</v>
      </c>
    </row>
    <row r="75" spans="1:21">
      <c r="A75" s="1" t="s">
        <v>126</v>
      </c>
      <c r="B75" s="1"/>
      <c r="C75" s="3">
        <f>U75</f>
        <v>215.5555555555556</v>
      </c>
      <c r="U75" s="3">
        <f>SUM(U4:U73)</f>
        <v>215.5555555555556</v>
      </c>
    </row>
    <row r="76" spans="1:21">
      <c r="A76" s="1" t="s">
        <v>129</v>
      </c>
      <c r="B76" s="1"/>
      <c r="C76" s="1" t="s">
        <v>130</v>
      </c>
    </row>
    <row r="78" spans="1:21" ht="12.95" customHeight="1"/>
  </sheetData>
  <sortState xmlns:xlrd2="http://schemas.microsoft.com/office/spreadsheetml/2017/richdata2" ref="A64:N73">
    <sortCondition ref="I64:I7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7"/>
  <sheetViews>
    <sheetView workbookViewId="0">
      <selection activeCell="B16" sqref="B16"/>
    </sheetView>
  </sheetViews>
  <sheetFormatPr defaultColWidth="11" defaultRowHeight="15.95"/>
  <cols>
    <col min="1" max="1" width="26.125" customWidth="1"/>
    <col min="9" max="9" width="28.125" customWidth="1"/>
  </cols>
  <sheetData>
    <row r="1" spans="1:1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94</v>
      </c>
    </row>
    <row r="2" spans="1:13">
      <c r="A2" s="1">
        <v>2363</v>
      </c>
      <c r="B2" s="1" t="s">
        <v>13</v>
      </c>
      <c r="C2">
        <v>5000</v>
      </c>
      <c r="D2">
        <v>23</v>
      </c>
      <c r="E2">
        <v>1</v>
      </c>
      <c r="F2" s="1" t="s">
        <v>18</v>
      </c>
      <c r="G2" s="1" t="s">
        <v>19</v>
      </c>
      <c r="H2" s="3">
        <v>15</v>
      </c>
      <c r="I2" t="s">
        <v>16</v>
      </c>
      <c r="J2">
        <v>0.5</v>
      </c>
      <c r="K2">
        <v>0.5</v>
      </c>
      <c r="L2">
        <f>C2*D2/(3600*E2)+K2+J2</f>
        <v>32.944444444444443</v>
      </c>
      <c r="M2">
        <f>L2/8</f>
        <v>4.1180555555555554</v>
      </c>
    </row>
    <row r="3" spans="1:13">
      <c r="A3" s="1">
        <v>2363</v>
      </c>
      <c r="B3" s="1" t="s">
        <v>13</v>
      </c>
      <c r="C3">
        <v>5000</v>
      </c>
      <c r="D3">
        <v>23</v>
      </c>
      <c r="E3">
        <v>1</v>
      </c>
      <c r="F3" s="1" t="s">
        <v>18</v>
      </c>
      <c r="G3" s="1" t="s">
        <v>19</v>
      </c>
      <c r="H3" s="3">
        <v>25</v>
      </c>
      <c r="I3" t="s">
        <v>16</v>
      </c>
      <c r="J3">
        <v>0.5</v>
      </c>
      <c r="K3">
        <v>0.5</v>
      </c>
      <c r="L3">
        <f>C3*D3/(3600*E3)+K3+J3</f>
        <v>32.944444444444443</v>
      </c>
      <c r="M3">
        <f>L3/8</f>
        <v>4.1180555555555554</v>
      </c>
    </row>
    <row r="4" spans="1:13">
      <c r="A4" s="1">
        <v>2696</v>
      </c>
      <c r="B4" s="1" t="s">
        <v>13</v>
      </c>
      <c r="C4">
        <v>3000</v>
      </c>
      <c r="D4">
        <v>25</v>
      </c>
      <c r="E4">
        <v>2</v>
      </c>
      <c r="F4" s="1" t="s">
        <v>21</v>
      </c>
      <c r="G4" s="1" t="s">
        <v>19</v>
      </c>
      <c r="H4" s="3">
        <v>15</v>
      </c>
      <c r="I4" t="s">
        <v>16</v>
      </c>
      <c r="J4">
        <v>0.5</v>
      </c>
      <c r="K4">
        <v>0.5</v>
      </c>
      <c r="L4">
        <f>C4*D4/(3600*E4)+K4+J4</f>
        <v>11.416666666666666</v>
      </c>
      <c r="M4">
        <f>L4/8</f>
        <v>1.4270833333333333</v>
      </c>
    </row>
    <row r="5" spans="1:13">
      <c r="A5" s="1">
        <v>2696</v>
      </c>
      <c r="B5" s="1" t="s">
        <v>13</v>
      </c>
      <c r="C5">
        <v>3000</v>
      </c>
      <c r="D5">
        <v>25</v>
      </c>
      <c r="E5">
        <v>2</v>
      </c>
      <c r="F5" s="1" t="s">
        <v>21</v>
      </c>
      <c r="G5" s="1" t="s">
        <v>19</v>
      </c>
      <c r="H5" s="3">
        <v>25</v>
      </c>
      <c r="I5" t="s">
        <v>16</v>
      </c>
      <c r="J5">
        <v>0.5</v>
      </c>
      <c r="K5">
        <v>0.5</v>
      </c>
      <c r="L5">
        <f>C5*D5/(3600*E5)+K5+J5</f>
        <v>11.416666666666666</v>
      </c>
      <c r="M5">
        <f>L5/8</f>
        <v>1.4270833333333333</v>
      </c>
    </row>
    <row r="6" spans="1:13">
      <c r="A6" s="1">
        <v>2732</v>
      </c>
      <c r="B6" s="1" t="s">
        <v>13</v>
      </c>
      <c r="C6">
        <v>1000</v>
      </c>
      <c r="D6">
        <v>20</v>
      </c>
      <c r="E6">
        <v>1</v>
      </c>
      <c r="F6" s="1" t="s">
        <v>23</v>
      </c>
      <c r="G6" s="1" t="s">
        <v>15</v>
      </c>
      <c r="H6" s="3">
        <v>20</v>
      </c>
      <c r="I6" t="s">
        <v>16</v>
      </c>
      <c r="J6">
        <v>0.5</v>
      </c>
      <c r="K6">
        <v>0.5</v>
      </c>
      <c r="L6">
        <f>C6*D6/(3600*E6)+K6+J6</f>
        <v>6.5555555555555554</v>
      </c>
      <c r="M6">
        <f>L6/8</f>
        <v>0.81944444444444442</v>
      </c>
    </row>
    <row r="7" spans="1:13">
      <c r="A7" s="1">
        <v>2732</v>
      </c>
      <c r="B7" s="1" t="s">
        <v>13</v>
      </c>
      <c r="C7">
        <v>1000</v>
      </c>
      <c r="D7">
        <v>20</v>
      </c>
      <c r="E7">
        <v>1</v>
      </c>
      <c r="F7" s="1" t="s">
        <v>23</v>
      </c>
      <c r="G7" s="1" t="s">
        <v>15</v>
      </c>
      <c r="H7" s="3">
        <v>25</v>
      </c>
      <c r="I7" t="s">
        <v>16</v>
      </c>
      <c r="J7">
        <v>0.5</v>
      </c>
      <c r="K7">
        <v>0.5</v>
      </c>
      <c r="L7">
        <f>C7*D7/(3600*E7)+K7+J7</f>
        <v>6.5555555555555554</v>
      </c>
      <c r="M7">
        <f>L7/8</f>
        <v>0.81944444444444442</v>
      </c>
    </row>
    <row r="8" spans="1:13">
      <c r="A8" s="1" t="s">
        <v>12</v>
      </c>
      <c r="B8" s="1" t="s">
        <v>13</v>
      </c>
      <c r="C8">
        <v>1000</v>
      </c>
      <c r="D8">
        <v>25</v>
      </c>
      <c r="E8">
        <v>8</v>
      </c>
      <c r="F8" s="1" t="s">
        <v>14</v>
      </c>
      <c r="G8" s="1" t="s">
        <v>15</v>
      </c>
      <c r="H8" s="3">
        <v>15</v>
      </c>
      <c r="I8" t="s">
        <v>16</v>
      </c>
      <c r="J8">
        <v>0.5</v>
      </c>
      <c r="K8">
        <v>0.5</v>
      </c>
      <c r="L8">
        <f>C8*D8/(3600*E8)+K8+J8</f>
        <v>1.8680555555555556</v>
      </c>
      <c r="M8">
        <f>L8/8</f>
        <v>0.23350694444444445</v>
      </c>
    </row>
    <row r="9" spans="1:13">
      <c r="A9" s="1" t="s">
        <v>22</v>
      </c>
      <c r="B9" s="1" t="s">
        <v>13</v>
      </c>
      <c r="C9">
        <v>1000</v>
      </c>
      <c r="D9">
        <v>20</v>
      </c>
      <c r="E9">
        <v>1</v>
      </c>
      <c r="F9" s="1" t="s">
        <v>23</v>
      </c>
      <c r="G9" s="1" t="s">
        <v>15</v>
      </c>
      <c r="H9" s="3">
        <v>20</v>
      </c>
      <c r="I9" t="s">
        <v>16</v>
      </c>
      <c r="J9">
        <v>0.5</v>
      </c>
      <c r="K9">
        <v>0.5</v>
      </c>
      <c r="L9">
        <f>C9*D9/(3600*E9)+K9+J9</f>
        <v>6.5555555555555554</v>
      </c>
      <c r="M9">
        <f>L9/8</f>
        <v>0.81944444444444442</v>
      </c>
    </row>
    <row r="10" spans="1:13">
      <c r="A10" s="1" t="s">
        <v>24</v>
      </c>
      <c r="B10" s="1" t="s">
        <v>13</v>
      </c>
      <c r="C10">
        <v>1000</v>
      </c>
      <c r="D10">
        <v>20</v>
      </c>
      <c r="E10">
        <v>1</v>
      </c>
      <c r="F10" s="1" t="s">
        <v>23</v>
      </c>
      <c r="G10" s="1" t="s">
        <v>15</v>
      </c>
      <c r="H10" s="3">
        <v>25</v>
      </c>
      <c r="I10" t="s">
        <v>16</v>
      </c>
      <c r="J10">
        <v>0.5</v>
      </c>
      <c r="K10">
        <v>0.5</v>
      </c>
      <c r="L10">
        <f>C10*D10/(3600*E10)+K10+J10</f>
        <v>6.5555555555555554</v>
      </c>
      <c r="M10">
        <f>L10/8</f>
        <v>0.81944444444444442</v>
      </c>
    </row>
    <row r="11" spans="1:13">
      <c r="A11" s="1" t="s">
        <v>25</v>
      </c>
      <c r="B11" s="1" t="s">
        <v>13</v>
      </c>
      <c r="C11">
        <v>50</v>
      </c>
      <c r="D11">
        <v>80</v>
      </c>
      <c r="E11">
        <v>1</v>
      </c>
      <c r="F11" s="1" t="s">
        <v>23</v>
      </c>
      <c r="G11" s="1" t="s">
        <v>15</v>
      </c>
      <c r="H11" s="3">
        <v>15</v>
      </c>
      <c r="I11" t="s">
        <v>26</v>
      </c>
      <c r="J11">
        <v>2</v>
      </c>
      <c r="K11">
        <v>2</v>
      </c>
      <c r="L11">
        <f>C11*D11/(3600*E11)+K11+J11</f>
        <v>5.1111111111111107</v>
      </c>
      <c r="M11">
        <f>L11/8</f>
        <v>0.63888888888888884</v>
      </c>
    </row>
    <row r="12" spans="1:13">
      <c r="A12" s="1" t="s">
        <v>27</v>
      </c>
      <c r="B12" s="1" t="s">
        <v>13</v>
      </c>
      <c r="C12">
        <v>50</v>
      </c>
      <c r="D12">
        <v>80</v>
      </c>
      <c r="E12">
        <v>1</v>
      </c>
      <c r="F12" s="1" t="s">
        <v>23</v>
      </c>
      <c r="G12" s="1" t="s">
        <v>15</v>
      </c>
      <c r="H12" s="3">
        <v>15</v>
      </c>
      <c r="I12" t="s">
        <v>26</v>
      </c>
      <c r="J12">
        <v>2</v>
      </c>
      <c r="K12">
        <v>2</v>
      </c>
      <c r="L12">
        <f>C12*D12/(3600*E12)+K12+J12</f>
        <v>5.1111111111111107</v>
      </c>
      <c r="M12">
        <f>L12/8</f>
        <v>0.63888888888888884</v>
      </c>
    </row>
    <row r="13" spans="1:13">
      <c r="A13" s="1" t="s">
        <v>28</v>
      </c>
      <c r="B13" s="1" t="s">
        <v>13</v>
      </c>
      <c r="C13">
        <v>1000</v>
      </c>
      <c r="D13">
        <v>50</v>
      </c>
      <c r="E13">
        <v>1</v>
      </c>
      <c r="F13" s="1" t="s">
        <v>23</v>
      </c>
      <c r="G13" s="1" t="s">
        <v>19</v>
      </c>
      <c r="H13" s="3">
        <v>20</v>
      </c>
      <c r="I13" t="s">
        <v>29</v>
      </c>
      <c r="J13">
        <v>0.5</v>
      </c>
      <c r="K13">
        <v>0.5</v>
      </c>
      <c r="L13">
        <f>C13*D13/(3600*E13)+K13+J13</f>
        <v>14.888888888888889</v>
      </c>
      <c r="M13">
        <f>L13/8</f>
        <v>1.8611111111111112</v>
      </c>
    </row>
    <row r="14" spans="1:13">
      <c r="A14" s="1" t="s">
        <v>30</v>
      </c>
      <c r="B14" s="1" t="s">
        <v>31</v>
      </c>
      <c r="C14">
        <v>3000</v>
      </c>
      <c r="D14">
        <v>26</v>
      </c>
      <c r="E14">
        <v>2</v>
      </c>
      <c r="F14" s="1" t="s">
        <v>14</v>
      </c>
      <c r="G14" s="1" t="s">
        <v>15</v>
      </c>
      <c r="H14" s="3">
        <v>20</v>
      </c>
      <c r="I14" t="s">
        <v>32</v>
      </c>
      <c r="J14">
        <v>0.5</v>
      </c>
      <c r="K14">
        <v>0.5</v>
      </c>
      <c r="L14">
        <f>C14*D14/(3600*E14)+K14+J14</f>
        <v>11.833333333333334</v>
      </c>
      <c r="M14">
        <f>L14/8</f>
        <v>1.4791666666666667</v>
      </c>
    </row>
    <row r="15" spans="1:13">
      <c r="A15" s="1" t="s">
        <v>33</v>
      </c>
      <c r="B15" s="1" t="s">
        <v>31</v>
      </c>
      <c r="C15">
        <v>3000</v>
      </c>
      <c r="D15">
        <v>26</v>
      </c>
      <c r="E15">
        <v>2</v>
      </c>
      <c r="F15" s="1" t="s">
        <v>14</v>
      </c>
      <c r="G15" s="1" t="s">
        <v>15</v>
      </c>
      <c r="H15" s="3">
        <v>20</v>
      </c>
      <c r="I15" t="s">
        <v>32</v>
      </c>
      <c r="J15">
        <v>0.5</v>
      </c>
      <c r="K15">
        <v>0.5</v>
      </c>
      <c r="L15">
        <f>C15*D15/(3600*E15)+K15+J15</f>
        <v>11.833333333333334</v>
      </c>
      <c r="M15">
        <f>L15/8</f>
        <v>1.4791666666666667</v>
      </c>
    </row>
    <row r="16" spans="1:13">
      <c r="A16" s="1" t="s">
        <v>34</v>
      </c>
      <c r="B16" s="1" t="s">
        <v>35</v>
      </c>
      <c r="C16">
        <v>2000</v>
      </c>
      <c r="D16">
        <v>23</v>
      </c>
      <c r="E16">
        <v>1</v>
      </c>
      <c r="F16" s="1" t="s">
        <v>36</v>
      </c>
      <c r="G16" s="1" t="s">
        <v>19</v>
      </c>
      <c r="H16" s="3">
        <v>10</v>
      </c>
      <c r="I16" t="s">
        <v>37</v>
      </c>
      <c r="J16">
        <v>0.5</v>
      </c>
      <c r="K16">
        <v>0.5</v>
      </c>
      <c r="L16">
        <f>C16*D16/(3600*E16)+K16+J16</f>
        <v>13.777777777777779</v>
      </c>
      <c r="M16">
        <f>L16/8</f>
        <v>1.7222222222222223</v>
      </c>
    </row>
    <row r="17" spans="1:13">
      <c r="A17" s="1" t="s">
        <v>34</v>
      </c>
      <c r="B17" s="1" t="s">
        <v>35</v>
      </c>
      <c r="C17">
        <v>2000</v>
      </c>
      <c r="D17">
        <v>23</v>
      </c>
      <c r="E17">
        <v>1</v>
      </c>
      <c r="F17" s="1" t="s">
        <v>36</v>
      </c>
      <c r="G17" s="1" t="s">
        <v>19</v>
      </c>
      <c r="H17" s="3">
        <v>10</v>
      </c>
      <c r="I17" t="s">
        <v>37</v>
      </c>
      <c r="J17">
        <v>0.5</v>
      </c>
      <c r="K17">
        <v>0.5</v>
      </c>
      <c r="L17">
        <f>C17*D17/(3600*E17)+K17+J17</f>
        <v>13.777777777777779</v>
      </c>
      <c r="M17">
        <f>L17/8</f>
        <v>1.7222222222222223</v>
      </c>
    </row>
    <row r="18" spans="1:13">
      <c r="A18" s="1" t="s">
        <v>41</v>
      </c>
      <c r="B18" s="1" t="s">
        <v>39</v>
      </c>
      <c r="C18">
        <v>110</v>
      </c>
      <c r="D18">
        <v>25</v>
      </c>
      <c r="E18">
        <v>2</v>
      </c>
      <c r="F18" s="1" t="s">
        <v>23</v>
      </c>
      <c r="G18" s="1" t="s">
        <v>19</v>
      </c>
      <c r="H18" s="3">
        <v>20</v>
      </c>
      <c r="I18" t="s">
        <v>42</v>
      </c>
      <c r="J18">
        <v>2</v>
      </c>
      <c r="K18">
        <v>2</v>
      </c>
      <c r="L18">
        <f>C18*D18/(3600*E18)+K18+J18</f>
        <v>4.3819444444444446</v>
      </c>
      <c r="M18">
        <f>L18/8</f>
        <v>0.54774305555555558</v>
      </c>
    </row>
    <row r="19" spans="1:13">
      <c r="A19" s="1" t="s">
        <v>43</v>
      </c>
      <c r="B19" s="1" t="s">
        <v>39</v>
      </c>
      <c r="C19">
        <v>110</v>
      </c>
      <c r="D19">
        <v>25</v>
      </c>
      <c r="E19">
        <v>2</v>
      </c>
      <c r="F19" s="1" t="s">
        <v>23</v>
      </c>
      <c r="G19" s="1" t="s">
        <v>19</v>
      </c>
      <c r="H19" s="3">
        <v>10</v>
      </c>
      <c r="I19" t="s">
        <v>40</v>
      </c>
      <c r="J19">
        <v>2</v>
      </c>
      <c r="K19">
        <v>2</v>
      </c>
      <c r="L19">
        <f>C19*D19/(3600*E19)+K19+J19</f>
        <v>4.3819444444444446</v>
      </c>
      <c r="M19">
        <f>L19/8</f>
        <v>0.54774305555555558</v>
      </c>
    </row>
    <row r="20" spans="1:13">
      <c r="A20" s="1" t="s">
        <v>44</v>
      </c>
      <c r="B20" s="1" t="s">
        <v>39</v>
      </c>
      <c r="C20">
        <v>110</v>
      </c>
      <c r="D20">
        <v>25</v>
      </c>
      <c r="E20">
        <v>2</v>
      </c>
      <c r="F20" s="1" t="s">
        <v>23</v>
      </c>
      <c r="G20" s="1" t="s">
        <v>19</v>
      </c>
      <c r="H20" s="3">
        <v>10</v>
      </c>
      <c r="I20" t="s">
        <v>42</v>
      </c>
      <c r="J20">
        <v>2</v>
      </c>
      <c r="K20">
        <v>2</v>
      </c>
      <c r="L20">
        <f>C20*D20/(3600*E20)+K20+J20</f>
        <v>4.3819444444444446</v>
      </c>
      <c r="M20">
        <f>L20/8</f>
        <v>0.54774305555555558</v>
      </c>
    </row>
    <row r="21" spans="1:13">
      <c r="A21" s="1" t="s">
        <v>45</v>
      </c>
      <c r="B21" s="1" t="s">
        <v>39</v>
      </c>
      <c r="C21">
        <v>146</v>
      </c>
      <c r="D21">
        <v>25</v>
      </c>
      <c r="E21">
        <v>2</v>
      </c>
      <c r="F21" s="1" t="s">
        <v>23</v>
      </c>
      <c r="G21" s="1" t="s">
        <v>19</v>
      </c>
      <c r="H21" s="3">
        <v>20</v>
      </c>
      <c r="I21" t="s">
        <v>40</v>
      </c>
      <c r="J21">
        <v>0.5</v>
      </c>
      <c r="K21">
        <v>0.5</v>
      </c>
      <c r="L21">
        <f>C21*D21/(3600*E21)+K21+J21</f>
        <v>1.5069444444444444</v>
      </c>
      <c r="M21">
        <f>L21/8</f>
        <v>0.18836805555555555</v>
      </c>
    </row>
    <row r="22" spans="1:13">
      <c r="A22" s="1" t="s">
        <v>46</v>
      </c>
      <c r="B22" s="1" t="s">
        <v>39</v>
      </c>
      <c r="C22">
        <v>110</v>
      </c>
      <c r="D22">
        <v>25</v>
      </c>
      <c r="E22">
        <v>2</v>
      </c>
      <c r="F22" s="1" t="s">
        <v>23</v>
      </c>
      <c r="G22" s="1" t="s">
        <v>19</v>
      </c>
      <c r="H22" s="3">
        <v>25</v>
      </c>
      <c r="I22" t="s">
        <v>42</v>
      </c>
      <c r="J22">
        <v>0.5</v>
      </c>
      <c r="K22">
        <v>0.5</v>
      </c>
      <c r="L22">
        <f>C22*D22/(3600*E22)+K22+J22</f>
        <v>1.3819444444444444</v>
      </c>
      <c r="M22">
        <f>L22/8</f>
        <v>0.17274305555555555</v>
      </c>
    </row>
    <row r="23" spans="1:13">
      <c r="A23" s="1" t="s">
        <v>47</v>
      </c>
      <c r="B23" s="1" t="s">
        <v>39</v>
      </c>
      <c r="C23">
        <v>110</v>
      </c>
      <c r="D23">
        <v>25</v>
      </c>
      <c r="E23">
        <v>2</v>
      </c>
      <c r="F23" s="1" t="s">
        <v>23</v>
      </c>
      <c r="G23" s="1" t="s">
        <v>19</v>
      </c>
      <c r="H23" s="3">
        <v>25</v>
      </c>
      <c r="I23" t="s">
        <v>40</v>
      </c>
      <c r="J23">
        <v>0.5</v>
      </c>
      <c r="K23">
        <v>0.5</v>
      </c>
      <c r="L23">
        <f>C23*D23/(3600*E23)+K23+J23</f>
        <v>1.3819444444444444</v>
      </c>
      <c r="M23">
        <f>L23/8</f>
        <v>0.17274305555555555</v>
      </c>
    </row>
    <row r="24" spans="1:13">
      <c r="A24" s="1" t="s">
        <v>48</v>
      </c>
      <c r="B24" s="1" t="s">
        <v>39</v>
      </c>
      <c r="C24">
        <v>110</v>
      </c>
      <c r="D24">
        <v>25</v>
      </c>
      <c r="E24">
        <v>2</v>
      </c>
      <c r="F24" s="1" t="s">
        <v>23</v>
      </c>
      <c r="G24" s="1" t="s">
        <v>19</v>
      </c>
      <c r="H24" s="3">
        <v>25</v>
      </c>
      <c r="I24" t="s">
        <v>42</v>
      </c>
      <c r="J24">
        <v>0.5</v>
      </c>
      <c r="K24">
        <v>0.5</v>
      </c>
      <c r="L24">
        <f>C24*D24/(3600*E24)+K24+J24</f>
        <v>1.3819444444444444</v>
      </c>
      <c r="M24">
        <f>L24/8</f>
        <v>0.17274305555555555</v>
      </c>
    </row>
    <row r="25" spans="1:13">
      <c r="A25" s="1" t="s">
        <v>38</v>
      </c>
      <c r="B25" s="1" t="s">
        <v>39</v>
      </c>
      <c r="C25">
        <v>110</v>
      </c>
      <c r="D25">
        <v>25</v>
      </c>
      <c r="E25">
        <v>2</v>
      </c>
      <c r="F25" s="1" t="s">
        <v>23</v>
      </c>
      <c r="G25" s="1" t="s">
        <v>19</v>
      </c>
      <c r="H25" s="3">
        <v>10</v>
      </c>
      <c r="I25" t="s">
        <v>40</v>
      </c>
      <c r="J25">
        <v>2</v>
      </c>
      <c r="K25">
        <v>2</v>
      </c>
      <c r="L25">
        <f>C25*D25/(3600*E25)+K25+J25</f>
        <v>4.3819444444444446</v>
      </c>
      <c r="M25">
        <f>L25/8</f>
        <v>0.54774305555555558</v>
      </c>
    </row>
    <row r="26" spans="1:13">
      <c r="A26" s="1" t="s">
        <v>53</v>
      </c>
      <c r="B26" s="1" t="s">
        <v>50</v>
      </c>
      <c r="C26">
        <v>200</v>
      </c>
      <c r="D26">
        <v>25</v>
      </c>
      <c r="E26">
        <v>1</v>
      </c>
      <c r="F26" s="1" t="s">
        <v>14</v>
      </c>
      <c r="G26" s="1" t="s">
        <v>19</v>
      </c>
      <c r="H26" s="3">
        <v>10</v>
      </c>
      <c r="I26" t="s">
        <v>54</v>
      </c>
      <c r="J26">
        <v>0.5</v>
      </c>
      <c r="K26">
        <v>0.5</v>
      </c>
      <c r="L26">
        <f>C26*D26/(3600*E26)+K26+J26</f>
        <v>2.3888888888888888</v>
      </c>
      <c r="M26">
        <f>L26/8</f>
        <v>0.2986111111111111</v>
      </c>
    </row>
    <row r="27" spans="1:13">
      <c r="A27" s="1" t="s">
        <v>49</v>
      </c>
      <c r="B27" s="1" t="s">
        <v>50</v>
      </c>
      <c r="C27">
        <v>50</v>
      </c>
      <c r="D27">
        <v>25</v>
      </c>
      <c r="E27">
        <v>1</v>
      </c>
      <c r="F27" s="1" t="s">
        <v>14</v>
      </c>
      <c r="G27" s="1" t="s">
        <v>19</v>
      </c>
      <c r="H27" s="3">
        <v>10</v>
      </c>
      <c r="I27" t="s">
        <v>52</v>
      </c>
      <c r="J27">
        <v>0.5</v>
      </c>
      <c r="K27">
        <v>0.5</v>
      </c>
      <c r="L27">
        <f>C27*D27/(3600*E27)+K27+J27</f>
        <v>1.3472222222222223</v>
      </c>
      <c r="M27">
        <f>L27/8</f>
        <v>0.16840277777777779</v>
      </c>
    </row>
    <row r="28" spans="1:13">
      <c r="A28" s="1" t="s">
        <v>49</v>
      </c>
      <c r="B28" s="1" t="s">
        <v>50</v>
      </c>
      <c r="C28">
        <v>50</v>
      </c>
      <c r="D28">
        <v>25</v>
      </c>
      <c r="E28">
        <v>1</v>
      </c>
      <c r="F28" s="1" t="s">
        <v>14</v>
      </c>
      <c r="G28" s="1" t="s">
        <v>19</v>
      </c>
      <c r="H28" s="3">
        <v>10</v>
      </c>
      <c r="I28" t="s">
        <v>51</v>
      </c>
      <c r="J28">
        <v>0.5</v>
      </c>
      <c r="K28">
        <v>0.5</v>
      </c>
      <c r="L28">
        <f>C28*D28/(3600*E28)+K28+J28</f>
        <v>1.3472222222222223</v>
      </c>
      <c r="M28">
        <f>L28/8</f>
        <v>0.16840277777777779</v>
      </c>
    </row>
    <row r="29" spans="1:13">
      <c r="A29" s="1" t="s">
        <v>55</v>
      </c>
      <c r="B29" s="1" t="s">
        <v>50</v>
      </c>
      <c r="C29">
        <v>50</v>
      </c>
      <c r="D29">
        <v>25</v>
      </c>
      <c r="E29">
        <v>1</v>
      </c>
      <c r="F29" s="1" t="s">
        <v>14</v>
      </c>
      <c r="G29" s="1" t="s">
        <v>19</v>
      </c>
      <c r="H29" s="3">
        <v>15</v>
      </c>
      <c r="I29" t="s">
        <v>56</v>
      </c>
      <c r="J29">
        <v>0.5</v>
      </c>
      <c r="K29">
        <v>0.5</v>
      </c>
      <c r="L29">
        <f>C29*D29/(3600*E29)+K29+J29</f>
        <v>1.3472222222222223</v>
      </c>
      <c r="M29">
        <f>L29/8</f>
        <v>0.16840277777777779</v>
      </c>
    </row>
    <row r="30" spans="1:13">
      <c r="A30" s="1" t="s">
        <v>53</v>
      </c>
      <c r="B30" s="1" t="s">
        <v>50</v>
      </c>
      <c r="C30">
        <v>50</v>
      </c>
      <c r="D30">
        <v>25</v>
      </c>
      <c r="E30">
        <v>1</v>
      </c>
      <c r="F30" s="1" t="s">
        <v>14</v>
      </c>
      <c r="G30" s="1" t="s">
        <v>19</v>
      </c>
      <c r="H30" s="3">
        <v>15</v>
      </c>
      <c r="I30" t="s">
        <v>54</v>
      </c>
      <c r="J30">
        <v>0.5</v>
      </c>
      <c r="K30">
        <v>0.5</v>
      </c>
      <c r="L30">
        <f>C30*D30/(3600*E30)+K30+J30</f>
        <v>1.3472222222222223</v>
      </c>
      <c r="M30">
        <f>L30/8</f>
        <v>0.16840277777777779</v>
      </c>
    </row>
    <row r="31" spans="1:13">
      <c r="A31" s="1" t="s">
        <v>57</v>
      </c>
      <c r="B31" s="1" t="s">
        <v>58</v>
      </c>
      <c r="C31">
        <v>370</v>
      </c>
      <c r="D31">
        <v>25</v>
      </c>
      <c r="E31">
        <v>2</v>
      </c>
      <c r="F31" s="1" t="s">
        <v>59</v>
      </c>
      <c r="G31" s="1" t="s">
        <v>19</v>
      </c>
      <c r="H31" s="3">
        <v>10</v>
      </c>
      <c r="I31" t="s">
        <v>60</v>
      </c>
      <c r="J31">
        <v>2</v>
      </c>
      <c r="K31">
        <v>2</v>
      </c>
      <c r="L31">
        <f>C31*D31/(3600*E31)+K31+J31</f>
        <v>5.2847222222222223</v>
      </c>
      <c r="M31">
        <f>L31/8</f>
        <v>0.66059027777777779</v>
      </c>
    </row>
    <row r="32" spans="1:13">
      <c r="A32" s="1" t="s">
        <v>61</v>
      </c>
      <c r="B32" s="1" t="s">
        <v>62</v>
      </c>
      <c r="C32">
        <v>1000</v>
      </c>
      <c r="D32">
        <v>60</v>
      </c>
      <c r="E32">
        <v>1</v>
      </c>
      <c r="F32" s="1" t="s">
        <v>14</v>
      </c>
      <c r="G32" s="1" t="s">
        <v>15</v>
      </c>
      <c r="H32" s="3">
        <v>15</v>
      </c>
      <c r="I32" t="s">
        <v>63</v>
      </c>
      <c r="J32">
        <v>1</v>
      </c>
      <c r="K32">
        <v>1</v>
      </c>
      <c r="L32">
        <f>C32*D32/(3600*E32)+K32+J32</f>
        <v>18.666666666666668</v>
      </c>
      <c r="M32">
        <f>L32/8</f>
        <v>2.3333333333333335</v>
      </c>
    </row>
    <row r="33" spans="1:13">
      <c r="A33" s="1">
        <v>85</v>
      </c>
      <c r="B33" s="1" t="s">
        <v>77</v>
      </c>
      <c r="C33">
        <v>500</v>
      </c>
      <c r="D33">
        <v>38</v>
      </c>
      <c r="E33">
        <v>1</v>
      </c>
      <c r="F33" s="1" t="s">
        <v>21</v>
      </c>
      <c r="G33" s="1" t="s">
        <v>19</v>
      </c>
      <c r="H33" s="3">
        <v>20</v>
      </c>
      <c r="I33" t="s">
        <v>78</v>
      </c>
      <c r="J33">
        <v>1</v>
      </c>
      <c r="K33">
        <v>1</v>
      </c>
      <c r="L33">
        <f>C33*D33/(3600*E33)+K33+J33</f>
        <v>7.2777777777777777</v>
      </c>
      <c r="M33">
        <f>L33/8</f>
        <v>0.90972222222222221</v>
      </c>
    </row>
    <row r="34" spans="1:13">
      <c r="A34" s="1">
        <v>86</v>
      </c>
      <c r="B34" s="1" t="s">
        <v>77</v>
      </c>
      <c r="C34">
        <v>500</v>
      </c>
      <c r="D34">
        <v>38</v>
      </c>
      <c r="E34">
        <v>1</v>
      </c>
      <c r="F34" s="1" t="s">
        <v>21</v>
      </c>
      <c r="G34" s="1" t="s">
        <v>19</v>
      </c>
      <c r="H34" s="3">
        <v>20</v>
      </c>
      <c r="I34" t="s">
        <v>78</v>
      </c>
      <c r="J34">
        <v>1</v>
      </c>
      <c r="K34">
        <v>1</v>
      </c>
      <c r="L34">
        <f>C34*D34/(3600*E34)+K34+J34</f>
        <v>7.2777777777777777</v>
      </c>
      <c r="M34">
        <f>L34/8</f>
        <v>0.90972222222222221</v>
      </c>
    </row>
    <row r="35" spans="1:13">
      <c r="A35" s="1">
        <v>46</v>
      </c>
      <c r="B35" s="1" t="s">
        <v>65</v>
      </c>
      <c r="C35">
        <v>500</v>
      </c>
      <c r="D35">
        <v>35</v>
      </c>
      <c r="E35">
        <v>1</v>
      </c>
      <c r="F35" s="1" t="s">
        <v>66</v>
      </c>
      <c r="G35" s="1" t="s">
        <v>15</v>
      </c>
      <c r="H35" s="3">
        <v>20</v>
      </c>
      <c r="I35" t="s">
        <v>67</v>
      </c>
      <c r="J35">
        <v>3</v>
      </c>
      <c r="K35">
        <v>3</v>
      </c>
      <c r="L35">
        <f>C35*D35/(3600*E35)+K35+J35</f>
        <v>10.861111111111111</v>
      </c>
      <c r="M35">
        <f>L35/8</f>
        <v>1.3576388888888888</v>
      </c>
    </row>
    <row r="36" spans="1:13">
      <c r="A36" s="1">
        <v>47</v>
      </c>
      <c r="B36" s="1" t="s">
        <v>65</v>
      </c>
      <c r="C36">
        <v>500</v>
      </c>
      <c r="D36">
        <v>35</v>
      </c>
      <c r="E36">
        <v>1</v>
      </c>
      <c r="F36" s="1" t="s">
        <v>66</v>
      </c>
      <c r="G36" s="1" t="s">
        <v>15</v>
      </c>
      <c r="H36" s="3">
        <v>20</v>
      </c>
      <c r="I36" t="s">
        <v>67</v>
      </c>
      <c r="J36">
        <v>3</v>
      </c>
      <c r="K36">
        <v>3</v>
      </c>
      <c r="L36">
        <f>C36*D36/(3600*E36)+K36+J36</f>
        <v>10.861111111111111</v>
      </c>
      <c r="M36">
        <f>L36/8</f>
        <v>1.3576388888888888</v>
      </c>
    </row>
    <row r="37" spans="1:13">
      <c r="A37" s="1">
        <v>48</v>
      </c>
      <c r="B37" s="1" t="s">
        <v>65</v>
      </c>
      <c r="C37">
        <v>500</v>
      </c>
      <c r="D37">
        <v>35</v>
      </c>
      <c r="E37">
        <v>1</v>
      </c>
      <c r="F37" s="1" t="s">
        <v>66</v>
      </c>
      <c r="G37" s="1" t="s">
        <v>15</v>
      </c>
      <c r="H37" s="3">
        <v>20</v>
      </c>
      <c r="I37" t="s">
        <v>67</v>
      </c>
      <c r="J37">
        <v>3</v>
      </c>
      <c r="K37">
        <v>3</v>
      </c>
      <c r="L37">
        <f>C37*D37/(3600*E37)+K37+J37</f>
        <v>10.861111111111111</v>
      </c>
      <c r="M37">
        <f>L37/8</f>
        <v>1.3576388888888888</v>
      </c>
    </row>
    <row r="38" spans="1:13">
      <c r="A38" s="1">
        <v>49</v>
      </c>
      <c r="B38" s="1" t="s">
        <v>65</v>
      </c>
      <c r="C38">
        <v>500</v>
      </c>
      <c r="D38">
        <v>35</v>
      </c>
      <c r="E38">
        <v>1</v>
      </c>
      <c r="F38" s="1" t="s">
        <v>66</v>
      </c>
      <c r="G38" s="1" t="s">
        <v>15</v>
      </c>
      <c r="H38" s="3">
        <v>20</v>
      </c>
      <c r="I38" t="s">
        <v>67</v>
      </c>
      <c r="J38">
        <v>3</v>
      </c>
      <c r="K38">
        <v>3</v>
      </c>
      <c r="L38">
        <f>C38*D38/(3600*E38)+K38+J38</f>
        <v>10.861111111111111</v>
      </c>
      <c r="M38">
        <f>L38/8</f>
        <v>1.3576388888888888</v>
      </c>
    </row>
    <row r="39" spans="1:13">
      <c r="A39" s="1">
        <v>50</v>
      </c>
      <c r="B39" s="1" t="s">
        <v>65</v>
      </c>
      <c r="C39">
        <v>500</v>
      </c>
      <c r="D39">
        <v>35</v>
      </c>
      <c r="E39">
        <v>1</v>
      </c>
      <c r="F39" s="1" t="s">
        <v>66</v>
      </c>
      <c r="G39" s="1" t="s">
        <v>15</v>
      </c>
      <c r="H39" s="3">
        <v>20</v>
      </c>
      <c r="I39" t="s">
        <v>67</v>
      </c>
      <c r="J39">
        <v>3</v>
      </c>
      <c r="K39">
        <v>3</v>
      </c>
      <c r="L39">
        <f>C39*D39/(3600*E39)+K39+J39</f>
        <v>10.861111111111111</v>
      </c>
      <c r="M39">
        <f>L39/8</f>
        <v>1.3576388888888888</v>
      </c>
    </row>
    <row r="40" spans="1:13">
      <c r="A40" s="1">
        <v>51</v>
      </c>
      <c r="B40" s="1" t="s">
        <v>65</v>
      </c>
      <c r="C40">
        <v>500</v>
      </c>
      <c r="D40">
        <v>45</v>
      </c>
      <c r="E40">
        <v>1</v>
      </c>
      <c r="F40" s="1" t="s">
        <v>66</v>
      </c>
      <c r="G40" s="1" t="s">
        <v>15</v>
      </c>
      <c r="H40" s="3">
        <v>20</v>
      </c>
      <c r="I40" t="s">
        <v>67</v>
      </c>
      <c r="J40">
        <v>3</v>
      </c>
      <c r="K40">
        <v>3</v>
      </c>
      <c r="L40">
        <f>C40*D40/(3600*E40)+K40+J40</f>
        <v>12.25</v>
      </c>
      <c r="M40">
        <f>L40/8</f>
        <v>1.53125</v>
      </c>
    </row>
    <row r="41" spans="1:13">
      <c r="A41" s="1">
        <v>52</v>
      </c>
      <c r="B41" s="1" t="s">
        <v>65</v>
      </c>
      <c r="C41">
        <v>500</v>
      </c>
      <c r="D41">
        <v>45</v>
      </c>
      <c r="E41">
        <v>1</v>
      </c>
      <c r="F41" s="1" t="s">
        <v>66</v>
      </c>
      <c r="G41" s="1" t="s">
        <v>15</v>
      </c>
      <c r="H41" s="3">
        <v>20</v>
      </c>
      <c r="I41" t="s">
        <v>67</v>
      </c>
      <c r="J41">
        <v>3</v>
      </c>
      <c r="K41">
        <v>3</v>
      </c>
      <c r="L41">
        <f>C41*D41/(3600*E41)+K41+J41</f>
        <v>12.25</v>
      </c>
      <c r="M41">
        <f>L41/8</f>
        <v>1.53125</v>
      </c>
    </row>
    <row r="42" spans="1:13">
      <c r="A42" s="1">
        <v>53</v>
      </c>
      <c r="B42" s="1" t="s">
        <v>65</v>
      </c>
      <c r="C42">
        <v>500</v>
      </c>
      <c r="D42">
        <v>45</v>
      </c>
      <c r="E42">
        <v>1</v>
      </c>
      <c r="F42" s="1" t="s">
        <v>66</v>
      </c>
      <c r="G42" s="1" t="s">
        <v>15</v>
      </c>
      <c r="H42" s="3">
        <v>20</v>
      </c>
      <c r="I42" t="s">
        <v>67</v>
      </c>
      <c r="J42">
        <v>3</v>
      </c>
      <c r="K42">
        <v>3</v>
      </c>
      <c r="L42">
        <f>C42*D42/(3600*E42)+K42+J42</f>
        <v>12.25</v>
      </c>
      <c r="M42">
        <f>L42/8</f>
        <v>1.53125</v>
      </c>
    </row>
    <row r="43" spans="1:13">
      <c r="A43" s="1">
        <v>54</v>
      </c>
      <c r="B43" s="1" t="s">
        <v>65</v>
      </c>
      <c r="C43">
        <v>500</v>
      </c>
      <c r="D43">
        <v>45</v>
      </c>
      <c r="E43">
        <v>1</v>
      </c>
      <c r="F43" s="1" t="s">
        <v>66</v>
      </c>
      <c r="G43" s="1" t="s">
        <v>15</v>
      </c>
      <c r="H43" s="3">
        <v>20</v>
      </c>
      <c r="I43" t="s">
        <v>67</v>
      </c>
      <c r="J43">
        <v>3</v>
      </c>
      <c r="K43">
        <v>3</v>
      </c>
      <c r="L43">
        <f>C43*D43/(3600*E43)+K43+J43</f>
        <v>12.25</v>
      </c>
      <c r="M43">
        <f>L43/8</f>
        <v>1.53125</v>
      </c>
    </row>
    <row r="44" spans="1:13">
      <c r="A44" s="1">
        <v>38</v>
      </c>
      <c r="B44" s="1" t="s">
        <v>80</v>
      </c>
      <c r="C44">
        <v>700</v>
      </c>
      <c r="D44">
        <v>40</v>
      </c>
      <c r="E44">
        <v>1</v>
      </c>
      <c r="F44" s="1" t="s">
        <v>36</v>
      </c>
      <c r="G44" s="1" t="s">
        <v>15</v>
      </c>
      <c r="H44" s="3">
        <v>10</v>
      </c>
      <c r="I44" t="s">
        <v>29</v>
      </c>
      <c r="J44">
        <v>0.5</v>
      </c>
      <c r="K44">
        <v>0.5</v>
      </c>
      <c r="L44">
        <f>C44*D44/(3600*E44)+K44+J44</f>
        <v>8.7777777777777786</v>
      </c>
      <c r="M44">
        <f>L44/8</f>
        <v>1.0972222222222223</v>
      </c>
    </row>
    <row r="45" spans="1:13">
      <c r="A45" s="1">
        <v>977</v>
      </c>
      <c r="B45" s="1" t="s">
        <v>80</v>
      </c>
      <c r="C45">
        <v>3500</v>
      </c>
      <c r="D45">
        <v>55</v>
      </c>
      <c r="E45">
        <v>2</v>
      </c>
      <c r="F45" s="1" t="s">
        <v>14</v>
      </c>
      <c r="G45" s="1" t="s">
        <v>15</v>
      </c>
      <c r="H45" s="3">
        <v>15</v>
      </c>
      <c r="I45" t="s">
        <v>81</v>
      </c>
      <c r="J45">
        <v>0.5</v>
      </c>
      <c r="K45">
        <v>0.5</v>
      </c>
      <c r="L45">
        <f>C45*D45/(3600*E45)+K45+J45</f>
        <v>27.736111111111111</v>
      </c>
      <c r="M45">
        <f>L45/8</f>
        <v>3.4670138888888888</v>
      </c>
    </row>
    <row r="46" spans="1:13">
      <c r="A46" s="1">
        <v>977</v>
      </c>
      <c r="B46" s="1" t="s">
        <v>80</v>
      </c>
      <c r="C46">
        <v>3500</v>
      </c>
      <c r="D46">
        <v>55</v>
      </c>
      <c r="E46">
        <v>2</v>
      </c>
      <c r="F46" s="1" t="s">
        <v>14</v>
      </c>
      <c r="G46" s="1" t="s">
        <v>15</v>
      </c>
      <c r="H46" s="3">
        <v>15</v>
      </c>
      <c r="I46" t="s">
        <v>81</v>
      </c>
      <c r="J46">
        <v>0.5</v>
      </c>
      <c r="K46">
        <v>0.5</v>
      </c>
      <c r="L46">
        <f>C46*D46/(3600*E46)+K46+J46</f>
        <v>27.736111111111111</v>
      </c>
      <c r="M46">
        <f>L46/8</f>
        <v>3.4670138888888888</v>
      </c>
    </row>
    <row r="47" spans="1:13">
      <c r="A47" s="1">
        <v>977</v>
      </c>
      <c r="B47" s="1" t="s">
        <v>80</v>
      </c>
      <c r="C47">
        <v>3500</v>
      </c>
      <c r="D47">
        <v>55</v>
      </c>
      <c r="E47">
        <v>2</v>
      </c>
      <c r="F47" s="1" t="s">
        <v>14</v>
      </c>
      <c r="G47" s="1" t="s">
        <v>15</v>
      </c>
      <c r="H47" s="3">
        <v>20</v>
      </c>
      <c r="I47" t="s">
        <v>81</v>
      </c>
      <c r="J47">
        <v>0.5</v>
      </c>
      <c r="K47">
        <v>0.5</v>
      </c>
      <c r="L47">
        <f>C47*D47/(3600*E47)+K47+J47</f>
        <v>27.736111111111111</v>
      </c>
      <c r="M47">
        <f>L47/8</f>
        <v>3.4670138888888888</v>
      </c>
    </row>
    <row r="48" spans="1:13">
      <c r="A48" s="1">
        <v>977</v>
      </c>
      <c r="B48" s="1" t="s">
        <v>80</v>
      </c>
      <c r="C48">
        <v>3500</v>
      </c>
      <c r="D48">
        <v>55</v>
      </c>
      <c r="E48">
        <v>2</v>
      </c>
      <c r="F48" s="1" t="s">
        <v>14</v>
      </c>
      <c r="G48" s="1" t="s">
        <v>15</v>
      </c>
      <c r="H48" s="3">
        <v>25</v>
      </c>
      <c r="I48" t="s">
        <v>81</v>
      </c>
      <c r="J48">
        <v>0.5</v>
      </c>
      <c r="K48">
        <v>0.5</v>
      </c>
      <c r="L48">
        <f>C48*D48/(3600*E48)+K48+J48</f>
        <v>27.736111111111111</v>
      </c>
      <c r="M48">
        <f>L48/8</f>
        <v>3.4670138888888888</v>
      </c>
    </row>
    <row r="49" spans="1:13">
      <c r="A49" s="1">
        <v>977</v>
      </c>
      <c r="B49" s="1" t="s">
        <v>80</v>
      </c>
      <c r="C49">
        <v>3500</v>
      </c>
      <c r="D49">
        <v>55</v>
      </c>
      <c r="E49">
        <v>2</v>
      </c>
      <c r="F49" s="1" t="s">
        <v>14</v>
      </c>
      <c r="G49" s="1" t="s">
        <v>15</v>
      </c>
      <c r="H49" s="3">
        <v>30</v>
      </c>
      <c r="I49" t="s">
        <v>81</v>
      </c>
      <c r="J49">
        <v>0.5</v>
      </c>
      <c r="K49">
        <v>0.5</v>
      </c>
      <c r="L49">
        <f>C49*D49/(3600*E49)+K49+J49</f>
        <v>27.736111111111111</v>
      </c>
      <c r="M49">
        <f>L49/8</f>
        <v>3.4670138888888888</v>
      </c>
    </row>
    <row r="50" spans="1:13">
      <c r="A50" s="1">
        <v>977</v>
      </c>
      <c r="B50" s="1" t="s">
        <v>80</v>
      </c>
      <c r="C50">
        <v>3500</v>
      </c>
      <c r="D50">
        <v>55</v>
      </c>
      <c r="E50">
        <v>2</v>
      </c>
      <c r="F50" s="1" t="s">
        <v>14</v>
      </c>
      <c r="G50" s="1" t="s">
        <v>15</v>
      </c>
      <c r="H50" s="3">
        <v>35</v>
      </c>
      <c r="I50" t="s">
        <v>81</v>
      </c>
      <c r="J50">
        <v>0.5</v>
      </c>
      <c r="K50">
        <v>0.5</v>
      </c>
      <c r="L50">
        <f>C50*D50/(3600*E50)+K50+J50</f>
        <v>27.736111111111111</v>
      </c>
      <c r="M50">
        <f>L50/8</f>
        <v>3.4670138888888888</v>
      </c>
    </row>
    <row r="51" spans="1:13">
      <c r="A51" s="1">
        <v>977</v>
      </c>
      <c r="B51" s="1" t="s">
        <v>80</v>
      </c>
      <c r="C51">
        <v>3500</v>
      </c>
      <c r="D51">
        <v>55</v>
      </c>
      <c r="E51">
        <v>2</v>
      </c>
      <c r="F51" s="1" t="s">
        <v>14</v>
      </c>
      <c r="G51" s="1" t="s">
        <v>15</v>
      </c>
      <c r="H51" s="3">
        <v>40</v>
      </c>
      <c r="I51" t="s">
        <v>81</v>
      </c>
      <c r="J51">
        <v>0.5</v>
      </c>
      <c r="K51">
        <v>0.5</v>
      </c>
      <c r="L51">
        <f>C51*D51/(3600*E51)+K51+J51</f>
        <v>27.736111111111111</v>
      </c>
      <c r="M51">
        <f>L51/8</f>
        <v>3.4670138888888888</v>
      </c>
    </row>
    <row r="52" spans="1:13">
      <c r="A52" s="1">
        <v>977</v>
      </c>
      <c r="B52" s="1" t="s">
        <v>80</v>
      </c>
      <c r="C52">
        <v>3500</v>
      </c>
      <c r="D52">
        <v>55</v>
      </c>
      <c r="E52">
        <v>2</v>
      </c>
      <c r="F52" s="1" t="s">
        <v>14</v>
      </c>
      <c r="G52" s="1" t="s">
        <v>15</v>
      </c>
      <c r="H52" s="3">
        <v>45</v>
      </c>
      <c r="I52" t="s">
        <v>81</v>
      </c>
      <c r="J52">
        <v>0.5</v>
      </c>
      <c r="K52">
        <v>0.5</v>
      </c>
      <c r="L52">
        <f>C52*D52/(3600*E52)+K52+J52</f>
        <v>27.736111111111111</v>
      </c>
      <c r="M52">
        <f>L52/8</f>
        <v>3.4670138888888888</v>
      </c>
    </row>
    <row r="53" spans="1:13">
      <c r="A53" s="1" t="s">
        <v>83</v>
      </c>
      <c r="B53" s="1" t="s">
        <v>80</v>
      </c>
      <c r="C53">
        <v>5000</v>
      </c>
      <c r="D53">
        <v>20</v>
      </c>
      <c r="E53">
        <v>1</v>
      </c>
      <c r="F53" s="1" t="s">
        <v>14</v>
      </c>
      <c r="G53" s="1" t="s">
        <v>15</v>
      </c>
      <c r="H53" s="3">
        <v>25</v>
      </c>
      <c r="I53" t="s">
        <v>84</v>
      </c>
      <c r="J53">
        <v>0.5</v>
      </c>
      <c r="K53">
        <v>0.5</v>
      </c>
      <c r="L53">
        <f>C53*D53/(3600*E53)+K53+J53</f>
        <v>28.777777777777779</v>
      </c>
      <c r="M53">
        <f>L53/8</f>
        <v>3.5972222222222223</v>
      </c>
    </row>
    <row r="54" spans="1:13">
      <c r="A54" s="1" t="s">
        <v>85</v>
      </c>
      <c r="B54" s="1" t="s">
        <v>80</v>
      </c>
      <c r="C54">
        <v>10000</v>
      </c>
      <c r="D54">
        <v>26</v>
      </c>
      <c r="E54">
        <v>2</v>
      </c>
      <c r="F54" s="1" t="s">
        <v>14</v>
      </c>
      <c r="G54" s="1" t="s">
        <v>15</v>
      </c>
      <c r="H54" s="3">
        <v>30</v>
      </c>
      <c r="I54" t="s">
        <v>29</v>
      </c>
      <c r="J54">
        <v>0.5</v>
      </c>
      <c r="K54">
        <v>0.5</v>
      </c>
      <c r="L54">
        <f>C54*D54/(3600*E54)+K54+J54</f>
        <v>37.111111111111114</v>
      </c>
      <c r="M54">
        <f>L54/8</f>
        <v>4.6388888888888893</v>
      </c>
    </row>
    <row r="55" spans="1:13">
      <c r="A55" s="1" t="s">
        <v>86</v>
      </c>
      <c r="B55" s="1" t="s">
        <v>80</v>
      </c>
      <c r="C55">
        <v>10000</v>
      </c>
      <c r="D55">
        <v>25</v>
      </c>
      <c r="E55">
        <v>2</v>
      </c>
      <c r="F55" s="1" t="s">
        <v>14</v>
      </c>
      <c r="G55" s="1" t="s">
        <v>19</v>
      </c>
      <c r="H55" s="3">
        <v>25</v>
      </c>
      <c r="I55" t="s">
        <v>29</v>
      </c>
      <c r="J55">
        <v>0.5</v>
      </c>
      <c r="K55">
        <v>0.5</v>
      </c>
      <c r="L55">
        <f>C55*D55/(3600*E55)+K55+J55</f>
        <v>35.722222222222221</v>
      </c>
      <c r="M55">
        <f>L55/8</f>
        <v>4.4652777777777777</v>
      </c>
    </row>
    <row r="56" spans="1:13">
      <c r="A56" s="1">
        <v>332</v>
      </c>
      <c r="B56" s="1" t="s">
        <v>87</v>
      </c>
      <c r="C56">
        <v>50000</v>
      </c>
      <c r="D56">
        <v>21</v>
      </c>
      <c r="E56">
        <v>2</v>
      </c>
      <c r="F56" s="1" t="s">
        <v>91</v>
      </c>
      <c r="G56" s="1" t="s">
        <v>19</v>
      </c>
      <c r="H56" s="3">
        <v>40</v>
      </c>
      <c r="I56" t="s">
        <v>92</v>
      </c>
      <c r="J56">
        <v>2</v>
      </c>
      <c r="K56">
        <v>2</v>
      </c>
      <c r="L56">
        <f>C56*D56/(3600*E56)+K56+J56</f>
        <v>149.83333333333334</v>
      </c>
      <c r="M56">
        <f>L56/8</f>
        <v>18.729166666666668</v>
      </c>
    </row>
    <row r="57" spans="1:13">
      <c r="A57" s="1" t="s">
        <v>105</v>
      </c>
      <c r="B57" s="1" t="s">
        <v>87</v>
      </c>
      <c r="C57">
        <v>300000</v>
      </c>
      <c r="D57">
        <v>20</v>
      </c>
      <c r="E57">
        <v>16</v>
      </c>
      <c r="F57" s="1" t="s">
        <v>88</v>
      </c>
      <c r="G57" s="1" t="s">
        <v>19</v>
      </c>
      <c r="H57" s="3">
        <v>40</v>
      </c>
      <c r="I57" t="s">
        <v>89</v>
      </c>
      <c r="J57">
        <v>2</v>
      </c>
      <c r="K57">
        <v>2</v>
      </c>
      <c r="L57">
        <f>C57*D57/(3600*E57)+K57+J57</f>
        <v>108.16666666666667</v>
      </c>
      <c r="M57">
        <f>L57/8</f>
        <v>13.520833333333334</v>
      </c>
    </row>
  </sheetData>
  <sortState xmlns:xlrd2="http://schemas.microsoft.com/office/spreadsheetml/2017/richdata2" ref="A2:M57">
    <sortCondition ref="B2:B57"/>
    <sortCondition ref="A2:A5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76"/>
  <sheetViews>
    <sheetView tabSelected="1" zoomScale="110" zoomScaleNormal="110" workbookViewId="0">
      <pane xSplit="1" ySplit="1" topLeftCell="B17" activePane="bottomRight" state="frozen"/>
      <selection pane="bottomRight" activeCell="C23" sqref="C23"/>
      <selection pane="bottomLeft" activeCell="A2" sqref="A2"/>
      <selection pane="topRight" activeCell="B1" sqref="B1"/>
    </sheetView>
  </sheetViews>
  <sheetFormatPr defaultColWidth="11" defaultRowHeight="15.95"/>
  <cols>
    <col min="1" max="1" width="44.5" bestFit="1" customWidth="1"/>
    <col min="2" max="2" width="12.875" customWidth="1"/>
    <col min="10" max="10" width="35.625" customWidth="1"/>
  </cols>
  <sheetData>
    <row r="1" spans="1:21">
      <c r="A1" s="1" t="s">
        <v>0</v>
      </c>
      <c r="B1" s="1" t="s">
        <v>93</v>
      </c>
      <c r="C1" s="1" t="s">
        <v>1</v>
      </c>
      <c r="D1" t="s">
        <v>2</v>
      </c>
      <c r="E1" t="s">
        <v>3</v>
      </c>
      <c r="F1" t="s">
        <v>4</v>
      </c>
      <c r="G1" s="1" t="s">
        <v>5</v>
      </c>
      <c r="H1" s="1" t="s">
        <v>6</v>
      </c>
      <c r="I1" s="3" t="s">
        <v>7</v>
      </c>
      <c r="J1" t="s">
        <v>8</v>
      </c>
      <c r="K1" t="s">
        <v>9</v>
      </c>
      <c r="L1" t="s">
        <v>10</v>
      </c>
      <c r="M1" t="s">
        <v>11</v>
      </c>
      <c r="N1" t="s">
        <v>94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</row>
    <row r="3" spans="1:21">
      <c r="A3" t="s">
        <v>113</v>
      </c>
    </row>
    <row r="4" spans="1:21">
      <c r="A4" s="1" t="s">
        <v>43</v>
      </c>
      <c r="B4" s="1" t="s">
        <v>98</v>
      </c>
      <c r="C4" s="1" t="s">
        <v>39</v>
      </c>
      <c r="D4">
        <v>110</v>
      </c>
      <c r="E4">
        <v>25</v>
      </c>
      <c r="F4">
        <v>2</v>
      </c>
      <c r="G4" s="1" t="s">
        <v>23</v>
      </c>
      <c r="H4" s="1" t="s">
        <v>19</v>
      </c>
      <c r="I4" s="3">
        <v>10</v>
      </c>
      <c r="J4" t="s">
        <v>40</v>
      </c>
      <c r="K4">
        <v>2</v>
      </c>
      <c r="L4">
        <v>2</v>
      </c>
      <c r="M4">
        <f>D4*E4/(3600*F4)+IF(B5=B4,0,L4)+IF(B3=B4,0,K4)</f>
        <v>2.3819444444444446</v>
      </c>
      <c r="N4">
        <f t="shared" ref="N4:N12" si="0">M4/8</f>
        <v>0.29774305555555558</v>
      </c>
      <c r="O4">
        <f>Q3</f>
        <v>0</v>
      </c>
      <c r="P4">
        <f>O4/8</f>
        <v>0</v>
      </c>
      <c r="Q4">
        <f>O4+M4</f>
        <v>2.3819444444444446</v>
      </c>
      <c r="R4">
        <f>Q4/8</f>
        <v>0.29774305555555558</v>
      </c>
      <c r="S4" s="3">
        <f>MAX(0, R4-I4)</f>
        <v>0</v>
      </c>
      <c r="T4">
        <f>IF(J3="", 0, IF(J4=J3, 0, 0.5))</f>
        <v>0</v>
      </c>
      <c r="U4" s="3">
        <f>S4+T4</f>
        <v>0</v>
      </c>
    </row>
    <row r="5" spans="1:21">
      <c r="A5" s="1" t="s">
        <v>38</v>
      </c>
      <c r="B5" s="1" t="s">
        <v>98</v>
      </c>
      <c r="C5" s="1" t="s">
        <v>39</v>
      </c>
      <c r="D5">
        <v>110</v>
      </c>
      <c r="E5">
        <v>25</v>
      </c>
      <c r="F5">
        <v>2</v>
      </c>
      <c r="G5" s="1" t="s">
        <v>23</v>
      </c>
      <c r="H5" s="1" t="s">
        <v>19</v>
      </c>
      <c r="I5" s="3">
        <v>10</v>
      </c>
      <c r="J5" t="s">
        <v>40</v>
      </c>
      <c r="K5">
        <v>2</v>
      </c>
      <c r="L5">
        <v>2</v>
      </c>
      <c r="M5">
        <f t="shared" ref="M5:M12" si="1">D5*E5/(3600*F5)+IF(B6=B5,0,L5)+IF(B4=B5,0,K5)</f>
        <v>2.3819444444444446</v>
      </c>
      <c r="N5">
        <f t="shared" si="0"/>
        <v>0.29774305555555558</v>
      </c>
      <c r="O5">
        <f t="shared" ref="O5:O12" si="2">Q4</f>
        <v>2.3819444444444446</v>
      </c>
      <c r="P5">
        <f t="shared" ref="P5:P12" si="3">O5/8</f>
        <v>0.29774305555555558</v>
      </c>
      <c r="Q5">
        <f t="shared" ref="Q5:Q12" si="4">O5+M5</f>
        <v>4.7638888888888893</v>
      </c>
      <c r="R5">
        <f t="shared" ref="R5:R12" si="5">Q5/8</f>
        <v>0.59548611111111116</v>
      </c>
      <c r="S5" s="3">
        <f t="shared" ref="S5:S12" si="6">MAX(0, R5-I5)</f>
        <v>0</v>
      </c>
      <c r="T5">
        <f t="shared" ref="T5:T12" si="7">IF(J4="", 0, IF(J5=J4, 0, 0.5))</f>
        <v>0</v>
      </c>
      <c r="U5" s="3">
        <f t="shared" ref="U5:U12" si="8">S5+T5</f>
        <v>0</v>
      </c>
    </row>
    <row r="6" spans="1:21">
      <c r="A6" s="1" t="s">
        <v>45</v>
      </c>
      <c r="B6" s="1" t="s">
        <v>99</v>
      </c>
      <c r="C6" s="1" t="s">
        <v>39</v>
      </c>
      <c r="D6">
        <v>146</v>
      </c>
      <c r="E6">
        <v>25</v>
      </c>
      <c r="F6">
        <v>2</v>
      </c>
      <c r="G6" s="1" t="s">
        <v>23</v>
      </c>
      <c r="H6" s="1" t="s">
        <v>19</v>
      </c>
      <c r="I6" s="3">
        <v>20</v>
      </c>
      <c r="J6" t="s">
        <v>40</v>
      </c>
      <c r="K6">
        <v>0.5</v>
      </c>
      <c r="L6">
        <v>0.5</v>
      </c>
      <c r="M6">
        <f t="shared" si="1"/>
        <v>1.5069444444444444</v>
      </c>
      <c r="N6">
        <f t="shared" si="0"/>
        <v>0.18836805555555555</v>
      </c>
      <c r="O6">
        <f t="shared" si="2"/>
        <v>4.7638888888888893</v>
      </c>
      <c r="P6">
        <f t="shared" si="3"/>
        <v>0.59548611111111116</v>
      </c>
      <c r="Q6">
        <f t="shared" si="4"/>
        <v>6.2708333333333339</v>
      </c>
      <c r="R6">
        <f t="shared" si="5"/>
        <v>0.78385416666666674</v>
      </c>
      <c r="S6" s="3">
        <f t="shared" si="6"/>
        <v>0</v>
      </c>
      <c r="T6">
        <f t="shared" si="7"/>
        <v>0</v>
      </c>
      <c r="U6" s="3">
        <f t="shared" si="8"/>
        <v>0</v>
      </c>
    </row>
    <row r="7" spans="1:21">
      <c r="A7" s="1" t="s">
        <v>47</v>
      </c>
      <c r="B7" s="1" t="s">
        <v>100</v>
      </c>
      <c r="C7" s="1" t="s">
        <v>39</v>
      </c>
      <c r="D7">
        <v>110</v>
      </c>
      <c r="E7">
        <v>25</v>
      </c>
      <c r="F7">
        <v>2</v>
      </c>
      <c r="G7" s="1" t="s">
        <v>23</v>
      </c>
      <c r="H7" s="1" t="s">
        <v>19</v>
      </c>
      <c r="I7" s="3">
        <v>25</v>
      </c>
      <c r="J7" t="s">
        <v>40</v>
      </c>
      <c r="K7">
        <v>0.5</v>
      </c>
      <c r="L7">
        <v>0.5</v>
      </c>
      <c r="M7">
        <f t="shared" si="1"/>
        <v>1.3819444444444444</v>
      </c>
      <c r="N7">
        <f t="shared" si="0"/>
        <v>0.17274305555555555</v>
      </c>
      <c r="O7">
        <f t="shared" si="2"/>
        <v>6.2708333333333339</v>
      </c>
      <c r="P7">
        <f t="shared" si="3"/>
        <v>0.78385416666666674</v>
      </c>
      <c r="Q7">
        <f t="shared" si="4"/>
        <v>7.6527777777777786</v>
      </c>
      <c r="R7">
        <f t="shared" si="5"/>
        <v>0.95659722222222232</v>
      </c>
      <c r="S7" s="3">
        <f t="shared" si="6"/>
        <v>0</v>
      </c>
      <c r="T7">
        <f t="shared" si="7"/>
        <v>0</v>
      </c>
      <c r="U7" s="3">
        <f t="shared" si="8"/>
        <v>0</v>
      </c>
    </row>
    <row r="8" spans="1:21">
      <c r="A8" s="1" t="s">
        <v>44</v>
      </c>
      <c r="B8" s="1" t="s">
        <v>98</v>
      </c>
      <c r="C8" s="1" t="s">
        <v>39</v>
      </c>
      <c r="D8">
        <v>110</v>
      </c>
      <c r="E8">
        <v>25</v>
      </c>
      <c r="F8">
        <v>2</v>
      </c>
      <c r="G8" s="1" t="s">
        <v>23</v>
      </c>
      <c r="H8" s="1" t="s">
        <v>19</v>
      </c>
      <c r="I8" s="3">
        <v>10</v>
      </c>
      <c r="J8" t="s">
        <v>42</v>
      </c>
      <c r="K8">
        <v>2</v>
      </c>
      <c r="L8">
        <v>2</v>
      </c>
      <c r="M8">
        <f t="shared" si="1"/>
        <v>2.3819444444444446</v>
      </c>
      <c r="N8">
        <f t="shared" si="0"/>
        <v>0.29774305555555558</v>
      </c>
      <c r="O8">
        <f t="shared" si="2"/>
        <v>7.6527777777777786</v>
      </c>
      <c r="P8">
        <f t="shared" si="3"/>
        <v>0.95659722222222232</v>
      </c>
      <c r="Q8">
        <f t="shared" si="4"/>
        <v>10.034722222222223</v>
      </c>
      <c r="R8">
        <f t="shared" si="5"/>
        <v>1.2543402777777779</v>
      </c>
      <c r="S8" s="3">
        <f t="shared" si="6"/>
        <v>0</v>
      </c>
      <c r="T8">
        <f t="shared" si="7"/>
        <v>0.5</v>
      </c>
      <c r="U8" s="3">
        <f t="shared" si="8"/>
        <v>0.5</v>
      </c>
    </row>
    <row r="9" spans="1:21">
      <c r="A9" s="1" t="s">
        <v>41</v>
      </c>
      <c r="B9" s="1" t="s">
        <v>98</v>
      </c>
      <c r="C9" s="1" t="s">
        <v>39</v>
      </c>
      <c r="D9">
        <v>110</v>
      </c>
      <c r="E9">
        <v>25</v>
      </c>
      <c r="F9">
        <v>2</v>
      </c>
      <c r="G9" s="1" t="s">
        <v>23</v>
      </c>
      <c r="H9" s="1" t="s">
        <v>19</v>
      </c>
      <c r="I9" s="3">
        <v>20</v>
      </c>
      <c r="J9" t="s">
        <v>42</v>
      </c>
      <c r="K9">
        <v>2</v>
      </c>
      <c r="L9">
        <v>2</v>
      </c>
      <c r="M9">
        <f t="shared" si="1"/>
        <v>2.3819444444444446</v>
      </c>
      <c r="N9">
        <f t="shared" si="0"/>
        <v>0.29774305555555558</v>
      </c>
      <c r="O9">
        <f t="shared" si="2"/>
        <v>10.034722222222223</v>
      </c>
      <c r="P9">
        <f t="shared" si="3"/>
        <v>1.2543402777777779</v>
      </c>
      <c r="Q9">
        <f t="shared" si="4"/>
        <v>12.416666666666668</v>
      </c>
      <c r="R9">
        <f t="shared" si="5"/>
        <v>1.5520833333333335</v>
      </c>
      <c r="S9" s="3">
        <f t="shared" si="6"/>
        <v>0</v>
      </c>
      <c r="T9">
        <f t="shared" si="7"/>
        <v>0</v>
      </c>
      <c r="U9" s="3">
        <f t="shared" si="8"/>
        <v>0</v>
      </c>
    </row>
    <row r="10" spans="1:21">
      <c r="A10" s="1" t="s">
        <v>48</v>
      </c>
      <c r="B10" s="1" t="s">
        <v>100</v>
      </c>
      <c r="C10" s="1" t="s">
        <v>39</v>
      </c>
      <c r="D10">
        <v>110</v>
      </c>
      <c r="E10">
        <v>25</v>
      </c>
      <c r="F10">
        <v>2</v>
      </c>
      <c r="G10" s="1" t="s">
        <v>23</v>
      </c>
      <c r="H10" s="1" t="s">
        <v>19</v>
      </c>
      <c r="I10" s="3">
        <v>25</v>
      </c>
      <c r="J10" t="s">
        <v>42</v>
      </c>
      <c r="K10">
        <v>0.5</v>
      </c>
      <c r="L10">
        <v>0.5</v>
      </c>
      <c r="M10">
        <f t="shared" si="1"/>
        <v>1.3819444444444444</v>
      </c>
      <c r="N10">
        <f t="shared" si="0"/>
        <v>0.17274305555555555</v>
      </c>
      <c r="O10">
        <f t="shared" si="2"/>
        <v>12.416666666666668</v>
      </c>
      <c r="P10">
        <f t="shared" si="3"/>
        <v>1.5520833333333335</v>
      </c>
      <c r="Q10">
        <f t="shared" si="4"/>
        <v>13.798611111111112</v>
      </c>
      <c r="R10">
        <f t="shared" si="5"/>
        <v>1.7248263888888891</v>
      </c>
      <c r="S10" s="3">
        <f t="shared" si="6"/>
        <v>0</v>
      </c>
      <c r="T10">
        <f t="shared" si="7"/>
        <v>0</v>
      </c>
      <c r="U10" s="3">
        <f t="shared" si="8"/>
        <v>0</v>
      </c>
    </row>
    <row r="11" spans="1:21">
      <c r="A11" s="1" t="s">
        <v>46</v>
      </c>
      <c r="B11" s="1" t="s">
        <v>99</v>
      </c>
      <c r="C11" s="1" t="s">
        <v>39</v>
      </c>
      <c r="D11">
        <v>110</v>
      </c>
      <c r="E11">
        <v>25</v>
      </c>
      <c r="F11">
        <v>2</v>
      </c>
      <c r="G11" s="1" t="s">
        <v>23</v>
      </c>
      <c r="H11" s="1" t="s">
        <v>19</v>
      </c>
      <c r="I11" s="3">
        <v>25</v>
      </c>
      <c r="J11" t="s">
        <v>42</v>
      </c>
      <c r="K11">
        <v>0.5</v>
      </c>
      <c r="L11">
        <v>0.5</v>
      </c>
      <c r="M11">
        <f t="shared" si="1"/>
        <v>1.3819444444444444</v>
      </c>
      <c r="N11">
        <f t="shared" si="0"/>
        <v>0.17274305555555555</v>
      </c>
      <c r="O11">
        <f t="shared" si="2"/>
        <v>13.798611111111112</v>
      </c>
      <c r="P11">
        <f t="shared" si="3"/>
        <v>1.7248263888888891</v>
      </c>
      <c r="Q11">
        <f t="shared" si="4"/>
        <v>15.180555555555557</v>
      </c>
      <c r="R11">
        <f t="shared" si="5"/>
        <v>1.8975694444444446</v>
      </c>
      <c r="S11" s="3">
        <f t="shared" si="6"/>
        <v>0</v>
      </c>
      <c r="T11">
        <f t="shared" si="7"/>
        <v>0</v>
      </c>
      <c r="U11" s="3">
        <f t="shared" si="8"/>
        <v>0</v>
      </c>
    </row>
    <row r="12" spans="1:21">
      <c r="A12" s="1" t="s">
        <v>105</v>
      </c>
      <c r="B12" s="1" t="s">
        <v>105</v>
      </c>
      <c r="C12" s="1" t="s">
        <v>87</v>
      </c>
      <c r="D12">
        <v>300000</v>
      </c>
      <c r="E12">
        <v>20</v>
      </c>
      <c r="F12">
        <v>16</v>
      </c>
      <c r="G12" s="1" t="s">
        <v>88</v>
      </c>
      <c r="H12" s="1" t="s">
        <v>19</v>
      </c>
      <c r="I12" s="3">
        <v>40</v>
      </c>
      <c r="J12" t="s">
        <v>89</v>
      </c>
      <c r="K12">
        <v>2</v>
      </c>
      <c r="L12">
        <v>2</v>
      </c>
      <c r="M12">
        <f t="shared" si="1"/>
        <v>108.16666666666667</v>
      </c>
      <c r="N12">
        <f t="shared" si="0"/>
        <v>13.520833333333334</v>
      </c>
      <c r="O12">
        <f t="shared" si="2"/>
        <v>15.180555555555557</v>
      </c>
      <c r="P12">
        <f t="shared" si="3"/>
        <v>1.8975694444444446</v>
      </c>
      <c r="Q12">
        <f t="shared" si="4"/>
        <v>123.34722222222223</v>
      </c>
      <c r="R12">
        <f t="shared" si="5"/>
        <v>15.418402777777779</v>
      </c>
      <c r="S12" s="3">
        <f t="shared" si="6"/>
        <v>0</v>
      </c>
      <c r="T12">
        <f t="shared" si="7"/>
        <v>0.5</v>
      </c>
      <c r="U12" s="3">
        <f t="shared" si="8"/>
        <v>0.5</v>
      </c>
    </row>
    <row r="14" spans="1:21">
      <c r="A14" t="s">
        <v>114</v>
      </c>
    </row>
    <row r="15" spans="1:21">
      <c r="A15" s="1" t="s">
        <v>49</v>
      </c>
      <c r="B15" s="1" t="s">
        <v>101</v>
      </c>
      <c r="C15" s="1" t="s">
        <v>50</v>
      </c>
      <c r="D15">
        <v>50</v>
      </c>
      <c r="E15">
        <v>25</v>
      </c>
      <c r="F15">
        <v>1</v>
      </c>
      <c r="G15" s="1" t="s">
        <v>14</v>
      </c>
      <c r="H15" s="1" t="s">
        <v>19</v>
      </c>
      <c r="I15" s="3">
        <v>10</v>
      </c>
      <c r="J15" t="s">
        <v>51</v>
      </c>
      <c r="K15">
        <v>0.5</v>
      </c>
      <c r="L15">
        <v>0.5</v>
      </c>
      <c r="M15">
        <f t="shared" ref="M15:M25" si="9">D15*E15/(3600*F15)+IF(B16=B15,0,L15)+IF(B14=B15,0,K15)</f>
        <v>0.84722222222222221</v>
      </c>
      <c r="N15">
        <f t="shared" ref="N15:N25" si="10">M15/8</f>
        <v>0.10590277777777778</v>
      </c>
      <c r="O15">
        <f t="shared" ref="O15" si="11">Q14</f>
        <v>0</v>
      </c>
      <c r="P15">
        <f t="shared" ref="P15:P25" si="12">O15/8</f>
        <v>0</v>
      </c>
      <c r="Q15">
        <f t="shared" ref="Q15" si="13">O15+M15</f>
        <v>0.84722222222222221</v>
      </c>
      <c r="R15">
        <f t="shared" ref="R15:R25" si="14">Q15/8</f>
        <v>0.10590277777777778</v>
      </c>
      <c r="S15" s="3">
        <f t="shared" ref="S15" si="15">MAX(0, R15-I15)</f>
        <v>0</v>
      </c>
      <c r="T15">
        <f t="shared" ref="T15" si="16">IF(J14="", 0, IF(J15=J14, 0, 0.5))</f>
        <v>0</v>
      </c>
      <c r="U15" s="3">
        <f t="shared" ref="U15" si="17">S15+T15</f>
        <v>0</v>
      </c>
    </row>
    <row r="16" spans="1:21">
      <c r="A16" s="1" t="s">
        <v>49</v>
      </c>
      <c r="B16" s="1" t="s">
        <v>101</v>
      </c>
      <c r="C16" s="1" t="s">
        <v>50</v>
      </c>
      <c r="D16">
        <v>50</v>
      </c>
      <c r="E16">
        <v>25</v>
      </c>
      <c r="F16">
        <v>1</v>
      </c>
      <c r="G16" s="1" t="s">
        <v>14</v>
      </c>
      <c r="H16" s="1" t="s">
        <v>19</v>
      </c>
      <c r="I16" s="3">
        <v>10</v>
      </c>
      <c r="J16" t="s">
        <v>52</v>
      </c>
      <c r="K16">
        <v>0.5</v>
      </c>
      <c r="L16">
        <v>0.5</v>
      </c>
      <c r="M16">
        <f t="shared" si="9"/>
        <v>0.34722222222222221</v>
      </c>
      <c r="N16">
        <f t="shared" si="10"/>
        <v>4.3402777777777776E-2</v>
      </c>
      <c r="O16">
        <f t="shared" ref="O16:O25" si="18">Q15</f>
        <v>0.84722222222222221</v>
      </c>
      <c r="P16">
        <f t="shared" si="12"/>
        <v>0.10590277777777778</v>
      </c>
      <c r="Q16">
        <f t="shared" ref="Q16:Q25" si="19">O16+M16</f>
        <v>1.1944444444444444</v>
      </c>
      <c r="R16">
        <f t="shared" si="14"/>
        <v>0.14930555555555555</v>
      </c>
      <c r="S16" s="3">
        <f t="shared" ref="S16:S25" si="20">MAX(0, R16-I16)</f>
        <v>0</v>
      </c>
      <c r="T16">
        <f t="shared" ref="T16:T25" si="21">IF(J15="", 0, IF(J16=J15, 0, 0.5))</f>
        <v>0.5</v>
      </c>
      <c r="U16" s="3">
        <f t="shared" ref="U16:U25" si="22">S16+T16</f>
        <v>0.5</v>
      </c>
    </row>
    <row r="17" spans="1:21">
      <c r="A17" s="1" t="s">
        <v>53</v>
      </c>
      <c r="B17" s="1" t="s">
        <v>101</v>
      </c>
      <c r="C17" s="1" t="s">
        <v>50</v>
      </c>
      <c r="D17">
        <v>200</v>
      </c>
      <c r="E17">
        <v>25</v>
      </c>
      <c r="F17">
        <v>1</v>
      </c>
      <c r="G17" s="1" t="s">
        <v>14</v>
      </c>
      <c r="H17" s="1" t="s">
        <v>19</v>
      </c>
      <c r="I17" s="3">
        <v>10</v>
      </c>
      <c r="J17" t="s">
        <v>54</v>
      </c>
      <c r="K17">
        <v>0.5</v>
      </c>
      <c r="L17">
        <v>0.5</v>
      </c>
      <c r="M17">
        <f t="shared" si="9"/>
        <v>1.3888888888888888</v>
      </c>
      <c r="N17">
        <f t="shared" si="10"/>
        <v>0.1736111111111111</v>
      </c>
      <c r="O17">
        <f t="shared" si="18"/>
        <v>1.1944444444444444</v>
      </c>
      <c r="P17">
        <f t="shared" si="12"/>
        <v>0.14930555555555555</v>
      </c>
      <c r="Q17">
        <f t="shared" si="19"/>
        <v>2.583333333333333</v>
      </c>
      <c r="R17">
        <f t="shared" si="14"/>
        <v>0.32291666666666663</v>
      </c>
      <c r="S17" s="3">
        <f t="shared" si="20"/>
        <v>0</v>
      </c>
      <c r="T17">
        <f t="shared" si="21"/>
        <v>0.5</v>
      </c>
      <c r="U17" s="3">
        <f t="shared" si="22"/>
        <v>0.5</v>
      </c>
    </row>
    <row r="18" spans="1:21">
      <c r="A18" s="1" t="s">
        <v>53</v>
      </c>
      <c r="B18" s="1" t="s">
        <v>101</v>
      </c>
      <c r="C18" s="1" t="s">
        <v>50</v>
      </c>
      <c r="D18">
        <v>50</v>
      </c>
      <c r="E18">
        <v>25</v>
      </c>
      <c r="F18">
        <v>1</v>
      </c>
      <c r="G18" s="1" t="s">
        <v>14</v>
      </c>
      <c r="H18" s="1" t="s">
        <v>19</v>
      </c>
      <c r="I18" s="3">
        <v>15</v>
      </c>
      <c r="J18" t="s">
        <v>54</v>
      </c>
      <c r="K18">
        <v>0.5</v>
      </c>
      <c r="L18">
        <v>0.5</v>
      </c>
      <c r="M18">
        <f t="shared" si="9"/>
        <v>0.34722222222222221</v>
      </c>
      <c r="N18">
        <f t="shared" si="10"/>
        <v>4.3402777777777776E-2</v>
      </c>
      <c r="O18">
        <f t="shared" si="18"/>
        <v>2.583333333333333</v>
      </c>
      <c r="P18">
        <f t="shared" si="12"/>
        <v>0.32291666666666663</v>
      </c>
      <c r="Q18">
        <f t="shared" si="19"/>
        <v>2.9305555555555554</v>
      </c>
      <c r="R18">
        <f t="shared" si="14"/>
        <v>0.36631944444444442</v>
      </c>
      <c r="S18" s="3">
        <f t="shared" si="20"/>
        <v>0</v>
      </c>
      <c r="T18">
        <f t="shared" si="21"/>
        <v>0</v>
      </c>
      <c r="U18" s="3">
        <f t="shared" si="22"/>
        <v>0</v>
      </c>
    </row>
    <row r="19" spans="1:21">
      <c r="A19" s="1" t="s">
        <v>55</v>
      </c>
      <c r="B19" s="1" t="s">
        <v>101</v>
      </c>
      <c r="C19" s="1" t="s">
        <v>50</v>
      </c>
      <c r="D19">
        <v>50</v>
      </c>
      <c r="E19">
        <v>25</v>
      </c>
      <c r="F19">
        <v>1</v>
      </c>
      <c r="G19" s="1" t="s">
        <v>14</v>
      </c>
      <c r="H19" s="1" t="s">
        <v>19</v>
      </c>
      <c r="I19" s="3">
        <v>15</v>
      </c>
      <c r="J19" t="s">
        <v>56</v>
      </c>
      <c r="K19">
        <v>0.5</v>
      </c>
      <c r="L19">
        <v>0.5</v>
      </c>
      <c r="M19">
        <f t="shared" si="9"/>
        <v>0.84722222222222221</v>
      </c>
      <c r="N19">
        <f t="shared" si="10"/>
        <v>0.10590277777777778</v>
      </c>
      <c r="O19">
        <f t="shared" si="18"/>
        <v>2.9305555555555554</v>
      </c>
      <c r="P19">
        <f t="shared" si="12"/>
        <v>0.36631944444444442</v>
      </c>
      <c r="Q19">
        <f t="shared" si="19"/>
        <v>3.7777777777777777</v>
      </c>
      <c r="R19">
        <f t="shared" si="14"/>
        <v>0.47222222222222221</v>
      </c>
      <c r="S19" s="3">
        <f t="shared" si="20"/>
        <v>0</v>
      </c>
      <c r="T19">
        <f t="shared" si="21"/>
        <v>0.5</v>
      </c>
      <c r="U19" s="3">
        <f t="shared" si="22"/>
        <v>0.5</v>
      </c>
    </row>
    <row r="20" spans="1:21">
      <c r="A20" s="1" t="s">
        <v>25</v>
      </c>
      <c r="B20" s="1" t="s">
        <v>96</v>
      </c>
      <c r="C20" s="1" t="s">
        <v>13</v>
      </c>
      <c r="D20">
        <v>50</v>
      </c>
      <c r="E20">
        <v>80</v>
      </c>
      <c r="F20">
        <v>1</v>
      </c>
      <c r="G20" s="1" t="s">
        <v>23</v>
      </c>
      <c r="H20" s="1" t="s">
        <v>15</v>
      </c>
      <c r="I20" s="3">
        <v>15</v>
      </c>
      <c r="J20" t="s">
        <v>26</v>
      </c>
      <c r="K20">
        <v>2</v>
      </c>
      <c r="L20">
        <v>2</v>
      </c>
      <c r="M20">
        <f t="shared" si="9"/>
        <v>3.1111111111111112</v>
      </c>
      <c r="N20">
        <f t="shared" si="10"/>
        <v>0.3888888888888889</v>
      </c>
      <c r="O20">
        <f t="shared" si="18"/>
        <v>3.7777777777777777</v>
      </c>
      <c r="P20">
        <f t="shared" si="12"/>
        <v>0.47222222222222221</v>
      </c>
      <c r="Q20">
        <f t="shared" si="19"/>
        <v>6.8888888888888893</v>
      </c>
      <c r="R20">
        <f t="shared" si="14"/>
        <v>0.86111111111111116</v>
      </c>
      <c r="S20" s="3">
        <f t="shared" si="20"/>
        <v>0</v>
      </c>
      <c r="T20">
        <f t="shared" si="21"/>
        <v>0.5</v>
      </c>
      <c r="U20" s="3">
        <f t="shared" si="22"/>
        <v>0.5</v>
      </c>
    </row>
    <row r="21" spans="1:21">
      <c r="A21" s="1" t="s">
        <v>27</v>
      </c>
      <c r="B21" s="1" t="s">
        <v>96</v>
      </c>
      <c r="C21" s="1" t="s">
        <v>13</v>
      </c>
      <c r="D21">
        <v>50</v>
      </c>
      <c r="E21">
        <v>80</v>
      </c>
      <c r="F21">
        <v>1</v>
      </c>
      <c r="G21" s="1" t="s">
        <v>23</v>
      </c>
      <c r="H21" s="1" t="s">
        <v>15</v>
      </c>
      <c r="I21" s="3">
        <v>15</v>
      </c>
      <c r="J21" t="s">
        <v>26</v>
      </c>
      <c r="K21">
        <v>2</v>
      </c>
      <c r="L21">
        <v>2</v>
      </c>
      <c r="M21">
        <f t="shared" si="9"/>
        <v>3.1111111111111112</v>
      </c>
      <c r="N21">
        <f t="shared" si="10"/>
        <v>0.3888888888888889</v>
      </c>
      <c r="O21">
        <f t="shared" si="18"/>
        <v>6.8888888888888893</v>
      </c>
      <c r="P21">
        <f t="shared" si="12"/>
        <v>0.86111111111111116</v>
      </c>
      <c r="Q21">
        <f t="shared" si="19"/>
        <v>10</v>
      </c>
      <c r="R21">
        <f t="shared" si="14"/>
        <v>1.25</v>
      </c>
      <c r="S21" s="3">
        <f t="shared" si="20"/>
        <v>0</v>
      </c>
      <c r="T21">
        <f t="shared" si="21"/>
        <v>0</v>
      </c>
      <c r="U21" s="3">
        <f t="shared" si="22"/>
        <v>0</v>
      </c>
    </row>
    <row r="22" spans="1:21">
      <c r="A22" s="1" t="s">
        <v>61</v>
      </c>
      <c r="B22" s="1" t="s">
        <v>61</v>
      </c>
      <c r="C22" s="1" t="s">
        <v>62</v>
      </c>
      <c r="D22">
        <v>1000</v>
      </c>
      <c r="E22">
        <v>60</v>
      </c>
      <c r="F22">
        <v>1</v>
      </c>
      <c r="G22" s="1" t="s">
        <v>14</v>
      </c>
      <c r="H22" s="1" t="s">
        <v>15</v>
      </c>
      <c r="I22" s="3">
        <v>15</v>
      </c>
      <c r="J22" t="s">
        <v>63</v>
      </c>
      <c r="K22">
        <v>1</v>
      </c>
      <c r="L22">
        <v>1</v>
      </c>
      <c r="M22">
        <f t="shared" si="9"/>
        <v>18.666666666666668</v>
      </c>
      <c r="N22">
        <f t="shared" si="10"/>
        <v>2.3333333333333335</v>
      </c>
      <c r="O22">
        <f t="shared" si="18"/>
        <v>10</v>
      </c>
      <c r="P22">
        <f t="shared" si="12"/>
        <v>1.25</v>
      </c>
      <c r="Q22">
        <f t="shared" si="19"/>
        <v>28.666666666666668</v>
      </c>
      <c r="R22">
        <f t="shared" si="14"/>
        <v>3.5833333333333335</v>
      </c>
      <c r="S22" s="3">
        <f t="shared" si="20"/>
        <v>0</v>
      </c>
      <c r="T22">
        <f t="shared" si="21"/>
        <v>0.5</v>
      </c>
      <c r="U22" s="3">
        <f t="shared" si="22"/>
        <v>0.5</v>
      </c>
    </row>
    <row r="23" spans="1:21">
      <c r="A23" s="1" t="s">
        <v>30</v>
      </c>
      <c r="B23" s="1" t="s">
        <v>97</v>
      </c>
      <c r="C23" s="1" t="s">
        <v>31</v>
      </c>
      <c r="D23">
        <v>3000</v>
      </c>
      <c r="E23">
        <v>26</v>
      </c>
      <c r="F23">
        <v>2</v>
      </c>
      <c r="G23" s="1" t="s">
        <v>14</v>
      </c>
      <c r="H23" s="1" t="s">
        <v>15</v>
      </c>
      <c r="I23" s="3">
        <v>20</v>
      </c>
      <c r="J23" t="s">
        <v>32</v>
      </c>
      <c r="K23">
        <v>0.5</v>
      </c>
      <c r="L23">
        <v>0.5</v>
      </c>
      <c r="M23">
        <f t="shared" si="9"/>
        <v>11.333333333333334</v>
      </c>
      <c r="N23">
        <f t="shared" si="10"/>
        <v>1.4166666666666667</v>
      </c>
      <c r="O23">
        <f t="shared" si="18"/>
        <v>28.666666666666668</v>
      </c>
      <c r="P23">
        <f t="shared" si="12"/>
        <v>3.5833333333333335</v>
      </c>
      <c r="Q23">
        <f t="shared" si="19"/>
        <v>40</v>
      </c>
      <c r="R23">
        <f t="shared" si="14"/>
        <v>5</v>
      </c>
      <c r="S23" s="3">
        <f t="shared" si="20"/>
        <v>0</v>
      </c>
      <c r="T23">
        <f t="shared" si="21"/>
        <v>0.5</v>
      </c>
      <c r="U23" s="3">
        <f t="shared" si="22"/>
        <v>0.5</v>
      </c>
    </row>
    <row r="24" spans="1:21">
      <c r="A24" s="1" t="s">
        <v>33</v>
      </c>
      <c r="B24" s="1" t="s">
        <v>97</v>
      </c>
      <c r="C24" s="1" t="s">
        <v>31</v>
      </c>
      <c r="D24">
        <v>3000</v>
      </c>
      <c r="E24">
        <v>26</v>
      </c>
      <c r="F24">
        <v>2</v>
      </c>
      <c r="G24" s="1" t="s">
        <v>14</v>
      </c>
      <c r="H24" s="1" t="s">
        <v>15</v>
      </c>
      <c r="I24" s="3">
        <v>20</v>
      </c>
      <c r="J24" t="s">
        <v>32</v>
      </c>
      <c r="K24">
        <v>0.5</v>
      </c>
      <c r="L24">
        <v>0.5</v>
      </c>
      <c r="M24">
        <f t="shared" si="9"/>
        <v>11.333333333333334</v>
      </c>
      <c r="N24">
        <f t="shared" si="10"/>
        <v>1.4166666666666667</v>
      </c>
      <c r="O24">
        <f t="shared" si="18"/>
        <v>40</v>
      </c>
      <c r="P24">
        <f t="shared" si="12"/>
        <v>5</v>
      </c>
      <c r="Q24">
        <f t="shared" si="19"/>
        <v>51.333333333333336</v>
      </c>
      <c r="R24">
        <f t="shared" si="14"/>
        <v>6.416666666666667</v>
      </c>
      <c r="S24" s="3">
        <f t="shared" si="20"/>
        <v>0</v>
      </c>
      <c r="T24">
        <f t="shared" si="21"/>
        <v>0</v>
      </c>
      <c r="U24" s="3">
        <f t="shared" si="22"/>
        <v>0</v>
      </c>
    </row>
    <row r="25" spans="1:21">
      <c r="A25" s="1" t="s">
        <v>83</v>
      </c>
      <c r="B25" s="1" t="s">
        <v>83</v>
      </c>
      <c r="C25" s="1" t="s">
        <v>80</v>
      </c>
      <c r="D25">
        <v>5000</v>
      </c>
      <c r="E25">
        <v>20</v>
      </c>
      <c r="F25">
        <v>1</v>
      </c>
      <c r="G25" s="1" t="s">
        <v>14</v>
      </c>
      <c r="H25" s="1" t="s">
        <v>15</v>
      </c>
      <c r="I25" s="3">
        <v>25</v>
      </c>
      <c r="J25" t="s">
        <v>84</v>
      </c>
      <c r="K25">
        <v>0.5</v>
      </c>
      <c r="L25">
        <v>0.5</v>
      </c>
      <c r="M25">
        <f t="shared" si="9"/>
        <v>28.777777777777779</v>
      </c>
      <c r="N25">
        <f t="shared" si="10"/>
        <v>3.5972222222222223</v>
      </c>
      <c r="O25">
        <f t="shared" si="18"/>
        <v>51.333333333333336</v>
      </c>
      <c r="P25">
        <f t="shared" si="12"/>
        <v>6.416666666666667</v>
      </c>
      <c r="Q25">
        <f t="shared" si="19"/>
        <v>80.111111111111114</v>
      </c>
      <c r="R25">
        <f t="shared" si="14"/>
        <v>10.013888888888889</v>
      </c>
      <c r="S25" s="3">
        <f t="shared" si="20"/>
        <v>0</v>
      </c>
      <c r="T25">
        <f t="shared" si="21"/>
        <v>0.5</v>
      </c>
      <c r="U25" s="3">
        <f t="shared" si="22"/>
        <v>0.5</v>
      </c>
    </row>
    <row r="27" spans="1:21">
      <c r="A27" t="s">
        <v>115</v>
      </c>
    </row>
    <row r="28" spans="1:21">
      <c r="A28" s="1">
        <v>977</v>
      </c>
      <c r="B28" s="1" t="s">
        <v>104</v>
      </c>
      <c r="C28" s="1" t="s">
        <v>80</v>
      </c>
      <c r="D28">
        <v>3500</v>
      </c>
      <c r="E28">
        <v>55</v>
      </c>
      <c r="F28">
        <v>2</v>
      </c>
      <c r="G28" s="1" t="s">
        <v>14</v>
      </c>
      <c r="H28" s="1" t="s">
        <v>15</v>
      </c>
      <c r="I28" s="3">
        <v>15</v>
      </c>
      <c r="J28" t="s">
        <v>81</v>
      </c>
      <c r="K28">
        <v>0.5</v>
      </c>
      <c r="L28">
        <v>0.5</v>
      </c>
      <c r="M28">
        <f t="shared" ref="M28:M42" si="23">D28*E28/(3600*F28)+IF(B29=B28,0,L28)+IF(B27=B28,0,K28)</f>
        <v>27.236111111111111</v>
      </c>
      <c r="N28">
        <f t="shared" ref="N28:N42" si="24">M28/8</f>
        <v>3.4045138888888888</v>
      </c>
      <c r="O28">
        <f t="shared" ref="O28" si="25">Q27</f>
        <v>0</v>
      </c>
      <c r="P28">
        <f t="shared" ref="P28:P42" si="26">O28/8</f>
        <v>0</v>
      </c>
      <c r="Q28">
        <f t="shared" ref="Q28" si="27">O28+M28</f>
        <v>27.236111111111111</v>
      </c>
      <c r="R28">
        <f t="shared" ref="R28:R42" si="28">Q28/8</f>
        <v>3.4045138888888888</v>
      </c>
      <c r="S28" s="3">
        <f t="shared" ref="S28" si="29">MAX(0, R28-I28)</f>
        <v>0</v>
      </c>
      <c r="T28">
        <f t="shared" ref="T28" si="30">IF(J27="", 0, IF(J28=J27, 0, 0.5))</f>
        <v>0</v>
      </c>
      <c r="U28" s="3">
        <f t="shared" ref="U28" si="31">S28+T28</f>
        <v>0</v>
      </c>
    </row>
    <row r="29" spans="1:21">
      <c r="A29" s="1">
        <v>977</v>
      </c>
      <c r="B29" s="1" t="s">
        <v>104</v>
      </c>
      <c r="C29" s="1" t="s">
        <v>80</v>
      </c>
      <c r="D29">
        <v>3500</v>
      </c>
      <c r="E29">
        <v>55</v>
      </c>
      <c r="F29">
        <v>2</v>
      </c>
      <c r="G29" s="1" t="s">
        <v>14</v>
      </c>
      <c r="H29" s="1" t="s">
        <v>15</v>
      </c>
      <c r="I29" s="3">
        <v>15</v>
      </c>
      <c r="J29" t="s">
        <v>81</v>
      </c>
      <c r="K29">
        <v>0.5</v>
      </c>
      <c r="L29">
        <v>0.5</v>
      </c>
      <c r="M29">
        <f t="shared" si="23"/>
        <v>26.736111111111111</v>
      </c>
      <c r="N29">
        <f t="shared" si="24"/>
        <v>3.3420138888888888</v>
      </c>
      <c r="O29">
        <f t="shared" ref="O29:O42" si="32">Q28</f>
        <v>27.236111111111111</v>
      </c>
      <c r="P29">
        <f t="shared" si="26"/>
        <v>3.4045138888888888</v>
      </c>
      <c r="Q29">
        <f t="shared" ref="Q29:Q42" si="33">O29+M29</f>
        <v>53.972222222222221</v>
      </c>
      <c r="R29">
        <f t="shared" si="28"/>
        <v>6.7465277777777777</v>
      </c>
      <c r="S29" s="3">
        <f t="shared" ref="S29:S42" si="34">MAX(0, R29-I29)</f>
        <v>0</v>
      </c>
      <c r="T29">
        <f t="shared" ref="T29:T42" si="35">IF(J28="", 0, IF(J29=J28, 0, 0.5))</f>
        <v>0</v>
      </c>
      <c r="U29" s="3">
        <f t="shared" ref="U29:U42" si="36">S29+T29</f>
        <v>0</v>
      </c>
    </row>
    <row r="30" spans="1:21">
      <c r="A30" s="1">
        <v>977</v>
      </c>
      <c r="B30" s="1" t="s">
        <v>104</v>
      </c>
      <c r="C30" s="1" t="s">
        <v>80</v>
      </c>
      <c r="D30">
        <v>3500</v>
      </c>
      <c r="E30">
        <v>55</v>
      </c>
      <c r="F30">
        <v>2</v>
      </c>
      <c r="G30" s="1" t="s">
        <v>14</v>
      </c>
      <c r="H30" s="1" t="s">
        <v>15</v>
      </c>
      <c r="I30" s="3">
        <v>20</v>
      </c>
      <c r="J30" t="s">
        <v>81</v>
      </c>
      <c r="K30">
        <v>0.5</v>
      </c>
      <c r="L30">
        <v>0.5</v>
      </c>
      <c r="M30">
        <f t="shared" si="23"/>
        <v>27.236111111111111</v>
      </c>
      <c r="N30">
        <f t="shared" si="24"/>
        <v>3.4045138888888888</v>
      </c>
      <c r="O30">
        <f t="shared" si="32"/>
        <v>53.972222222222221</v>
      </c>
      <c r="P30">
        <f t="shared" si="26"/>
        <v>6.7465277777777777</v>
      </c>
      <c r="Q30">
        <f t="shared" si="33"/>
        <v>81.208333333333329</v>
      </c>
      <c r="R30">
        <f t="shared" si="28"/>
        <v>10.151041666666666</v>
      </c>
      <c r="S30" s="3">
        <f t="shared" si="34"/>
        <v>0</v>
      </c>
      <c r="T30">
        <f t="shared" si="35"/>
        <v>0</v>
      </c>
      <c r="U30" s="3">
        <f t="shared" si="36"/>
        <v>0</v>
      </c>
    </row>
    <row r="31" spans="1:21">
      <c r="A31" s="1" t="s">
        <v>22</v>
      </c>
      <c r="B31" s="1" t="s">
        <v>95</v>
      </c>
      <c r="C31" s="1" t="s">
        <v>13</v>
      </c>
      <c r="D31">
        <v>1000</v>
      </c>
      <c r="E31">
        <v>20</v>
      </c>
      <c r="F31">
        <v>1</v>
      </c>
      <c r="G31" s="1" t="s">
        <v>23</v>
      </c>
      <c r="H31" s="1" t="s">
        <v>15</v>
      </c>
      <c r="I31" s="3">
        <v>20</v>
      </c>
      <c r="J31" t="s">
        <v>16</v>
      </c>
      <c r="K31">
        <v>0.5</v>
      </c>
      <c r="L31">
        <v>0.5</v>
      </c>
      <c r="M31">
        <f t="shared" si="23"/>
        <v>6.0555555555555554</v>
      </c>
      <c r="N31">
        <f t="shared" si="24"/>
        <v>0.75694444444444442</v>
      </c>
      <c r="O31">
        <f t="shared" si="32"/>
        <v>81.208333333333329</v>
      </c>
      <c r="P31">
        <f t="shared" si="26"/>
        <v>10.151041666666666</v>
      </c>
      <c r="Q31">
        <f t="shared" si="33"/>
        <v>87.263888888888886</v>
      </c>
      <c r="R31">
        <f t="shared" si="28"/>
        <v>10.907986111111111</v>
      </c>
      <c r="S31" s="3">
        <f t="shared" si="34"/>
        <v>0</v>
      </c>
      <c r="T31">
        <f t="shared" si="35"/>
        <v>0.5</v>
      </c>
      <c r="U31" s="3">
        <f t="shared" si="36"/>
        <v>0.5</v>
      </c>
    </row>
    <row r="32" spans="1:21">
      <c r="A32" s="1">
        <v>2732</v>
      </c>
      <c r="B32" s="1" t="s">
        <v>95</v>
      </c>
      <c r="C32" s="1" t="s">
        <v>13</v>
      </c>
      <c r="D32">
        <v>1000</v>
      </c>
      <c r="E32">
        <v>20</v>
      </c>
      <c r="F32">
        <v>1</v>
      </c>
      <c r="G32" s="1" t="s">
        <v>23</v>
      </c>
      <c r="H32" s="1" t="s">
        <v>15</v>
      </c>
      <c r="I32" s="3">
        <v>20</v>
      </c>
      <c r="J32" t="s">
        <v>16</v>
      </c>
      <c r="K32">
        <v>0.5</v>
      </c>
      <c r="L32">
        <v>0.5</v>
      </c>
      <c r="M32">
        <f t="shared" si="23"/>
        <v>6.0555555555555554</v>
      </c>
      <c r="N32">
        <f t="shared" si="24"/>
        <v>0.75694444444444442</v>
      </c>
      <c r="O32">
        <f t="shared" si="32"/>
        <v>87.263888888888886</v>
      </c>
      <c r="P32">
        <f t="shared" si="26"/>
        <v>10.907986111111111</v>
      </c>
      <c r="Q32">
        <f t="shared" si="33"/>
        <v>93.319444444444443</v>
      </c>
      <c r="R32">
        <f t="shared" si="28"/>
        <v>11.664930555555555</v>
      </c>
      <c r="S32" s="3">
        <f t="shared" si="34"/>
        <v>0</v>
      </c>
      <c r="T32">
        <f t="shared" si="35"/>
        <v>0</v>
      </c>
      <c r="U32" s="3">
        <f t="shared" si="36"/>
        <v>0</v>
      </c>
    </row>
    <row r="33" spans="1:21">
      <c r="A33" s="1" t="s">
        <v>12</v>
      </c>
      <c r="B33" s="1" t="s">
        <v>12</v>
      </c>
      <c r="C33" s="1" t="s">
        <v>13</v>
      </c>
      <c r="D33">
        <v>1000</v>
      </c>
      <c r="E33">
        <v>25</v>
      </c>
      <c r="F33">
        <v>8</v>
      </c>
      <c r="G33" s="1" t="s">
        <v>14</v>
      </c>
      <c r="H33" s="1" t="s">
        <v>15</v>
      </c>
      <c r="I33" s="3">
        <v>15</v>
      </c>
      <c r="J33" t="s">
        <v>16</v>
      </c>
      <c r="K33">
        <v>0.5</v>
      </c>
      <c r="L33">
        <v>0.5</v>
      </c>
      <c r="M33">
        <f t="shared" si="23"/>
        <v>1.8680555555555556</v>
      </c>
      <c r="N33">
        <f t="shared" si="24"/>
        <v>0.23350694444444445</v>
      </c>
      <c r="O33">
        <f t="shared" si="32"/>
        <v>93.319444444444443</v>
      </c>
      <c r="P33">
        <f t="shared" si="26"/>
        <v>11.664930555555555</v>
      </c>
      <c r="Q33">
        <f t="shared" si="33"/>
        <v>95.1875</v>
      </c>
      <c r="R33">
        <f t="shared" si="28"/>
        <v>11.8984375</v>
      </c>
      <c r="S33" s="3">
        <f t="shared" si="34"/>
        <v>0</v>
      </c>
      <c r="T33">
        <f t="shared" si="35"/>
        <v>0</v>
      </c>
      <c r="U33" s="3">
        <f t="shared" si="36"/>
        <v>0</v>
      </c>
    </row>
    <row r="34" spans="1:21">
      <c r="A34" s="1">
        <v>2363</v>
      </c>
      <c r="B34" s="1" t="s">
        <v>17</v>
      </c>
      <c r="C34" s="1" t="s">
        <v>13</v>
      </c>
      <c r="D34">
        <v>5000</v>
      </c>
      <c r="E34">
        <v>23</v>
      </c>
      <c r="F34">
        <v>1</v>
      </c>
      <c r="G34" s="1" t="s">
        <v>18</v>
      </c>
      <c r="H34" s="1" t="s">
        <v>19</v>
      </c>
      <c r="I34" s="3">
        <v>25</v>
      </c>
      <c r="J34" t="s">
        <v>16</v>
      </c>
      <c r="K34">
        <v>0.5</v>
      </c>
      <c r="L34">
        <v>0.5</v>
      </c>
      <c r="M34">
        <f t="shared" si="23"/>
        <v>32.944444444444443</v>
      </c>
      <c r="N34">
        <f t="shared" si="24"/>
        <v>4.1180555555555554</v>
      </c>
      <c r="O34">
        <f t="shared" si="32"/>
        <v>95.1875</v>
      </c>
      <c r="P34">
        <f t="shared" si="26"/>
        <v>11.8984375</v>
      </c>
      <c r="Q34">
        <f t="shared" si="33"/>
        <v>128.13194444444446</v>
      </c>
      <c r="R34">
        <f t="shared" si="28"/>
        <v>16.016493055555557</v>
      </c>
      <c r="S34" s="3">
        <f t="shared" si="34"/>
        <v>0</v>
      </c>
      <c r="T34">
        <f t="shared" si="35"/>
        <v>0</v>
      </c>
      <c r="U34" s="3">
        <f t="shared" si="36"/>
        <v>0</v>
      </c>
    </row>
    <row r="35" spans="1:21">
      <c r="A35" s="1">
        <v>2696</v>
      </c>
      <c r="B35" s="1" t="s">
        <v>20</v>
      </c>
      <c r="C35" s="1" t="s">
        <v>13</v>
      </c>
      <c r="D35">
        <v>3000</v>
      </c>
      <c r="E35">
        <v>25</v>
      </c>
      <c r="F35">
        <v>2</v>
      </c>
      <c r="G35" s="1" t="s">
        <v>21</v>
      </c>
      <c r="H35" s="1" t="s">
        <v>19</v>
      </c>
      <c r="I35" s="3">
        <v>25</v>
      </c>
      <c r="J35" t="s">
        <v>16</v>
      </c>
      <c r="K35">
        <v>0.5</v>
      </c>
      <c r="L35">
        <v>0.5</v>
      </c>
      <c r="M35">
        <f t="shared" si="23"/>
        <v>11.416666666666666</v>
      </c>
      <c r="N35">
        <f t="shared" si="24"/>
        <v>1.4270833333333333</v>
      </c>
      <c r="O35">
        <f t="shared" si="32"/>
        <v>128.13194444444446</v>
      </c>
      <c r="P35">
        <f t="shared" si="26"/>
        <v>16.016493055555557</v>
      </c>
      <c r="Q35">
        <f t="shared" si="33"/>
        <v>139.54861111111111</v>
      </c>
      <c r="R35">
        <f t="shared" si="28"/>
        <v>17.443576388888889</v>
      </c>
      <c r="S35" s="3">
        <f t="shared" si="34"/>
        <v>0</v>
      </c>
      <c r="T35">
        <f t="shared" si="35"/>
        <v>0</v>
      </c>
      <c r="U35" s="3">
        <f t="shared" si="36"/>
        <v>0</v>
      </c>
    </row>
    <row r="36" spans="1:21">
      <c r="A36" s="1" t="s">
        <v>22</v>
      </c>
      <c r="B36" s="1" t="s">
        <v>95</v>
      </c>
      <c r="C36" s="1" t="s">
        <v>13</v>
      </c>
      <c r="D36">
        <v>1000</v>
      </c>
      <c r="E36">
        <v>20</v>
      </c>
      <c r="F36">
        <v>1</v>
      </c>
      <c r="G36" s="1" t="s">
        <v>23</v>
      </c>
      <c r="H36" s="1" t="s">
        <v>15</v>
      </c>
      <c r="I36" s="3">
        <v>25</v>
      </c>
      <c r="J36" t="s">
        <v>16</v>
      </c>
      <c r="K36">
        <v>0.5</v>
      </c>
      <c r="L36">
        <v>0.5</v>
      </c>
      <c r="M36">
        <f t="shared" si="23"/>
        <v>6.0555555555555554</v>
      </c>
      <c r="N36">
        <f t="shared" si="24"/>
        <v>0.75694444444444442</v>
      </c>
      <c r="O36">
        <f t="shared" si="32"/>
        <v>139.54861111111111</v>
      </c>
      <c r="P36">
        <f t="shared" si="26"/>
        <v>17.443576388888889</v>
      </c>
      <c r="Q36">
        <f t="shared" si="33"/>
        <v>145.60416666666666</v>
      </c>
      <c r="R36">
        <f t="shared" si="28"/>
        <v>18.200520833333332</v>
      </c>
      <c r="S36" s="3">
        <f t="shared" si="34"/>
        <v>0</v>
      </c>
      <c r="T36">
        <f t="shared" si="35"/>
        <v>0</v>
      </c>
      <c r="U36" s="3">
        <f t="shared" si="36"/>
        <v>0</v>
      </c>
    </row>
    <row r="37" spans="1:21">
      <c r="A37" s="1">
        <v>2732</v>
      </c>
      <c r="B37" s="1" t="s">
        <v>95</v>
      </c>
      <c r="C37" s="1" t="s">
        <v>13</v>
      </c>
      <c r="D37">
        <v>1000</v>
      </c>
      <c r="E37">
        <v>20</v>
      </c>
      <c r="F37">
        <v>1</v>
      </c>
      <c r="G37" s="1" t="s">
        <v>23</v>
      </c>
      <c r="H37" s="1" t="s">
        <v>15</v>
      </c>
      <c r="I37" s="3">
        <v>25</v>
      </c>
      <c r="J37" t="s">
        <v>16</v>
      </c>
      <c r="K37">
        <v>0.5</v>
      </c>
      <c r="L37">
        <v>0.5</v>
      </c>
      <c r="M37">
        <f t="shared" si="23"/>
        <v>6.0555555555555554</v>
      </c>
      <c r="N37">
        <f t="shared" si="24"/>
        <v>0.75694444444444442</v>
      </c>
      <c r="O37">
        <f t="shared" si="32"/>
        <v>145.60416666666666</v>
      </c>
      <c r="P37">
        <f t="shared" si="26"/>
        <v>18.200520833333332</v>
      </c>
      <c r="Q37">
        <f t="shared" si="33"/>
        <v>151.6597222222222</v>
      </c>
      <c r="R37">
        <f t="shared" si="28"/>
        <v>18.957465277777775</v>
      </c>
      <c r="S37" s="3">
        <f t="shared" si="34"/>
        <v>0</v>
      </c>
      <c r="T37">
        <f t="shared" si="35"/>
        <v>0</v>
      </c>
      <c r="U37" s="3">
        <f t="shared" si="36"/>
        <v>0</v>
      </c>
    </row>
    <row r="38" spans="1:21">
      <c r="A38" s="1">
        <v>977</v>
      </c>
      <c r="B38" s="1" t="s">
        <v>104</v>
      </c>
      <c r="C38" s="1" t="s">
        <v>80</v>
      </c>
      <c r="D38">
        <v>3500</v>
      </c>
      <c r="E38">
        <v>55</v>
      </c>
      <c r="F38">
        <v>2</v>
      </c>
      <c r="G38" s="1" t="s">
        <v>14</v>
      </c>
      <c r="H38" s="1" t="s">
        <v>15</v>
      </c>
      <c r="I38" s="3">
        <v>25</v>
      </c>
      <c r="J38" t="s">
        <v>81</v>
      </c>
      <c r="K38">
        <v>0.5</v>
      </c>
      <c r="L38">
        <v>0.5</v>
      </c>
      <c r="M38">
        <f t="shared" si="23"/>
        <v>27.236111111111111</v>
      </c>
      <c r="N38">
        <f t="shared" si="24"/>
        <v>3.4045138888888888</v>
      </c>
      <c r="O38">
        <f t="shared" si="32"/>
        <v>151.6597222222222</v>
      </c>
      <c r="P38">
        <f t="shared" si="26"/>
        <v>18.957465277777775</v>
      </c>
      <c r="Q38">
        <f t="shared" si="33"/>
        <v>178.89583333333331</v>
      </c>
      <c r="R38">
        <f t="shared" si="28"/>
        <v>22.361979166666664</v>
      </c>
      <c r="S38" s="3">
        <f t="shared" si="34"/>
        <v>0</v>
      </c>
      <c r="T38">
        <f t="shared" si="35"/>
        <v>0.5</v>
      </c>
      <c r="U38" s="3">
        <f t="shared" si="36"/>
        <v>0.5</v>
      </c>
    </row>
    <row r="39" spans="1:21">
      <c r="A39" s="1">
        <v>977</v>
      </c>
      <c r="B39" s="1" t="s">
        <v>104</v>
      </c>
      <c r="C39" s="1" t="s">
        <v>80</v>
      </c>
      <c r="D39">
        <v>3500</v>
      </c>
      <c r="E39">
        <v>55</v>
      </c>
      <c r="F39">
        <v>2</v>
      </c>
      <c r="G39" s="1" t="s">
        <v>14</v>
      </c>
      <c r="H39" s="1" t="s">
        <v>15</v>
      </c>
      <c r="I39" s="3">
        <v>30</v>
      </c>
      <c r="J39" t="s">
        <v>81</v>
      </c>
      <c r="K39">
        <v>0.5</v>
      </c>
      <c r="L39">
        <v>0.5</v>
      </c>
      <c r="M39">
        <f t="shared" si="23"/>
        <v>26.736111111111111</v>
      </c>
      <c r="N39">
        <f t="shared" si="24"/>
        <v>3.3420138888888888</v>
      </c>
      <c r="O39">
        <f t="shared" si="32"/>
        <v>178.89583333333331</v>
      </c>
      <c r="P39">
        <f t="shared" si="26"/>
        <v>22.361979166666664</v>
      </c>
      <c r="Q39">
        <f t="shared" si="33"/>
        <v>205.63194444444443</v>
      </c>
      <c r="R39">
        <f t="shared" si="28"/>
        <v>25.703993055555554</v>
      </c>
      <c r="S39" s="3">
        <f t="shared" si="34"/>
        <v>0</v>
      </c>
      <c r="T39">
        <f t="shared" si="35"/>
        <v>0</v>
      </c>
      <c r="U39" s="3">
        <f t="shared" si="36"/>
        <v>0</v>
      </c>
    </row>
    <row r="40" spans="1:21">
      <c r="A40" s="1">
        <v>977</v>
      </c>
      <c r="B40" s="1" t="s">
        <v>104</v>
      </c>
      <c r="C40" s="1" t="s">
        <v>80</v>
      </c>
      <c r="D40">
        <v>3500</v>
      </c>
      <c r="E40">
        <v>55</v>
      </c>
      <c r="F40">
        <v>2</v>
      </c>
      <c r="G40" s="1" t="s">
        <v>14</v>
      </c>
      <c r="H40" s="1" t="s">
        <v>15</v>
      </c>
      <c r="I40" s="3">
        <v>35</v>
      </c>
      <c r="J40" t="s">
        <v>81</v>
      </c>
      <c r="K40">
        <v>0.5</v>
      </c>
      <c r="L40">
        <v>0.5</v>
      </c>
      <c r="M40">
        <f t="shared" si="23"/>
        <v>26.736111111111111</v>
      </c>
      <c r="N40">
        <f t="shared" si="24"/>
        <v>3.3420138888888888</v>
      </c>
      <c r="O40">
        <f t="shared" si="32"/>
        <v>205.63194444444443</v>
      </c>
      <c r="P40">
        <f t="shared" si="26"/>
        <v>25.703993055555554</v>
      </c>
      <c r="Q40">
        <f t="shared" si="33"/>
        <v>232.36805555555554</v>
      </c>
      <c r="R40">
        <f t="shared" si="28"/>
        <v>29.046006944444443</v>
      </c>
      <c r="S40" s="3">
        <f t="shared" si="34"/>
        <v>0</v>
      </c>
      <c r="T40">
        <f t="shared" si="35"/>
        <v>0</v>
      </c>
      <c r="U40" s="3">
        <f t="shared" si="36"/>
        <v>0</v>
      </c>
    </row>
    <row r="41" spans="1:21">
      <c r="A41" s="1">
        <v>977</v>
      </c>
      <c r="B41" s="1" t="s">
        <v>104</v>
      </c>
      <c r="C41" s="1" t="s">
        <v>80</v>
      </c>
      <c r="D41">
        <v>3500</v>
      </c>
      <c r="E41">
        <v>55</v>
      </c>
      <c r="F41">
        <v>2</v>
      </c>
      <c r="G41" s="1" t="s">
        <v>14</v>
      </c>
      <c r="H41" s="1" t="s">
        <v>15</v>
      </c>
      <c r="I41" s="3">
        <v>40</v>
      </c>
      <c r="J41" t="s">
        <v>81</v>
      </c>
      <c r="K41">
        <v>0.5</v>
      </c>
      <c r="L41">
        <v>0.5</v>
      </c>
      <c r="M41">
        <f t="shared" si="23"/>
        <v>26.736111111111111</v>
      </c>
      <c r="N41">
        <f t="shared" si="24"/>
        <v>3.3420138888888888</v>
      </c>
      <c r="O41">
        <f t="shared" si="32"/>
        <v>232.36805555555554</v>
      </c>
      <c r="P41">
        <f t="shared" si="26"/>
        <v>29.046006944444443</v>
      </c>
      <c r="Q41">
        <f t="shared" si="33"/>
        <v>259.10416666666663</v>
      </c>
      <c r="R41">
        <f t="shared" si="28"/>
        <v>32.388020833333329</v>
      </c>
      <c r="S41" s="3">
        <f t="shared" si="34"/>
        <v>0</v>
      </c>
      <c r="T41">
        <f t="shared" si="35"/>
        <v>0</v>
      </c>
      <c r="U41" s="3">
        <f t="shared" si="36"/>
        <v>0</v>
      </c>
    </row>
    <row r="42" spans="1:21">
      <c r="A42" s="1">
        <v>977</v>
      </c>
      <c r="B42" s="1" t="s">
        <v>104</v>
      </c>
      <c r="C42" s="1" t="s">
        <v>80</v>
      </c>
      <c r="D42">
        <v>3500</v>
      </c>
      <c r="E42">
        <v>55</v>
      </c>
      <c r="F42">
        <v>2</v>
      </c>
      <c r="G42" s="1" t="s">
        <v>14</v>
      </c>
      <c r="H42" s="1" t="s">
        <v>15</v>
      </c>
      <c r="I42" s="3">
        <v>45</v>
      </c>
      <c r="J42" t="s">
        <v>81</v>
      </c>
      <c r="K42">
        <v>0.5</v>
      </c>
      <c r="L42">
        <v>0.5</v>
      </c>
      <c r="M42">
        <f t="shared" si="23"/>
        <v>27.236111111111111</v>
      </c>
      <c r="N42">
        <f t="shared" si="24"/>
        <v>3.4045138888888888</v>
      </c>
      <c r="O42">
        <f t="shared" si="32"/>
        <v>259.10416666666663</v>
      </c>
      <c r="P42">
        <f t="shared" si="26"/>
        <v>32.388020833333329</v>
      </c>
      <c r="Q42">
        <f t="shared" si="33"/>
        <v>286.34027777777771</v>
      </c>
      <c r="R42">
        <f t="shared" si="28"/>
        <v>35.792534722222214</v>
      </c>
      <c r="S42" s="3">
        <f t="shared" si="34"/>
        <v>0</v>
      </c>
      <c r="T42">
        <f t="shared" si="35"/>
        <v>0</v>
      </c>
      <c r="U42" s="3">
        <f t="shared" si="36"/>
        <v>0</v>
      </c>
    </row>
    <row r="44" spans="1:21">
      <c r="A44" t="s">
        <v>116</v>
      </c>
    </row>
    <row r="45" spans="1:21">
      <c r="A45" s="1" t="s">
        <v>57</v>
      </c>
      <c r="B45" s="1" t="s">
        <v>102</v>
      </c>
      <c r="C45" s="1" t="s">
        <v>58</v>
      </c>
      <c r="D45">
        <v>370</v>
      </c>
      <c r="E45">
        <v>25</v>
      </c>
      <c r="F45">
        <v>2</v>
      </c>
      <c r="G45" s="1" t="s">
        <v>59</v>
      </c>
      <c r="H45" s="1" t="s">
        <v>19</v>
      </c>
      <c r="I45" s="3">
        <v>10</v>
      </c>
      <c r="J45" t="s">
        <v>60</v>
      </c>
      <c r="K45">
        <v>2</v>
      </c>
      <c r="L45">
        <v>2</v>
      </c>
      <c r="M45">
        <f t="shared" ref="M45" si="37">D45*E45/(3600*F45)+IF(B46=B45,0,L45)+IF(B44=B45,0,K45)</f>
        <v>5.2847222222222223</v>
      </c>
      <c r="N45">
        <f>M45/8</f>
        <v>0.66059027777777779</v>
      </c>
      <c r="O45">
        <f t="shared" ref="O45" si="38">Q44</f>
        <v>0</v>
      </c>
      <c r="P45">
        <f t="shared" ref="P45" si="39">O45/8</f>
        <v>0</v>
      </c>
      <c r="Q45">
        <f t="shared" ref="Q45" si="40">O45+M45</f>
        <v>5.2847222222222223</v>
      </c>
      <c r="R45">
        <f t="shared" ref="R45" si="41">Q45/8</f>
        <v>0.66059027777777779</v>
      </c>
      <c r="S45" s="3">
        <f t="shared" ref="S45" si="42">MAX(0, R45-I45)</f>
        <v>0</v>
      </c>
      <c r="T45">
        <f t="shared" ref="T45" si="43">IF(J44="", 0, IF(J45=J44, 0, 0.5))</f>
        <v>0</v>
      </c>
      <c r="U45" s="3">
        <f t="shared" ref="U45" si="44">S45+T45</f>
        <v>0</v>
      </c>
    </row>
    <row r="47" spans="1:21">
      <c r="A47" t="s">
        <v>117</v>
      </c>
    </row>
    <row r="48" spans="1:21">
      <c r="A48" s="1">
        <v>332</v>
      </c>
      <c r="B48" s="1" t="s">
        <v>90</v>
      </c>
      <c r="C48" s="1" t="s">
        <v>87</v>
      </c>
      <c r="D48">
        <v>50000</v>
      </c>
      <c r="E48">
        <v>21</v>
      </c>
      <c r="F48">
        <v>2</v>
      </c>
      <c r="G48" s="1" t="s">
        <v>91</v>
      </c>
      <c r="H48" s="1" t="s">
        <v>19</v>
      </c>
      <c r="I48" s="3">
        <v>40</v>
      </c>
      <c r="J48" t="s">
        <v>92</v>
      </c>
      <c r="K48">
        <v>2</v>
      </c>
      <c r="L48">
        <v>2</v>
      </c>
      <c r="M48">
        <f t="shared" ref="M48" si="45">D48*E48/(3600*F48)+IF(B49=B48,0,L48)+IF(B47=B48,0,K48)</f>
        <v>149.83333333333334</v>
      </c>
      <c r="N48">
        <f>M48/8</f>
        <v>18.729166666666668</v>
      </c>
      <c r="O48">
        <f t="shared" ref="O48" si="46">Q47</f>
        <v>0</v>
      </c>
      <c r="P48">
        <f t="shared" ref="P48" si="47">O48/8</f>
        <v>0</v>
      </c>
      <c r="Q48">
        <f t="shared" ref="Q48" si="48">O48+M48</f>
        <v>149.83333333333334</v>
      </c>
      <c r="R48">
        <f t="shared" ref="R48" si="49">Q48/8</f>
        <v>18.729166666666668</v>
      </c>
      <c r="S48" s="3">
        <f t="shared" ref="S48" si="50">MAX(0, R48-I48)</f>
        <v>0</v>
      </c>
      <c r="T48">
        <f t="shared" ref="T48" si="51">IF(J47="", 0, IF(J48=J47, 0, 0.5))</f>
        <v>0</v>
      </c>
      <c r="U48" s="3">
        <f t="shared" ref="U48" si="52">S48+T48</f>
        <v>0</v>
      </c>
    </row>
    <row r="50" spans="1:21">
      <c r="A50" t="s">
        <v>125</v>
      </c>
    </row>
    <row r="52" spans="1:21">
      <c r="A52" t="s">
        <v>120</v>
      </c>
    </row>
    <row r="53" spans="1:21">
      <c r="A53" s="1">
        <v>38</v>
      </c>
      <c r="B53" s="1" t="s">
        <v>82</v>
      </c>
      <c r="C53" s="1" t="s">
        <v>80</v>
      </c>
      <c r="D53">
        <v>700</v>
      </c>
      <c r="E53">
        <v>40</v>
      </c>
      <c r="F53">
        <v>1</v>
      </c>
      <c r="G53" s="1" t="s">
        <v>36</v>
      </c>
      <c r="H53" s="1" t="s">
        <v>15</v>
      </c>
      <c r="I53" s="3">
        <v>10</v>
      </c>
      <c r="J53" t="s">
        <v>29</v>
      </c>
      <c r="K53">
        <v>0.5</v>
      </c>
      <c r="L53">
        <v>0.5</v>
      </c>
      <c r="M53">
        <f t="shared" ref="M53:M61" si="53">D53*E53/(3600*F53)+IF(B54=B53,0,L53)+IF(B52=B53,0,K53)</f>
        <v>8.7777777777777786</v>
      </c>
      <c r="N53">
        <f t="shared" ref="N53:N61" si="54">M53/8</f>
        <v>1.0972222222222223</v>
      </c>
      <c r="O53">
        <f t="shared" ref="O53" si="55">Q52</f>
        <v>0</v>
      </c>
      <c r="P53">
        <f t="shared" ref="P53:P61" si="56">O53/8</f>
        <v>0</v>
      </c>
      <c r="Q53">
        <f t="shared" ref="Q53" si="57">O53+M53</f>
        <v>8.7777777777777786</v>
      </c>
      <c r="R53">
        <f t="shared" ref="R53:R61" si="58">Q53/8</f>
        <v>1.0972222222222223</v>
      </c>
      <c r="S53" s="3">
        <f t="shared" ref="S53" si="59">MAX(0, R53-I53)</f>
        <v>0</v>
      </c>
      <c r="T53">
        <f t="shared" ref="T53" si="60">IF(J52="", 0, IF(J53=J52, 0, 0.5))</f>
        <v>0</v>
      </c>
      <c r="U53" s="3">
        <f t="shared" ref="U53" si="61">S53+T53</f>
        <v>0</v>
      </c>
    </row>
    <row r="54" spans="1:21">
      <c r="A54" s="1" t="s">
        <v>34</v>
      </c>
      <c r="B54" s="1" t="s">
        <v>34</v>
      </c>
      <c r="C54" s="1" t="s">
        <v>35</v>
      </c>
      <c r="D54">
        <v>2000</v>
      </c>
      <c r="E54">
        <v>23</v>
      </c>
      <c r="F54">
        <v>1</v>
      </c>
      <c r="G54" s="1" t="s">
        <v>36</v>
      </c>
      <c r="H54" s="1" t="s">
        <v>19</v>
      </c>
      <c r="I54" s="3">
        <v>10</v>
      </c>
      <c r="J54" t="s">
        <v>37</v>
      </c>
      <c r="K54">
        <v>0.5</v>
      </c>
      <c r="L54">
        <v>0.5</v>
      </c>
      <c r="M54">
        <f t="shared" si="53"/>
        <v>13.277777777777779</v>
      </c>
      <c r="N54">
        <f t="shared" si="54"/>
        <v>1.6597222222222223</v>
      </c>
      <c r="O54">
        <f t="shared" ref="O54:O61" si="62">Q53</f>
        <v>8.7777777777777786</v>
      </c>
      <c r="P54">
        <f t="shared" si="56"/>
        <v>1.0972222222222223</v>
      </c>
      <c r="Q54">
        <f t="shared" ref="Q54:Q61" si="63">O54+M54</f>
        <v>22.055555555555557</v>
      </c>
      <c r="R54">
        <f t="shared" si="58"/>
        <v>2.7569444444444446</v>
      </c>
      <c r="S54" s="3">
        <f t="shared" ref="S54:S61" si="64">MAX(0, R54-I54)</f>
        <v>0</v>
      </c>
      <c r="T54">
        <f t="shared" ref="T54:T61" si="65">IF(J53="", 0, IF(J54=J53, 0, 0.5))</f>
        <v>0.5</v>
      </c>
      <c r="U54" s="3">
        <f t="shared" ref="U54:U61" si="66">S54+T54</f>
        <v>0.5</v>
      </c>
    </row>
    <row r="55" spans="1:21">
      <c r="A55" s="1" t="s">
        <v>34</v>
      </c>
      <c r="B55" s="1" t="s">
        <v>34</v>
      </c>
      <c r="C55" s="1" t="s">
        <v>35</v>
      </c>
      <c r="D55">
        <v>2000</v>
      </c>
      <c r="E55">
        <v>23</v>
      </c>
      <c r="F55">
        <v>1</v>
      </c>
      <c r="G55" s="1" t="s">
        <v>36</v>
      </c>
      <c r="H55" s="1" t="s">
        <v>19</v>
      </c>
      <c r="I55" s="3">
        <v>10</v>
      </c>
      <c r="J55" t="s">
        <v>37</v>
      </c>
      <c r="K55">
        <v>0.5</v>
      </c>
      <c r="L55">
        <v>0.5</v>
      </c>
      <c r="M55">
        <f t="shared" si="53"/>
        <v>13.277777777777779</v>
      </c>
      <c r="N55">
        <f t="shared" si="54"/>
        <v>1.6597222222222223</v>
      </c>
      <c r="O55">
        <f t="shared" si="62"/>
        <v>22.055555555555557</v>
      </c>
      <c r="P55">
        <f t="shared" si="56"/>
        <v>2.7569444444444446</v>
      </c>
      <c r="Q55">
        <f t="shared" si="63"/>
        <v>35.333333333333336</v>
      </c>
      <c r="R55">
        <f t="shared" si="58"/>
        <v>4.416666666666667</v>
      </c>
      <c r="S55" s="3">
        <f t="shared" si="64"/>
        <v>0</v>
      </c>
      <c r="T55">
        <f t="shared" si="65"/>
        <v>0</v>
      </c>
      <c r="U55" s="3">
        <f t="shared" si="66"/>
        <v>0</v>
      </c>
    </row>
    <row r="56" spans="1:21">
      <c r="A56" s="1">
        <v>2696</v>
      </c>
      <c r="B56" s="1" t="s">
        <v>20</v>
      </c>
      <c r="C56" s="1" t="s">
        <v>13</v>
      </c>
      <c r="D56">
        <v>3000</v>
      </c>
      <c r="E56">
        <v>25</v>
      </c>
      <c r="F56">
        <v>2</v>
      </c>
      <c r="G56" s="1" t="s">
        <v>21</v>
      </c>
      <c r="H56" s="1" t="s">
        <v>19</v>
      </c>
      <c r="I56" s="3">
        <v>15</v>
      </c>
      <c r="J56" t="s">
        <v>16</v>
      </c>
      <c r="K56">
        <v>0.5</v>
      </c>
      <c r="L56">
        <v>0.5</v>
      </c>
      <c r="M56">
        <f t="shared" si="53"/>
        <v>11.416666666666666</v>
      </c>
      <c r="N56">
        <f t="shared" si="54"/>
        <v>1.4270833333333333</v>
      </c>
      <c r="O56">
        <f t="shared" si="62"/>
        <v>35.333333333333336</v>
      </c>
      <c r="P56">
        <f t="shared" si="56"/>
        <v>4.416666666666667</v>
      </c>
      <c r="Q56">
        <f t="shared" si="63"/>
        <v>46.75</v>
      </c>
      <c r="R56">
        <f t="shared" si="58"/>
        <v>5.84375</v>
      </c>
      <c r="S56" s="3">
        <f t="shared" si="64"/>
        <v>0</v>
      </c>
      <c r="T56">
        <f t="shared" si="65"/>
        <v>0.5</v>
      </c>
      <c r="U56" s="3">
        <f t="shared" si="66"/>
        <v>0.5</v>
      </c>
    </row>
    <row r="57" spans="1:21">
      <c r="A57" s="1" t="s">
        <v>86</v>
      </c>
      <c r="B57" s="1" t="s">
        <v>86</v>
      </c>
      <c r="C57" s="1" t="s">
        <v>80</v>
      </c>
      <c r="D57">
        <v>10000</v>
      </c>
      <c r="E57">
        <v>25</v>
      </c>
      <c r="F57">
        <v>2</v>
      </c>
      <c r="G57" s="1" t="s">
        <v>14</v>
      </c>
      <c r="H57" s="1" t="s">
        <v>19</v>
      </c>
      <c r="I57" s="3">
        <v>25</v>
      </c>
      <c r="J57" t="s">
        <v>29</v>
      </c>
      <c r="K57">
        <v>0.5</v>
      </c>
      <c r="L57">
        <v>0.5</v>
      </c>
      <c r="M57">
        <f t="shared" si="53"/>
        <v>35.722222222222221</v>
      </c>
      <c r="N57">
        <f t="shared" si="54"/>
        <v>4.4652777777777777</v>
      </c>
      <c r="O57">
        <f t="shared" si="62"/>
        <v>46.75</v>
      </c>
      <c r="P57">
        <f t="shared" si="56"/>
        <v>5.84375</v>
      </c>
      <c r="Q57">
        <f t="shared" si="63"/>
        <v>82.472222222222229</v>
      </c>
      <c r="R57">
        <f t="shared" si="58"/>
        <v>10.309027777777779</v>
      </c>
      <c r="S57" s="3">
        <f t="shared" si="64"/>
        <v>0</v>
      </c>
      <c r="T57">
        <f t="shared" si="65"/>
        <v>0.5</v>
      </c>
      <c r="U57" s="3">
        <f t="shared" si="66"/>
        <v>0.5</v>
      </c>
    </row>
    <row r="58" spans="1:21">
      <c r="A58" s="1" t="s">
        <v>85</v>
      </c>
      <c r="B58" s="1" t="s">
        <v>85</v>
      </c>
      <c r="C58" s="1" t="s">
        <v>80</v>
      </c>
      <c r="D58">
        <v>10000</v>
      </c>
      <c r="E58">
        <v>26</v>
      </c>
      <c r="F58">
        <v>2</v>
      </c>
      <c r="G58" s="1" t="s">
        <v>14</v>
      </c>
      <c r="H58" s="1" t="s">
        <v>15</v>
      </c>
      <c r="I58" s="3">
        <v>30</v>
      </c>
      <c r="J58" t="s">
        <v>29</v>
      </c>
      <c r="K58">
        <v>0.5</v>
      </c>
      <c r="L58">
        <v>0.5</v>
      </c>
      <c r="M58">
        <f t="shared" si="53"/>
        <v>37.111111111111114</v>
      </c>
      <c r="N58">
        <f t="shared" si="54"/>
        <v>4.6388888888888893</v>
      </c>
      <c r="O58">
        <f t="shared" si="62"/>
        <v>82.472222222222229</v>
      </c>
      <c r="P58">
        <f t="shared" si="56"/>
        <v>10.309027777777779</v>
      </c>
      <c r="Q58">
        <f t="shared" si="63"/>
        <v>119.58333333333334</v>
      </c>
      <c r="R58">
        <f t="shared" si="58"/>
        <v>14.947916666666668</v>
      </c>
      <c r="S58" s="3">
        <f t="shared" si="64"/>
        <v>0</v>
      </c>
      <c r="T58">
        <f t="shared" si="65"/>
        <v>0</v>
      </c>
      <c r="U58" s="3">
        <f t="shared" si="66"/>
        <v>0</v>
      </c>
    </row>
    <row r="59" spans="1:21">
      <c r="A59" s="1" t="s">
        <v>28</v>
      </c>
      <c r="B59" s="1" t="s">
        <v>28</v>
      </c>
      <c r="C59" s="1" t="s">
        <v>13</v>
      </c>
      <c r="D59">
        <v>1000</v>
      </c>
      <c r="E59">
        <v>50</v>
      </c>
      <c r="F59">
        <v>1</v>
      </c>
      <c r="G59" s="1" t="s">
        <v>23</v>
      </c>
      <c r="H59" s="1" t="s">
        <v>19</v>
      </c>
      <c r="I59" s="3">
        <v>20</v>
      </c>
      <c r="J59" t="s">
        <v>29</v>
      </c>
      <c r="K59">
        <v>0.5</v>
      </c>
      <c r="L59">
        <v>0.5</v>
      </c>
      <c r="M59">
        <f t="shared" si="53"/>
        <v>14.888888888888889</v>
      </c>
      <c r="N59">
        <f t="shared" si="54"/>
        <v>1.8611111111111112</v>
      </c>
      <c r="O59">
        <f t="shared" si="62"/>
        <v>119.58333333333334</v>
      </c>
      <c r="P59">
        <f t="shared" si="56"/>
        <v>14.947916666666668</v>
      </c>
      <c r="Q59">
        <f t="shared" si="63"/>
        <v>134.47222222222223</v>
      </c>
      <c r="R59">
        <f t="shared" si="58"/>
        <v>16.809027777777779</v>
      </c>
      <c r="S59" s="3">
        <f t="shared" si="64"/>
        <v>0</v>
      </c>
      <c r="T59">
        <f t="shared" si="65"/>
        <v>0</v>
      </c>
      <c r="U59" s="3">
        <f t="shared" si="66"/>
        <v>0</v>
      </c>
    </row>
    <row r="60" spans="1:21">
      <c r="A60" s="1">
        <v>85</v>
      </c>
      <c r="B60" s="1" t="s">
        <v>103</v>
      </c>
      <c r="C60" s="1" t="s">
        <v>77</v>
      </c>
      <c r="D60">
        <v>500</v>
      </c>
      <c r="E60">
        <v>38</v>
      </c>
      <c r="F60">
        <v>1</v>
      </c>
      <c r="G60" s="1" t="s">
        <v>21</v>
      </c>
      <c r="H60" s="1" t="s">
        <v>19</v>
      </c>
      <c r="I60" s="3">
        <v>20</v>
      </c>
      <c r="J60" t="s">
        <v>78</v>
      </c>
      <c r="K60">
        <v>1</v>
      </c>
      <c r="L60">
        <v>1</v>
      </c>
      <c r="M60">
        <f t="shared" si="53"/>
        <v>6.2777777777777777</v>
      </c>
      <c r="N60">
        <f t="shared" si="54"/>
        <v>0.78472222222222221</v>
      </c>
      <c r="O60">
        <f t="shared" si="62"/>
        <v>134.47222222222223</v>
      </c>
      <c r="P60">
        <f t="shared" si="56"/>
        <v>16.809027777777779</v>
      </c>
      <c r="Q60">
        <f t="shared" si="63"/>
        <v>140.75</v>
      </c>
      <c r="R60">
        <f t="shared" si="58"/>
        <v>17.59375</v>
      </c>
      <c r="S60" s="3">
        <f t="shared" si="64"/>
        <v>0</v>
      </c>
      <c r="T60">
        <f t="shared" si="65"/>
        <v>0.5</v>
      </c>
      <c r="U60" s="3">
        <f t="shared" si="66"/>
        <v>0.5</v>
      </c>
    </row>
    <row r="61" spans="1:21">
      <c r="A61" s="1">
        <v>86</v>
      </c>
      <c r="B61" s="1" t="s">
        <v>103</v>
      </c>
      <c r="C61" s="1" t="s">
        <v>77</v>
      </c>
      <c r="D61">
        <v>500</v>
      </c>
      <c r="E61">
        <v>38</v>
      </c>
      <c r="F61">
        <v>1</v>
      </c>
      <c r="G61" s="1" t="s">
        <v>21</v>
      </c>
      <c r="H61" s="1" t="s">
        <v>19</v>
      </c>
      <c r="I61" s="3">
        <v>20</v>
      </c>
      <c r="J61" t="s">
        <v>78</v>
      </c>
      <c r="K61">
        <v>1</v>
      </c>
      <c r="L61">
        <v>1</v>
      </c>
      <c r="M61">
        <f t="shared" si="53"/>
        <v>6.2777777777777777</v>
      </c>
      <c r="N61">
        <f t="shared" si="54"/>
        <v>0.78472222222222221</v>
      </c>
      <c r="O61">
        <f t="shared" si="62"/>
        <v>140.75</v>
      </c>
      <c r="P61">
        <f t="shared" si="56"/>
        <v>17.59375</v>
      </c>
      <c r="Q61">
        <f t="shared" si="63"/>
        <v>147.02777777777777</v>
      </c>
      <c r="R61">
        <f t="shared" si="58"/>
        <v>18.378472222222221</v>
      </c>
      <c r="S61" s="3">
        <f t="shared" si="64"/>
        <v>0</v>
      </c>
      <c r="T61">
        <f t="shared" si="65"/>
        <v>0</v>
      </c>
      <c r="U61" s="3">
        <f t="shared" si="66"/>
        <v>0</v>
      </c>
    </row>
    <row r="63" spans="1:21">
      <c r="A63" t="s">
        <v>121</v>
      </c>
    </row>
    <row r="64" spans="1:21">
      <c r="A64" s="1">
        <v>2363</v>
      </c>
      <c r="B64" s="1" t="s">
        <v>17</v>
      </c>
      <c r="C64" s="1" t="s">
        <v>13</v>
      </c>
      <c r="D64">
        <v>5000</v>
      </c>
      <c r="E64">
        <v>23</v>
      </c>
      <c r="F64">
        <v>1</v>
      </c>
      <c r="G64" s="1" t="s">
        <v>18</v>
      </c>
      <c r="H64" s="1" t="s">
        <v>19</v>
      </c>
      <c r="I64" s="3">
        <v>15</v>
      </c>
      <c r="J64" t="s">
        <v>16</v>
      </c>
      <c r="K64">
        <v>0.5</v>
      </c>
      <c r="L64">
        <v>0.5</v>
      </c>
      <c r="M64">
        <f t="shared" ref="M64:M73" si="67">D64*E64/(3600*F64)+IF(B65=B64,0,L64)+IF(B63=B64,0,K64)</f>
        <v>32.944444444444443</v>
      </c>
      <c r="N64">
        <f t="shared" ref="N64:N73" si="68">M64/8</f>
        <v>4.1180555555555554</v>
      </c>
      <c r="O64">
        <f t="shared" ref="O64" si="69">Q63</f>
        <v>0</v>
      </c>
      <c r="P64">
        <f t="shared" ref="P64:P73" si="70">O64/8</f>
        <v>0</v>
      </c>
      <c r="Q64">
        <f t="shared" ref="Q64" si="71">O64+M64</f>
        <v>32.944444444444443</v>
      </c>
      <c r="R64">
        <f t="shared" ref="R64:R73" si="72">Q64/8</f>
        <v>4.1180555555555554</v>
      </c>
      <c r="S64" s="3">
        <f t="shared" ref="S64" si="73">MAX(0, R64-I64)</f>
        <v>0</v>
      </c>
      <c r="T64">
        <f t="shared" ref="T64" si="74">IF(J63="", 0, IF(J64=J63, 0, 0.5))</f>
        <v>0</v>
      </c>
      <c r="U64" s="3">
        <f t="shared" ref="U64" si="75">S64+T64</f>
        <v>0</v>
      </c>
    </row>
    <row r="65" spans="1:21">
      <c r="A65" s="1">
        <v>52</v>
      </c>
      <c r="B65" s="1" t="s">
        <v>65</v>
      </c>
      <c r="C65" s="1" t="s">
        <v>65</v>
      </c>
      <c r="D65">
        <v>500</v>
      </c>
      <c r="E65">
        <v>45</v>
      </c>
      <c r="F65">
        <v>1</v>
      </c>
      <c r="G65" s="1" t="s">
        <v>66</v>
      </c>
      <c r="H65" s="1" t="s">
        <v>15</v>
      </c>
      <c r="I65" s="3">
        <v>20</v>
      </c>
      <c r="J65" t="s">
        <v>67</v>
      </c>
      <c r="K65">
        <v>3</v>
      </c>
      <c r="L65">
        <v>3</v>
      </c>
      <c r="M65">
        <f t="shared" si="67"/>
        <v>9.25</v>
      </c>
      <c r="N65">
        <f t="shared" si="68"/>
        <v>1.15625</v>
      </c>
      <c r="O65">
        <f t="shared" ref="O65:O73" si="76">Q64</f>
        <v>32.944444444444443</v>
      </c>
      <c r="P65">
        <f t="shared" si="70"/>
        <v>4.1180555555555554</v>
      </c>
      <c r="Q65">
        <f t="shared" ref="Q65:Q73" si="77">O65+M65</f>
        <v>42.194444444444443</v>
      </c>
      <c r="R65">
        <f t="shared" si="72"/>
        <v>5.2743055555555554</v>
      </c>
      <c r="S65" s="3">
        <f t="shared" ref="S65:S73" si="78">MAX(0, R65-I65)</f>
        <v>0</v>
      </c>
      <c r="T65">
        <f t="shared" ref="T65:T73" si="79">IF(J64="", 0, IF(J65=J64, 0, 0.5))</f>
        <v>0.5</v>
      </c>
      <c r="U65" s="3">
        <f t="shared" ref="U65:U73" si="80">S65+T65</f>
        <v>0.5</v>
      </c>
    </row>
    <row r="66" spans="1:21">
      <c r="A66" s="1">
        <v>53</v>
      </c>
      <c r="B66" s="1" t="s">
        <v>65</v>
      </c>
      <c r="C66" s="1" t="s">
        <v>65</v>
      </c>
      <c r="D66">
        <v>500</v>
      </c>
      <c r="E66">
        <v>45</v>
      </c>
      <c r="F66">
        <v>1</v>
      </c>
      <c r="G66" s="1" t="s">
        <v>66</v>
      </c>
      <c r="H66" s="1" t="s">
        <v>15</v>
      </c>
      <c r="I66" s="3">
        <v>20</v>
      </c>
      <c r="J66" t="s">
        <v>67</v>
      </c>
      <c r="K66">
        <v>3</v>
      </c>
      <c r="L66">
        <v>3</v>
      </c>
      <c r="M66">
        <f t="shared" si="67"/>
        <v>6.25</v>
      </c>
      <c r="N66">
        <f t="shared" si="68"/>
        <v>0.78125</v>
      </c>
      <c r="O66">
        <f t="shared" si="76"/>
        <v>42.194444444444443</v>
      </c>
      <c r="P66">
        <f t="shared" si="70"/>
        <v>5.2743055555555554</v>
      </c>
      <c r="Q66">
        <f t="shared" si="77"/>
        <v>48.444444444444443</v>
      </c>
      <c r="R66">
        <f t="shared" si="72"/>
        <v>6.0555555555555554</v>
      </c>
      <c r="S66" s="3">
        <f t="shared" si="78"/>
        <v>0</v>
      </c>
      <c r="T66">
        <f t="shared" si="79"/>
        <v>0</v>
      </c>
      <c r="U66" s="3">
        <f t="shared" si="80"/>
        <v>0</v>
      </c>
    </row>
    <row r="67" spans="1:21">
      <c r="A67" s="1">
        <v>54</v>
      </c>
      <c r="B67" s="1" t="s">
        <v>65</v>
      </c>
      <c r="C67" s="1" t="s">
        <v>65</v>
      </c>
      <c r="D67">
        <v>500</v>
      </c>
      <c r="E67">
        <v>45</v>
      </c>
      <c r="F67">
        <v>1</v>
      </c>
      <c r="G67" s="1" t="s">
        <v>66</v>
      </c>
      <c r="H67" s="1" t="s">
        <v>15</v>
      </c>
      <c r="I67" s="3">
        <v>20</v>
      </c>
      <c r="J67" t="s">
        <v>67</v>
      </c>
      <c r="K67">
        <v>3</v>
      </c>
      <c r="L67">
        <v>3</v>
      </c>
      <c r="M67">
        <f t="shared" si="67"/>
        <v>6.25</v>
      </c>
      <c r="N67">
        <f t="shared" si="68"/>
        <v>0.78125</v>
      </c>
      <c r="O67">
        <f t="shared" si="76"/>
        <v>48.444444444444443</v>
      </c>
      <c r="P67">
        <f t="shared" si="70"/>
        <v>6.0555555555555554</v>
      </c>
      <c r="Q67">
        <f t="shared" si="77"/>
        <v>54.694444444444443</v>
      </c>
      <c r="R67">
        <f t="shared" si="72"/>
        <v>6.8368055555555554</v>
      </c>
      <c r="S67" s="3">
        <f t="shared" si="78"/>
        <v>0</v>
      </c>
      <c r="T67">
        <f t="shared" si="79"/>
        <v>0</v>
      </c>
      <c r="U67" s="3">
        <f t="shared" si="80"/>
        <v>0</v>
      </c>
    </row>
    <row r="68" spans="1:21">
      <c r="A68" s="1">
        <v>50</v>
      </c>
      <c r="B68" s="1" t="s">
        <v>65</v>
      </c>
      <c r="C68" s="1" t="s">
        <v>65</v>
      </c>
      <c r="D68">
        <v>500</v>
      </c>
      <c r="E68">
        <v>35</v>
      </c>
      <c r="F68">
        <v>1</v>
      </c>
      <c r="G68" s="1" t="s">
        <v>66</v>
      </c>
      <c r="H68" s="1" t="s">
        <v>15</v>
      </c>
      <c r="I68" s="3">
        <v>20</v>
      </c>
      <c r="J68" t="s">
        <v>67</v>
      </c>
      <c r="K68">
        <v>3</v>
      </c>
      <c r="L68">
        <v>3</v>
      </c>
      <c r="M68">
        <f t="shared" si="67"/>
        <v>4.8611111111111107</v>
      </c>
      <c r="N68">
        <f t="shared" si="68"/>
        <v>0.60763888888888884</v>
      </c>
      <c r="O68">
        <f t="shared" si="76"/>
        <v>54.694444444444443</v>
      </c>
      <c r="P68">
        <f t="shared" si="70"/>
        <v>6.8368055555555554</v>
      </c>
      <c r="Q68">
        <f t="shared" si="77"/>
        <v>59.555555555555557</v>
      </c>
      <c r="R68">
        <f t="shared" si="72"/>
        <v>7.4444444444444446</v>
      </c>
      <c r="S68" s="3">
        <f t="shared" si="78"/>
        <v>0</v>
      </c>
      <c r="T68">
        <f t="shared" si="79"/>
        <v>0</v>
      </c>
      <c r="U68" s="3">
        <f t="shared" si="80"/>
        <v>0</v>
      </c>
    </row>
    <row r="69" spans="1:21">
      <c r="A69" s="1">
        <v>51</v>
      </c>
      <c r="B69" s="1" t="s">
        <v>65</v>
      </c>
      <c r="C69" s="1" t="s">
        <v>65</v>
      </c>
      <c r="D69">
        <v>500</v>
      </c>
      <c r="E69">
        <v>45</v>
      </c>
      <c r="F69">
        <v>1</v>
      </c>
      <c r="G69" s="1" t="s">
        <v>66</v>
      </c>
      <c r="H69" s="1" t="s">
        <v>15</v>
      </c>
      <c r="I69" s="3">
        <v>20</v>
      </c>
      <c r="J69" t="s">
        <v>67</v>
      </c>
      <c r="K69">
        <v>3</v>
      </c>
      <c r="L69">
        <v>3</v>
      </c>
      <c r="M69">
        <f t="shared" si="67"/>
        <v>6.25</v>
      </c>
      <c r="N69">
        <f t="shared" si="68"/>
        <v>0.78125</v>
      </c>
      <c r="O69">
        <f t="shared" si="76"/>
        <v>59.555555555555557</v>
      </c>
      <c r="P69">
        <f t="shared" si="70"/>
        <v>7.4444444444444446</v>
      </c>
      <c r="Q69">
        <f t="shared" si="77"/>
        <v>65.805555555555557</v>
      </c>
      <c r="R69">
        <f t="shared" si="72"/>
        <v>8.2256944444444446</v>
      </c>
      <c r="S69" s="3">
        <f t="shared" si="78"/>
        <v>0</v>
      </c>
      <c r="T69">
        <f t="shared" si="79"/>
        <v>0</v>
      </c>
      <c r="U69" s="3">
        <f t="shared" si="80"/>
        <v>0</v>
      </c>
    </row>
    <row r="70" spans="1:21">
      <c r="A70" s="1">
        <v>46</v>
      </c>
      <c r="B70" s="1" t="s">
        <v>65</v>
      </c>
      <c r="C70" s="1" t="s">
        <v>65</v>
      </c>
      <c r="D70">
        <v>500</v>
      </c>
      <c r="E70">
        <v>35</v>
      </c>
      <c r="F70">
        <v>1</v>
      </c>
      <c r="G70" s="1" t="s">
        <v>66</v>
      </c>
      <c r="H70" s="1" t="s">
        <v>15</v>
      </c>
      <c r="I70" s="3">
        <v>20</v>
      </c>
      <c r="J70" t="s">
        <v>67</v>
      </c>
      <c r="K70">
        <v>3</v>
      </c>
      <c r="L70">
        <v>3</v>
      </c>
      <c r="M70">
        <f t="shared" si="67"/>
        <v>4.8611111111111107</v>
      </c>
      <c r="N70">
        <f t="shared" si="68"/>
        <v>0.60763888888888884</v>
      </c>
      <c r="O70">
        <f t="shared" si="76"/>
        <v>65.805555555555557</v>
      </c>
      <c r="P70">
        <f t="shared" si="70"/>
        <v>8.2256944444444446</v>
      </c>
      <c r="Q70">
        <f t="shared" si="77"/>
        <v>70.666666666666671</v>
      </c>
      <c r="R70">
        <f t="shared" si="72"/>
        <v>8.8333333333333339</v>
      </c>
      <c r="S70" s="3">
        <f t="shared" si="78"/>
        <v>0</v>
      </c>
      <c r="T70">
        <f t="shared" si="79"/>
        <v>0</v>
      </c>
      <c r="U70" s="3">
        <f t="shared" si="80"/>
        <v>0</v>
      </c>
    </row>
    <row r="71" spans="1:21">
      <c r="A71" s="1">
        <v>48</v>
      </c>
      <c r="B71" s="1" t="s">
        <v>65</v>
      </c>
      <c r="C71" s="1" t="s">
        <v>65</v>
      </c>
      <c r="D71">
        <v>500</v>
      </c>
      <c r="E71">
        <v>35</v>
      </c>
      <c r="F71">
        <v>1</v>
      </c>
      <c r="G71" s="1" t="s">
        <v>66</v>
      </c>
      <c r="H71" s="1" t="s">
        <v>15</v>
      </c>
      <c r="I71" s="3">
        <v>20</v>
      </c>
      <c r="J71" t="s">
        <v>67</v>
      </c>
      <c r="K71">
        <v>3</v>
      </c>
      <c r="L71">
        <v>3</v>
      </c>
      <c r="M71">
        <f t="shared" si="67"/>
        <v>4.8611111111111107</v>
      </c>
      <c r="N71">
        <f t="shared" si="68"/>
        <v>0.60763888888888884</v>
      </c>
      <c r="O71">
        <f t="shared" si="76"/>
        <v>70.666666666666671</v>
      </c>
      <c r="P71">
        <f t="shared" si="70"/>
        <v>8.8333333333333339</v>
      </c>
      <c r="Q71">
        <f t="shared" si="77"/>
        <v>75.527777777777786</v>
      </c>
      <c r="R71">
        <f t="shared" si="72"/>
        <v>9.4409722222222232</v>
      </c>
      <c r="S71" s="3">
        <f t="shared" si="78"/>
        <v>0</v>
      </c>
      <c r="T71">
        <f t="shared" si="79"/>
        <v>0</v>
      </c>
      <c r="U71" s="3">
        <f t="shared" si="80"/>
        <v>0</v>
      </c>
    </row>
    <row r="72" spans="1:21">
      <c r="A72" s="1">
        <v>47</v>
      </c>
      <c r="B72" s="1" t="s">
        <v>65</v>
      </c>
      <c r="C72" s="1" t="s">
        <v>65</v>
      </c>
      <c r="D72">
        <v>500</v>
      </c>
      <c r="E72">
        <v>35</v>
      </c>
      <c r="F72">
        <v>1</v>
      </c>
      <c r="G72" s="1" t="s">
        <v>66</v>
      </c>
      <c r="H72" s="1" t="s">
        <v>15</v>
      </c>
      <c r="I72" s="3">
        <v>20</v>
      </c>
      <c r="J72" t="s">
        <v>67</v>
      </c>
      <c r="K72">
        <v>3</v>
      </c>
      <c r="L72">
        <v>3</v>
      </c>
      <c r="M72">
        <f t="shared" si="67"/>
        <v>4.8611111111111107</v>
      </c>
      <c r="N72">
        <f t="shared" si="68"/>
        <v>0.60763888888888884</v>
      </c>
      <c r="O72">
        <f t="shared" si="76"/>
        <v>75.527777777777786</v>
      </c>
      <c r="P72">
        <f t="shared" si="70"/>
        <v>9.4409722222222232</v>
      </c>
      <c r="Q72">
        <f t="shared" si="77"/>
        <v>80.3888888888889</v>
      </c>
      <c r="R72">
        <f t="shared" si="72"/>
        <v>10.048611111111112</v>
      </c>
      <c r="S72" s="3">
        <f t="shared" si="78"/>
        <v>0</v>
      </c>
      <c r="T72">
        <f t="shared" si="79"/>
        <v>0</v>
      </c>
      <c r="U72" s="3">
        <f t="shared" si="80"/>
        <v>0</v>
      </c>
    </row>
    <row r="73" spans="1:21">
      <c r="A73" s="1">
        <v>49</v>
      </c>
      <c r="B73" s="1" t="s">
        <v>65</v>
      </c>
      <c r="C73" s="1" t="s">
        <v>65</v>
      </c>
      <c r="D73">
        <v>500</v>
      </c>
      <c r="E73">
        <v>35</v>
      </c>
      <c r="F73">
        <v>1</v>
      </c>
      <c r="G73" s="1" t="s">
        <v>66</v>
      </c>
      <c r="H73" s="1" t="s">
        <v>15</v>
      </c>
      <c r="I73" s="3">
        <v>20</v>
      </c>
      <c r="J73" t="s">
        <v>67</v>
      </c>
      <c r="K73">
        <v>3</v>
      </c>
      <c r="L73">
        <v>3</v>
      </c>
      <c r="M73">
        <f t="shared" si="67"/>
        <v>7.8611111111111107</v>
      </c>
      <c r="N73">
        <f t="shared" si="68"/>
        <v>0.98263888888888884</v>
      </c>
      <c r="O73">
        <f t="shared" si="76"/>
        <v>80.3888888888889</v>
      </c>
      <c r="P73">
        <f t="shared" si="70"/>
        <v>10.048611111111112</v>
      </c>
      <c r="Q73">
        <f t="shared" si="77"/>
        <v>88.250000000000014</v>
      </c>
      <c r="R73">
        <f t="shared" si="72"/>
        <v>11.031250000000002</v>
      </c>
      <c r="S73" s="3">
        <f t="shared" si="78"/>
        <v>0</v>
      </c>
      <c r="T73">
        <f t="shared" si="79"/>
        <v>0</v>
      </c>
      <c r="U73" s="3">
        <f t="shared" si="80"/>
        <v>0</v>
      </c>
    </row>
    <row r="75" spans="1:21">
      <c r="A75" s="1" t="s">
        <v>126</v>
      </c>
      <c r="B75" s="1"/>
      <c r="C75" s="3">
        <f>U75</f>
        <v>8</v>
      </c>
      <c r="U75" s="3">
        <f>SUM(U4:U73)</f>
        <v>8</v>
      </c>
    </row>
    <row r="76" spans="1:21">
      <c r="A76" s="1" t="s">
        <v>131</v>
      </c>
      <c r="B76" s="1"/>
      <c r="C76" s="1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Palo</dc:creator>
  <cp:keywords/>
  <dc:description/>
  <cp:lastModifiedBy/>
  <cp:revision/>
  <dcterms:created xsi:type="dcterms:W3CDTF">2021-04-13T01:42:25Z</dcterms:created>
  <dcterms:modified xsi:type="dcterms:W3CDTF">2022-02-02T23:00:31Z</dcterms:modified>
  <cp:category/>
  <cp:contentStatus/>
</cp:coreProperties>
</file>